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tercer corte\"/>
    </mc:Choice>
  </mc:AlternateContent>
  <xr:revisionPtr revIDLastSave="0" documentId="13_ncr:1_{57B31F09-B95D-4331-82B4-3BAC6E49CCA9}" xr6:coauthVersionLast="36" xr6:coauthVersionMax="36" xr10:uidLastSave="{00000000-0000-0000-0000-000000000000}"/>
  <bookViews>
    <workbookView xWindow="0" yWindow="0" windowWidth="17520" windowHeight="5685" tabRatio="719" xr2:uid="{00000000-000D-0000-FFFF-FFFF00000000}"/>
  </bookViews>
  <sheets>
    <sheet name="D" sheetId="1" r:id="rId1"/>
    <sheet name="BD Servicios" sheetId="2" state="hidden" r:id="rId2"/>
    <sheet name="D_conversion" sheetId="3" state="hidden" r:id="rId3"/>
  </sheets>
  <definedNames>
    <definedName name="_xlnm._FilterDatabase" localSheetId="0" hidden="1">D!$A$1:$CM$65</definedName>
    <definedName name="Codigo">'BD Servicios'!$A$2:$H$343</definedName>
    <definedName name="Dotacion_CJ">D!$CL$2:$CL$3</definedName>
    <definedName name="ESTAMENTO_61_TIPOA_CATEGORIA_BC">D_conversion!$C$60:$C$65</definedName>
    <definedName name="Fecha_corte">D!$CL$1</definedName>
    <definedName name="REM_10_60_70_EUS">D_conversion!$J$7:$J$42</definedName>
    <definedName name="REM_11_12_PERSONAL_MEDICO_18834">D_conversion!$K$7:$K$10</definedName>
    <definedName name="REM_11_PERSONAL_MEDICO_DIRECTIVO">D_conversion!$J$13:$J$42</definedName>
    <definedName name="REM_20_Fiscalizadores">D_conversion!$M$7:$M$33</definedName>
    <definedName name="REM_30_JUDICIAL">D_conversion!$R$7:$R$29</definedName>
    <definedName name="REM_40_CONGRESO">D_conversion!$T$7:$T$40</definedName>
    <definedName name="REM_61_BC">D_conversion!$O$7:$O$40</definedName>
    <definedName name="REM_61_ESCALA_A_Personal_Medico_TIPOB">D_conversion!$P$7:$P$20</definedName>
    <definedName name="REM_80_Codigo_del_Trabajo">D_conversion!$J$7:$J$65</definedName>
    <definedName name="REM_Codigo_Especiales">D_conversion!$X$6:$X$58</definedName>
    <definedName name="Serviu_Codigo">D_conversion!$V$67:$V$81</definedName>
    <definedName name="SSALUD">'BD Servicios'!$A$220:$A$262</definedName>
    <definedName name="Tabla_01_Sexo">D_conversion!$C$6:$C$7</definedName>
    <definedName name="Tabla_02_Inst.Previsional">D_conversion!$C$12:$C$16</definedName>
    <definedName name="Tabla_03_Inst.Salud">D_conversion!$C$21:$C$25</definedName>
    <definedName name="Tabla_04_Sist.Rem">D_conversion!$C$30:$C$43</definedName>
    <definedName name="Tabla_05_Region">D_conversion!$H$6:$H$352</definedName>
    <definedName name="Tabla_06_10_40_60_70_EUS">D_conversion!$C$49:$C$56</definedName>
    <definedName name="Tabla_06_11_12_15076_19664">D_conversion!$C$58</definedName>
    <definedName name="Tabla_06_20_Fiscalizadores">D_conversion!$C$68:$C$75</definedName>
    <definedName name="Tabla_06_30_Poder_Judicial">D_conversion!$C$77:$C$79</definedName>
    <definedName name="Tabla_06_50_Ministerio_Publico">D_conversion!$C$81:$C$87</definedName>
    <definedName name="Tabla_06_80_Codigo_del_Trabajo">D_conversion!$C$89:$C$101</definedName>
    <definedName name="Tabla_06_90_Personal_Fuera_de_Dotacion">D_conversion!$C$103:$C$110</definedName>
    <definedName name="Tabla_06_DFL29_61_Experimentales">D_conversion!$C$60:$C$66</definedName>
    <definedName name="Tabla_07_CJ_61_80">D_conversion!$C$118:$C$119</definedName>
    <definedName name="Tabla_07_CJ_Menos_SIST_REM_61_80">D_conversion!$C$115:$C$118</definedName>
    <definedName name="Tabla_08_Calidad_Desempeño">D_conversion!$C$135:$C$136</definedName>
    <definedName name="Tabla_09_S_N">D_conversion!$C$150:$C$151</definedName>
    <definedName name="Tabla_10_Nivel_ADP">D_conversion!$C$156:$C$159</definedName>
    <definedName name="Tabla_11_Nivel_Ley_Medica">D_conversion!$C$164:$C$166</definedName>
    <definedName name="Tabla_23_EDU">D_conversion!$C$616:$C$621</definedName>
    <definedName name="TABLA_26_OTROS_EDU">D_conversion!$C$768:$C$773</definedName>
    <definedName name="Tabla_29_PAIS">D_conversion!$C$365:$C$606</definedName>
    <definedName name="Tabla_30_TITULO">D_conversion!$D$628:$D$673</definedName>
    <definedName name="TABLA_31_ESPECIALIDAD">D_conversion!$D$679:$D$762</definedName>
    <definedName name="TABLA_32_UNIDAD">D_conversion!$D$781:$D$795</definedName>
    <definedName name="ZONA_LEY_19354">D_conversion!$K$51:$K$75</definedName>
    <definedName name="ZONA_SIN_ASIGNACION_RM">D_conversion!$H$300:$H$351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K10" i="1" l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I10" i="1"/>
  <c r="BH10" i="1"/>
  <c r="BG10" i="1"/>
  <c r="BF10" i="1"/>
  <c r="BE10" i="1"/>
  <c r="BD10" i="1"/>
  <c r="BC10" i="1"/>
  <c r="BB10" i="1"/>
  <c r="BA10" i="1"/>
  <c r="AZ10" i="1"/>
  <c r="AX10" i="1"/>
  <c r="AY10" i="1" s="1"/>
  <c r="AW10" i="1"/>
  <c r="AV10" i="1"/>
  <c r="AU10" i="1"/>
  <c r="AT10" i="1"/>
  <c r="AR10" i="1"/>
  <c r="AQ10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I9" i="1"/>
  <c r="BH9" i="1"/>
  <c r="BG9" i="1"/>
  <c r="BF9" i="1"/>
  <c r="BE9" i="1"/>
  <c r="BD9" i="1"/>
  <c r="BC9" i="1"/>
  <c r="BB9" i="1"/>
  <c r="BA9" i="1"/>
  <c r="AZ9" i="1"/>
  <c r="AX9" i="1"/>
  <c r="AY9" i="1" s="1"/>
  <c r="AV9" i="1"/>
  <c r="AW9" i="1" s="1"/>
  <c r="AU9" i="1"/>
  <c r="AT9" i="1"/>
  <c r="AR9" i="1"/>
  <c r="AQ9" i="1"/>
  <c r="CK8" i="1"/>
  <c r="CJ8" i="1"/>
  <c r="CI8" i="1"/>
  <c r="CH8" i="1"/>
  <c r="CG8" i="1"/>
  <c r="CF8" i="1"/>
  <c r="CE8" i="1"/>
  <c r="CD8" i="1"/>
  <c r="CC8" i="1"/>
  <c r="CB8" i="1"/>
  <c r="CA8" i="1"/>
  <c r="BY8" i="1"/>
  <c r="BZ8" i="1" s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I8" i="1"/>
  <c r="BH8" i="1"/>
  <c r="BG8" i="1"/>
  <c r="BF8" i="1"/>
  <c r="BE8" i="1"/>
  <c r="BD8" i="1"/>
  <c r="BC8" i="1"/>
  <c r="BB8" i="1"/>
  <c r="BA8" i="1"/>
  <c r="AZ8" i="1"/>
  <c r="AX8" i="1"/>
  <c r="AY8" i="1" s="1"/>
  <c r="AV8" i="1"/>
  <c r="AW8" i="1" s="1"/>
  <c r="AU8" i="1"/>
  <c r="AT8" i="1"/>
  <c r="AR8" i="1"/>
  <c r="AQ8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I7" i="1"/>
  <c r="BH7" i="1"/>
  <c r="BG7" i="1"/>
  <c r="BF7" i="1"/>
  <c r="BE7" i="1"/>
  <c r="BD7" i="1"/>
  <c r="BC7" i="1"/>
  <c r="BB7" i="1"/>
  <c r="BA7" i="1"/>
  <c r="AZ7" i="1"/>
  <c r="AX7" i="1"/>
  <c r="AY7" i="1" s="1"/>
  <c r="AV7" i="1"/>
  <c r="AW7" i="1" s="1"/>
  <c r="AU7" i="1"/>
  <c r="AT7" i="1"/>
  <c r="AR7" i="1"/>
  <c r="AQ7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I6" i="1"/>
  <c r="BH6" i="1"/>
  <c r="BG6" i="1"/>
  <c r="BF6" i="1"/>
  <c r="BE6" i="1"/>
  <c r="BD6" i="1"/>
  <c r="BC6" i="1"/>
  <c r="BB6" i="1"/>
  <c r="BA6" i="1"/>
  <c r="AZ6" i="1"/>
  <c r="AX6" i="1"/>
  <c r="AY6" i="1" s="1"/>
  <c r="AV6" i="1"/>
  <c r="AW6" i="1" s="1"/>
  <c r="AU6" i="1"/>
  <c r="AT6" i="1"/>
  <c r="AR6" i="1"/>
  <c r="AQ6" i="1"/>
  <c r="CK5" i="1"/>
  <c r="CJ5" i="1"/>
  <c r="CI5" i="1"/>
  <c r="CH5" i="1"/>
  <c r="CG5" i="1"/>
  <c r="CF5" i="1"/>
  <c r="CE5" i="1"/>
  <c r="CD5" i="1"/>
  <c r="CC5" i="1"/>
  <c r="CB5" i="1"/>
  <c r="CA5" i="1"/>
  <c r="BY5" i="1"/>
  <c r="BZ5" i="1" s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I5" i="1"/>
  <c r="BH5" i="1"/>
  <c r="BG5" i="1"/>
  <c r="BF5" i="1"/>
  <c r="BE5" i="1"/>
  <c r="BD5" i="1"/>
  <c r="BC5" i="1"/>
  <c r="BB5" i="1"/>
  <c r="BA5" i="1"/>
  <c r="AZ5" i="1"/>
  <c r="AX5" i="1"/>
  <c r="AY5" i="1" s="1"/>
  <c r="AV5" i="1"/>
  <c r="AW5" i="1" s="1"/>
  <c r="AU5" i="1"/>
  <c r="AT5" i="1"/>
  <c r="AR5" i="1"/>
  <c r="AQ5" i="1"/>
  <c r="CK4" i="1"/>
  <c r="CJ4" i="1"/>
  <c r="CI4" i="1"/>
  <c r="CH4" i="1"/>
  <c r="CG4" i="1"/>
  <c r="CF4" i="1"/>
  <c r="CE4" i="1"/>
  <c r="CD4" i="1"/>
  <c r="CC4" i="1"/>
  <c r="CB4" i="1"/>
  <c r="CA4" i="1"/>
  <c r="BY4" i="1"/>
  <c r="BZ4" i="1" s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I4" i="1"/>
  <c r="BH4" i="1"/>
  <c r="BG4" i="1"/>
  <c r="BF4" i="1"/>
  <c r="BE4" i="1"/>
  <c r="BD4" i="1"/>
  <c r="BC4" i="1"/>
  <c r="BB4" i="1"/>
  <c r="BA4" i="1"/>
  <c r="AZ4" i="1"/>
  <c r="AX4" i="1"/>
  <c r="AY4" i="1" s="1"/>
  <c r="AV4" i="1"/>
  <c r="AW4" i="1" s="1"/>
  <c r="AU4" i="1"/>
  <c r="AT4" i="1"/>
  <c r="AR4" i="1"/>
  <c r="AQ4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I3" i="1"/>
  <c r="BH3" i="1"/>
  <c r="BG3" i="1"/>
  <c r="BF3" i="1"/>
  <c r="BE3" i="1"/>
  <c r="BD3" i="1"/>
  <c r="BC3" i="1"/>
  <c r="BB3" i="1"/>
  <c r="BA3" i="1"/>
  <c r="AZ3" i="1"/>
  <c r="AX3" i="1"/>
  <c r="AY3" i="1" s="1"/>
  <c r="AV3" i="1"/>
  <c r="AW3" i="1" s="1"/>
  <c r="AU3" i="1"/>
  <c r="AT3" i="1"/>
  <c r="AR3" i="1"/>
  <c r="AQ3" i="1"/>
  <c r="BW2" i="1" l="1"/>
  <c r="CJ2" i="1" l="1"/>
  <c r="CM1" i="1" l="1"/>
  <c r="CK2" i="1" l="1"/>
  <c r="BM2" i="1" l="1"/>
  <c r="BO2" i="1"/>
  <c r="X48" i="3" l="1"/>
  <c r="X49" i="3"/>
  <c r="X50" i="3"/>
  <c r="X51" i="3"/>
  <c r="X52" i="3"/>
  <c r="X53" i="3"/>
  <c r="X54" i="3"/>
  <c r="X55" i="3"/>
  <c r="X56" i="3"/>
  <c r="X57" i="3"/>
  <c r="X47" i="3"/>
  <c r="CI2" i="1" l="1"/>
  <c r="CH2" i="1"/>
  <c r="E626" i="3"/>
  <c r="CG2" i="1"/>
  <c r="CF2" i="1"/>
  <c r="CE2" i="1"/>
  <c r="BP2" i="1" l="1"/>
  <c r="BU2" i="1" l="1"/>
  <c r="BL2" i="1" l="1"/>
  <c r="E174" i="2"/>
  <c r="E166" i="2"/>
  <c r="E165" i="2"/>
  <c r="E164" i="2"/>
  <c r="E163" i="2"/>
  <c r="E162" i="2"/>
  <c r="E161" i="2"/>
  <c r="E160" i="2"/>
  <c r="E159" i="2"/>
  <c r="E90" i="2"/>
  <c r="BC2" i="1" l="1"/>
  <c r="CD2" i="1"/>
  <c r="CC2" i="1"/>
  <c r="CB2" i="1"/>
  <c r="CA2" i="1"/>
  <c r="AQ2" i="1" l="1"/>
  <c r="BA2" i="1"/>
  <c r="AX2" i="1" l="1"/>
  <c r="AY2" i="1" s="1"/>
  <c r="BB2" i="1" l="1"/>
  <c r="BZ2" i="1" l="1"/>
  <c r="BY2" i="1" l="1"/>
  <c r="AZ2" i="1"/>
  <c r="BE2" i="1" l="1"/>
  <c r="AR2" i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BI2" i="1" l="1"/>
  <c r="AV2" i="1" l="1"/>
  <c r="AW2" i="1" s="1"/>
  <c r="BX2" i="1"/>
  <c r="BV2" i="1"/>
  <c r="BS2" i="1"/>
  <c r="BN2" i="1"/>
  <c r="BD2" i="1"/>
  <c r="BF2" i="1"/>
  <c r="BG2" i="1"/>
  <c r="BH2" i="1"/>
  <c r="BK2" i="1"/>
  <c r="BQ2" i="1"/>
  <c r="BR2" i="1"/>
  <c r="BT2" i="1"/>
  <c r="AT2" i="1"/>
  <c r="AU2" i="1"/>
  <c r="BI1" i="1" l="1"/>
  <c r="AR1" i="1"/>
  <c r="X58" i="3" l="1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Autor</author>
    <author>rls</author>
    <author>hcg</author>
  </authors>
  <commentList>
    <comment ref="AS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BA1" authorId="1" shapeId="0" xr:uid="{00000000-0006-0000-0000-000002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ANTG_SERV.
Señala  REVISAR si la persona tenía menos de 18 años al ingreso.
Debe revisar la Fecha de Nacimiento y la Antiguedad en el Servicio.</t>
        </r>
      </text>
    </comment>
    <comment ref="BB1" authorId="1" shapeId="0" xr:uid="{00000000-0006-0000-0000-000003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D1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E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F1" authorId="2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G1" authorId="2" shapeId="0" xr:uid="{00000000-0006-0000-0000-000007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H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K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L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M1" authorId="3" shapeId="0" xr:uid="{00000000-0006-0000-0000-00000B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sz val="8"/>
            <color indexed="8"/>
            <rFont val="Tahoma"/>
            <family val="2"/>
          </rPr>
          <t xml:space="preserve">I, II, II y </t>
        </r>
        <r>
          <rPr>
            <sz val="8"/>
            <color indexed="81"/>
            <rFont val="Tahoma"/>
            <family val="2"/>
          </rPr>
          <t>SINGR.
Si campo SIST_REM = 12, se podría informar I, II, III y SINGR.
Si campo SIST_REM = 61, se podría informar los valores I, II, II, números del 1 al 31, y letras de la A a la N.</t>
        </r>
      </text>
    </comment>
    <comment ref="BN1" authorId="2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O1" authorId="2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  <comment ref="BP1" authorId="2" shapeId="0" xr:uid="{00000000-0006-0000-0000-00000E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Q1" authorId="3" shapeId="0" xr:uid="{00000000-0006-0000-0000-00000F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R1" authorId="2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S1" authorId="3" shapeId="0" xr:uid="{00000000-0006-0000-0000-000011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T1" authorId="3" shapeId="0" xr:uid="{00000000-0006-0000-0000-000012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BU1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Codificación en la tabla N°10.</t>
        </r>
        <r>
          <rPr>
            <sz val="9"/>
            <color indexed="81"/>
            <rFont val="Tahoma"/>
            <family val="2"/>
          </rPr>
          <t xml:space="preserve">
Si conforme a la situación de su Servicio no corresponde informar Nivel ADP para sus Directivos, se solicita realizar la siguiente asimilación:
</t>
        </r>
        <r>
          <rPr>
            <b/>
            <sz val="9"/>
            <color indexed="81"/>
            <rFont val="Tahoma"/>
            <family val="2"/>
          </rPr>
          <t>Directivos primer nivel jerárquico</t>
        </r>
        <r>
          <rPr>
            <sz val="9"/>
            <color indexed="81"/>
            <rFont val="Tahoma"/>
            <family val="2"/>
          </rPr>
          <t xml:space="preserve">: Señalar en este nivel al personal informado como Autoridad de Gobierno y Jefe Superior de Servicio.
</t>
        </r>
        <r>
          <rPr>
            <b/>
            <sz val="9"/>
            <color indexed="81"/>
            <rFont val="Tahoma"/>
            <family val="2"/>
          </rPr>
          <t>Directivos segundo nivel jerárquico</t>
        </r>
        <r>
          <rPr>
            <sz val="9"/>
            <color indexed="81"/>
            <rFont val="Tahoma"/>
            <family val="2"/>
          </rPr>
          <t xml:space="preserve">: Los directivos ubicados en cargos de nivel jerárquico inmediatamente inferior al Jefe Superior de Servicio, equivalentes a cargos de Subdirector y/o Jefes de División.
</t>
        </r>
        <r>
          <rPr>
            <b/>
            <sz val="9"/>
            <color indexed="81"/>
            <rFont val="Tahoma"/>
            <family val="2"/>
          </rPr>
          <t>Directivos tercer nivel jerárquico hacia abajo y para otros estamentos:</t>
        </r>
        <r>
          <rPr>
            <sz val="9"/>
            <color indexed="81"/>
            <rFont val="Tahoma"/>
            <family val="2"/>
          </rPr>
          <t>señalar el valor “SN”.</t>
        </r>
      </text>
    </comment>
    <comment ref="BV1" authorId="3" shapeId="0" xr:uid="{00000000-0006-0000-0000-000014000000}">
      <text>
        <r>
          <rPr>
            <sz val="8"/>
            <color indexed="81"/>
            <rFont val="Tahoma"/>
            <family val="2"/>
          </rPr>
          <t>Si el campo ESTAMENTO tiene un valor diferente a “JEFE SUP. DE SERVICIO” o “DIRECTIVO”, este campo debe señalar “N”.
Si el campo C_DESEMPEÑO tiene un valor diferente a “TIT”, este campo debe señalar “N”.</t>
        </r>
      </text>
    </comment>
    <comment ref="BW1" authorId="3" shapeId="0" xr:uid="{00000000-0006-0000-0000-000015000000}">
      <text>
        <r>
          <rPr>
            <sz val="8"/>
            <color indexed="81"/>
            <rFont val="Tahoma"/>
            <family val="2"/>
          </rPr>
          <t>Revisar con ESTAMENTO, de ser PROFESIONAL, PERSONAL MÉDICO, JEFE SUP. DE SERVICIO, AUT. DE GOB, DIRECTIVO PROFESIONAL, debería tener valor "S".</t>
        </r>
      </text>
    </comment>
    <comment ref="BX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corresponda a los porcentajes de asignación de Zona.
El mensaje #N/A indica que existe error, debido a que el porcentaje no existe en el Decreto.</t>
        </r>
      </text>
    </comment>
    <comment ref="BY1" authorId="2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BZ1" authorId="2" shapeId="0" xr:uid="{00000000-0006-0000-0000-000018000000}">
      <text>
        <r>
          <rPr>
            <sz val="8"/>
            <color indexed="81"/>
            <rFont val="Tahoma"/>
            <family val="2"/>
          </rPr>
          <t>Verifica que la información ingresada sea menor a 13 trienios, una cifra superior podrías ser error.
Validador de consistencia con otros campos Si el valor del campo SIST_REM es diferente a 11 ó 12, o el funcionario informado no poertenece al ministerio de Defensa,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<sst xmlns="http://schemas.openxmlformats.org/spreadsheetml/2006/main" count="5543" uniqueCount="2920">
  <si>
    <t>TIPO_INFO</t>
  </si>
  <si>
    <t>ID_SERV</t>
  </si>
  <si>
    <t>DV</t>
  </si>
  <si>
    <t>APELLIDO_PAT</t>
  </si>
  <si>
    <t>APELLIDO_MAT</t>
  </si>
  <si>
    <t>NOMBRES</t>
  </si>
  <si>
    <t>H</t>
  </si>
  <si>
    <t>M</t>
  </si>
  <si>
    <t>SEXO</t>
  </si>
  <si>
    <t>INGRESO_SERV</t>
  </si>
  <si>
    <t>PREVISION</t>
  </si>
  <si>
    <t>SALUD</t>
  </si>
  <si>
    <t>SIST_REM</t>
  </si>
  <si>
    <t>REGION</t>
  </si>
  <si>
    <t>ESTAMENTO</t>
  </si>
  <si>
    <t>JEFE SUP. DE SERVICIO</t>
  </si>
  <si>
    <t>GRADO</t>
  </si>
  <si>
    <t>DESC_NIVEL</t>
  </si>
  <si>
    <t>SN</t>
  </si>
  <si>
    <t>TIT</t>
  </si>
  <si>
    <t>NNN</t>
  </si>
  <si>
    <t>ADMINISTRATIVO</t>
  </si>
  <si>
    <t>PROFESIONAL</t>
  </si>
  <si>
    <t>AUXILIAR</t>
  </si>
  <si>
    <t>TÉCNICO</t>
  </si>
  <si>
    <t>DIRECTIVO</t>
  </si>
  <si>
    <t>PLANTA</t>
  </si>
  <si>
    <t>CONTRATA</t>
  </si>
  <si>
    <t>JORNADA</t>
  </si>
  <si>
    <t>FUNCION_DIRECTIVA</t>
  </si>
  <si>
    <t>S</t>
  </si>
  <si>
    <t>N</t>
  </si>
  <si>
    <t>TERMINO_NOM</t>
  </si>
  <si>
    <t>NIVEL_ADP</t>
  </si>
  <si>
    <t>II</t>
  </si>
  <si>
    <t>SEL_ADP</t>
  </si>
  <si>
    <t>ASIGPROF</t>
  </si>
  <si>
    <t>ZONA</t>
  </si>
  <si>
    <t>EDAD</t>
  </si>
  <si>
    <t>RUN</t>
  </si>
  <si>
    <t>FECHA_NAC</t>
  </si>
  <si>
    <t>SUP</t>
  </si>
  <si>
    <t>AUT. DE GOB.</t>
  </si>
  <si>
    <t>BI</t>
  </si>
  <si>
    <t>TRI</t>
  </si>
  <si>
    <t>C_DESEMPENO</t>
  </si>
  <si>
    <t>INICIO_NOM</t>
  </si>
  <si>
    <t>EDAD_2</t>
  </si>
  <si>
    <t>AP Vs AS</t>
  </si>
  <si>
    <t>Edad de Ingreso al SP</t>
  </si>
  <si>
    <t>C_JURIDICA</t>
  </si>
  <si>
    <t>C_DESEMPEÑO</t>
  </si>
  <si>
    <t>TERM_NOM</t>
  </si>
  <si>
    <t>Zona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</si>
  <si>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</si>
  <si>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</si>
  <si>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</si>
  <si>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</si>
  <si>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</si>
  <si>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</si>
  <si>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</si>
  <si>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</si>
  <si>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</si>
  <si>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</si>
  <si>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</si>
  <si>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</si>
  <si>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</si>
  <si>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</si>
  <si>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</si>
  <si>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</si>
  <si>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</si>
  <si>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</si>
  <si>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</si>
  <si>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</si>
  <si>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</si>
  <si>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FISCALIZADOR</t>
  </si>
  <si>
    <t>HAG</t>
  </si>
  <si>
    <t>Tamarugal</t>
  </si>
  <si>
    <t>Pozo Almonte</t>
  </si>
  <si>
    <t>01401</t>
  </si>
  <si>
    <t>FISCAL</t>
  </si>
  <si>
    <t>JP</t>
  </si>
  <si>
    <t>Camiña</t>
  </si>
  <si>
    <t>01402</t>
  </si>
  <si>
    <t>Colchane</t>
  </si>
  <si>
    <t>01403</t>
  </si>
  <si>
    <t>JEFATURA</t>
  </si>
  <si>
    <t>Huara</t>
  </si>
  <si>
    <t>01404</t>
  </si>
  <si>
    <t>PERSONAL MÉDICO</t>
  </si>
  <si>
    <t>Pica</t>
  </si>
  <si>
    <t>01405</t>
  </si>
  <si>
    <t>Antofagasta</t>
  </si>
  <si>
    <t>02101</t>
  </si>
  <si>
    <t>Mejillones</t>
  </si>
  <si>
    <t>02102</t>
  </si>
  <si>
    <t>ESC. SUPERIOR</t>
  </si>
  <si>
    <t>Sierra Gorda</t>
  </si>
  <si>
    <t>02103</t>
  </si>
  <si>
    <t>ASISTENTES SOCIALES</t>
  </si>
  <si>
    <t>Taltal</t>
  </si>
  <si>
    <t>02104</t>
  </si>
  <si>
    <t>ESC. EMPLEADOS</t>
  </si>
  <si>
    <t>El Loa</t>
  </si>
  <si>
    <t>Calama</t>
  </si>
  <si>
    <t>02201</t>
  </si>
  <si>
    <t>Ollagüe</t>
  </si>
  <si>
    <t>02202</t>
  </si>
  <si>
    <t>San Pedro de Atacama</t>
  </si>
  <si>
    <t>02203</t>
  </si>
  <si>
    <t>ETAPA SUPERIOR</t>
  </si>
  <si>
    <t>Tocopilla</t>
  </si>
  <si>
    <t>02301</t>
  </si>
  <si>
    <t>ETAPA DESTINACION Y FORMACION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</si>
  <si>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</si>
  <si>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</si>
  <si>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</si>
  <si>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</si>
  <si>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</si>
  <si>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</si>
  <si>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</si>
  <si>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</si>
  <si>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</si>
  <si>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</si>
  <si>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</si>
  <si>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</si>
  <si>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</si>
  <si>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</si>
  <si>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</si>
  <si>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</si>
  <si>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</si>
  <si>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</si>
  <si>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</si>
  <si>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</si>
  <si>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</si>
  <si>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</si>
  <si>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</si>
  <si>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</si>
  <si>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</si>
  <si>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</si>
  <si>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</si>
  <si>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</si>
  <si>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</si>
  <si>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</si>
  <si>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</si>
  <si>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</si>
  <si>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</si>
  <si>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</si>
  <si>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</si>
  <si>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</si>
  <si>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</si>
  <si>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</si>
  <si>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</si>
  <si>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</si>
  <si>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</si>
  <si>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</si>
  <si>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</si>
  <si>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</si>
  <si>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</si>
  <si>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</si>
  <si>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</si>
  <si>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</si>
  <si>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</si>
  <si>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</si>
  <si>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</si>
  <si>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</si>
  <si>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</si>
  <si>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</si>
  <si>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</si>
  <si>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</si>
  <si>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</si>
  <si>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</si>
  <si>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</si>
  <si>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</si>
  <si>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</si>
  <si>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</si>
  <si>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</si>
  <si>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</si>
  <si>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</si>
  <si>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</si>
  <si>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</si>
  <si>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</si>
  <si>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</si>
  <si>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</si>
  <si>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</si>
  <si>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</si>
  <si>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</si>
  <si>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</si>
  <si>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</si>
  <si>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</si>
  <si>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</si>
  <si>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</si>
  <si>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</si>
  <si>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</si>
  <si>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</si>
  <si>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</si>
  <si>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</si>
  <si>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</si>
  <si>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</si>
  <si>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</si>
  <si>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</si>
  <si>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</si>
  <si>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</si>
  <si>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</si>
  <si>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</si>
  <si>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</si>
  <si>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</si>
  <si>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</si>
  <si>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</si>
  <si>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</si>
  <si>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</si>
  <si>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</si>
  <si>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</si>
  <si>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</si>
  <si>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</si>
  <si>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</si>
  <si>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</si>
  <si>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</si>
  <si>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</si>
  <si>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</si>
  <si>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</si>
  <si>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</si>
  <si>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</si>
  <si>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</si>
  <si>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</si>
  <si>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</si>
  <si>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</si>
  <si>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</si>
  <si>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</si>
  <si>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</si>
  <si>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</si>
  <si>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</si>
  <si>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</si>
  <si>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</si>
  <si>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</si>
  <si>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</si>
  <si>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</si>
  <si>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</si>
  <si>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</si>
  <si>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</si>
  <si>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</si>
  <si>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</si>
  <si>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</si>
  <si>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</si>
  <si>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</si>
  <si>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</si>
  <si>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</si>
  <si>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</si>
  <si>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</si>
  <si>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</si>
  <si>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</si>
  <si>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</si>
  <si>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</si>
  <si>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</si>
  <si>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</si>
  <si>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</si>
  <si>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</si>
  <si>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</si>
  <si>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</si>
  <si>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</si>
  <si>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</si>
  <si>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</si>
  <si>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</si>
  <si>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</si>
  <si>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</si>
  <si>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</si>
  <si>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</si>
  <si>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</si>
  <si>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</si>
  <si>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</si>
  <si>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</si>
  <si>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</si>
  <si>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</si>
  <si>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</si>
  <si>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</si>
  <si>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</si>
  <si>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</si>
  <si>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</si>
  <si>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</si>
  <si>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</si>
  <si>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</si>
  <si>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</si>
  <si>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</si>
  <si>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</si>
  <si>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</si>
  <si>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</si>
  <si>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</si>
  <si>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</si>
  <si>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</si>
  <si>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</si>
  <si>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</si>
  <si>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</si>
  <si>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</si>
  <si>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</si>
  <si>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</si>
  <si>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</si>
  <si>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</si>
  <si>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</si>
  <si>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</si>
  <si>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</si>
  <si>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</si>
  <si>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</si>
  <si>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</si>
  <si>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</si>
  <si>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</si>
  <si>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</si>
  <si>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</si>
  <si>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</si>
  <si>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</si>
  <si>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</si>
  <si>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</si>
  <si>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</si>
  <si>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</si>
  <si>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</si>
  <si>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</si>
  <si>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</si>
  <si>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</si>
  <si>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</si>
  <si>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</si>
  <si>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</si>
  <si>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</si>
  <si>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</si>
  <si>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</si>
  <si>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</si>
  <si>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</si>
  <si>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</si>
  <si>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</si>
  <si>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</si>
  <si>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</si>
  <si>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</si>
  <si>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</si>
  <si>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</si>
  <si>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</si>
  <si>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</si>
  <si>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</si>
  <si>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</si>
  <si>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</si>
  <si>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</si>
  <si>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</si>
  <si>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</si>
  <si>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</si>
  <si>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</si>
  <si>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</si>
  <si>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</si>
  <si>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</si>
  <si>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</si>
  <si>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</si>
  <si>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</si>
  <si>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</si>
  <si>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</si>
  <si>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</si>
  <si>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</si>
  <si>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</si>
  <si>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</si>
  <si>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</si>
  <si>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</si>
  <si>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</si>
  <si>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</si>
  <si>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</si>
  <si>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</si>
  <si>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</si>
  <si>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</si>
  <si>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</si>
  <si>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</si>
  <si>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</si>
  <si>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</si>
  <si>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</si>
  <si>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</si>
  <si>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</si>
  <si>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</si>
  <si>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</si>
  <si>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</si>
  <si>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</si>
  <si>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</si>
  <si>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</si>
  <si>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</si>
  <si>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</si>
  <si>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</si>
  <si>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</si>
  <si>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</si>
  <si>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</si>
  <si>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</si>
  <si>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</si>
  <si>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</si>
  <si>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</si>
  <si>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</si>
  <si>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</si>
  <si>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</si>
  <si>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</si>
  <si>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</si>
  <si>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</si>
  <si>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</si>
  <si>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</si>
  <si>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</si>
  <si>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</si>
  <si>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</si>
  <si>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</si>
  <si>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</si>
  <si>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</si>
  <si>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</si>
  <si>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</si>
  <si>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</si>
  <si>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</si>
  <si>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</si>
  <si>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</si>
  <si>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</si>
  <si>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</si>
  <si>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</si>
  <si>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</si>
  <si>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</si>
  <si>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</si>
  <si>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</si>
  <si>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</si>
  <si>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</si>
  <si>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</si>
  <si>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</si>
  <si>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</si>
  <si>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</si>
  <si>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</si>
  <si>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</si>
  <si>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</si>
  <si>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</si>
  <si>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</si>
  <si>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</si>
  <si>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</si>
  <si>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</si>
  <si>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</si>
  <si>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</si>
  <si>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</si>
  <si>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</si>
  <si>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</si>
  <si>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</si>
  <si>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</si>
  <si>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</si>
  <si>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</si>
  <si>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</si>
  <si>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</si>
  <si>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</si>
  <si>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</si>
  <si>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</si>
  <si>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</si>
  <si>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</si>
  <si>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</si>
  <si>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</si>
  <si>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</si>
  <si>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</si>
  <si>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</si>
  <si>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</si>
  <si>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</si>
  <si>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</si>
  <si>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</si>
  <si>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</si>
  <si>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</si>
  <si>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</si>
  <si>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</si>
  <si>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</si>
  <si>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</si>
  <si>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</si>
  <si>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</si>
  <si>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</si>
  <si>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</si>
  <si>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</si>
  <si>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</si>
  <si>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</si>
  <si>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</si>
  <si>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</si>
  <si>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</si>
  <si>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</si>
  <si>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</si>
  <si>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</si>
  <si>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</si>
  <si>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</si>
  <si>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</si>
  <si>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</si>
  <si>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</si>
  <si>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</si>
  <si>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</si>
  <si>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</si>
  <si>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</si>
  <si>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</si>
  <si>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</si>
  <si>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</si>
  <si>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</si>
  <si>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</si>
  <si>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</si>
  <si>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</si>
  <si>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</si>
  <si>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</si>
  <si>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</si>
  <si>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</si>
  <si>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</si>
  <si>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</si>
  <si>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</si>
  <si>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</si>
  <si>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</si>
  <si>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</si>
  <si>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</si>
  <si>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</si>
  <si>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</si>
  <si>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</si>
  <si>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</si>
  <si>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</si>
  <si>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</si>
  <si>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</si>
  <si>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</si>
  <si>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</si>
  <si>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</si>
  <si>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</si>
  <si>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</si>
  <si>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</si>
  <si>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</si>
  <si>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</si>
  <si>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</si>
  <si>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</si>
  <si>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</si>
  <si>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</si>
  <si>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</si>
  <si>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</si>
  <si>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</si>
  <si>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</si>
  <si>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</si>
  <si>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</si>
  <si>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</si>
  <si>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</si>
  <si>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</si>
  <si>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</si>
  <si>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</si>
  <si>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</si>
  <si>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</si>
  <si>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</si>
  <si>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</si>
  <si>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</si>
  <si>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</si>
  <si>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</si>
  <si>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</si>
  <si>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</si>
  <si>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</si>
  <si>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</si>
  <si>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</si>
  <si>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</si>
  <si>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</si>
  <si>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</si>
  <si>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</si>
  <si>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</si>
  <si>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</si>
  <si>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</si>
  <si>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</si>
  <si>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</si>
  <si>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</si>
  <si>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</si>
  <si>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</si>
  <si>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</si>
  <si>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</si>
  <si>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</si>
  <si>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</si>
  <si>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</si>
  <si>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</si>
  <si>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</si>
  <si>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</si>
  <si>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</si>
  <si>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</si>
  <si>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</si>
  <si>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</si>
  <si>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</si>
  <si>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</si>
  <si>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</si>
  <si>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</si>
  <si>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</si>
  <si>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</si>
  <si>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</si>
  <si>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</si>
  <si>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</si>
  <si>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</si>
  <si>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</si>
  <si>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</si>
  <si>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</si>
  <si>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</si>
  <si>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</si>
  <si>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</si>
  <si>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</si>
  <si>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</si>
  <si>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</si>
  <si>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</si>
  <si>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</si>
  <si>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</si>
  <si>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</si>
  <si>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</si>
  <si>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</si>
  <si>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</si>
  <si>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</si>
  <si>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</si>
  <si>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</si>
  <si>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</si>
  <si>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</si>
  <si>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</si>
  <si>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</si>
  <si>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</si>
  <si>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</si>
  <si>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</si>
  <si>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</si>
  <si>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</si>
  <si>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</si>
  <si>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</si>
  <si>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</si>
  <si>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</si>
  <si>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</si>
  <si>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</si>
  <si>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</si>
  <si>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</si>
  <si>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</si>
  <si>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</si>
  <si>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</si>
  <si>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</si>
  <si>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</si>
  <si>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</si>
  <si>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</si>
  <si>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</si>
  <si>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</si>
  <si>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</si>
  <si>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</si>
  <si>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</si>
  <si>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</si>
  <si>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</si>
  <si>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</si>
  <si>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</si>
  <si>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</si>
  <si>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</si>
  <si>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</si>
  <si>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</si>
  <si>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</si>
  <si>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</si>
  <si>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</si>
  <si>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</si>
  <si>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</si>
  <si>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</si>
  <si>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</si>
  <si>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</si>
  <si>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</si>
  <si>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</si>
  <si>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</si>
  <si>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</si>
  <si>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</si>
  <si>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</si>
  <si>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</si>
  <si>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</si>
  <si>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</si>
  <si>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</si>
  <si>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</si>
  <si>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</si>
  <si>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</si>
  <si>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</si>
  <si>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</si>
  <si>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</si>
  <si>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</si>
  <si>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</si>
  <si>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</si>
  <si>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</si>
  <si>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</si>
  <si>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</si>
  <si>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</si>
  <si>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</si>
  <si>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</si>
  <si>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</si>
  <si>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</si>
  <si>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</si>
  <si>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</si>
  <si>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</si>
  <si>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</si>
  <si>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</si>
  <si>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</si>
  <si>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</si>
  <si>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</si>
  <si>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</si>
  <si>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</si>
  <si>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</si>
  <si>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</si>
  <si>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</si>
  <si>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</si>
  <si>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</si>
  <si>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</si>
  <si>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</si>
  <si>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</si>
  <si>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</si>
  <si>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</si>
  <si>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</si>
  <si>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</si>
  <si>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</si>
  <si>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</si>
  <si>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</si>
  <si>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</si>
  <si>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</si>
  <si>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</si>
  <si>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</si>
  <si>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</si>
  <si>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</si>
  <si>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</si>
  <si>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</si>
  <si>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</si>
  <si>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</si>
  <si>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</si>
  <si>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</si>
  <si>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</si>
  <si>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</si>
  <si>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</si>
  <si>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</si>
  <si>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</si>
  <si>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</si>
  <si>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</si>
  <si>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</si>
  <si>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</si>
  <si>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</si>
  <si>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</si>
  <si>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</si>
  <si>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</si>
  <si>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</si>
  <si>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</si>
  <si>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</si>
  <si>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</si>
  <si>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</si>
  <si>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</si>
  <si>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</si>
  <si>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</si>
  <si>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</si>
  <si>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</si>
  <si>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</si>
  <si>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</si>
  <si>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</si>
  <si>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</si>
  <si>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</si>
  <si>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</si>
  <si>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</si>
  <si>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</si>
  <si>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</si>
  <si>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</si>
  <si>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</si>
  <si>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</si>
  <si>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</si>
  <si>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</si>
  <si>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</si>
  <si>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</si>
  <si>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</si>
  <si>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</si>
  <si>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</si>
  <si>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</si>
  <si>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</si>
  <si>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</si>
  <si>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</si>
  <si>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</si>
  <si>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</si>
  <si>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</si>
  <si>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</si>
  <si>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</si>
  <si>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</si>
  <si>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</si>
  <si>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</si>
  <si>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</si>
  <si>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</si>
  <si>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</si>
  <si>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</si>
  <si>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</si>
  <si>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</si>
  <si>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</si>
  <si>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</si>
  <si>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</si>
  <si>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</si>
  <si>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</si>
  <si>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</si>
  <si>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CODIGO</t>
  </si>
  <si>
    <t>MINISTERIO</t>
  </si>
  <si>
    <t>NOMBRE SERVICIO</t>
  </si>
  <si>
    <t>NOMBRE PROGRAMA</t>
  </si>
  <si>
    <t>NOMBRE SERVICIO 2</t>
  </si>
  <si>
    <t>GRUPO</t>
  </si>
  <si>
    <t>ANEF</t>
  </si>
  <si>
    <t>010101</t>
  </si>
  <si>
    <t>PRESIDENCIA DE LA REPÚBLICA</t>
  </si>
  <si>
    <t>Presidencia de la República</t>
  </si>
  <si>
    <t>PRESIDENCIA DE LA REPUBLICA</t>
  </si>
  <si>
    <t>EUS</t>
  </si>
  <si>
    <t>ADMINISTRACIÓN CENTRAL</t>
  </si>
  <si>
    <t>020101</t>
  </si>
  <si>
    <t>CONGRESO NACIONAL</t>
  </si>
  <si>
    <t>Senado</t>
  </si>
  <si>
    <t>SENADO</t>
  </si>
  <si>
    <t>PODER LEGISLATIVO</t>
  </si>
  <si>
    <t>NO ANEF</t>
  </si>
  <si>
    <t>020201</t>
  </si>
  <si>
    <t>Cámara de Diputados</t>
  </si>
  <si>
    <t>CAMARA DE DIPUTADOS</t>
  </si>
  <si>
    <t>020301</t>
  </si>
  <si>
    <t>Biblioteca del Congreso</t>
  </si>
  <si>
    <t>BIBLIOTECA DEL CONGRESO</t>
  </si>
  <si>
    <t>020401</t>
  </si>
  <si>
    <t>Consejo Resolutivo de Asignaciones Parlamentarias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</si>
  <si>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</si>
  <si>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</si>
  <si>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</si>
  <si>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</si>
  <si>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</si>
  <si>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</si>
  <si>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CORPORACION ADMINISTRATIVA DEL PODER JUDICIAL</t>
  </si>
  <si>
    <t>ACADEMIA JUDICIAL</t>
  </si>
  <si>
    <t>030401</t>
  </si>
  <si>
    <t>Academia Judicial</t>
  </si>
  <si>
    <t>040101</t>
  </si>
  <si>
    <t>CONTRALORÍA GENERAL DE LA REPÚBLICA</t>
  </si>
  <si>
    <t>Contraloría General de la República</t>
  </si>
  <si>
    <t>CONTRALORIA</t>
  </si>
  <si>
    <t>FISCALIZADORES</t>
  </si>
  <si>
    <t>CGR</t>
  </si>
  <si>
    <t>SECRETARIA y ADMINISTRACION GENERAL</t>
  </si>
  <si>
    <t>Red de Conectividad del Estado</t>
  </si>
  <si>
    <t>Fondo Social</t>
  </si>
  <si>
    <t>050201</t>
  </si>
  <si>
    <t>Servicio de Gobierno Interior</t>
  </si>
  <si>
    <t>SERVICIO DE GOBIERNO INTERIOR</t>
  </si>
  <si>
    <t>Servicio Electoral</t>
  </si>
  <si>
    <t>SERVICIO ELECTORAL</t>
  </si>
  <si>
    <t>050401</t>
  </si>
  <si>
    <t>Oficina Nacional de Emergencia</t>
  </si>
  <si>
    <t>OFICINA NACIONAL DE EMERGENCIA</t>
  </si>
  <si>
    <t>050501</t>
  </si>
  <si>
    <t>Subsecretaría de desarrollo Regional y Administrativo</t>
  </si>
  <si>
    <t>SUBSECRETARIA DE DESARROLLO REGIONAL y ADMINISTRATIVO</t>
  </si>
  <si>
    <t>050502</t>
  </si>
  <si>
    <t>Fortalecimiento de la Gestión Subnacional</t>
  </si>
  <si>
    <t>050503</t>
  </si>
  <si>
    <t>Programas de desarrollo Local</t>
  </si>
  <si>
    <t>050701</t>
  </si>
  <si>
    <t>Agencia Nacional de Inteligencia</t>
  </si>
  <si>
    <t>AGENCIA NACIONAL DE INTELIGENCIA</t>
  </si>
  <si>
    <t>DL1953</t>
  </si>
  <si>
    <t>050801</t>
  </si>
  <si>
    <t>Subsecretaría de Prevención del Delito</t>
  </si>
  <si>
    <t>050901</t>
  </si>
  <si>
    <t>Servicio Nacional Para Prevención y Rehabilitación Consumo de Drogas y Alcohol</t>
  </si>
  <si>
    <t>051001</t>
  </si>
  <si>
    <t>Subsecretaría del Interior</t>
  </si>
  <si>
    <t>056101</t>
  </si>
  <si>
    <t>GOBIERNOS REGIONALES</t>
  </si>
  <si>
    <t>056102</t>
  </si>
  <si>
    <t>056201</t>
  </si>
  <si>
    <t>056202</t>
  </si>
  <si>
    <t>056301</t>
  </si>
  <si>
    <t>056302</t>
  </si>
  <si>
    <t>056401</t>
  </si>
  <si>
    <t>056402</t>
  </si>
  <si>
    <t>056501</t>
  </si>
  <si>
    <t>056502</t>
  </si>
  <si>
    <t>056601</t>
  </si>
  <si>
    <t>056602</t>
  </si>
  <si>
    <t>056701</t>
  </si>
  <si>
    <t>056702</t>
  </si>
  <si>
    <t>056801</t>
  </si>
  <si>
    <t>056802</t>
  </si>
  <si>
    <t>056901</t>
  </si>
  <si>
    <t>056902</t>
  </si>
  <si>
    <t>057001</t>
  </si>
  <si>
    <t>057002</t>
  </si>
  <si>
    <t>057101</t>
  </si>
  <si>
    <t>057102</t>
  </si>
  <si>
    <t>057201</t>
  </si>
  <si>
    <t>057202</t>
  </si>
  <si>
    <t>057203</t>
  </si>
  <si>
    <t>Fondo de desarrollo de Magallanes y la Antártica Chilena</t>
  </si>
  <si>
    <t>057301</t>
  </si>
  <si>
    <t>Gobierno Regional Región Metropolitana de Santiago</t>
  </si>
  <si>
    <t>Gastos de Funcionamiento Región Metropolitana</t>
  </si>
  <si>
    <t>057302</t>
  </si>
  <si>
    <t>Inversión Regional Región Metropolitana</t>
  </si>
  <si>
    <t>057401</t>
  </si>
  <si>
    <t>057402</t>
  </si>
  <si>
    <t>057501</t>
  </si>
  <si>
    <t>060101</t>
  </si>
  <si>
    <t>MINISTERIO DE RELACIONES EXTERIORES</t>
  </si>
  <si>
    <t>Secretaría y Administración General y Servicio Exterior</t>
  </si>
  <si>
    <t>SECRETARIA y ADMINISTRACION GENERAL y SERVICIO EXTERIOR</t>
  </si>
  <si>
    <t>060201</t>
  </si>
  <si>
    <t>Dirección General de Relaciones Económicas Internacionales</t>
  </si>
  <si>
    <t>DIRECCION GENERAL DE RELACIONES ECONOMICAS INTERNACIONALES</t>
  </si>
  <si>
    <t>060202</t>
  </si>
  <si>
    <t>060301</t>
  </si>
  <si>
    <t>Dirección de Fronteras y Límites del Estado</t>
  </si>
  <si>
    <t>DIRECCION DE FRONTERAS y LIMITES DEL ESTADO</t>
  </si>
  <si>
    <t>060401</t>
  </si>
  <si>
    <t>Instituto Antártico Chileno</t>
  </si>
  <si>
    <t>INSTITUTO ANTARTICO CHILENO</t>
  </si>
  <si>
    <t>060501</t>
  </si>
  <si>
    <t>Agencia de Cooperación Internacional de Chile</t>
  </si>
  <si>
    <t>AGENCIA DE COOPERACION INTERNACIONAL DE CHILE</t>
  </si>
  <si>
    <t>070101</t>
  </si>
  <si>
    <t>MINISTERIO DE ECONOMÍA, FOMENTO Y TURISMO</t>
  </si>
  <si>
    <t>Subsecretaría de Economía y Empresas de Menor Tamaño</t>
  </si>
  <si>
    <t>SUBSECRETARÍA DE ECONOMÍA</t>
  </si>
  <si>
    <t>070107</t>
  </si>
  <si>
    <t>Programa Fondo de Innovación para la Competitividad</t>
  </si>
  <si>
    <t>070111</t>
  </si>
  <si>
    <t>Programa Iniciativa Científica Millenium</t>
  </si>
  <si>
    <t>070201</t>
  </si>
  <si>
    <t>Servicio Nacional del Consumidor</t>
  </si>
  <si>
    <t>SERVICIO NACIONAL DEL CONSUMIDOR</t>
  </si>
  <si>
    <t>070301</t>
  </si>
  <si>
    <t>SUBSECRETARIA DE PESCA</t>
  </si>
  <si>
    <t>070302</t>
  </si>
  <si>
    <t>Fondo de Administración Pesquero</t>
  </si>
  <si>
    <t>070401</t>
  </si>
  <si>
    <t>SERVICIO NACIONAL DE PESCA</t>
  </si>
  <si>
    <t>070601</t>
  </si>
  <si>
    <t>Corporación de Fomento de la Producción</t>
  </si>
  <si>
    <t>CORPORACION DE FOMENTO DE LA PRODUCCION</t>
  </si>
  <si>
    <t>070701</t>
  </si>
  <si>
    <t>Instituto Nacional de Estadísticas</t>
  </si>
  <si>
    <t>INSTITUTO NACIONAL DE ESTADISTICAS</t>
  </si>
  <si>
    <t>070801</t>
  </si>
  <si>
    <t>Fiscalía Nacional Económica</t>
  </si>
  <si>
    <t>FISCALIA NACIONAL ECONOMICA</t>
  </si>
  <si>
    <t>070901</t>
  </si>
  <si>
    <t>Servicio Nacional de Turismo</t>
  </si>
  <si>
    <t>SERVICIO NACIONAL DE TURISMO</t>
  </si>
  <si>
    <t>071601</t>
  </si>
  <si>
    <t>Servicio de Cooperación Técnica</t>
  </si>
  <si>
    <t>SERVICIO DE COOPERACION TECNICA</t>
  </si>
  <si>
    <t>071901</t>
  </si>
  <si>
    <t>Comité Innova Chile</t>
  </si>
  <si>
    <t>072101</t>
  </si>
  <si>
    <t>COMITE DE INVERSIONES EXTRANJERAS</t>
  </si>
  <si>
    <t>072301</t>
  </si>
  <si>
    <t>Instituto Nacional de Propiedad Intelectual</t>
  </si>
  <si>
    <t>INSTITUTO NACIONAL DE PROPIEDAD INDUSTRIAL</t>
  </si>
  <si>
    <t>072401</t>
  </si>
  <si>
    <t>Subsecretaría de Turismo</t>
  </si>
  <si>
    <t>SUBSECRETARIA DE TURISMO</t>
  </si>
  <si>
    <t>080101</t>
  </si>
  <si>
    <t>MINISTERIO DE HACIENDA</t>
  </si>
  <si>
    <t>SUBSECRETARÍA DE HACIENDA</t>
  </si>
  <si>
    <t>Consejo de Auditoría Interna General de Gobierno</t>
  </si>
  <si>
    <t>080106</t>
  </si>
  <si>
    <t>Unidad Administradora de Los Tribunales Tributarios y Aduaneros</t>
  </si>
  <si>
    <t>080201</t>
  </si>
  <si>
    <t>Dirección de Presupuestos</t>
  </si>
  <si>
    <t>DIRECCION DE PRESUPUESTOS</t>
  </si>
  <si>
    <t>080301</t>
  </si>
  <si>
    <t>Servicio de Impuestos Internos</t>
  </si>
  <si>
    <t>SERVICIO DE IMPUESTOS INTERNOS</t>
  </si>
  <si>
    <t>080401</t>
  </si>
  <si>
    <t>Servicio Nacional de Aduanas</t>
  </si>
  <si>
    <t>SERVICIO NACIONAL DE ADUANAS</t>
  </si>
  <si>
    <t>080501</t>
  </si>
  <si>
    <t>Servicio de Tesorerías</t>
  </si>
  <si>
    <t>SERVICIO DE TESORERIAS</t>
  </si>
  <si>
    <t>080701</t>
  </si>
  <si>
    <t>Dirección de Compras y Contratación Pública</t>
  </si>
  <si>
    <t>SUPERINTENDENCIA DE VALORES y SEGUROS</t>
  </si>
  <si>
    <t>081101</t>
  </si>
  <si>
    <t>Superintendencia de Bancos e Instituciones Financieras</t>
  </si>
  <si>
    <t>SUPERINTENDENCIA DE BANCOS E INSTITUCIONES FINANCIERAS</t>
  </si>
  <si>
    <t>081501</t>
  </si>
  <si>
    <t>Dirección Nacional del Servicio Civil</t>
  </si>
  <si>
    <t>DIRECCION NACIONAL DEL SERVICIO CIVIL</t>
  </si>
  <si>
    <t>081601</t>
  </si>
  <si>
    <t>Unidad de Análisis Financiero</t>
  </si>
  <si>
    <t>UNIDAD DE ANALISIS FINANCIERO</t>
  </si>
  <si>
    <t>081701</t>
  </si>
  <si>
    <t>Superintendencia de Casinos de Juego</t>
  </si>
  <si>
    <t>SUPERINTENDENCIA DE CASINOS DE JUEGO</t>
  </si>
  <si>
    <t>083001</t>
  </si>
  <si>
    <t>Consejo de Defensa del Estado</t>
  </si>
  <si>
    <t>CONSEJO DE DEFENSA DEL ESTADO</t>
  </si>
  <si>
    <t>MINISTERIO DE EDUCACIÓN</t>
  </si>
  <si>
    <t>Subsecretaría de Educación</t>
  </si>
  <si>
    <t>SUBSECRETARIA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</si>
  <si>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</si>
  <si>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</si>
  <si>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</si>
  <si>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</si>
  <si>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</si>
  <si>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</si>
  <si>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</si>
  <si>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</si>
  <si>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</si>
  <si>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090130</t>
  </si>
  <si>
    <t>Educación Superior</t>
  </si>
  <si>
    <t>090131</t>
  </si>
  <si>
    <t>Gastos de Operación de Educación Superior</t>
  </si>
  <si>
    <t>DIRECCION DE BIBLIOTECAS, ARCHIVOS y MUSEOS</t>
  </si>
  <si>
    <t>090801</t>
  </si>
  <si>
    <t>COMISION NACIONAL DE INVESTIGACION CIENTIFICA y TECNOLOGICA</t>
  </si>
  <si>
    <t>090901</t>
  </si>
  <si>
    <t>Junta Nacional de Auxilio Escolar y Becas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</si>
  <si>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</si>
  <si>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</si>
  <si>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</si>
  <si>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</si>
  <si>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</si>
  <si>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</si>
  <si>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</si>
  <si>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JUNTA NACIONAL DE JARDINES INFANTILES</t>
  </si>
  <si>
    <t>091102</t>
  </si>
  <si>
    <t>Programas Alternativos de Enseñanza Pre-Escolar</t>
  </si>
  <si>
    <t>091301</t>
  </si>
  <si>
    <t>Consejo de Rectores</t>
  </si>
  <si>
    <t>CONSEJO DE RECTORES</t>
  </si>
  <si>
    <t>091501</t>
  </si>
  <si>
    <t>Consejo Nacional de Educación</t>
  </si>
  <si>
    <t>CONSEJO NACIONAL DE EDUCACION</t>
  </si>
  <si>
    <t>CONSEJO NACIONAL DE LA CULTURA y LAS ARTES</t>
  </si>
  <si>
    <t>Fondos Culturales y Artísticos</t>
  </si>
  <si>
    <t>100101</t>
  </si>
  <si>
    <t>MINISTERIO DE JUSTICIA</t>
  </si>
  <si>
    <t>SUBSECRETARÍA DE JUSTICIA</t>
  </si>
  <si>
    <t>100102</t>
  </si>
  <si>
    <t>SERVICIO DE REGISTRO CIVIL E IDENTIFICACION</t>
  </si>
  <si>
    <t>100201</t>
  </si>
  <si>
    <t>100301</t>
  </si>
  <si>
    <t>Servicio Médico Legal</t>
  </si>
  <si>
    <t>SERVICIO MEDICO LEGAL</t>
  </si>
  <si>
    <t>100401</t>
  </si>
  <si>
    <t>Gendarmería de Chile</t>
  </si>
  <si>
    <t>GENDARMERIA DE CHILE</t>
  </si>
  <si>
    <t>100402</t>
  </si>
  <si>
    <t>Programas de Rehabilitación y Reinserción Social</t>
  </si>
  <si>
    <t>SUPERINTENDENCIA DE QUIEBRAS</t>
  </si>
  <si>
    <t>100701</t>
  </si>
  <si>
    <t>Servicio Nacional de Menores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</si>
  <si>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</si>
  <si>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</si>
  <si>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</si>
  <si>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</si>
  <si>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</si>
  <si>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DEFENSORIA PENAL PUBLICA</t>
  </si>
  <si>
    <t>110101</t>
  </si>
  <si>
    <t>MINISTERIO DE DEFENSA NACIONAL</t>
  </si>
  <si>
    <t>Ejército de Chile</t>
  </si>
  <si>
    <t>DIRECCION GENERAL DE MOVILIZACION NACIONAL</t>
  </si>
  <si>
    <t>FFAA</t>
  </si>
  <si>
    <t>110301</t>
  </si>
  <si>
    <t>110401</t>
  </si>
  <si>
    <t>110501</t>
  </si>
  <si>
    <t>Armada de Chile</t>
  </si>
  <si>
    <t>110701</t>
  </si>
  <si>
    <t>Dirección General de Territorio Marítimo</t>
  </si>
  <si>
    <t>110801</t>
  </si>
  <si>
    <t>Dirección de Sanidad</t>
  </si>
  <si>
    <t>110901</t>
  </si>
  <si>
    <t>Fuerza Aérea de Chile</t>
  </si>
  <si>
    <t>111101</t>
  </si>
  <si>
    <t>Organismos de Salud de la FACH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</si>
  <si>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</si>
  <si>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</si>
  <si>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</si>
  <si>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</si>
  <si>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</si>
  <si>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</si>
  <si>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INSTITUTO GEOGRAFICO MILITAR</t>
  </si>
  <si>
    <t>112001</t>
  </si>
  <si>
    <t>Servicio Hidrográfico y Oceanográfico de la Armada de Chile</t>
  </si>
  <si>
    <t>SERVICIO HIDROGRAFICO y OCEANOGRAFICO DE LA ARMADA DE CHILE</t>
  </si>
  <si>
    <t>112101</t>
  </si>
  <si>
    <t>Dirección General de Aeronáutica Civil</t>
  </si>
  <si>
    <t>DIRECCION GENERAL DE AERONAUTICA CIVIL</t>
  </si>
  <si>
    <t>112201</t>
  </si>
  <si>
    <t>Servicio Aerofotogramétrico de la Fuerza Aérea de Chile</t>
  </si>
  <si>
    <t>SERVICIO AEROFOTOGRAMETRICO DE LA FUERZA AREA DE CHILE</t>
  </si>
  <si>
    <t>112301</t>
  </si>
  <si>
    <t>Subsecretaría para las Fuerzas Armadas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</si>
  <si>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</si>
  <si>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</si>
  <si>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</si>
  <si>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</si>
  <si>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</si>
  <si>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</si>
  <si>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</si>
  <si>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120201_1</t>
  </si>
  <si>
    <t>ADMINISTRACION y EJECUCION DE OBRAS PUBLICAS</t>
  </si>
  <si>
    <t>120201_2</t>
  </si>
  <si>
    <t>Fiscalía</t>
  </si>
  <si>
    <t>120201_3</t>
  </si>
  <si>
    <t>120202</t>
  </si>
  <si>
    <t>Dirección de Arquitectura</t>
  </si>
  <si>
    <t>DIRECCION DE ARQUITECTURA</t>
  </si>
  <si>
    <t>120203</t>
  </si>
  <si>
    <t>Dirección de Obras Hidráulicas</t>
  </si>
  <si>
    <t>DIRECCION DE OBRAS HIDRAULICAS</t>
  </si>
  <si>
    <t>120204</t>
  </si>
  <si>
    <t>Dirección de Vialidad</t>
  </si>
  <si>
    <t>DIRECCION DE VIALIDAD</t>
  </si>
  <si>
    <t>120206</t>
  </si>
  <si>
    <t>Dirección de Obras Portuarias</t>
  </si>
  <si>
    <t>DIRECCION DE OBRAS PORTUARIAS</t>
  </si>
  <si>
    <t>120207</t>
  </si>
  <si>
    <t>Dirección de Aeropuertos</t>
  </si>
  <si>
    <t>DIRECCION DE AEROPUERTOS</t>
  </si>
  <si>
    <t>120208</t>
  </si>
  <si>
    <t>Administración Sistema Concesiones</t>
  </si>
  <si>
    <t>ADMINISTRACION SISTEMA CONCESIONES</t>
  </si>
  <si>
    <t>120211</t>
  </si>
  <si>
    <t>Dirección de Planeamiento</t>
  </si>
  <si>
    <t>DIRECCION DE PLANEAMIENTO</t>
  </si>
  <si>
    <t>120212</t>
  </si>
  <si>
    <t>Agua Potable Rural</t>
  </si>
  <si>
    <t>AGUA POTABLE RURAL</t>
  </si>
  <si>
    <t>120401</t>
  </si>
  <si>
    <t>Dirección General de Aguas</t>
  </si>
  <si>
    <t>DIRECCION GENERAL DE AGUAS</t>
  </si>
  <si>
    <t>120501</t>
  </si>
  <si>
    <t>Instituto Nacional de Hidráulica</t>
  </si>
  <si>
    <t>INSTITUTO NACIONAL DE HIDRAULICA</t>
  </si>
  <si>
    <t>120701</t>
  </si>
  <si>
    <t>Superintendencia de Servicios Sanitarios</t>
  </si>
  <si>
    <t>SUPERINTENDENCIA DE SERVICIOS SANITARIOS</t>
  </si>
  <si>
    <t>130101</t>
  </si>
  <si>
    <t>MINISTERIO DE AGRICULTURA</t>
  </si>
  <si>
    <t>Subsecretaría de Agricultura</t>
  </si>
  <si>
    <t>SUBSECRETARIA DE AGRICULTURA</t>
  </si>
  <si>
    <t>130102</t>
  </si>
  <si>
    <t>Investigación e Innovación Tecnológica Silvoagropecuaria</t>
  </si>
  <si>
    <t>130201</t>
  </si>
  <si>
    <t>Oficina de Estudios y Políticas Agrarias</t>
  </si>
  <si>
    <t>OFICINA DE ESTUDIOS y POLITICAS AGRARIAS</t>
  </si>
  <si>
    <t>130301</t>
  </si>
  <si>
    <t>INSTITUTO DE DESARROLLO AGROPECUARIO</t>
  </si>
  <si>
    <t>130401</t>
  </si>
  <si>
    <t>Servicio Agrícola y Ganadero</t>
  </si>
  <si>
    <t>SERVICIO AGRICOLA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</si>
  <si>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</si>
  <si>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</si>
  <si>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</si>
  <si>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</si>
  <si>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</si>
  <si>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</si>
  <si>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</si>
  <si>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</si>
  <si>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</si>
  <si>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</si>
  <si>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</si>
  <si>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</si>
  <si>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CORPORACION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</si>
  <si>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</si>
  <si>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</si>
  <si>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</si>
  <si>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</si>
  <si>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</si>
  <si>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</si>
  <si>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</si>
  <si>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</si>
  <si>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</si>
  <si>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</si>
  <si>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COMISION NACIONAL DE RIEGO</t>
  </si>
  <si>
    <t>140101</t>
  </si>
  <si>
    <t>MINISTERIO DE BIENES NACIONALES</t>
  </si>
  <si>
    <t>Subsecretaría de Bienes Nacionales</t>
  </si>
  <si>
    <t>SUBSECRETARIA DE BIENES NACIONALES</t>
  </si>
  <si>
    <t>150101</t>
  </si>
  <si>
    <t>MINISTERIO DEL TRABAJO Y PREVISION SOCIAL</t>
  </si>
  <si>
    <t>Subsecretaría del Trabajo</t>
  </si>
  <si>
    <t>SUBSECRETARIA DEL TRABAJO</t>
  </si>
  <si>
    <t>150103</t>
  </si>
  <si>
    <t>Proempleo</t>
  </si>
  <si>
    <t>150201</t>
  </si>
  <si>
    <t>Dirección del Trabajo</t>
  </si>
  <si>
    <t>DIRECCION DEL TRABAJO</t>
  </si>
  <si>
    <t>150301</t>
  </si>
  <si>
    <t>SUBSECRETARIA DE PREVISION SOCIAL</t>
  </si>
  <si>
    <t>150401</t>
  </si>
  <si>
    <t>Dirección General de Crédito Prendario</t>
  </si>
  <si>
    <t>DIRECCION GENERAL DE CREDITO PRENDARIO</t>
  </si>
  <si>
    <t>150501</t>
  </si>
  <si>
    <t>Servicio Nacional de Capacitación y Empleo</t>
  </si>
  <si>
    <t>SERVICIO NACIONAL DE CAPACITACION y EMPLEO</t>
  </si>
  <si>
    <t>150601</t>
  </si>
  <si>
    <t>Superintendencia de Seguridad Social</t>
  </si>
  <si>
    <t>SUPERINTENDENCIA DE SEGURIDAD SOCIAL</t>
  </si>
  <si>
    <t>150701</t>
  </si>
  <si>
    <t>Superintendencia de Pensiones</t>
  </si>
  <si>
    <t>SUPERINTENDENCIA DE PENSIONES</t>
  </si>
  <si>
    <t>150901</t>
  </si>
  <si>
    <t>INSTITUTO DE PREVISION SOCIAL</t>
  </si>
  <si>
    <t>151001</t>
  </si>
  <si>
    <t>Instituto de Seguridad Laboral</t>
  </si>
  <si>
    <t>INSTITUTO DE SEGURIDAD LABORAL</t>
  </si>
  <si>
    <t>151301</t>
  </si>
  <si>
    <t>CAJA DE PREVISION DE LA DEFENSA NACIONAL</t>
  </si>
  <si>
    <t>151302</t>
  </si>
  <si>
    <t>Fondo de Medicina Curativa</t>
  </si>
  <si>
    <t>151401</t>
  </si>
  <si>
    <t>Dirección de Previsión de Carabineros de Chile</t>
  </si>
  <si>
    <t>DIRECCION DE PREVISION DE CARABINEROS DE CHILE</t>
  </si>
  <si>
    <t>160201</t>
  </si>
  <si>
    <t>MINISTERIO DE SALUD</t>
  </si>
  <si>
    <t>Fondo Nacional de Salud</t>
  </si>
  <si>
    <t>FONDO NACIONAL DE SALUD</t>
  </si>
  <si>
    <t>160202</t>
  </si>
  <si>
    <t>Programa de Atención Primaria</t>
  </si>
  <si>
    <t>160203</t>
  </si>
  <si>
    <t>Programa de Prestaciones Valoradas</t>
  </si>
  <si>
    <t>160204</t>
  </si>
  <si>
    <t>Programa de Prestaciones Institucionales</t>
  </si>
  <si>
    <t>160401</t>
  </si>
  <si>
    <t>Instituto de Salud Pública de Chile</t>
  </si>
  <si>
    <t>INSTITUTO DE SALUD PUBLICA DE CHILE</t>
  </si>
  <si>
    <t>160501</t>
  </si>
  <si>
    <t>Central de Abastecimiento del Sistema Nacional de Salud</t>
  </si>
  <si>
    <t>CENTRAL DE ABASTECIMIENTO DEL SISTEMA NACIONAL DE SALUD</t>
  </si>
  <si>
    <t>160901</t>
  </si>
  <si>
    <t>Subsecretaría de Salud Pública</t>
  </si>
  <si>
    <t>SUBSECRETARIA DE SALUD PUBLICA</t>
  </si>
  <si>
    <t>161001</t>
  </si>
  <si>
    <t>Subsecretaría de Redes Asistenciales</t>
  </si>
  <si>
    <t>SUBSECRETARIA DE REDES ASISTENCIALES</t>
  </si>
  <si>
    <t>161002</t>
  </si>
  <si>
    <t>Inversión Sectorial de Salud</t>
  </si>
  <si>
    <t>161101</t>
  </si>
  <si>
    <t>Superintendencia de Salud</t>
  </si>
  <si>
    <t>SUPERINTENDENCIA DE SALUD</t>
  </si>
  <si>
    <t>162001</t>
  </si>
  <si>
    <t>Servicio de Salud Arica</t>
  </si>
  <si>
    <t>SERVICIOS DE SALUD</t>
  </si>
  <si>
    <t>162101</t>
  </si>
  <si>
    <t>Servicio de Salud Iquique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</si>
  <si>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</si>
  <si>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</si>
  <si>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</si>
  <si>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</si>
  <si>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</si>
  <si>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</si>
  <si>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</si>
  <si>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</si>
  <si>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</si>
  <si>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</si>
  <si>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</si>
  <si>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</si>
  <si>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Servicio de Salud Libertador General Bernardo O´Higgins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</si>
  <si>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</si>
  <si>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</si>
  <si>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</si>
  <si>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</si>
  <si>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</si>
  <si>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</si>
  <si>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</si>
  <si>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</si>
  <si>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</si>
  <si>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</si>
  <si>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</si>
  <si>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</si>
  <si>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</si>
  <si>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</si>
  <si>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</si>
  <si>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</si>
  <si>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Servicio de Salud Valdivia</t>
  </si>
  <si>
    <t>163801</t>
  </si>
  <si>
    <t>Servicio de Salud Osorno</t>
  </si>
  <si>
    <t>163901</t>
  </si>
  <si>
    <t>Servicio de Salud del Reloncaví</t>
  </si>
  <si>
    <t>164001</t>
  </si>
  <si>
    <t>Servicio de Salud Aysén del General Carlos Ibáñez del Campo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</si>
  <si>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</si>
  <si>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</si>
  <si>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</si>
  <si>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</si>
  <si>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</si>
  <si>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</si>
  <si>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</si>
  <si>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</si>
  <si>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</si>
  <si>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</si>
  <si>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</si>
  <si>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</si>
  <si>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</si>
  <si>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Servicio de Salud Metropolitano Sur-Oriente</t>
  </si>
  <si>
    <t>164901</t>
  </si>
  <si>
    <t>Programa Contingencias Operacionales</t>
  </si>
  <si>
    <t>165001</t>
  </si>
  <si>
    <t>Hospital Padre Alberto Hurtado</t>
  </si>
  <si>
    <t>165101</t>
  </si>
  <si>
    <t>Centro de Referencia de Salud Maipú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</si>
  <si>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</si>
  <si>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</si>
  <si>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</si>
  <si>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</si>
  <si>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</si>
  <si>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</si>
  <si>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</si>
  <si>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MINISTERIO DE MINERIA</t>
  </si>
  <si>
    <t>Fomento de la Pequeña y Mediana Minería</t>
  </si>
  <si>
    <t>SECRETARIA Y ADMINISTRACION GENERAL</t>
  </si>
  <si>
    <t>170201</t>
  </si>
  <si>
    <t>Comisión Chilena del Cobre</t>
  </si>
  <si>
    <t>COMISION CHILENA DEL COBRE</t>
  </si>
  <si>
    <t>170301</t>
  </si>
  <si>
    <t>Servicio Nacional de Geología y Minería</t>
  </si>
  <si>
    <t>SERVICIO NACIONAL DE GEOLOGIA y MINERIA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</si>
  <si>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</si>
  <si>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</si>
  <si>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</si>
  <si>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</si>
  <si>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</si>
  <si>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</si>
  <si>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</si>
  <si>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</si>
  <si>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</si>
  <si>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SUBSECRETARIA DE VIVIENDA y URBANISMO</t>
  </si>
  <si>
    <t>180102</t>
  </si>
  <si>
    <t>180104</t>
  </si>
  <si>
    <t>Recuperación de Barrios</t>
  </si>
  <si>
    <t>SUBSECRETARIA DE VIVIENDA Y URBANISMO</t>
  </si>
  <si>
    <t>180201</t>
  </si>
  <si>
    <t>Parque Metropolitano</t>
  </si>
  <si>
    <t>PARQUE METROPOLITANO</t>
  </si>
  <si>
    <t>182101</t>
  </si>
  <si>
    <t>SERVIU I Región</t>
  </si>
  <si>
    <t>SERVICIOS REGIONALES DE VIVIENDA y URBANIZACIÓN</t>
  </si>
  <si>
    <t>182201</t>
  </si>
  <si>
    <t>SERVIU II Región</t>
  </si>
  <si>
    <t>182301</t>
  </si>
  <si>
    <t>SERVIU III Región</t>
  </si>
  <si>
    <t>182401</t>
  </si>
  <si>
    <t>SERVIU IV Región</t>
  </si>
  <si>
    <t>182501</t>
  </si>
  <si>
    <t>SERVIU V Región</t>
  </si>
  <si>
    <t>182601</t>
  </si>
  <si>
    <t>SERVIU VI Región</t>
  </si>
  <si>
    <t>182701</t>
  </si>
  <si>
    <t>SERVIU VII Región</t>
  </si>
  <si>
    <t>182801</t>
  </si>
  <si>
    <t>SERVIU VIII Región</t>
  </si>
  <si>
    <t>182901</t>
  </si>
  <si>
    <t>SERVIU IX Región</t>
  </si>
  <si>
    <t>183001</t>
  </si>
  <si>
    <t>SERVIU X Región</t>
  </si>
  <si>
    <t>183101</t>
  </si>
  <si>
    <t>SERVIU XI Región</t>
  </si>
  <si>
    <t>183201</t>
  </si>
  <si>
    <t>SERVIU XII Región</t>
  </si>
  <si>
    <t>183301</t>
  </si>
  <si>
    <t>SERVIU Región Metropolitana</t>
  </si>
  <si>
    <t>183401</t>
  </si>
  <si>
    <t>SERVIU XIV Región</t>
  </si>
  <si>
    <t>183501</t>
  </si>
  <si>
    <t>SERVIU XV Región</t>
  </si>
  <si>
    <t>190101</t>
  </si>
  <si>
    <t>MINISTERIO DE TRANSPORTES Y TELECOMUNICACIONES</t>
  </si>
  <si>
    <t>Secretaría y Administración General de Transportes</t>
  </si>
  <si>
    <t>SECRETARIA y ADMINISTRACION GENERAL DE TRANSPORTES</t>
  </si>
  <si>
    <t>190102</t>
  </si>
  <si>
    <t>Empresa de los Ferrocarriles del Estado</t>
  </si>
  <si>
    <t>SECRETARIA Y ADMINISTRACION GENERAL DE TRANSPORTES</t>
  </si>
  <si>
    <t>190103</t>
  </si>
  <si>
    <t>Transantiago</t>
  </si>
  <si>
    <t>190104</t>
  </si>
  <si>
    <t>Unidad Operativa de Control de Tránsito</t>
  </si>
  <si>
    <t>190105</t>
  </si>
  <si>
    <t>Fiscalización y Control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</si>
  <si>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</si>
  <si>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</si>
  <si>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</si>
  <si>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</si>
  <si>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</si>
  <si>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</si>
  <si>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</si>
  <si>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SUBSECRETARIA DE TELECOMUNICACIONES</t>
  </si>
  <si>
    <t>190301</t>
  </si>
  <si>
    <t>Junta de Aeronáutica Civil</t>
  </si>
  <si>
    <t>JUNTA DE AERONAUTICA CIVIL</t>
  </si>
  <si>
    <t>200101</t>
  </si>
  <si>
    <t>MINISTERIO SECRETARÍA GENERAL DE GOBIERNO</t>
  </si>
  <si>
    <t>Secretaría General de Gobierno</t>
  </si>
  <si>
    <t>SECRETARIA GENERAL DE GOBIERNO</t>
  </si>
  <si>
    <t>200201</t>
  </si>
  <si>
    <t>Consejo Nacional de Televisión</t>
  </si>
  <si>
    <t>CONSEJO NACIONAL DE TELEVISION</t>
  </si>
  <si>
    <t>Instituto Nacional de Deportes</t>
  </si>
  <si>
    <t>210201</t>
  </si>
  <si>
    <t>FONDO DE SOLIDARIDAD E INVERSION SOCIAL</t>
  </si>
  <si>
    <t>SERVICIO NACIONAL DE LA MUJER</t>
  </si>
  <si>
    <t>210501</t>
  </si>
  <si>
    <t>Instituto Nacional de la Juventud</t>
  </si>
  <si>
    <t>INSTITUTO NACIONAL DE LA JUVENTUD</t>
  </si>
  <si>
    <t>210601</t>
  </si>
  <si>
    <t>Corporación Nacional de Desarrollo Indígena</t>
  </si>
  <si>
    <t>CORPORACION NACIONAL DE DESARROLLO INDIGENA</t>
  </si>
  <si>
    <t>210701</t>
  </si>
  <si>
    <t>Servicio Nacional de la Discapacidad</t>
  </si>
  <si>
    <t>SERVICIO NACIONAL DE LA DISCAPACIDAD</t>
  </si>
  <si>
    <t>210801</t>
  </si>
  <si>
    <t>Servicio Nacional del Adulto Mayor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</si>
  <si>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</si>
  <si>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</si>
  <si>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</si>
  <si>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</si>
  <si>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SECRETARIA GENERAL DE LA PRESIDENCIA DE LA REPUBLICA</t>
  </si>
  <si>
    <t>230101</t>
  </si>
  <si>
    <t>MINISTERIO PÚBLICO</t>
  </si>
  <si>
    <t>Ministerio Público</t>
  </si>
  <si>
    <t>MINISTERIO PUBLICO</t>
  </si>
  <si>
    <t>MP</t>
  </si>
  <si>
    <t>240101</t>
  </si>
  <si>
    <t>MINISTERIO DE ENERGÍA</t>
  </si>
  <si>
    <t>Subsecretaría de Energía</t>
  </si>
  <si>
    <t>SUBSECRETARIA DE ENERGIA</t>
  </si>
  <si>
    <t>240103</t>
  </si>
  <si>
    <t>MINISTERIO DE ENERGIA</t>
  </si>
  <si>
    <t>240104</t>
  </si>
  <si>
    <t>Programa Energización Rural y Social</t>
  </si>
  <si>
    <t>240201</t>
  </si>
  <si>
    <t>Comisión Nacional de Energía</t>
  </si>
  <si>
    <t>COMISION NACIONAL DE ENERGIA</t>
  </si>
  <si>
    <t>240301</t>
  </si>
  <si>
    <t>Comisión Chilena de Energía Nuclear</t>
  </si>
  <si>
    <t>COMISION CHILENA DE ENERGIA NUCLEAR</t>
  </si>
  <si>
    <t>240401</t>
  </si>
  <si>
    <t>Superintendencia de Electricidad y Combustibles</t>
  </si>
  <si>
    <t>SUPERINTENDENCIA DE ELECTRICIDAD y COMBUSTIBLES</t>
  </si>
  <si>
    <t>250101</t>
  </si>
  <si>
    <t>MINISTERIO DEL MEDIO AMBIENTE</t>
  </si>
  <si>
    <t>Subsecretaría del Medio Ambiente</t>
  </si>
  <si>
    <t>SUBSECRETARIA DEL MEDIO AMBIENTE</t>
  </si>
  <si>
    <t>250201</t>
  </si>
  <si>
    <t>Servicio de Evaluación Ambiental</t>
  </si>
  <si>
    <t>SERVICIO DE EVALUACION AMBIENTAL</t>
  </si>
  <si>
    <t>250301</t>
  </si>
  <si>
    <t>Superintendencia del Medio Ambiente</t>
  </si>
  <si>
    <t>SUPERINTENDENCIA DEL MEDIO AMBIENTE</t>
  </si>
  <si>
    <t>SUBSECRETARÍA DE PREVENCIÓN DEL DELITO</t>
  </si>
  <si>
    <t>SERVICIO NACIONAL PARA PREVENCIÓN Y REHABILITACIÓN CONSUMO DE DROGAS Y ALCOHOL</t>
  </si>
  <si>
    <t>SUBSECRETARÍA DEL INTERIOR</t>
  </si>
  <si>
    <t>SIST. REM.</t>
  </si>
  <si>
    <t>TABLAS DE CONVERSIÓN MATRIZ DOTACIÓN (ARCHIVO D)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</si>
  <si>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</si>
  <si>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</si>
  <si>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</si>
  <si>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</si>
  <si>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</si>
  <si>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</si>
  <si>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</si>
  <si>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</si>
  <si>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</si>
  <si>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</si>
  <si>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</si>
  <si>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</si>
  <si>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</si>
  <si>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</si>
  <si>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</si>
  <si>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</si>
  <si>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</si>
  <si>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</si>
  <si>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</si>
  <si>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</si>
  <si>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</si>
  <si>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</si>
  <si>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</si>
  <si>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</si>
  <si>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</si>
  <si>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</si>
  <si>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</si>
  <si>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</si>
  <si>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</si>
  <si>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</si>
  <si>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</si>
  <si>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TABLA N°06</t>
  </si>
  <si>
    <t>Estamento según Sistema de Remuneraciones</t>
  </si>
  <si>
    <t>Servicios afectos a EUS, DL 1953, FFAA, Código del trabajo, Poder Legislativo</t>
  </si>
  <si>
    <t>Personal nombrado como Autoridad de Gobierno (Presidente, Ministros, Subsecretarios, Intendentes, etc.).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</si>
  <si>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</si>
  <si>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</si>
  <si>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</si>
  <si>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</si>
  <si>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</si>
  <si>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</si>
  <si>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</si>
  <si>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Personal afecto a las leyes Nos. 15.076 y 19.664.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</si>
  <si>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</si>
  <si>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</si>
  <si>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</si>
  <si>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</si>
  <si>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</si>
  <si>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</si>
  <si>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</si>
  <si>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</si>
  <si>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</si>
  <si>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</si>
  <si>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</si>
  <si>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</si>
  <si>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</si>
  <si>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TABLA N°07</t>
  </si>
  <si>
    <t>Calidad Jurídica</t>
  </si>
  <si>
    <t>Personal que se desempeña en un cargo de planta, como titular, suplente o subrogante</t>
  </si>
  <si>
    <t>Personal que desempeña un cargo a contrata</t>
  </si>
  <si>
    <t>Personal contratado como Honorario asimilado a grado</t>
  </si>
  <si>
    <t>Personal contratado como Jornal Permanente</t>
  </si>
  <si>
    <t>TABLA N°08</t>
  </si>
  <si>
    <t>Calidad de desempeño</t>
  </si>
  <si>
    <t>Es titular del cargo desempeñado</t>
  </si>
  <si>
    <t>Se desempeña como suplente del cargo</t>
  </si>
  <si>
    <t>TABLA N°09</t>
  </si>
  <si>
    <t>SI/NO</t>
  </si>
  <si>
    <t>SI</t>
  </si>
  <si>
    <t>NO</t>
  </si>
  <si>
    <t>TABLA N°10</t>
  </si>
  <si>
    <t>Nivel ADP</t>
  </si>
  <si>
    <t>Primer Nivel</t>
  </si>
  <si>
    <t>Segundo Nivel</t>
  </si>
  <si>
    <t>Sin Nivel</t>
  </si>
  <si>
    <t>TABLA N°11</t>
  </si>
  <si>
    <t>Descripción Nivel Ley Médica</t>
  </si>
  <si>
    <t>REVISIÓN
RUN</t>
  </si>
  <si>
    <t>Fórmula
VALOR
DV</t>
  </si>
  <si>
    <t>Validar DV</t>
  </si>
  <si>
    <t>11-12</t>
  </si>
  <si>
    <t>A</t>
  </si>
  <si>
    <t>K</t>
  </si>
  <si>
    <t>I</t>
  </si>
  <si>
    <t>E</t>
  </si>
  <si>
    <t>B</t>
  </si>
  <si>
    <t>SINGR</t>
  </si>
  <si>
    <t>C</t>
  </si>
  <si>
    <t>III</t>
  </si>
  <si>
    <t>O</t>
  </si>
  <si>
    <t>D</t>
  </si>
  <si>
    <t>J</t>
  </si>
  <si>
    <t>L</t>
  </si>
  <si>
    <t>G</t>
  </si>
  <si>
    <t>F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</si>
  <si>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</si>
  <si>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</si>
  <si>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</si>
  <si>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</si>
  <si>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</si>
  <si>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</si>
  <si>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Categorías SENADIS</t>
  </si>
  <si>
    <t>Niveles COCHILCO</t>
  </si>
  <si>
    <t>Niveles Comisión Nacional de Energía</t>
  </si>
  <si>
    <t>Niveles Comité de Inversiones Extranjeras</t>
  </si>
  <si>
    <t>Personal estatuto</t>
  </si>
  <si>
    <t>Personal médico</t>
  </si>
  <si>
    <t>Grados personal escalas B y C</t>
  </si>
  <si>
    <t>Grados personal escala A (personal médico)</t>
  </si>
  <si>
    <t>F/G</t>
  </si>
  <si>
    <t>D-1</t>
  </si>
  <si>
    <t>JS</t>
  </si>
  <si>
    <t>D-2</t>
  </si>
  <si>
    <t>1B</t>
  </si>
  <si>
    <t>D-3</t>
  </si>
  <si>
    <t>1A</t>
  </si>
  <si>
    <t>IV</t>
  </si>
  <si>
    <t>P-1</t>
  </si>
  <si>
    <t>V</t>
  </si>
  <si>
    <t>T-1</t>
  </si>
  <si>
    <t>1C</t>
  </si>
  <si>
    <t>VI</t>
  </si>
  <si>
    <t>A-1</t>
  </si>
  <si>
    <t>VII</t>
  </si>
  <si>
    <t>AUX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</si>
  <si>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</si>
  <si>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</si>
  <si>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</si>
  <si>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</si>
  <si>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</si>
  <si>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</si>
  <si>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</si>
  <si>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</si>
  <si>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</si>
  <si>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P</t>
  </si>
  <si>
    <t>XVII</t>
  </si>
  <si>
    <t>Q</t>
  </si>
  <si>
    <t>XVIII</t>
  </si>
  <si>
    <t>XIX</t>
  </si>
  <si>
    <t>XX</t>
  </si>
  <si>
    <t>XXI</t>
  </si>
  <si>
    <t>XXII</t>
  </si>
  <si>
    <t>XXIII</t>
  </si>
  <si>
    <t>Personal de la escala B-C nombrado o contratado para desempeñarse en funciones profesionales.</t>
  </si>
  <si>
    <t>Grado Posible</t>
  </si>
  <si>
    <t>Servicio</t>
  </si>
  <si>
    <t>Codigo</t>
  </si>
  <si>
    <t>DATO "Edad Corregida"</t>
  </si>
  <si>
    <t>Valida Antigüedad y Edad</t>
  </si>
  <si>
    <t>Antigüedad en el Servicio</t>
  </si>
  <si>
    <t>DATO Antigüedad en el Serv.</t>
  </si>
  <si>
    <t>Dirección General de Obras Públicas</t>
  </si>
  <si>
    <t>Dirección de Contabilidad y Finanzas</t>
  </si>
  <si>
    <t>99900</t>
  </si>
  <si>
    <t>Elecciones Municipales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</si>
  <si>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</si>
  <si>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</si>
  <si>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</si>
  <si>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</si>
  <si>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</si>
  <si>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</si>
  <si>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220104</t>
  </si>
  <si>
    <t>CT</t>
  </si>
  <si>
    <t>Personal afecto al Código del Trabajo (excluye jornales permanentes)</t>
  </si>
  <si>
    <t>Personal que cuenta con un Contrato Indefinido (Código del Trabajo y Jornales)</t>
  </si>
  <si>
    <t>Personal que cuenta con un contrato plazo fijo (Código del Trabajo y Jornales)</t>
  </si>
  <si>
    <t>Personal de la dotación</t>
  </si>
  <si>
    <t>Personal fuera de dotación</t>
  </si>
  <si>
    <t>REE</t>
  </si>
  <si>
    <t>Se desempeña como reemplazo de un cargo a contrata</t>
  </si>
  <si>
    <t>No corresponde informar / se desempeña en una calidad jurídica distinta a las mencionadas</t>
  </si>
  <si>
    <t>No corresponde informar</t>
  </si>
  <si>
    <t>IND</t>
  </si>
  <si>
    <t>PFJ</t>
  </si>
  <si>
    <t>Personal en etapa Planta Superior</t>
  </si>
  <si>
    <t>Personal en etapa Destinación y Formación</t>
  </si>
  <si>
    <t>Personal sin nivel</t>
  </si>
  <si>
    <t>Ley N° 249</t>
  </si>
  <si>
    <t>ANTIG_SERV</t>
  </si>
  <si>
    <t>ANTIG_AP</t>
  </si>
  <si>
    <t>10-40-60-70</t>
  </si>
  <si>
    <t>051002</t>
  </si>
  <si>
    <t>051003</t>
  </si>
  <si>
    <t>PRESIDENCIA</t>
  </si>
  <si>
    <t>CAMARA</t>
  </si>
  <si>
    <t>BCN</t>
  </si>
  <si>
    <t>CRAP</t>
  </si>
  <si>
    <t>PJ</t>
  </si>
  <si>
    <t>CORPORAC_PJ</t>
  </si>
  <si>
    <t>ACADEMIA_JUD</t>
  </si>
  <si>
    <t>SERGOBINT</t>
  </si>
  <si>
    <t>SERVEL</t>
  </si>
  <si>
    <t>ONEMI</t>
  </si>
  <si>
    <t>Subsecretaría de Desarrollo Regional y Administrativo</t>
  </si>
  <si>
    <t>SUBDERE</t>
  </si>
  <si>
    <t>ANI</t>
  </si>
  <si>
    <t>SUB_PREVDEL</t>
  </si>
  <si>
    <t>Servicio Nacional para Prevención y Rehabilitación Consumo de Drogas y Alcohol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</si>
  <si>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</si>
  <si>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</si>
  <si>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</si>
  <si>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</si>
  <si>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</si>
  <si>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</si>
  <si>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</si>
  <si>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</si>
  <si>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</si>
  <si>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</si>
  <si>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</si>
  <si>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</si>
  <si>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</si>
  <si>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</si>
  <si>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</si>
  <si>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</si>
  <si>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</si>
  <si>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</si>
  <si>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</si>
  <si>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</si>
  <si>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</si>
  <si>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</si>
  <si>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</si>
  <si>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</si>
  <si>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</si>
  <si>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</si>
  <si>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</si>
  <si>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</si>
  <si>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</si>
  <si>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</si>
  <si>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</si>
  <si>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</si>
  <si>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</si>
  <si>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</si>
  <si>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</si>
  <si>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</si>
  <si>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Secretaría y Administración General Min. de Hacienda</t>
  </si>
  <si>
    <t>SHACIENDA</t>
  </si>
  <si>
    <t>UATTA</t>
  </si>
  <si>
    <t>DIPRES</t>
  </si>
  <si>
    <t>SII</t>
  </si>
  <si>
    <t>ADUANAS</t>
  </si>
  <si>
    <t>TESORERIAS</t>
  </si>
  <si>
    <t>DCCP</t>
  </si>
  <si>
    <t>SVS</t>
  </si>
  <si>
    <t>SBIF</t>
  </si>
  <si>
    <t>DNSC</t>
  </si>
  <si>
    <t>UAF</t>
  </si>
  <si>
    <t>CDE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</si>
  <si>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</si>
  <si>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</si>
  <si>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</si>
  <si>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</si>
  <si>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</si>
  <si>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</si>
  <si>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</si>
  <si>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</si>
  <si>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Secretaría y Administración General Min. de Justicia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</si>
  <si>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</si>
  <si>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</si>
  <si>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</si>
  <si>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</si>
  <si>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</si>
  <si>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</si>
  <si>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</si>
  <si>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</si>
  <si>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</si>
  <si>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</si>
  <si>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</si>
  <si>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</si>
  <si>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</si>
  <si>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</si>
  <si>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Secretaría y Administración General Min. Obras Públicas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</si>
  <si>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</si>
  <si>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</si>
  <si>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</si>
  <si>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</si>
  <si>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</si>
  <si>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</si>
  <si>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</si>
  <si>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</si>
  <si>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</si>
  <si>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</si>
  <si>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</si>
  <si>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</si>
  <si>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</si>
  <si>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</si>
  <si>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</si>
  <si>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</si>
  <si>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</si>
  <si>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</si>
  <si>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</si>
  <si>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</si>
  <si>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</si>
  <si>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</si>
  <si>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</si>
  <si>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</si>
  <si>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</si>
  <si>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</si>
  <si>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Dirección General del Crédito Prendario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</si>
  <si>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</si>
  <si>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</si>
  <si>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</si>
  <si>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</si>
  <si>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</si>
  <si>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</si>
  <si>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</si>
  <si>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</si>
  <si>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</si>
  <si>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</si>
  <si>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</si>
  <si>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</si>
  <si>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</si>
  <si>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</si>
  <si>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</si>
  <si>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</si>
  <si>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</si>
  <si>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</si>
  <si>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</si>
  <si>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</si>
  <si>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</si>
  <si>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</si>
  <si>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</si>
  <si>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</si>
  <si>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</si>
  <si>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</si>
  <si>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</si>
  <si>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</si>
  <si>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</si>
  <si>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</si>
  <si>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</si>
  <si>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</si>
  <si>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</si>
  <si>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</si>
  <si>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</si>
  <si>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</si>
  <si>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</si>
  <si>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</si>
  <si>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</si>
  <si>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</si>
  <si>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</si>
  <si>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</si>
  <si>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</si>
  <si>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</si>
  <si>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</si>
  <si>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</si>
  <si>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Secretaría y Administración General Min. Minería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</si>
  <si>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</si>
  <si>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</si>
  <si>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</si>
  <si>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</si>
  <si>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</si>
  <si>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</si>
  <si>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</si>
  <si>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</si>
  <si>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</si>
  <si>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</si>
  <si>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</si>
  <si>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</si>
  <si>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</si>
  <si>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SERVIU_IX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</si>
  <si>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</si>
  <si>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</si>
  <si>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</si>
  <si>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</si>
  <si>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</si>
  <si>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</si>
  <si>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</si>
  <si>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</si>
  <si>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</si>
  <si>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</si>
  <si>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</si>
  <si>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MINISTERIO DE DESARROLLO SOCIAL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</si>
  <si>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</si>
  <si>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</si>
  <si>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</si>
  <si>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</si>
  <si>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</si>
  <si>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</si>
  <si>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</si>
  <si>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</si>
  <si>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</si>
  <si>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</si>
  <si>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</si>
  <si>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</si>
  <si>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</si>
  <si>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</si>
  <si>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</si>
  <si>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</si>
  <si>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</si>
  <si>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</si>
  <si>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</si>
  <si>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</si>
  <si>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SIGLA</t>
  </si>
  <si>
    <t>Informa Dotación</t>
  </si>
  <si>
    <t>210101</t>
  </si>
  <si>
    <t>210901</t>
  </si>
  <si>
    <t>090201</t>
  </si>
  <si>
    <t>SUPERINTENDENCIA DE EDUCACIÓN</t>
  </si>
  <si>
    <t>AGE_EDUCACION</t>
  </si>
  <si>
    <t>090301</t>
  </si>
  <si>
    <t>Agencia de Calidad de la Educación</t>
  </si>
  <si>
    <t>AGENCIA DE CALIDAD DE LA EDUCACIÓN</t>
  </si>
  <si>
    <t>Honorarios a suma alzada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</si>
  <si>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</si>
  <si>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</si>
  <si>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</si>
  <si>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</si>
  <si>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</si>
  <si>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</si>
  <si>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</si>
  <si>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</si>
  <si>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</si>
  <si>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</si>
  <si>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JORNAL</t>
  </si>
  <si>
    <t>Personal contratado sobre la base de honorarios (excluye honorarios asimilados a grado)</t>
  </si>
  <si>
    <t>HONORARIO</t>
  </si>
  <si>
    <t>Personal a contrata que no se contabiliza en la dotación efectiva, por expresa autorización en glosa presupuestaria u otra ley.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</si>
  <si>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</si>
  <si>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</si>
  <si>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</si>
  <si>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</si>
  <si>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</si>
  <si>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</si>
  <si>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</si>
  <si>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</si>
  <si>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</si>
  <si>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</si>
  <si>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</si>
  <si>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</si>
  <si>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</si>
  <si>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</si>
  <si>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</si>
  <si>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</si>
  <si>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</si>
  <si>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</si>
  <si>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</si>
  <si>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</si>
  <si>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DIRECTEMAR</t>
  </si>
  <si>
    <t>Subsidio Nacional al Transporte Público</t>
  </si>
  <si>
    <t>210105</t>
  </si>
  <si>
    <t>Ingreso Ético Familiar y Sistema Chile Solidario</t>
  </si>
  <si>
    <t>210106</t>
  </si>
  <si>
    <t>Sistema de Protección Integral a la Infancia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</si>
  <si>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</si>
  <si>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</si>
  <si>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</si>
  <si>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</si>
  <si>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</si>
  <si>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</si>
  <si>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SUB_DEP</t>
  </si>
  <si>
    <t>260201</t>
  </si>
  <si>
    <t>260202</t>
  </si>
  <si>
    <t>NIV1</t>
  </si>
  <si>
    <t>NIV2</t>
  </si>
  <si>
    <t>NIV3</t>
  </si>
  <si>
    <t>030102</t>
  </si>
  <si>
    <t>050505</t>
  </si>
  <si>
    <t>Transferencias a Gobiernos Regionales</t>
  </si>
  <si>
    <t>050506</t>
  </si>
  <si>
    <t>Programas de convergencia</t>
  </si>
  <si>
    <t>Promoción de Exportaciones</t>
  </si>
  <si>
    <t>070108</t>
  </si>
  <si>
    <t>Secretaría Ejecutiva Consejo Nacional de Innovación</t>
  </si>
  <si>
    <t>072501</t>
  </si>
  <si>
    <t>Superintendencia de Insolvencia y Reemprendimiento</t>
  </si>
  <si>
    <t>SUPERINTENDENCIA DE INSOLVENCIA Y REEMPRENDIMIENTO</t>
  </si>
  <si>
    <t>Fortalecimiento de la Educación Escolar Pública</t>
  </si>
  <si>
    <t>Superintendencia de Educación</t>
  </si>
  <si>
    <t>Comisión Nacional de Investigación Científica y Tecnológica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</si>
  <si>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</si>
  <si>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</si>
  <si>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</si>
  <si>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</si>
  <si>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</si>
  <si>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</si>
  <si>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</si>
  <si>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</si>
  <si>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</si>
  <si>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</si>
  <si>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</si>
  <si>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</si>
  <si>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Servicio de Salud Biobío</t>
  </si>
  <si>
    <t>Campamentos</t>
  </si>
  <si>
    <t>Fondo de Solidaridad e Inversión Social</t>
  </si>
  <si>
    <t>220106</t>
  </si>
  <si>
    <t>Consejo Nacional de la Infancia</t>
  </si>
  <si>
    <t>Apoyo al Desarrollo de Energías Renovables no Convencionales</t>
  </si>
  <si>
    <t>Fondo Nacional para el Fomento del Deporte</t>
  </si>
  <si>
    <t>DGAC?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</si>
  <si>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</si>
  <si>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</si>
  <si>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</si>
  <si>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</si>
  <si>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</si>
  <si>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</si>
  <si>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</si>
  <si>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</si>
  <si>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</si>
  <si>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</si>
  <si>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</si>
  <si>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</si>
  <si>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</si>
  <si>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</si>
  <si>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</si>
  <si>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</si>
  <si>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</si>
  <si>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</si>
  <si>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</si>
  <si>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</si>
  <si>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</si>
  <si>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</si>
  <si>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</si>
  <si>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</si>
  <si>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</si>
  <si>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</si>
  <si>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070600_4002</t>
  </si>
  <si>
    <t>Comité Regional de Fomento Productivo de Antofagasta</t>
  </si>
  <si>
    <t>070600_4008</t>
  </si>
  <si>
    <t>Comité Regional de Fomento Productivo de Bio Bio</t>
  </si>
  <si>
    <t>070600_4014</t>
  </si>
  <si>
    <t>Comité Regional de Fomento Productivo de Los Rios</t>
  </si>
  <si>
    <t>070600_1400</t>
  </si>
  <si>
    <t>Consejo Nacional de Producción Limpia</t>
  </si>
  <si>
    <t>INICIO_CJ</t>
  </si>
  <si>
    <t>ANTIG_CJ</t>
  </si>
  <si>
    <t>DATO "Antigüedad en la CJ"</t>
  </si>
  <si>
    <t>Antigüedad declarada con la calculada</t>
  </si>
  <si>
    <r>
      <t xml:space="preserve">NOMBRE DE SERVICIO
</t>
    </r>
    <r>
      <rPr>
        <sz val="10"/>
        <color indexed="8"/>
        <rFont val="Calibri"/>
        <family val="2"/>
        <scheme val="minor"/>
      </rPr>
      <t>(Según Código presupuestario de Servicios)</t>
    </r>
  </si>
  <si>
    <t>100601</t>
  </si>
  <si>
    <t>Subsecretaría de Derechos Humanos</t>
  </si>
  <si>
    <t>280101</t>
  </si>
  <si>
    <t>280102</t>
  </si>
  <si>
    <t>280103</t>
  </si>
  <si>
    <t>Elecciones Parlamentarias y Presidencial</t>
  </si>
  <si>
    <t>Tercer Nivel</t>
  </si>
  <si>
    <t>3N</t>
  </si>
  <si>
    <t>Profesores</t>
  </si>
  <si>
    <t>PROFESOR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</si>
  <si>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</si>
  <si>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</si>
  <si>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</si>
  <si>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</si>
  <si>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</si>
  <si>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</si>
  <si>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</si>
  <si>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</si>
  <si>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República Democrática del Congo</t>
  </si>
  <si>
    <t>Antillas Neerlandesas</t>
  </si>
  <si>
    <t>Islas Cook</t>
  </si>
  <si>
    <t>Arabia Saudita</t>
  </si>
  <si>
    <t>Corea del Norte</t>
  </si>
  <si>
    <t>Argelia</t>
  </si>
  <si>
    <t>Corea del Sur</t>
  </si>
  <si>
    <t>Argentina</t>
  </si>
  <si>
    <t>Costa de Marfil</t>
  </si>
  <si>
    <t>Armenia</t>
  </si>
  <si>
    <t>Costa Rica</t>
  </si>
  <si>
    <t>Aruba</t>
  </si>
  <si>
    <t>Croacia</t>
  </si>
  <si>
    <t>Australia</t>
  </si>
  <si>
    <t>Cuba</t>
  </si>
  <si>
    <t>Austria</t>
  </si>
  <si>
    <t>Dinamarca</t>
  </si>
  <si>
    <t>Azerbaiyán</t>
  </si>
  <si>
    <t>Dominica</t>
  </si>
  <si>
    <t>Bahamas</t>
  </si>
  <si>
    <t>República Dominicana</t>
  </si>
  <si>
    <t>Bahréin</t>
  </si>
  <si>
    <t>Ecuador</t>
  </si>
  <si>
    <t>Bangladesh</t>
  </si>
  <si>
    <t>Egipto</t>
  </si>
  <si>
    <t>Barbados</t>
  </si>
  <si>
    <t>El Salvador</t>
  </si>
  <si>
    <t>Bielorrusia</t>
  </si>
  <si>
    <t>Emiratos Árabes Unidos</t>
  </si>
  <si>
    <t>Bélgica</t>
  </si>
  <si>
    <t>Eritrea</t>
  </si>
  <si>
    <t>Belice</t>
  </si>
  <si>
    <t>Eslovaquia</t>
  </si>
  <si>
    <t>Benín</t>
  </si>
  <si>
    <t>Eslovenia</t>
  </si>
  <si>
    <t>Bermudas</t>
  </si>
  <si>
    <t>España</t>
  </si>
  <si>
    <t>Bután</t>
  </si>
  <si>
    <t>España (Ceuta y Melilla)</t>
  </si>
  <si>
    <t>Bolivia</t>
  </si>
  <si>
    <t>Estados Unidos</t>
  </si>
  <si>
    <t>Bosnia y Herzegovina</t>
  </si>
  <si>
    <t>Islas ultramarinas de Estados Unidos</t>
  </si>
  <si>
    <t>Botsuana</t>
  </si>
  <si>
    <t>Estonia</t>
  </si>
  <si>
    <t>Isla Bouvet</t>
  </si>
  <si>
    <t>Etiopía</t>
  </si>
  <si>
    <t>Brasil</t>
  </si>
  <si>
    <t>Islas Feroe</t>
  </si>
  <si>
    <t>Brunéi</t>
  </si>
  <si>
    <t>Filipinas</t>
  </si>
  <si>
    <t>Bulgaria</t>
  </si>
  <si>
    <t>Finlandia</t>
  </si>
  <si>
    <t>Burkina Faso</t>
  </si>
  <si>
    <t>Fiyi</t>
  </si>
  <si>
    <t>Burundi</t>
  </si>
  <si>
    <t>Francia</t>
  </si>
  <si>
    <t>Cabo Verde</t>
  </si>
  <si>
    <t>Gabón</t>
  </si>
  <si>
    <t>Islas Caimán</t>
  </si>
  <si>
    <t>Gambia</t>
  </si>
  <si>
    <t>Camboya</t>
  </si>
  <si>
    <t>Georgia</t>
  </si>
  <si>
    <t>Camerún</t>
  </si>
  <si>
    <t>Islas Georgias del Sur y Sandwich del Sur</t>
  </si>
  <si>
    <t>Canadá</t>
  </si>
  <si>
    <t>Ghana</t>
  </si>
  <si>
    <t>República Centroafricana</t>
  </si>
  <si>
    <t>Gibraltar</t>
  </si>
  <si>
    <t>Granada</t>
  </si>
  <si>
    <t>ARY Macedonia</t>
  </si>
  <si>
    <t>Grecia</t>
  </si>
  <si>
    <t>Madagascar</t>
  </si>
  <si>
    <t>Groenlandia</t>
  </si>
  <si>
    <t>Malasia</t>
  </si>
  <si>
    <t>Guadalupe</t>
  </si>
  <si>
    <t>Malawi</t>
  </si>
  <si>
    <t>Guam</t>
  </si>
  <si>
    <t>Maldivas</t>
  </si>
  <si>
    <t>Guatemala</t>
  </si>
  <si>
    <t>Malí</t>
  </si>
  <si>
    <t>Guayana Francesa</t>
  </si>
  <si>
    <t>Malta</t>
  </si>
  <si>
    <t>Guernsey</t>
  </si>
  <si>
    <t>Islas Malvinas</t>
  </si>
  <si>
    <t>Guinea</t>
  </si>
  <si>
    <t>Isla de Man</t>
  </si>
  <si>
    <t>Guinea Ecuatorial</t>
  </si>
  <si>
    <t>Islas Marianas del Norte</t>
  </si>
  <si>
    <t>Guinea-Bissau</t>
  </si>
  <si>
    <t>Marruecos</t>
  </si>
  <si>
    <t>Guyana</t>
  </si>
  <si>
    <t>Islas Marshall</t>
  </si>
  <si>
    <t>Haití</t>
  </si>
  <si>
    <t>Martinica</t>
  </si>
  <si>
    <t>Islas Heard y McDonald</t>
  </si>
  <si>
    <t>Mauricio</t>
  </si>
  <si>
    <t>Honduras</t>
  </si>
  <si>
    <t>Mauritania</t>
  </si>
  <si>
    <t>Hungría</t>
  </si>
  <si>
    <t>Mayotte</t>
  </si>
  <si>
    <t>India</t>
  </si>
  <si>
    <t>México</t>
  </si>
  <si>
    <t>Indonesia</t>
  </si>
  <si>
    <t>Micronesia</t>
  </si>
  <si>
    <t>Irán</t>
  </si>
  <si>
    <t>Moldavia</t>
  </si>
  <si>
    <t>Iraq</t>
  </si>
  <si>
    <t>Mónaco</t>
  </si>
  <si>
    <t>Irlanda</t>
  </si>
  <si>
    <t>Mongolia</t>
  </si>
  <si>
    <t>Islandia</t>
  </si>
  <si>
    <t>Montenegro</t>
  </si>
  <si>
    <t>Israel</t>
  </si>
  <si>
    <t>Montserrat</t>
  </si>
  <si>
    <t>Italia</t>
  </si>
  <si>
    <t>Mozambique</t>
  </si>
  <si>
    <t>Jamaica</t>
  </si>
  <si>
    <t>Namibia</t>
  </si>
  <si>
    <t>Japón</t>
  </si>
  <si>
    <t>Nauru</t>
  </si>
  <si>
    <t>Jersey</t>
  </si>
  <si>
    <t>Isla de Navidad</t>
  </si>
  <si>
    <t>Jordania</t>
  </si>
  <si>
    <t>Nepal</t>
  </si>
  <si>
    <t>Kazajistán</t>
  </si>
  <si>
    <t>Nicaragua</t>
  </si>
  <si>
    <t>Kenia</t>
  </si>
  <si>
    <t>Níger</t>
  </si>
  <si>
    <t>Kirguistán</t>
  </si>
  <si>
    <t>Nigeria</t>
  </si>
  <si>
    <t>Kiribati</t>
  </si>
  <si>
    <t>Niue</t>
  </si>
  <si>
    <t>Kuwait</t>
  </si>
  <si>
    <t>Norfolk</t>
  </si>
  <si>
    <t>Laos</t>
  </si>
  <si>
    <t>Noruega</t>
  </si>
  <si>
    <t>Lesoto</t>
  </si>
  <si>
    <t>Nueva Caledonia</t>
  </si>
  <si>
    <t>Letonia</t>
  </si>
  <si>
    <t>Nueva Zelanda</t>
  </si>
  <si>
    <t>Líbano</t>
  </si>
  <si>
    <t>Omán</t>
  </si>
  <si>
    <t>Liberia</t>
  </si>
  <si>
    <t>Países Bajos</t>
  </si>
  <si>
    <t>Libia</t>
  </si>
  <si>
    <t>Pakistán</t>
  </si>
  <si>
    <t>Liechtenstein</t>
  </si>
  <si>
    <t>Palaos</t>
  </si>
  <si>
    <t>Lituania</t>
  </si>
  <si>
    <t>Palestina (ANP)</t>
  </si>
  <si>
    <t>Luxemburgo</t>
  </si>
  <si>
    <t>Panamá</t>
  </si>
  <si>
    <t>Macao</t>
  </si>
  <si>
    <t>Papúa Nueva Guinea</t>
  </si>
  <si>
    <t>Paraguay</t>
  </si>
  <si>
    <t>Suecia</t>
  </si>
  <si>
    <t>Perú</t>
  </si>
  <si>
    <t>Suiza</t>
  </si>
  <si>
    <t>Islas Pitcairn</t>
  </si>
  <si>
    <t>Surinam</t>
  </si>
  <si>
    <t>Polinesia Francesa</t>
  </si>
  <si>
    <t>Svalbard y Jan Mayen</t>
  </si>
  <si>
    <t>Polonia</t>
  </si>
  <si>
    <t>Tailandia</t>
  </si>
  <si>
    <t>Portugal</t>
  </si>
  <si>
    <t>Taiwán</t>
  </si>
  <si>
    <t>Puerto Rico</t>
  </si>
  <si>
    <t>Tanzania</t>
  </si>
  <si>
    <t>Qatar</t>
  </si>
  <si>
    <t>Tayikistán</t>
  </si>
  <si>
    <t>Reino Unido</t>
  </si>
  <si>
    <t>Territorio Británico del Océano Índico</t>
  </si>
  <si>
    <t>Reunión</t>
  </si>
  <si>
    <t>Territorios Australes Franceses</t>
  </si>
  <si>
    <t>Ruanda</t>
  </si>
  <si>
    <t>Timor Oriental</t>
  </si>
  <si>
    <t>Rumania</t>
  </si>
  <si>
    <t>Togo</t>
  </si>
  <si>
    <t>Rusia</t>
  </si>
  <si>
    <t>Tokelau</t>
  </si>
  <si>
    <t>Sahara Occidental</t>
  </si>
  <si>
    <t>Tonga</t>
  </si>
  <si>
    <t>Islas Salomón</t>
  </si>
  <si>
    <t>Trinidad y Tobago</t>
  </si>
  <si>
    <t>Samoa</t>
  </si>
  <si>
    <t>Túnez</t>
  </si>
  <si>
    <t>Samoa Americana</t>
  </si>
  <si>
    <t>Islas Turcas y Caicos</t>
  </si>
  <si>
    <t>San Cristóbal y Nieves</t>
  </si>
  <si>
    <t>Turkmenistán</t>
  </si>
  <si>
    <t>San Marino</t>
  </si>
  <si>
    <t>Turquía</t>
  </si>
  <si>
    <t>San Pedro y Miquelón</t>
  </si>
  <si>
    <t>Tuvalu</t>
  </si>
  <si>
    <t>San Vicente y las Granadinas</t>
  </si>
  <si>
    <t>Ucrania</t>
  </si>
  <si>
    <t>Santa Helena</t>
  </si>
  <si>
    <t>Uganda</t>
  </si>
  <si>
    <t>Santa Lucía</t>
  </si>
  <si>
    <t>Uruguay</t>
  </si>
  <si>
    <t>Santo Tomé y Príncipe</t>
  </si>
  <si>
    <t>Uzbekistán</t>
  </si>
  <si>
    <t>Senegal</t>
  </si>
  <si>
    <t>Vanuatu</t>
  </si>
  <si>
    <t>Serbia</t>
  </si>
  <si>
    <t>Ciudad del Vaticano</t>
  </si>
  <si>
    <t>Seychelles</t>
  </si>
  <si>
    <t>Venezuela</t>
  </si>
  <si>
    <t>Sierra Leona</t>
  </si>
  <si>
    <t>Vietnam</t>
  </si>
  <si>
    <t>Singapur</t>
  </si>
  <si>
    <t>Islas Vírgenes Británicas</t>
  </si>
  <si>
    <t>Siria</t>
  </si>
  <si>
    <t>Islas Vírgenes Estadounidenses</t>
  </si>
  <si>
    <t>Somalia</t>
  </si>
  <si>
    <t>Wallis y Futuna</t>
  </si>
  <si>
    <t>Sri Lanka</t>
  </si>
  <si>
    <t>Yemen</t>
  </si>
  <si>
    <t>Suazilandia</t>
  </si>
  <si>
    <t>Yibuti</t>
  </si>
  <si>
    <t>Sudáfrica</t>
  </si>
  <si>
    <t>Zambia</t>
  </si>
  <si>
    <t>Sudán</t>
  </si>
  <si>
    <t>Zimbabue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</si>
  <si>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</si>
  <si>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</si>
  <si>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</si>
  <si>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</si>
  <si>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</si>
  <si>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</si>
  <si>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</si>
  <si>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</si>
  <si>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01</t>
  </si>
  <si>
    <t>02</t>
  </si>
  <si>
    <t>03</t>
  </si>
  <si>
    <t>04</t>
  </si>
  <si>
    <t>05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</si>
  <si>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</si>
  <si>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</si>
  <si>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</si>
  <si>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</si>
  <si>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</si>
  <si>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</si>
  <si>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</si>
  <si>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</si>
  <si>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</si>
  <si>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</si>
  <si>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Ingeniería Comercial</t>
  </si>
  <si>
    <t>Otras Ingenierías</t>
  </si>
  <si>
    <t>Otros</t>
  </si>
  <si>
    <t>Ciencias</t>
  </si>
  <si>
    <t>Químicos, Biólogos, Físicos</t>
  </si>
  <si>
    <t>Estadística</t>
  </si>
  <si>
    <t>Ciencias Sociales</t>
  </si>
  <si>
    <t>Comunicación/Relaciones Públicas</t>
  </si>
  <si>
    <t>Asistente/Trabajador Social</t>
  </si>
  <si>
    <t>Periodismo</t>
  </si>
  <si>
    <t>Sociología</t>
  </si>
  <si>
    <t>Antropología</t>
  </si>
  <si>
    <t>Derecho</t>
  </si>
  <si>
    <t>Asistente jurídico</t>
  </si>
  <si>
    <t>Abogado</t>
  </si>
  <si>
    <t>Educación</t>
  </si>
  <si>
    <t>Educación Especial/Diferencial</t>
  </si>
  <si>
    <t>Educación Parvularia</t>
  </si>
  <si>
    <t>Pedagogía</t>
  </si>
  <si>
    <t>Psicopedagogía</t>
  </si>
  <si>
    <t>Técnico Educacional</t>
  </si>
  <si>
    <t>Salud</t>
  </si>
  <si>
    <t>Enfermería</t>
  </si>
  <si>
    <t>Nutrición y Dietética</t>
  </si>
  <si>
    <t>Obstetricia y Puericultura</t>
  </si>
  <si>
    <t>Química y Farmacia</t>
  </si>
  <si>
    <t>Bioquímicos</t>
  </si>
  <si>
    <t>Odontología</t>
  </si>
  <si>
    <t>Medicina</t>
  </si>
  <si>
    <t>Tecnología</t>
  </si>
  <si>
    <t>Computación /Informática</t>
  </si>
  <si>
    <t>Construcción Civil/Obras Civiles</t>
  </si>
  <si>
    <t>FFAA, Orden y Seguridad</t>
  </si>
  <si>
    <t>Agricultura, Silvicultura, Pesca y Veterinaria</t>
  </si>
  <si>
    <t>Arte y Arquitectura</t>
  </si>
  <si>
    <t>Arquitectura</t>
  </si>
  <si>
    <t>Actuación y similares</t>
  </si>
  <si>
    <t>Arte y similares</t>
  </si>
  <si>
    <t>Cine y Televisión</t>
  </si>
  <si>
    <t>Música, Composición, interpretación musical y similares</t>
  </si>
  <si>
    <t>Comunicación Audiovisual, Digital y similares</t>
  </si>
  <si>
    <t>Danza</t>
  </si>
  <si>
    <t>Diseño</t>
  </si>
  <si>
    <t>Humanidades</t>
  </si>
  <si>
    <t>Filosofía, Teología, Historiador, Traducción, Intérprete, Escritor, Dramaturgo, Guionista, y otros similares.</t>
  </si>
  <si>
    <t>Otras áreas no especificadas</t>
  </si>
  <si>
    <t>0603</t>
  </si>
  <si>
    <t>0101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</si>
  <si>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</si>
  <si>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</si>
  <si>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</si>
  <si>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</si>
  <si>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</si>
  <si>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</si>
  <si>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</si>
  <si>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</si>
  <si>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</si>
  <si>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</si>
  <si>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</si>
  <si>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</si>
  <si>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</si>
  <si>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</si>
  <si>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</si>
  <si>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</si>
  <si>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</si>
  <si>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Imagenología oral y maxilofacial</t>
  </si>
  <si>
    <t>Implantologia buco maxilofacial</t>
  </si>
  <si>
    <t>Odontología legal</t>
  </si>
  <si>
    <t>Odontopediatría</t>
  </si>
  <si>
    <t>Ortodoncia y ortopedia dento maxilofacial</t>
  </si>
  <si>
    <t>Patología oral y maxilofacial</t>
  </si>
  <si>
    <t>Periodoncia</t>
  </si>
  <si>
    <t>Rehabilitación oral</t>
  </si>
  <si>
    <t>Somato-prótesis</t>
  </si>
  <si>
    <t>Trastornos temporomandibulares y dolor orofacial</t>
  </si>
  <si>
    <t>Anatomía patológica</t>
  </si>
  <si>
    <t>Anestesiología</t>
  </si>
  <si>
    <t>Cardiología</t>
  </si>
  <si>
    <t>Cirugía general</t>
  </si>
  <si>
    <t>Cirugía de cabeza y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</si>
  <si>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</si>
  <si>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</si>
  <si>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</si>
  <si>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</si>
  <si>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</si>
  <si>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</si>
  <si>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</si>
  <si>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</si>
  <si>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</si>
  <si>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</si>
  <si>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adulto</t>
  </si>
  <si>
    <t>Enfermedades respiratorias pediátricas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</si>
  <si>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</si>
  <si>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</si>
  <si>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</si>
  <si>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</si>
  <si>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</si>
  <si>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</si>
  <si>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</si>
  <si>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</si>
  <si>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</si>
  <si>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</si>
  <si>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</si>
  <si>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</si>
  <si>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</si>
  <si>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</si>
  <si>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</si>
  <si>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</si>
  <si>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fetal</t>
  </si>
  <si>
    <t>Medicina nuclear</t>
  </si>
  <si>
    <t>Medicina de urgencia</t>
  </si>
  <si>
    <t>Nefrología adulto</t>
  </si>
  <si>
    <t>Nefrología pediátrica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</si>
  <si>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</si>
  <si>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</si>
  <si>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</si>
  <si>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</si>
  <si>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</si>
  <si>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</si>
  <si>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</si>
  <si>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</si>
  <si>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</si>
  <si>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</si>
  <si>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</si>
  <si>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</si>
  <si>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</si>
  <si>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Traumatología y ortopedia</t>
  </si>
  <si>
    <t>Urología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</si>
  <si>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</si>
  <si>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</si>
  <si>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</si>
  <si>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</si>
  <si>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Especialización en áreas de las Humanidades</t>
  </si>
  <si>
    <t>Otras especializaciones en áreas no señaladas.</t>
  </si>
  <si>
    <t>0102</t>
  </si>
  <si>
    <t>0103</t>
  </si>
  <si>
    <t>0104</t>
  </si>
  <si>
    <t>0105</t>
  </si>
  <si>
    <t>0201</t>
  </si>
  <si>
    <t>0202</t>
  </si>
  <si>
    <t>0301</t>
  </si>
  <si>
    <t>0302</t>
  </si>
  <si>
    <t>0303</t>
  </si>
  <si>
    <t>0304</t>
  </si>
  <si>
    <t>0305</t>
  </si>
  <si>
    <t>0306</t>
  </si>
  <si>
    <t>0401</t>
  </si>
  <si>
    <t>0402</t>
  </si>
  <si>
    <t>0403</t>
  </si>
  <si>
    <t>0501</t>
  </si>
  <si>
    <t>0502</t>
  </si>
  <si>
    <t>0503</t>
  </si>
  <si>
    <t>0504</t>
  </si>
  <si>
    <t>0505</t>
  </si>
  <si>
    <t>0506</t>
  </si>
  <si>
    <t>0601</t>
  </si>
  <si>
    <t>0602</t>
  </si>
  <si>
    <t>0604</t>
  </si>
  <si>
    <t>0605</t>
  </si>
  <si>
    <t>0606</t>
  </si>
  <si>
    <t>0607</t>
  </si>
  <si>
    <t>0701</t>
  </si>
  <si>
    <t>0702</t>
  </si>
  <si>
    <t>0801</t>
  </si>
  <si>
    <t>0901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</si>
  <si>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</si>
  <si>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</si>
  <si>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</si>
  <si>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</si>
  <si>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</si>
  <si>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</si>
  <si>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</si>
  <si>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</si>
  <si>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</si>
  <si>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1101</t>
  </si>
  <si>
    <t>9999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</si>
  <si>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</si>
  <si>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</si>
  <si>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</si>
  <si>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</si>
  <si>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</si>
  <si>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</si>
  <si>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</si>
  <si>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</si>
  <si>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</si>
  <si>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</si>
  <si>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</si>
  <si>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</si>
  <si>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</si>
  <si>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</si>
  <si>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</si>
  <si>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</si>
  <si>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</si>
  <si>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</si>
  <si>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</si>
  <si>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</si>
  <si>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</si>
  <si>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</si>
  <si>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</si>
  <si>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</si>
  <si>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</si>
  <si>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</si>
  <si>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</si>
  <si>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</si>
  <si>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</si>
  <si>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</si>
  <si>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</si>
  <si>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</si>
  <si>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</si>
  <si>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</si>
  <si>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</si>
  <si>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</si>
  <si>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</si>
  <si>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</si>
  <si>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</si>
  <si>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</si>
  <si>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</si>
  <si>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</si>
  <si>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</si>
  <si>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</si>
  <si>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</si>
  <si>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</si>
  <si>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</si>
  <si>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</si>
  <si>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</si>
  <si>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</si>
  <si>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</si>
  <si>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</si>
  <si>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</si>
  <si>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</si>
  <si>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</si>
  <si>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</si>
  <si>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</si>
  <si>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</si>
  <si>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</si>
  <si>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</si>
  <si>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</si>
  <si>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</si>
  <si>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</si>
  <si>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</si>
  <si>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0902</t>
  </si>
  <si>
    <t>0001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</si>
  <si>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</si>
  <si>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</si>
  <si>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</si>
  <si>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</si>
  <si>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</si>
  <si>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</si>
  <si>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</si>
  <si>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</si>
  <si>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</si>
  <si>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</si>
  <si>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</si>
  <si>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</si>
  <si>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</si>
  <si>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</si>
  <si>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</si>
  <si>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</si>
  <si>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</si>
  <si>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</si>
  <si>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</si>
  <si>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</si>
  <si>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</si>
  <si>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</si>
  <si>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</si>
  <si>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</si>
  <si>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</si>
  <si>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</si>
  <si>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</si>
  <si>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</si>
  <si>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</si>
  <si>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028</t>
  </si>
  <si>
    <t>012</t>
  </si>
  <si>
    <t>032</t>
  </si>
  <si>
    <t>051</t>
  </si>
  <si>
    <t>036</t>
  </si>
  <si>
    <t>040</t>
  </si>
  <si>
    <t>031</t>
  </si>
  <si>
    <t>044</t>
  </si>
  <si>
    <t>048</t>
  </si>
  <si>
    <t>050</t>
  </si>
  <si>
    <t>052</t>
  </si>
  <si>
    <t>056</t>
  </si>
  <si>
    <t>084</t>
  </si>
  <si>
    <t>060</t>
  </si>
  <si>
    <t>064</t>
  </si>
  <si>
    <t>068</t>
  </si>
  <si>
    <t>070</t>
  </si>
  <si>
    <t>072</t>
  </si>
  <si>
    <t>074</t>
  </si>
  <si>
    <t>076</t>
  </si>
  <si>
    <t>096</t>
  </si>
  <si>
    <t>090</t>
  </si>
  <si>
    <t>016</t>
  </si>
  <si>
    <t>086</t>
  </si>
  <si>
    <t>092</t>
  </si>
  <si>
    <t>530</t>
  </si>
  <si>
    <t>682</t>
  </si>
  <si>
    <t>533</t>
  </si>
  <si>
    <t>112</t>
  </si>
  <si>
    <t>204</t>
  </si>
  <si>
    <t>100</t>
  </si>
  <si>
    <t>854</t>
  </si>
  <si>
    <t>108</t>
  </si>
  <si>
    <t>132</t>
  </si>
  <si>
    <t>136</t>
  </si>
  <si>
    <t>116</t>
  </si>
  <si>
    <t>120</t>
  </si>
  <si>
    <t>124</t>
  </si>
  <si>
    <t>140</t>
  </si>
  <si>
    <t>308</t>
  </si>
  <si>
    <t>300</t>
  </si>
  <si>
    <t>304</t>
  </si>
  <si>
    <t>312</t>
  </si>
  <si>
    <t>316</t>
  </si>
  <si>
    <t>320</t>
  </si>
  <si>
    <t>254</t>
  </si>
  <si>
    <t>831</t>
  </si>
  <si>
    <t>324</t>
  </si>
  <si>
    <t>226</t>
  </si>
  <si>
    <t>624</t>
  </si>
  <si>
    <t>328</t>
  </si>
  <si>
    <t>332</t>
  </si>
  <si>
    <t>334</t>
  </si>
  <si>
    <t>340</t>
  </si>
  <si>
    <t>348</t>
  </si>
  <si>
    <t>356</t>
  </si>
  <si>
    <t>360</t>
  </si>
  <si>
    <t>364</t>
  </si>
  <si>
    <t>368</t>
  </si>
  <si>
    <t>372</t>
  </si>
  <si>
    <t>352</t>
  </si>
  <si>
    <t>376</t>
  </si>
  <si>
    <t>380</t>
  </si>
  <si>
    <t>388</t>
  </si>
  <si>
    <t>392</t>
  </si>
  <si>
    <t>832</t>
  </si>
  <si>
    <t>400</t>
  </si>
  <si>
    <t>398</t>
  </si>
  <si>
    <t>404</t>
  </si>
  <si>
    <t>417</t>
  </si>
  <si>
    <t>296</t>
  </si>
  <si>
    <t>414</t>
  </si>
  <si>
    <t>418</t>
  </si>
  <si>
    <t>426</t>
  </si>
  <si>
    <t>428</t>
  </si>
  <si>
    <t>422</t>
  </si>
  <si>
    <t>430</t>
  </si>
  <si>
    <t>434</t>
  </si>
  <si>
    <t>438</t>
  </si>
  <si>
    <t>440</t>
  </si>
  <si>
    <t>442</t>
  </si>
  <si>
    <t>446</t>
  </si>
  <si>
    <t>600</t>
  </si>
  <si>
    <t>604</t>
  </si>
  <si>
    <t>612</t>
  </si>
  <si>
    <t>258</t>
  </si>
  <si>
    <t>616</t>
  </si>
  <si>
    <t>620</t>
  </si>
  <si>
    <t>630</t>
  </si>
  <si>
    <t>634</t>
  </si>
  <si>
    <t>826</t>
  </si>
  <si>
    <t>638</t>
  </si>
  <si>
    <t>646</t>
  </si>
  <si>
    <t>642</t>
  </si>
  <si>
    <t>643</t>
  </si>
  <si>
    <t>732</t>
  </si>
  <si>
    <t>882</t>
  </si>
  <si>
    <t>659</t>
  </si>
  <si>
    <t>674</t>
  </si>
  <si>
    <t>666</t>
  </si>
  <si>
    <t>670</t>
  </si>
  <si>
    <t>654</t>
  </si>
  <si>
    <t>662</t>
  </si>
  <si>
    <t>678</t>
  </si>
  <si>
    <t>686</t>
  </si>
  <si>
    <t>688</t>
  </si>
  <si>
    <t>690</t>
  </si>
  <si>
    <t>694</t>
  </si>
  <si>
    <t>702</t>
  </si>
  <si>
    <t>760</t>
  </si>
  <si>
    <t>706</t>
  </si>
  <si>
    <t>144</t>
  </si>
  <si>
    <t>748</t>
  </si>
  <si>
    <t>710</t>
  </si>
  <si>
    <t>736</t>
  </si>
  <si>
    <t>180</t>
  </si>
  <si>
    <t>184</t>
  </si>
  <si>
    <t>408</t>
  </si>
  <si>
    <t>410</t>
  </si>
  <si>
    <t>384</t>
  </si>
  <si>
    <t>188</t>
  </si>
  <si>
    <t>191</t>
  </si>
  <si>
    <t>192</t>
  </si>
  <si>
    <t>208</t>
  </si>
  <si>
    <t>212</t>
  </si>
  <si>
    <t>214</t>
  </si>
  <si>
    <t>218</t>
  </si>
  <si>
    <t>818</t>
  </si>
  <si>
    <t>222</t>
  </si>
  <si>
    <t>784</t>
  </si>
  <si>
    <t>232</t>
  </si>
  <si>
    <t>703</t>
  </si>
  <si>
    <t>705</t>
  </si>
  <si>
    <t>724</t>
  </si>
  <si>
    <t>840</t>
  </si>
  <si>
    <t>581</t>
  </si>
  <si>
    <t>233</t>
  </si>
  <si>
    <t>231</t>
  </si>
  <si>
    <t>234</t>
  </si>
  <si>
    <t>608</t>
  </si>
  <si>
    <t>246</t>
  </si>
  <si>
    <t>242</t>
  </si>
  <si>
    <t>250</t>
  </si>
  <si>
    <t>266</t>
  </si>
  <si>
    <t>270</t>
  </si>
  <si>
    <t>268</t>
  </si>
  <si>
    <t>239</t>
  </si>
  <si>
    <t>288</t>
  </si>
  <si>
    <t>292</t>
  </si>
  <si>
    <t>807</t>
  </si>
  <si>
    <t>450</t>
  </si>
  <si>
    <t>458</t>
  </si>
  <si>
    <t>454</t>
  </si>
  <si>
    <t>462</t>
  </si>
  <si>
    <t>466</t>
  </si>
  <si>
    <t>470</t>
  </si>
  <si>
    <t>238</t>
  </si>
  <si>
    <t>833</t>
  </si>
  <si>
    <t>580</t>
  </si>
  <si>
    <t>504</t>
  </si>
  <si>
    <t>584</t>
  </si>
  <si>
    <t>474</t>
  </si>
  <si>
    <t>480</t>
  </si>
  <si>
    <t>478</t>
  </si>
  <si>
    <t>175</t>
  </si>
  <si>
    <t>484</t>
  </si>
  <si>
    <t>583</t>
  </si>
  <si>
    <t>498</t>
  </si>
  <si>
    <t>492</t>
  </si>
  <si>
    <t>496</t>
  </si>
  <si>
    <t>499</t>
  </si>
  <si>
    <t>500</t>
  </si>
  <si>
    <t>508</t>
  </si>
  <si>
    <t>516</t>
  </si>
  <si>
    <t>520</t>
  </si>
  <si>
    <t>162</t>
  </si>
  <si>
    <t>524</t>
  </si>
  <si>
    <t>558</t>
  </si>
  <si>
    <t>562</t>
  </si>
  <si>
    <t>566</t>
  </si>
  <si>
    <t>570</t>
  </si>
  <si>
    <t>574</t>
  </si>
  <si>
    <t>578</t>
  </si>
  <si>
    <t>540</t>
  </si>
  <si>
    <t>554</t>
  </si>
  <si>
    <t>512</t>
  </si>
  <si>
    <t>528</t>
  </si>
  <si>
    <t>586</t>
  </si>
  <si>
    <t>585</t>
  </si>
  <si>
    <t>275</t>
  </si>
  <si>
    <t>591</t>
  </si>
  <si>
    <t>598</t>
  </si>
  <si>
    <t>752</t>
  </si>
  <si>
    <t>756</t>
  </si>
  <si>
    <t>740</t>
  </si>
  <si>
    <t>744</t>
  </si>
  <si>
    <t>764</t>
  </si>
  <si>
    <t>158</t>
  </si>
  <si>
    <t>834</t>
  </si>
  <si>
    <t>762</t>
  </si>
  <si>
    <t>260</t>
  </si>
  <si>
    <t>626</t>
  </si>
  <si>
    <t>768</t>
  </si>
  <si>
    <t>772</t>
  </si>
  <si>
    <t>776</t>
  </si>
  <si>
    <t>780</t>
  </si>
  <si>
    <t>788</t>
  </si>
  <si>
    <t>796</t>
  </si>
  <si>
    <t>795</t>
  </si>
  <si>
    <t>792</t>
  </si>
  <si>
    <t>798</t>
  </si>
  <si>
    <t>804</t>
  </si>
  <si>
    <t>800</t>
  </si>
  <si>
    <t>858</t>
  </si>
  <si>
    <t>860</t>
  </si>
  <si>
    <t>548</t>
  </si>
  <si>
    <t>336</t>
  </si>
  <si>
    <t>862</t>
  </si>
  <si>
    <t>704</t>
  </si>
  <si>
    <t>850</t>
  </si>
  <si>
    <t>876</t>
  </si>
  <si>
    <t>887</t>
  </si>
  <si>
    <t>262</t>
  </si>
  <si>
    <t>894</t>
  </si>
  <si>
    <t>716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</si>
  <si>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</si>
  <si>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</si>
  <si>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</si>
  <si>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</si>
  <si>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</si>
  <si>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</si>
  <si>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</si>
  <si>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</si>
  <si>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</si>
  <si>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 xml:space="preserve">Profesionales de la Educación, Ley N°19.070 </t>
  </si>
  <si>
    <t>Asistentes de la Educación, Ley 19.464</t>
  </si>
  <si>
    <t>Afganistán</t>
  </si>
  <si>
    <t>Åland</t>
  </si>
  <si>
    <t>Albania</t>
  </si>
  <si>
    <t>Alemania</t>
  </si>
  <si>
    <t>Andorra</t>
  </si>
  <si>
    <t>Angola</t>
  </si>
  <si>
    <t>Anguila</t>
  </si>
  <si>
    <t>Antártida</t>
  </si>
  <si>
    <t>Chad</t>
  </si>
  <si>
    <t>República Checa</t>
  </si>
  <si>
    <t>Chile</t>
  </si>
  <si>
    <t>China</t>
  </si>
  <si>
    <t>Chipre</t>
  </si>
  <si>
    <t>Islas Cocos</t>
  </si>
  <si>
    <t>Colombia</t>
  </si>
  <si>
    <t>República del Congo</t>
  </si>
  <si>
    <t>248</t>
  </si>
  <si>
    <t>276</t>
  </si>
  <si>
    <t>660</t>
  </si>
  <si>
    <t>148</t>
  </si>
  <si>
    <t>203</t>
  </si>
  <si>
    <t>152</t>
  </si>
  <si>
    <t>156</t>
  </si>
  <si>
    <t>196</t>
  </si>
  <si>
    <t>166</t>
  </si>
  <si>
    <t>170</t>
  </si>
  <si>
    <t>178</t>
  </si>
  <si>
    <t>TABLA N°29</t>
  </si>
  <si>
    <t xml:space="preserve">Países según codificación ISO 3166-2 </t>
  </si>
  <si>
    <t>004</t>
  </si>
  <si>
    <t>008</t>
  </si>
  <si>
    <t>020</t>
  </si>
  <si>
    <t>024</t>
  </si>
  <si>
    <t>010</t>
  </si>
  <si>
    <t>Unidades de Apoyo a Tribunales</t>
  </si>
  <si>
    <t>MINISTERIO DEL INTERIOR Y SEGURIDAD PÚBLICA  </t>
  </si>
  <si>
    <t>Gobierno Regional Región Tarapacá</t>
  </si>
  <si>
    <t>Gastos de Funcionamiento Región Tarapacá</t>
  </si>
  <si>
    <t>Inversión Regional Región Tarapacá</t>
  </si>
  <si>
    <t>Gobierno Regional Región Antofagasta</t>
  </si>
  <si>
    <t>Gastos de Funcionamiento Región Antofagasta</t>
  </si>
  <si>
    <t>Gobierno Regional Región  Antofagasta</t>
  </si>
  <si>
    <t>Inversión Regional Región Antofagasta</t>
  </si>
  <si>
    <t>Gobierno Regional Región Atacama</t>
  </si>
  <si>
    <t>Gastos de Funcionamiento Región Atacama</t>
  </si>
  <si>
    <t>Inversión Regional Región Atacama</t>
  </si>
  <si>
    <t>Gobierno Regional Región Coquimbo</t>
  </si>
  <si>
    <t>Gastos de Funcionamiento Región Coquimbo</t>
  </si>
  <si>
    <t>Inversión Regional Región Coquimbo</t>
  </si>
  <si>
    <t>Gobierno Regional Región Valparaíso</t>
  </si>
  <si>
    <t>Gastos de Funcionamiento Región Valparaíso</t>
  </si>
  <si>
    <t>Inversión Regional Región Valparaíso</t>
  </si>
  <si>
    <t>Gobierno Regional Región Libertador General Bernardo O'Higgins</t>
  </si>
  <si>
    <t>Gastos de Funcionamiento Región Libertador General Bernardo O'Higgins</t>
  </si>
  <si>
    <t>Inversión Regional Región Libertador General Bernardo O'Higgins</t>
  </si>
  <si>
    <t>Gobierno Regional Región Maule</t>
  </si>
  <si>
    <t>Gastos de Funcionamiento Región Maule</t>
  </si>
  <si>
    <t>Inversión Regional Región Maule</t>
  </si>
  <si>
    <t>Gobierno Regional Región Biobío</t>
  </si>
  <si>
    <t>Gastos de Funcionamiento Región Biobío</t>
  </si>
  <si>
    <t>Inversión Regional Región Biobío</t>
  </si>
  <si>
    <t>Gobierno Regional Región Araucanía</t>
  </si>
  <si>
    <t>Gastos de Funcionamiento Región Araucanía</t>
  </si>
  <si>
    <t>Inversión Regional Región Araucanía</t>
  </si>
  <si>
    <t>Gobierno Regional Región Los Lagos</t>
  </si>
  <si>
    <t>Gastos de Funcionamiento Región Los Lagos</t>
  </si>
  <si>
    <t>Inversión Regional Región Los Lagos</t>
  </si>
  <si>
    <t>Gobierno Regional Región Aysén del Gral. Carlos Ibáñez del Campo</t>
  </si>
  <si>
    <t>Gastos de Funcionamiento Región Aysén del Gral. Carlos Ibáñez del Campo</t>
  </si>
  <si>
    <t>Inversión Regional Región Aysén del Gral. Carlos Ibáñez del Campo</t>
  </si>
  <si>
    <t>Gobierno Regional Región Magallanes y Antártica Chilena</t>
  </si>
  <si>
    <t>Gastos de Funcionamiento Región Magallanes y Antártica Chilena</t>
  </si>
  <si>
    <t>Inversión Regional Región Magallanes y Antártica Chilena</t>
  </si>
  <si>
    <t>Gobierno Regional Región Los Ríos</t>
  </si>
  <si>
    <t>Gastos de Funcionamiento Región Los Ríos</t>
  </si>
  <si>
    <t>Inversión Regional Región Los Ríos</t>
  </si>
  <si>
    <t>Gobierno Regional Región Arica y Parinacota</t>
  </si>
  <si>
    <t>Gastos de Funcionamiento Región Arica y Parinacota</t>
  </si>
  <si>
    <t>Inversión Regional Región Arica y Parinacota</t>
  </si>
  <si>
    <t>057601</t>
  </si>
  <si>
    <t>Gobierno Regional Región Ñuble</t>
  </si>
  <si>
    <t>Gastos de Funcionamiento Región Ñuble</t>
  </si>
  <si>
    <t>070702</t>
  </si>
  <si>
    <t>Censos</t>
  </si>
  <si>
    <t>070903</t>
  </si>
  <si>
    <t>Programa de promoción Internacional</t>
  </si>
  <si>
    <t>Agencia de Promoción de la Inversión Extranjera</t>
  </si>
  <si>
    <t>080108</t>
  </si>
  <si>
    <t>Programa de Modernización del Sector Público</t>
  </si>
  <si>
    <t>080109</t>
  </si>
  <si>
    <t>Programa Exportación de Servicios</t>
  </si>
  <si>
    <t>Desarrollo Profesional Docente y Directivo</t>
  </si>
  <si>
    <t>Fortalecimiento de la Educación Superior Pública</t>
  </si>
  <si>
    <t>Dirección de Educación Pública</t>
  </si>
  <si>
    <t>Apoyo a la Implementación de los Servicios Locales de Educación</t>
  </si>
  <si>
    <t>Servicio Local de Educación Barrancas</t>
  </si>
  <si>
    <t>Servicio Educativo</t>
  </si>
  <si>
    <t>Servicio Local de Educación Puerto Cordillera</t>
  </si>
  <si>
    <t>Programa de Concesiones Ministerio de Justicia</t>
  </si>
  <si>
    <t>Gobierno Digital</t>
  </si>
  <si>
    <t>Prevención y atención de violencia contra las mujeres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</si>
  <si>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</si>
  <si>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</si>
  <si>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</si>
  <si>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</si>
  <si>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</si>
  <si>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</si>
  <si>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</si>
  <si>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</si>
  <si>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Redes de Bibliotecas Públicas</t>
  </si>
  <si>
    <t>290303</t>
  </si>
  <si>
    <t>Consejo de Monumentos Nacionales</t>
  </si>
  <si>
    <t>057502</t>
  </si>
  <si>
    <t>090101</t>
  </si>
  <si>
    <t>090129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</si>
  <si>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</si>
  <si>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</si>
  <si>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</si>
  <si>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</si>
  <si>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</si>
  <si>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</si>
  <si>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</si>
  <si>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</si>
  <si>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Sistema Integrado de Comercio Exterior</t>
  </si>
  <si>
    <t>083101</t>
  </si>
  <si>
    <t>Comisión para el Mercado Financiero</t>
  </si>
  <si>
    <t>MINISTERIO DE LAS CULTURAS, LAS ARTES Y EL PATRIMONIO </t>
  </si>
  <si>
    <t>211001</t>
  </si>
  <si>
    <t>211002</t>
  </si>
  <si>
    <t>Subsecretaría de la niñez</t>
  </si>
  <si>
    <t>Sistema de protección integral a la infancia</t>
  </si>
  <si>
    <t>092101</t>
  </si>
  <si>
    <t>092102</t>
  </si>
  <si>
    <t>092202</t>
  </si>
  <si>
    <t>092201</t>
  </si>
  <si>
    <t>092301</t>
  </si>
  <si>
    <t>092302</t>
  </si>
  <si>
    <t>092401</t>
  </si>
  <si>
    <t>092402</t>
  </si>
  <si>
    <t>092501</t>
  </si>
  <si>
    <t>092502</t>
  </si>
  <si>
    <t>Servicio Local de Educación Huasco</t>
  </si>
  <si>
    <t>Servicio Local de Educación Costa Araucanía</t>
  </si>
  <si>
    <t>Servicio Local de Educación Chinchorro</t>
  </si>
  <si>
    <t>Servicio Local de Educacuón Gabriela Mistral</t>
  </si>
  <si>
    <t>Servicio Local de Educación Andalién  Sur</t>
  </si>
  <si>
    <t>Gastos Administrativos</t>
  </si>
  <si>
    <t>057602</t>
  </si>
  <si>
    <t>Inversión Regional Región Ñuble</t>
  </si>
  <si>
    <t>Marga-Marga</t>
  </si>
  <si>
    <t>Libertador Gral. Bernardo O’Higgins</t>
  </si>
  <si>
    <t>Diguillín</t>
  </si>
  <si>
    <t>Itata</t>
  </si>
  <si>
    <t>Ranquil</t>
  </si>
  <si>
    <t>Punilla</t>
  </si>
  <si>
    <t>Ñinquén</t>
  </si>
  <si>
    <t>Araucanía</t>
  </si>
  <si>
    <t>Los Ríos</t>
  </si>
  <si>
    <t>Magallanes y de la Antártica Chilena</t>
  </si>
  <si>
    <t>Cabo de Hornos (Ex Navarino)</t>
  </si>
  <si>
    <t>Metropolitana de Santiago</t>
  </si>
  <si>
    <t>PERSONAL EN EL EXTERIOR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</si>
  <si>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</si>
  <si>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</si>
  <si>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</si>
  <si>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</si>
  <si>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</si>
  <si>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</si>
  <si>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</si>
  <si>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</si>
  <si>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</si>
  <si>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16201</t>
  </si>
  <si>
    <t>16202</t>
  </si>
  <si>
    <t>16203</t>
  </si>
  <si>
    <t>16204</t>
  </si>
  <si>
    <t>16206</t>
  </si>
  <si>
    <t>16207</t>
  </si>
  <si>
    <t>16301</t>
  </si>
  <si>
    <t>16302</t>
  </si>
  <si>
    <t>16303</t>
  </si>
  <si>
    <t>16304</t>
  </si>
  <si>
    <t>16305</t>
  </si>
  <si>
    <t>12103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</si>
  <si>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</si>
  <si>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</si>
  <si>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0203</t>
  </si>
  <si>
    <t>% ZONA</t>
  </si>
  <si>
    <t>Incremento del 40%</t>
  </si>
  <si>
    <t>Personal Adscrito</t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</si>
  <si>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todas las filas con datos de la columna OK ID_SERV y pegar en esta columna como valor, luego copiar toda esta columna con datos y pegar todo en columna ID_SERV desde la Celda 2)</t>
    </r>
  </si>
  <si>
    <r>
      <rPr>
        <b/>
        <sz val="10"/>
        <color indexed="12"/>
        <rFont val="Calibri"/>
        <family val="2"/>
        <scheme val="minor"/>
      </rPr>
      <t>FORMATO TEXTO</t>
    </r>
    <r>
      <rPr>
        <sz val="10"/>
        <rFont val="Calibri"/>
        <family val="2"/>
        <scheme val="minor"/>
      </rPr>
      <t xml:space="preserve">
(Copiar OK REGION y pegar en esta columna como valores, luego copiar toda esta columna y pegar en columna REGION desde la Celda 2)</t>
    </r>
  </si>
  <si>
    <t>16205</t>
  </si>
  <si>
    <t>CORR_CTO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</si>
</sst>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d/mm/yyyy;@"/>
    <numFmt numFmtId="168" formatCode="0.0"/>
    <numFmt numFmtId="169" formatCode="&quot;Corregir, tiene &quot;0&quot; años&quot;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_-[$€-2]\ * #,##0.00_-;\-[$€-2]\ * #,##0.00_-;_-[$€-2]\ * &quot;-&quot;??_-"/>
    <numFmt numFmtId="173" formatCode="_ * #,##0_ ;_ * \-#,##0_ ;_ * &quot;-&quot;_ ;_ @_ "/>
    <numFmt numFmtId="174" formatCode="_ * #,##0.00_ ;_ * \-#,##0.00_ ;_ * &quot;-&quot;??_ ;_ @_ "/>
    <numFmt numFmtId="175" formatCode="_(* #,##0_);_(* \(#,##0\);_(* &quot;-&quot;_);_(@_)"/>
    <numFmt numFmtId="176" formatCode="#,##0\ &quot;Pta&quot;;\-#,##0\ &quot;Pta&quot;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Lucida Sans Unicode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0000CC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965">
    <xf numFmtId="0" fontId="0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3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8" borderId="0" applyNumberFormat="0" applyBorder="0" applyAlignment="0" applyProtection="0"/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19" applyNumberFormat="0" applyAlignment="0" applyProtection="0"/>
    <xf numFmtId="0" fontId="47" fillId="12" borderId="20" applyNumberFormat="0" applyAlignment="0" applyProtection="0"/>
    <xf numFmtId="0" fontId="48" fillId="12" borderId="19" applyNumberFormat="0" applyAlignment="0" applyProtection="0"/>
    <xf numFmtId="0" fontId="49" fillId="0" borderId="21" applyNumberFormat="0" applyFill="0" applyAlignment="0" applyProtection="0"/>
    <xf numFmtId="0" fontId="50" fillId="13" borderId="2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5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3" fillId="38" borderId="0" applyNumberFormat="0" applyBorder="0" applyAlignment="0" applyProtection="0"/>
    <xf numFmtId="0" fontId="6" fillId="0" borderId="0"/>
    <xf numFmtId="0" fontId="6" fillId="0" borderId="0"/>
    <xf numFmtId="0" fontId="38" fillId="0" borderId="0"/>
    <xf numFmtId="0" fontId="6" fillId="14" borderId="23" applyNumberFormat="0" applyFont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0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6" fillId="0" borderId="0" applyFont="0" applyFill="0" applyBorder="0" applyAlignment="0" applyProtection="0"/>
    <xf numFmtId="0" fontId="55" fillId="0" borderId="0"/>
    <xf numFmtId="0" fontId="13" fillId="0" borderId="0"/>
    <xf numFmtId="0" fontId="55" fillId="0" borderId="0"/>
    <xf numFmtId="171" fontId="55" fillId="0" borderId="0" applyFont="0" applyFill="0" applyBorder="0" applyAlignment="0" applyProtection="0"/>
    <xf numFmtId="0" fontId="6" fillId="0" borderId="0"/>
    <xf numFmtId="0" fontId="16" fillId="0" borderId="0"/>
    <xf numFmtId="0" fontId="54" fillId="39" borderId="0" applyNumberFormat="0" applyBorder="0" applyAlignment="0" applyProtection="0"/>
    <xf numFmtId="0" fontId="13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53" borderId="26" applyNumberFormat="0" applyAlignment="0" applyProtection="0"/>
    <xf numFmtId="0" fontId="58" fillId="53" borderId="26" applyNumberFormat="0" applyAlignment="0" applyProtection="0"/>
    <xf numFmtId="0" fontId="58" fillId="53" borderId="26" applyNumberFormat="0" applyAlignment="0" applyProtection="0"/>
    <xf numFmtId="0" fontId="59" fillId="54" borderId="27" applyNumberFormat="0" applyAlignment="0" applyProtection="0"/>
    <xf numFmtId="0" fontId="59" fillId="54" borderId="27" applyNumberFormat="0" applyAlignment="0" applyProtection="0"/>
    <xf numFmtId="0" fontId="59" fillId="54" borderId="27" applyNumberFormat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62" fillId="44" borderId="26" applyNumberFormat="0" applyAlignment="0" applyProtection="0"/>
    <xf numFmtId="0" fontId="62" fillId="44" borderId="26" applyNumberFormat="0" applyAlignment="0" applyProtection="0"/>
    <xf numFmtId="0" fontId="62" fillId="44" borderId="26" applyNumberFormat="0" applyAlignment="0" applyProtection="0"/>
    <xf numFmtId="172" fontId="13" fillId="0" borderId="0" applyFont="0" applyFill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13" fillId="0" borderId="0"/>
    <xf numFmtId="0" fontId="13" fillId="0" borderId="0"/>
    <xf numFmtId="0" fontId="6" fillId="0" borderId="0"/>
    <xf numFmtId="0" fontId="13" fillId="0" borderId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65" fillId="53" borderId="29" applyNumberFormat="0" applyAlignment="0" applyProtection="0"/>
    <xf numFmtId="0" fontId="65" fillId="53" borderId="29" applyNumberFormat="0" applyAlignment="0" applyProtection="0"/>
    <xf numFmtId="0" fontId="65" fillId="53" borderId="29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170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7" fillId="0" borderId="0"/>
    <xf numFmtId="0" fontId="74" fillId="0" borderId="0" applyNumberForma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54" fillId="14" borderId="23" applyNumberFormat="0" applyFont="0" applyAlignment="0" applyProtection="0"/>
    <xf numFmtId="0" fontId="12" fillId="0" borderId="0"/>
    <xf numFmtId="0" fontId="6" fillId="0" borderId="0"/>
    <xf numFmtId="0" fontId="38" fillId="0" borderId="0"/>
    <xf numFmtId="0" fontId="75" fillId="61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0" fontId="77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76" fillId="0" borderId="0"/>
    <xf numFmtId="0" fontId="76" fillId="0" borderId="0"/>
    <xf numFmtId="0" fontId="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78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54" fillId="14" borderId="23" applyNumberFormat="0" applyFont="0" applyAlignment="0" applyProtection="0"/>
    <xf numFmtId="0" fontId="6" fillId="14" borderId="23" applyNumberFormat="0" applyFont="0" applyAlignment="0" applyProtection="0"/>
    <xf numFmtId="0" fontId="54" fillId="14" borderId="23" applyNumberFormat="0" applyFont="0" applyAlignment="0" applyProtection="0"/>
    <xf numFmtId="0" fontId="6" fillId="0" borderId="0"/>
    <xf numFmtId="0" fontId="13" fillId="0" borderId="0"/>
    <xf numFmtId="0" fontId="6" fillId="0" borderId="0"/>
    <xf numFmtId="0" fontId="16" fillId="0" borderId="0"/>
    <xf numFmtId="0" fontId="38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6" fillId="0" borderId="0"/>
    <xf numFmtId="0" fontId="13" fillId="0" borderId="0"/>
    <xf numFmtId="0" fontId="54" fillId="14" borderId="23" applyNumberFormat="0" applyFont="0" applyAlignment="0" applyProtection="0"/>
    <xf numFmtId="0" fontId="54" fillId="14" borderId="23" applyNumberFormat="0" applyFont="0" applyAlignment="0" applyProtection="0"/>
    <xf numFmtId="0" fontId="13" fillId="0" borderId="0"/>
    <xf numFmtId="0" fontId="13" fillId="0" borderId="0"/>
    <xf numFmtId="0" fontId="16" fillId="0" borderId="0"/>
    <xf numFmtId="0" fontId="7" fillId="0" borderId="0"/>
    <xf numFmtId="166" fontId="7" fillId="0" borderId="0" applyFont="0" applyFill="0" applyBorder="0" applyAlignment="0" applyProtection="0"/>
    <xf numFmtId="0" fontId="38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54" fillId="14" borderId="23" applyNumberFormat="0" applyFont="0" applyAlignment="0" applyProtection="0"/>
    <xf numFmtId="166" fontId="6" fillId="0" borderId="0" applyFont="0" applyFill="0" applyBorder="0" applyAlignment="0" applyProtection="0"/>
    <xf numFmtId="0" fontId="13" fillId="0" borderId="0"/>
    <xf numFmtId="0" fontId="6" fillId="0" borderId="0"/>
    <xf numFmtId="0" fontId="1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4" fillId="14" borderId="23" applyNumberFormat="0" applyFont="0" applyAlignment="0" applyProtection="0"/>
    <xf numFmtId="0" fontId="16" fillId="0" borderId="0"/>
    <xf numFmtId="0" fontId="13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4" fillId="14" borderId="23" applyNumberFormat="0" applyFont="0" applyAlignment="0" applyProtection="0"/>
    <xf numFmtId="0" fontId="13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166" fontId="5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3" applyNumberFormat="0" applyFont="0" applyAlignment="0" applyProtection="0"/>
    <xf numFmtId="0" fontId="38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5" fillId="0" borderId="0"/>
    <xf numFmtId="0" fontId="55" fillId="0" borderId="0"/>
    <xf numFmtId="171" fontId="55" fillId="0" borderId="0" applyFont="0" applyFill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6" fillId="55" borderId="0" applyNumberFormat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170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13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0" fillId="0" borderId="16" applyNumberFormat="0" applyFill="0" applyAlignment="0" applyProtection="0"/>
    <xf numFmtId="17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0" fontId="4" fillId="14" borderId="2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0" fontId="13" fillId="0" borderId="0"/>
    <xf numFmtId="0" fontId="13" fillId="0" borderId="0"/>
    <xf numFmtId="0" fontId="54" fillId="14" borderId="23" applyNumberFormat="0" applyFont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73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0" fontId="38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14" borderId="23" applyNumberFormat="0" applyFont="0" applyAlignment="0" applyProtection="0"/>
    <xf numFmtId="0" fontId="38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13" fillId="0" borderId="0">
      <alignment vertical="top"/>
    </xf>
    <xf numFmtId="166" fontId="4" fillId="0" borderId="0" applyFont="0" applyFill="0" applyBorder="0" applyAlignment="0" applyProtection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0" fontId="13" fillId="0" borderId="0"/>
    <xf numFmtId="0" fontId="4" fillId="0" borderId="0"/>
    <xf numFmtId="0" fontId="38" fillId="0" borderId="0"/>
    <xf numFmtId="0" fontId="13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0" fontId="4" fillId="0" borderId="0" applyFont="0" applyFill="0" applyBorder="0" applyAlignment="0" applyProtection="0"/>
    <xf numFmtId="0" fontId="13" fillId="0" borderId="0"/>
    <xf numFmtId="0" fontId="55" fillId="0" borderId="0"/>
    <xf numFmtId="0" fontId="4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3" fillId="0" borderId="0"/>
    <xf numFmtId="0" fontId="4" fillId="0" borderId="0"/>
    <xf numFmtId="0" fontId="13" fillId="0" borderId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0" fontId="54" fillId="60" borderId="25" applyNumberFormat="0" applyFont="0" applyAlignment="0" applyProtection="0"/>
    <xf numFmtId="174" fontId="4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8" fillId="0" borderId="0"/>
    <xf numFmtId="0" fontId="13" fillId="0" borderId="0">
      <alignment vertical="top"/>
    </xf>
    <xf numFmtId="0" fontId="4" fillId="0" borderId="0"/>
    <xf numFmtId="0" fontId="77" fillId="0" borderId="0"/>
    <xf numFmtId="0" fontId="78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3" fillId="0" borderId="0"/>
    <xf numFmtId="174" fontId="4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3" applyNumberFormat="0" applyFont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235">
    <xf numFmtId="0" fontId="0" fillId="0" borderId="0" xfId="0"/>
    <xf numFmtId="0" fontId="18" fillId="0" borderId="0" xfId="0" applyFont="1"/>
    <xf numFmtId="49" fontId="18" fillId="0" borderId="0" xfId="1" applyNumberFormat="1" applyFont="1"/>
    <xf numFmtId="49" fontId="18" fillId="0" borderId="0" xfId="1" applyNumberFormat="1" applyFont="1" applyAlignment="1">
      <alignment horizontal="left"/>
    </xf>
    <xf numFmtId="0" fontId="18" fillId="0" borderId="0" xfId="1" applyFont="1"/>
    <xf numFmtId="0" fontId="20" fillId="0" borderId="0" xfId="5" applyFont="1" applyAlignment="1">
      <alignment horizontal="justify" vertical="center"/>
    </xf>
    <xf numFmtId="0" fontId="19" fillId="0" borderId="0" xfId="5" applyAlignment="1">
      <alignment vertical="center"/>
    </xf>
    <xf numFmtId="49" fontId="19" fillId="0" borderId="0" xfId="5" applyNumberFormat="1" applyAlignment="1">
      <alignment vertical="center"/>
    </xf>
    <xf numFmtId="0" fontId="21" fillId="2" borderId="3" xfId="5" applyFont="1" applyFill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justify" vertical="center" wrapText="1"/>
    </xf>
    <xf numFmtId="49" fontId="21" fillId="2" borderId="3" xfId="5" applyNumberFormat="1" applyFont="1" applyFill="1" applyBorder="1" applyAlignment="1">
      <alignment horizontal="center" vertical="center" wrapText="1"/>
    </xf>
    <xf numFmtId="0" fontId="22" fillId="0" borderId="2" xfId="5" applyFont="1" applyBorder="1" applyAlignment="1">
      <alignment horizontal="justify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1" fillId="0" borderId="0" xfId="5" applyFont="1" applyAlignment="1">
      <alignment horizontal="justify" vertical="center"/>
    </xf>
    <xf numFmtId="0" fontId="22" fillId="0" borderId="2" xfId="5" applyFont="1" applyBorder="1" applyAlignment="1">
      <alignment horizontal="left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vertical="center" wrapText="1"/>
    </xf>
    <xf numFmtId="0" fontId="21" fillId="3" borderId="5" xfId="5" applyFont="1" applyFill="1" applyBorder="1" applyAlignment="1">
      <alignment horizontal="left" vertical="center" wrapText="1"/>
    </xf>
    <xf numFmtId="0" fontId="22" fillId="3" borderId="6" xfId="5" applyFont="1" applyFill="1" applyBorder="1" applyAlignment="1">
      <alignment horizontal="left" vertical="center" wrapText="1"/>
    </xf>
    <xf numFmtId="0" fontId="21" fillId="3" borderId="2" xfId="5" applyFont="1" applyFill="1" applyBorder="1" applyAlignment="1">
      <alignment horizontal="left" vertical="center" wrapText="1"/>
    </xf>
    <xf numFmtId="0" fontId="22" fillId="3" borderId="3" xfId="5" applyFont="1" applyFill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21" fillId="0" borderId="2" xfId="5" applyFont="1" applyBorder="1" applyAlignment="1">
      <alignment vertical="center"/>
    </xf>
    <xf numFmtId="0" fontId="21" fillId="2" borderId="3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1" fillId="0" borderId="2" xfId="5" applyFont="1" applyBorder="1" applyAlignment="1">
      <alignment vertical="center" wrapText="1"/>
    </xf>
    <xf numFmtId="0" fontId="22" fillId="0" borderId="2" xfId="5" applyFont="1" applyBorder="1" applyAlignment="1">
      <alignment vertical="center" wrapText="1"/>
    </xf>
    <xf numFmtId="0" fontId="22" fillId="2" borderId="3" xfId="5" applyFont="1" applyFill="1" applyBorder="1" applyAlignment="1">
      <alignment vertical="center" wrapText="1"/>
    </xf>
    <xf numFmtId="0" fontId="22" fillId="2" borderId="3" xfId="5" applyFont="1" applyFill="1" applyBorder="1" applyAlignment="1">
      <alignment horizontal="left" vertical="center" wrapText="1"/>
    </xf>
    <xf numFmtId="0" fontId="21" fillId="2" borderId="3" xfId="5" applyFont="1" applyFill="1" applyBorder="1" applyAlignment="1">
      <alignment vertical="center" wrapText="1"/>
    </xf>
    <xf numFmtId="0" fontId="22" fillId="2" borderId="3" xfId="5" applyFont="1" applyFill="1" applyBorder="1" applyAlignment="1">
      <alignment horizontal="justify" vertical="center" wrapText="1"/>
    </xf>
    <xf numFmtId="0" fontId="22" fillId="0" borderId="0" xfId="5" applyFont="1" applyAlignment="1">
      <alignment vertical="center"/>
    </xf>
    <xf numFmtId="0" fontId="21" fillId="0" borderId="2" xfId="5" applyFont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 wrapText="1"/>
    </xf>
    <xf numFmtId="0" fontId="21" fillId="3" borderId="7" xfId="5" applyFont="1" applyFill="1" applyBorder="1" applyAlignment="1">
      <alignment horizontal="justify" vertical="center" wrapText="1"/>
    </xf>
    <xf numFmtId="0" fontId="21" fillId="3" borderId="7" xfId="5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3" borderId="5" xfId="5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vertical="center"/>
    </xf>
    <xf numFmtId="0" fontId="21" fillId="3" borderId="5" xfId="5" applyFont="1" applyFill="1" applyBorder="1" applyAlignment="1">
      <alignment vertical="center" wrapText="1"/>
    </xf>
    <xf numFmtId="0" fontId="22" fillId="0" borderId="14" xfId="5" applyFont="1" applyBorder="1" applyAlignment="1">
      <alignment vertical="center" wrapText="1"/>
    </xf>
    <xf numFmtId="0" fontId="22" fillId="2" borderId="2" xfId="5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1" fillId="3" borderId="7" xfId="5" applyFont="1" applyFill="1" applyBorder="1" applyAlignment="1">
      <alignment horizontal="left" vertical="center"/>
    </xf>
    <xf numFmtId="0" fontId="21" fillId="3" borderId="11" xfId="5" applyFont="1" applyFill="1" applyBorder="1" applyAlignment="1">
      <alignment horizontal="left" vertical="center"/>
    </xf>
    <xf numFmtId="0" fontId="21" fillId="3" borderId="6" xfId="5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0" fillId="6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9" fontId="13" fillId="6" borderId="1" xfId="0" applyNumberFormat="1" applyFont="1" applyFill="1" applyBorder="1" applyAlignment="1">
      <alignment horizontal="center" vertical="center"/>
    </xf>
    <xf numFmtId="49" fontId="0" fillId="6" borderId="1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0" fillId="6" borderId="15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15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17" fillId="7" borderId="1" xfId="4" applyFont="1" applyFill="1" applyBorder="1" applyAlignment="1" applyProtection="1">
      <alignment horizontal="center" vertical="center"/>
    </xf>
    <xf numFmtId="0" fontId="21" fillId="0" borderId="9" xfId="5" applyFont="1" applyBorder="1" applyAlignment="1">
      <alignment vertical="center" wrapText="1"/>
    </xf>
    <xf numFmtId="0" fontId="21" fillId="2" borderId="4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vertical="center" wrapText="1"/>
    </xf>
    <xf numFmtId="0" fontId="21" fillId="0" borderId="6" xfId="5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22" fillId="0" borderId="2" xfId="5" applyFont="1" applyFill="1" applyBorder="1" applyAlignment="1">
      <alignment vertical="center"/>
    </xf>
    <xf numFmtId="0" fontId="32" fillId="0" borderId="2" xfId="0" applyFont="1" applyBorder="1" applyAlignment="1">
      <alignment horizontal="left" vertical="top" wrapText="1"/>
    </xf>
    <xf numFmtId="0" fontId="33" fillId="2" borderId="3" xfId="0" applyFont="1" applyFill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49" fontId="30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49" fontId="3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10" fillId="0" borderId="0" xfId="1" applyNumberFormat="1" applyFont="1"/>
    <xf numFmtId="0" fontId="10" fillId="0" borderId="0" xfId="1" applyFont="1"/>
    <xf numFmtId="0" fontId="38" fillId="0" borderId="0" xfId="0" applyFont="1"/>
    <xf numFmtId="0" fontId="13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10" applyFont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9" fontId="29" fillId="0" borderId="0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168" fontId="29" fillId="0" borderId="0" xfId="0" applyNumberFormat="1" applyFont="1" applyFill="1" applyBorder="1" applyAlignment="1">
      <alignment horizontal="center" vertical="center"/>
    </xf>
    <xf numFmtId="0" fontId="35" fillId="63" borderId="0" xfId="2" applyFont="1" applyFill="1" applyAlignment="1">
      <alignment horizontal="center" vertical="center"/>
    </xf>
    <xf numFmtId="0" fontId="35" fillId="63" borderId="0" xfId="2" applyFont="1" applyFill="1" applyAlignment="1">
      <alignment horizontal="center" vertical="center" wrapText="1"/>
    </xf>
    <xf numFmtId="0" fontId="35" fillId="64" borderId="0" xfId="2" applyFont="1" applyFill="1" applyAlignment="1">
      <alignment horizontal="center" vertical="center" wrapText="1"/>
    </xf>
    <xf numFmtId="0" fontId="7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67" fontId="29" fillId="0" borderId="0" xfId="0" applyNumberFormat="1" applyFont="1" applyFill="1" applyAlignment="1">
      <alignment horizontal="center" vertical="center"/>
    </xf>
    <xf numFmtId="168" fontId="29" fillId="0" borderId="0" xfId="0" applyNumberFormat="1" applyFont="1" applyFill="1" applyAlignment="1">
      <alignment horizontal="center" vertical="center" wrapText="1"/>
    </xf>
    <xf numFmtId="0" fontId="80" fillId="62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80" fillId="5" borderId="0" xfId="0" applyFont="1" applyFill="1" applyAlignment="1">
      <alignment horizontal="center" vertical="center" wrapText="1"/>
    </xf>
    <xf numFmtId="0" fontId="35" fillId="62" borderId="0" xfId="3" applyFont="1" applyFill="1" applyAlignment="1">
      <alignment horizontal="center" vertical="center"/>
    </xf>
    <xf numFmtId="0" fontId="35" fillId="62" borderId="0" xfId="3" applyFont="1" applyFill="1" applyAlignment="1">
      <alignment horizontal="center" vertical="center" wrapText="1"/>
    </xf>
    <xf numFmtId="0" fontId="82" fillId="62" borderId="0" xfId="0" applyFont="1" applyFill="1" applyAlignment="1">
      <alignment horizontal="center" vertical="center" wrapText="1"/>
    </xf>
    <xf numFmtId="14" fontId="29" fillId="65" borderId="1" xfId="0" applyNumberFormat="1" applyFont="1" applyFill="1" applyBorder="1" applyAlignment="1">
      <alignment horizontal="center" vertical="center"/>
    </xf>
    <xf numFmtId="0" fontId="29" fillId="0" borderId="0" xfId="0" applyFont="1"/>
    <xf numFmtId="49" fontId="29" fillId="0" borderId="0" xfId="0" applyNumberFormat="1" applyFont="1"/>
    <xf numFmtId="14" fontId="29" fillId="0" borderId="0" xfId="0" applyNumberFormat="1" applyFont="1"/>
    <xf numFmtId="168" fontId="29" fillId="0" borderId="0" xfId="0" applyNumberFormat="1" applyFont="1"/>
    <xf numFmtId="0" fontId="29" fillId="0" borderId="0" xfId="0" applyFont="1" applyFill="1" applyBorder="1"/>
    <xf numFmtId="49" fontId="29" fillId="0" borderId="0" xfId="0" applyNumberFormat="1" applyFont="1" applyFill="1" applyBorder="1"/>
    <xf numFmtId="14" fontId="29" fillId="0" borderId="0" xfId="0" applyNumberFormat="1" applyFont="1" applyFill="1" applyBorder="1"/>
    <xf numFmtId="0" fontId="7" fillId="0" borderId="0" xfId="0" applyFont="1"/>
    <xf numFmtId="0" fontId="7" fillId="0" borderId="2" xfId="5" applyFont="1" applyBorder="1" applyAlignment="1">
      <alignment horizontal="justify" vertical="center" wrapText="1"/>
    </xf>
    <xf numFmtId="0" fontId="7" fillId="2" borderId="3" xfId="5" applyFont="1" applyFill="1" applyBorder="1" applyAlignment="1">
      <alignment horizontal="justify" vertical="center" wrapText="1"/>
    </xf>
    <xf numFmtId="0" fontId="7" fillId="0" borderId="14" xfId="5" applyFont="1" applyBorder="1" applyAlignment="1">
      <alignment vertical="center" wrapText="1"/>
    </xf>
    <xf numFmtId="0" fontId="7" fillId="2" borderId="2" xfId="5" applyFont="1" applyFill="1" applyBorder="1" applyAlignment="1">
      <alignment vertical="center" wrapText="1"/>
    </xf>
    <xf numFmtId="0" fontId="21" fillId="0" borderId="0" xfId="5" applyFont="1" applyFill="1" applyBorder="1" applyAlignment="1">
      <alignment horizontal="left" vertical="center"/>
    </xf>
    <xf numFmtId="0" fontId="19" fillId="0" borderId="1" xfId="5" applyBorder="1" applyAlignment="1">
      <alignment vertical="center"/>
    </xf>
    <xf numFmtId="0" fontId="21" fillId="3" borderId="34" xfId="5" applyFont="1" applyFill="1" applyBorder="1" applyAlignment="1">
      <alignment horizontal="left" vertical="center"/>
    </xf>
    <xf numFmtId="0" fontId="21" fillId="3" borderId="35" xfId="5" applyFont="1" applyFill="1" applyBorder="1" applyAlignment="1">
      <alignment horizontal="left" vertical="center"/>
    </xf>
    <xf numFmtId="0" fontId="21" fillId="3" borderId="36" xfId="5" applyFont="1" applyFill="1" applyBorder="1" applyAlignment="1">
      <alignment horizontal="left" vertical="center"/>
    </xf>
    <xf numFmtId="0" fontId="21" fillId="3" borderId="37" xfId="5" applyFont="1" applyFill="1" applyBorder="1" applyAlignment="1">
      <alignment horizontal="left" vertical="center"/>
    </xf>
    <xf numFmtId="0" fontId="19" fillId="0" borderId="36" xfId="5" applyBorder="1" applyAlignment="1">
      <alignment vertical="center"/>
    </xf>
    <xf numFmtId="0" fontId="19" fillId="0" borderId="37" xfId="5" applyBorder="1" applyAlignment="1">
      <alignment vertical="center"/>
    </xf>
    <xf numFmtId="0" fontId="21" fillId="0" borderId="36" xfId="5" applyFont="1" applyBorder="1" applyAlignment="1">
      <alignment horizontal="justify" vertical="center"/>
    </xf>
    <xf numFmtId="0" fontId="19" fillId="0" borderId="38" xfId="5" applyBorder="1" applyAlignment="1">
      <alignment vertical="center"/>
    </xf>
    <xf numFmtId="0" fontId="19" fillId="0" borderId="39" xfId="5" applyBorder="1" applyAlignment="1">
      <alignment vertical="center"/>
    </xf>
    <xf numFmtId="0" fontId="19" fillId="0" borderId="1" xfId="5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19" fillId="0" borderId="34" xfId="5" applyBorder="1" applyAlignment="1">
      <alignment vertical="center"/>
    </xf>
    <xf numFmtId="0" fontId="19" fillId="0" borderId="40" xfId="5" applyBorder="1" applyAlignment="1">
      <alignment vertical="center"/>
    </xf>
    <xf numFmtId="0" fontId="19" fillId="0" borderId="35" xfId="5" applyBorder="1" applyAlignment="1">
      <alignment vertical="center"/>
    </xf>
    <xf numFmtId="0" fontId="19" fillId="0" borderId="15" xfId="5" applyBorder="1" applyAlignment="1">
      <alignment vertical="center"/>
    </xf>
    <xf numFmtId="0" fontId="29" fillId="0" borderId="0" xfId="0" applyNumberFormat="1" applyFont="1" applyFill="1" applyBorder="1"/>
    <xf numFmtId="49" fontId="19" fillId="0" borderId="37" xfId="5" applyNumberFormat="1" applyBorder="1" applyAlignment="1">
      <alignment vertical="center"/>
    </xf>
    <xf numFmtId="49" fontId="5" fillId="0" borderId="37" xfId="5" applyNumberFormat="1" applyFont="1" applyBorder="1" applyAlignment="1">
      <alignment vertical="center"/>
    </xf>
    <xf numFmtId="49" fontId="5" fillId="0" borderId="39" xfId="5" applyNumberFormat="1" applyFont="1" applyBorder="1" applyAlignment="1">
      <alignment vertical="center"/>
    </xf>
    <xf numFmtId="49" fontId="5" fillId="0" borderId="37" xfId="5" applyNumberFormat="1" applyFont="1" applyBorder="1" applyAlignment="1">
      <alignment horizontal="center" vertical="center"/>
    </xf>
    <xf numFmtId="0" fontId="19" fillId="0" borderId="37" xfId="5" applyBorder="1" applyAlignment="1">
      <alignment horizontal="center" vertical="center"/>
    </xf>
    <xf numFmtId="49" fontId="5" fillId="0" borderId="39" xfId="5" applyNumberFormat="1" applyFont="1" applyBorder="1" applyAlignment="1">
      <alignment horizontal="center" vertical="center"/>
    </xf>
    <xf numFmtId="0" fontId="19" fillId="0" borderId="41" xfId="5" applyBorder="1" applyAlignment="1">
      <alignment vertical="center"/>
    </xf>
    <xf numFmtId="0" fontId="7" fillId="0" borderId="2" xfId="5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9" fontId="29" fillId="0" borderId="0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168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29" fillId="0" borderId="0" xfId="0" applyFont="1"/>
    <xf numFmtId="0" fontId="29" fillId="0" borderId="0" xfId="0" applyFont="1" applyFill="1" applyBorder="1"/>
    <xf numFmtId="49" fontId="29" fillId="0" borderId="0" xfId="0" applyNumberFormat="1" applyFont="1" applyFill="1" applyBorder="1"/>
    <xf numFmtId="14" fontId="29" fillId="0" borderId="0" xfId="0" applyNumberFormat="1" applyFont="1" applyFill="1" applyBorder="1"/>
    <xf numFmtId="0" fontId="19" fillId="0" borderId="43" xfId="5" applyBorder="1" applyAlignment="1">
      <alignment vertical="center"/>
    </xf>
    <xf numFmtId="49" fontId="5" fillId="0" borderId="44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/>
    </xf>
    <xf numFmtId="0" fontId="5" fillId="0" borderId="42" xfId="5" applyNumberFormat="1" applyFont="1" applyBorder="1" applyAlignment="1">
      <alignment horizontal="center" vertical="center"/>
    </xf>
    <xf numFmtId="0" fontId="5" fillId="0" borderId="37" xfId="5" applyNumberFormat="1" applyFont="1" applyBorder="1" applyAlignment="1">
      <alignment horizontal="center" vertical="center"/>
    </xf>
    <xf numFmtId="0" fontId="5" fillId="0" borderId="39" xfId="5" applyNumberFormat="1" applyFont="1" applyBorder="1" applyAlignment="1">
      <alignment horizontal="center" vertical="center"/>
    </xf>
    <xf numFmtId="49" fontId="2" fillId="0" borderId="1" xfId="5" applyNumberFormat="1" applyFont="1" applyBorder="1" applyAlignment="1">
      <alignment vertical="center"/>
    </xf>
    <xf numFmtId="0" fontId="29" fillId="0" borderId="0" xfId="0" applyFont="1" applyFill="1"/>
    <xf numFmtId="49" fontId="7" fillId="0" borderId="1" xfId="1" applyNumberFormat="1" applyFont="1" applyFill="1" applyBorder="1"/>
    <xf numFmtId="0" fontId="7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45" xfId="1" applyFont="1" applyFill="1" applyBorder="1" applyAlignment="1">
      <alignment vertical="center"/>
    </xf>
    <xf numFmtId="0" fontId="36" fillId="0" borderId="0" xfId="1" applyFont="1" applyBorder="1" applyAlignment="1"/>
    <xf numFmtId="0" fontId="7" fillId="0" borderId="1" xfId="1" applyFont="1" applyBorder="1" applyAlignment="1">
      <alignment vertical="center"/>
    </xf>
    <xf numFmtId="0" fontId="36" fillId="0" borderId="1" xfId="1" applyFont="1" applyBorder="1" applyAlignment="1"/>
    <xf numFmtId="0" fontId="7" fillId="0" borderId="0" xfId="1" applyFont="1" applyBorder="1" applyAlignment="1">
      <alignment vertical="center"/>
    </xf>
    <xf numFmtId="49" fontId="29" fillId="0" borderId="0" xfId="1" applyNumberFormat="1" applyFont="1"/>
    <xf numFmtId="0" fontId="36" fillId="0" borderId="1" xfId="1" applyFont="1" applyBorder="1" applyAlignment="1">
      <alignment wrapText="1"/>
    </xf>
    <xf numFmtId="0" fontId="36" fillId="0" borderId="0" xfId="1" applyFont="1" applyBorder="1" applyAlignment="1">
      <alignment wrapText="1"/>
    </xf>
    <xf numFmtId="49" fontId="7" fillId="66" borderId="1" xfId="1" applyNumberFormat="1" applyFont="1" applyFill="1" applyBorder="1"/>
    <xf numFmtId="0" fontId="7" fillId="66" borderId="1" xfId="1" applyFont="1" applyFill="1" applyBorder="1" applyAlignment="1">
      <alignment vertical="center"/>
    </xf>
    <xf numFmtId="0" fontId="7" fillId="66" borderId="0" xfId="1" applyFont="1" applyFill="1" applyBorder="1" applyAlignment="1">
      <alignment vertical="center"/>
    </xf>
    <xf numFmtId="0" fontId="7" fillId="66" borderId="0" xfId="0" applyFont="1" applyFill="1" applyBorder="1" applyAlignment="1">
      <alignment vertical="center"/>
    </xf>
    <xf numFmtId="0" fontId="7" fillId="66" borderId="0" xfId="0" applyFont="1" applyFill="1"/>
    <xf numFmtId="0" fontId="18" fillId="66" borderId="0" xfId="0" applyFont="1" applyFill="1"/>
    <xf numFmtId="0" fontId="10" fillId="66" borderId="0" xfId="0" applyFont="1" applyFill="1"/>
    <xf numFmtId="0" fontId="38" fillId="0" borderId="4" xfId="0" applyFont="1" applyBorder="1" applyAlignment="1">
      <alignment horizontal="justify" vertical="center" wrapText="1"/>
    </xf>
    <xf numFmtId="0" fontId="38" fillId="0" borderId="3" xfId="0" applyFont="1" applyBorder="1" applyAlignment="1">
      <alignment horizontal="justify" vertical="center" wrapText="1"/>
    </xf>
    <xf numFmtId="0" fontId="38" fillId="0" borderId="10" xfId="0" applyFont="1" applyBorder="1" applyAlignment="1">
      <alignment vertical="center" wrapText="1"/>
    </xf>
    <xf numFmtId="0" fontId="38" fillId="0" borderId="9" xfId="0" applyFont="1" applyBorder="1" applyAlignment="1">
      <alignment vertical="center" wrapText="1"/>
    </xf>
    <xf numFmtId="0" fontId="38" fillId="0" borderId="8" xfId="0" applyFont="1" applyBorder="1" applyAlignment="1">
      <alignment horizontal="justify" vertical="center" wrapText="1"/>
    </xf>
    <xf numFmtId="49" fontId="38" fillId="2" borderId="4" xfId="0" applyNumberFormat="1" applyFont="1" applyFill="1" applyBorder="1" applyAlignment="1">
      <alignment horizontal="justify" vertical="center" wrapText="1"/>
    </xf>
    <xf numFmtId="49" fontId="38" fillId="2" borderId="3" xfId="0" applyNumberFormat="1" applyFont="1" applyFill="1" applyBorder="1" applyAlignment="1">
      <alignment horizontal="justify" vertical="center" wrapText="1"/>
    </xf>
    <xf numFmtId="49" fontId="38" fillId="2" borderId="8" xfId="0" applyNumberFormat="1" applyFont="1" applyFill="1" applyBorder="1" applyAlignment="1">
      <alignment horizontal="justify" vertical="center" wrapText="1"/>
    </xf>
    <xf numFmtId="49" fontId="38" fillId="2" borderId="5" xfId="0" applyNumberFormat="1" applyFont="1" applyFill="1" applyBorder="1" applyAlignment="1">
      <alignment horizontal="justify" vertical="center" wrapText="1"/>
    </xf>
    <xf numFmtId="0" fontId="21" fillId="3" borderId="5" xfId="5" applyFont="1" applyFill="1" applyBorder="1" applyAlignment="1">
      <alignment horizontal="center" vertical="center"/>
    </xf>
    <xf numFmtId="0" fontId="19" fillId="65" borderId="36" xfId="5" applyFill="1" applyBorder="1" applyAlignment="1">
      <alignment vertical="center"/>
    </xf>
    <xf numFmtId="0" fontId="19" fillId="65" borderId="1" xfId="5" applyFill="1" applyBorder="1" applyAlignment="1">
      <alignment vertical="center"/>
    </xf>
    <xf numFmtId="49" fontId="1" fillId="65" borderId="37" xfId="5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32" fillId="65" borderId="2" xfId="0" applyFont="1" applyFill="1" applyBorder="1" applyAlignment="1">
      <alignment vertical="top" wrapText="1"/>
    </xf>
    <xf numFmtId="0" fontId="27" fillId="65" borderId="3" xfId="0" applyFont="1" applyFill="1" applyBorder="1" applyAlignment="1">
      <alignment horizontal="left" vertical="top" wrapText="1"/>
    </xf>
    <xf numFmtId="0" fontId="33" fillId="65" borderId="3" xfId="0" applyFont="1" applyFill="1" applyBorder="1" applyAlignment="1">
      <alignment vertical="top" wrapText="1"/>
    </xf>
    <xf numFmtId="0" fontId="38" fillId="0" borderId="7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justify" vertical="center" wrapText="1"/>
    </xf>
    <xf numFmtId="0" fontId="38" fillId="0" borderId="6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justify" vertical="center" wrapText="1"/>
    </xf>
    <xf numFmtId="0" fontId="38" fillId="0" borderId="2" xfId="0" applyFont="1" applyBorder="1" applyAlignment="1">
      <alignment horizontal="justify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justify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1" fillId="3" borderId="7" xfId="0" applyFont="1" applyFill="1" applyBorder="1" applyAlignment="1">
      <alignment vertical="top" wrapText="1"/>
    </xf>
    <xf numFmtId="0" fontId="31" fillId="3" borderId="6" xfId="0" applyFont="1" applyFill="1" applyBorder="1" applyAlignment="1">
      <alignment vertical="top" wrapText="1"/>
    </xf>
    <xf numFmtId="0" fontId="31" fillId="3" borderId="7" xfId="0" applyFont="1" applyFill="1" applyBorder="1" applyAlignment="1">
      <alignment horizontal="left" vertical="top" wrapText="1"/>
    </xf>
    <xf numFmtId="0" fontId="31" fillId="3" borderId="6" xfId="0" applyFont="1" applyFill="1" applyBorder="1" applyAlignment="1">
      <alignment horizontal="left" vertical="top" wrapText="1"/>
    </xf>
  </cellXfs>
  <cellStyles count="44965">
    <cellStyle name="20% - Énfasis1" xfId="28" builtinId="30" customBuiltin="1"/>
    <cellStyle name="20% - Énfasis1 10" xfId="14674" xr:uid="{00000000-0005-0000-0000-000001000000}"/>
    <cellStyle name="20% - Énfasis1 10 2" xfId="37859" xr:uid="{00000000-0005-0000-0000-000002000000}"/>
    <cellStyle name="20% - Énfasis1 11" xfId="9368" xr:uid="{00000000-0005-0000-0000-000003000000}"/>
    <cellStyle name="20% - Énfasis1 11 2" xfId="32549" xr:uid="{00000000-0005-0000-0000-000004000000}"/>
    <cellStyle name="20% - Énfasis1 12" xfId="19826" xr:uid="{00000000-0005-0000-0000-000005000000}"/>
    <cellStyle name="20% - Énfasis1 12 2" xfId="27234" xr:uid="{00000000-0005-0000-0000-000006000000}"/>
    <cellStyle name="20% - Énfasis1 13" xfId="21924" xr:uid="{00000000-0005-0000-0000-000007000000}"/>
    <cellStyle name="20% - Énfasis1 14" xfId="43172" xr:uid="{00000000-0005-0000-0000-000008000000}"/>
    <cellStyle name="20% - Énfasis1 15" xfId="4121" xr:uid="{00000000-0005-0000-0000-000009000000}"/>
    <cellStyle name="20% - Énfasis1 16" xfId="2338" xr:uid="{00000000-0005-0000-0000-00000A000000}"/>
    <cellStyle name="20% - Énfasis1 2" xfId="55" xr:uid="{00000000-0005-0000-0000-00000B000000}"/>
    <cellStyle name="20% - Énfasis1 2 10" xfId="9469" xr:uid="{00000000-0005-0000-0000-00000C000000}"/>
    <cellStyle name="20% - Énfasis1 2 10 2" xfId="32650" xr:uid="{00000000-0005-0000-0000-00000D000000}"/>
    <cellStyle name="20% - Énfasis1 2 11" xfId="19839" xr:uid="{00000000-0005-0000-0000-00000E000000}"/>
    <cellStyle name="20% - Énfasis1 2 11 2" xfId="27340" xr:uid="{00000000-0005-0000-0000-00000F000000}"/>
    <cellStyle name="20% - Énfasis1 2 12" xfId="22025" xr:uid="{00000000-0005-0000-0000-000010000000}"/>
    <cellStyle name="20% - Énfasis1 2 2" xfId="69" xr:uid="{00000000-0005-0000-0000-000011000000}"/>
    <cellStyle name="20% - Énfasis1 2 2 2" xfId="56" xr:uid="{00000000-0005-0000-0000-000012000000}"/>
    <cellStyle name="20% - Énfasis1 2 2 2 2" xfId="1990" xr:uid="{00000000-0005-0000-0000-000013000000}"/>
    <cellStyle name="20% - Énfasis1 2 2 2 2 10" xfId="3938" xr:uid="{00000000-0005-0000-0000-000014000000}"/>
    <cellStyle name="20% - Énfasis1 2 2 2 2 2" xfId="7547" xr:uid="{00000000-0005-0000-0000-000015000000}"/>
    <cellStyle name="20% - Énfasis1 2 2 2 2 2 2" xfId="17891" xr:uid="{00000000-0005-0000-0000-000016000000}"/>
    <cellStyle name="20% - Énfasis1 2 2 2 2 2 2 2" xfId="41215" xr:uid="{00000000-0005-0000-0000-000017000000}"/>
    <cellStyle name="20% - Énfasis1 2 2 2 2 2 3" xfId="12717" xr:uid="{00000000-0005-0000-0000-000018000000}"/>
    <cellStyle name="20% - Énfasis1 2 2 2 2 2 3 2" xfId="35900" xr:uid="{00000000-0005-0000-0000-000019000000}"/>
    <cellStyle name="20% - Énfasis1 2 2 2 2 2 4" xfId="30590" xr:uid="{00000000-0005-0000-0000-00001A000000}"/>
    <cellStyle name="20% - Énfasis1 2 2 2 2 2 5" xfId="25275" xr:uid="{00000000-0005-0000-0000-00001B000000}"/>
    <cellStyle name="20% - Énfasis1 2 2 2 2 3" xfId="9181" xr:uid="{00000000-0005-0000-0000-00001C000000}"/>
    <cellStyle name="20% - Énfasis1 2 2 2 2 3 2" xfId="19638" xr:uid="{00000000-0005-0000-0000-00001D000000}"/>
    <cellStyle name="20% - Énfasis1 2 2 2 2 3 2 2" xfId="42983" xr:uid="{00000000-0005-0000-0000-00001E000000}"/>
    <cellStyle name="20% - Énfasis1 2 2 2 2 3 3" xfId="14484" xr:uid="{00000000-0005-0000-0000-00001F000000}"/>
    <cellStyle name="20% - Énfasis1 2 2 2 2 3 3 2" xfId="37668" xr:uid="{00000000-0005-0000-0000-000020000000}"/>
    <cellStyle name="20% - Énfasis1 2 2 2 2 3 4" xfId="32358" xr:uid="{00000000-0005-0000-0000-000021000000}"/>
    <cellStyle name="20% - Énfasis1 2 2 2 2 3 5" xfId="27043" xr:uid="{00000000-0005-0000-0000-000022000000}"/>
    <cellStyle name="20% - Énfasis1 2 2 2 2 4" xfId="16265" xr:uid="{00000000-0005-0000-0000-000023000000}"/>
    <cellStyle name="20% - Énfasis1 2 2 2 2 4 2" xfId="39452" xr:uid="{00000000-0005-0000-0000-000024000000}"/>
    <cellStyle name="20% - Énfasis1 2 2 2 2 5" xfId="10956" xr:uid="{00000000-0005-0000-0000-000025000000}"/>
    <cellStyle name="20% - Énfasis1 2 2 2 2 5 2" xfId="34137" xr:uid="{00000000-0005-0000-0000-000026000000}"/>
    <cellStyle name="20% - Énfasis1 2 2 2 2 6" xfId="21583" xr:uid="{00000000-0005-0000-0000-000027000000}"/>
    <cellStyle name="20% - Énfasis1 2 2 2 2 6 2" xfId="28827" xr:uid="{00000000-0005-0000-0000-000028000000}"/>
    <cellStyle name="20% - Énfasis1 2 2 2 2 7" xfId="23512" xr:uid="{00000000-0005-0000-0000-000029000000}"/>
    <cellStyle name="20% - Énfasis1 2 2 2 2 8" xfId="44778" xr:uid="{00000000-0005-0000-0000-00002A000000}"/>
    <cellStyle name="20% - Énfasis1 2 2 2 2 9" xfId="4137" xr:uid="{00000000-0005-0000-0000-00002B000000}"/>
    <cellStyle name="20% - Énfasis1 2 2 2 3" xfId="2168" xr:uid="{00000000-0005-0000-0000-00002C000000}"/>
    <cellStyle name="20% - Énfasis1 2 2 2 3 2" xfId="6747" xr:uid="{00000000-0005-0000-0000-00002D000000}"/>
    <cellStyle name="20% - Énfasis1 2 2 2 3 2 2" xfId="40403" xr:uid="{00000000-0005-0000-0000-00002E000000}"/>
    <cellStyle name="20% - Énfasis1 2 2 2 3 3" xfId="11905" xr:uid="{00000000-0005-0000-0000-00002F000000}"/>
    <cellStyle name="20% - Énfasis1 2 2 2 3 3 2" xfId="35088" xr:uid="{00000000-0005-0000-0000-000030000000}"/>
    <cellStyle name="20% - Énfasis1 2 2 2 3 4" xfId="21760" xr:uid="{00000000-0005-0000-0000-000031000000}"/>
    <cellStyle name="20% - Énfasis1 2 2 2 3 4 2" xfId="29778" xr:uid="{00000000-0005-0000-0000-000032000000}"/>
    <cellStyle name="20% - Énfasis1 2 2 2 3 5" xfId="24463" xr:uid="{00000000-0005-0000-0000-000033000000}"/>
    <cellStyle name="20% - Énfasis1 2 2 2 4" xfId="1175" xr:uid="{00000000-0005-0000-0000-000034000000}"/>
    <cellStyle name="20% - Énfasis1 2 2 2 4 2" xfId="18826" xr:uid="{00000000-0005-0000-0000-000035000000}"/>
    <cellStyle name="20% - Énfasis1 2 2 2 4 2 2" xfId="42171" xr:uid="{00000000-0005-0000-0000-000036000000}"/>
    <cellStyle name="20% - Énfasis1 2 2 2 4 3" xfId="13672" xr:uid="{00000000-0005-0000-0000-000037000000}"/>
    <cellStyle name="20% - Énfasis1 2 2 2 4 3 2" xfId="36856" xr:uid="{00000000-0005-0000-0000-000038000000}"/>
    <cellStyle name="20% - Énfasis1 2 2 2 4 4" xfId="20771" xr:uid="{00000000-0005-0000-0000-000039000000}"/>
    <cellStyle name="20% - Énfasis1 2 2 2 4 4 2" xfId="31546" xr:uid="{00000000-0005-0000-0000-00003A000000}"/>
    <cellStyle name="20% - Énfasis1 2 2 2 4 5" xfId="26231" xr:uid="{00000000-0005-0000-0000-00003B000000}"/>
    <cellStyle name="20% - Énfasis1 2 2 2 4 6" xfId="43966" xr:uid="{00000000-0005-0000-0000-00003C000000}"/>
    <cellStyle name="20% - Énfasis1 2 2 2 4 7" xfId="4138" xr:uid="{00000000-0005-0000-0000-00003D000000}"/>
    <cellStyle name="20% - Énfasis1 2 2 2 4 8" xfId="3126" xr:uid="{00000000-0005-0000-0000-00003E000000}"/>
    <cellStyle name="20% - Énfasis1 2 2 2 5" xfId="15453" xr:uid="{00000000-0005-0000-0000-00003F000000}"/>
    <cellStyle name="20% - Énfasis1 2 2 2 5 2" xfId="38640" xr:uid="{00000000-0005-0000-0000-000040000000}"/>
    <cellStyle name="20% - Énfasis1 2 2 2 6" xfId="10144" xr:uid="{00000000-0005-0000-0000-000041000000}"/>
    <cellStyle name="20% - Énfasis1 2 2 2 6 2" xfId="33325" xr:uid="{00000000-0005-0000-0000-000042000000}"/>
    <cellStyle name="20% - Énfasis1 2 2 2 7" xfId="19840" xr:uid="{00000000-0005-0000-0000-000043000000}"/>
    <cellStyle name="20% - Énfasis1 2 2 2 7 2" xfId="28015" xr:uid="{00000000-0005-0000-0000-000044000000}"/>
    <cellStyle name="20% - Énfasis1 2 2 2 8" xfId="22700" xr:uid="{00000000-0005-0000-0000-000045000000}"/>
    <cellStyle name="20% - Énfasis1 2 2 3" xfId="1583" xr:uid="{00000000-0005-0000-0000-000046000000}"/>
    <cellStyle name="20% - Énfasis1 2 2 3 10" xfId="3532" xr:uid="{00000000-0005-0000-0000-000047000000}"/>
    <cellStyle name="20% - Énfasis1 2 2 3 2" xfId="7147" xr:uid="{00000000-0005-0000-0000-000048000000}"/>
    <cellStyle name="20% - Énfasis1 2 2 3 2 2" xfId="17509" xr:uid="{00000000-0005-0000-0000-000049000000}"/>
    <cellStyle name="20% - Énfasis1 2 2 3 2 2 2" xfId="40809" xr:uid="{00000000-0005-0000-0000-00004A000000}"/>
    <cellStyle name="20% - Énfasis1 2 2 3 2 3" xfId="12311" xr:uid="{00000000-0005-0000-0000-00004B000000}"/>
    <cellStyle name="20% - Énfasis1 2 2 3 2 3 2" xfId="35494" xr:uid="{00000000-0005-0000-0000-00004C000000}"/>
    <cellStyle name="20% - Énfasis1 2 2 3 2 4" xfId="30184" xr:uid="{00000000-0005-0000-0000-00004D000000}"/>
    <cellStyle name="20% - Énfasis1 2 2 3 2 5" xfId="24869" xr:uid="{00000000-0005-0000-0000-00004E000000}"/>
    <cellStyle name="20% - Énfasis1 2 2 3 3" xfId="8798" xr:uid="{00000000-0005-0000-0000-00004F000000}"/>
    <cellStyle name="20% - Énfasis1 2 2 3 3 2" xfId="19232" xr:uid="{00000000-0005-0000-0000-000050000000}"/>
    <cellStyle name="20% - Énfasis1 2 2 3 3 2 2" xfId="42577" xr:uid="{00000000-0005-0000-0000-000051000000}"/>
    <cellStyle name="20% - Énfasis1 2 2 3 3 3" xfId="14078" xr:uid="{00000000-0005-0000-0000-000052000000}"/>
    <cellStyle name="20% - Énfasis1 2 2 3 3 3 2" xfId="37262" xr:uid="{00000000-0005-0000-0000-000053000000}"/>
    <cellStyle name="20% - Énfasis1 2 2 3 3 4" xfId="31952" xr:uid="{00000000-0005-0000-0000-000054000000}"/>
    <cellStyle name="20% - Énfasis1 2 2 3 3 5" xfId="26637" xr:uid="{00000000-0005-0000-0000-000055000000}"/>
    <cellStyle name="20% - Énfasis1 2 2 3 4" xfId="15859" xr:uid="{00000000-0005-0000-0000-000056000000}"/>
    <cellStyle name="20% - Énfasis1 2 2 3 4 2" xfId="39046" xr:uid="{00000000-0005-0000-0000-000057000000}"/>
    <cellStyle name="20% - Énfasis1 2 2 3 5" xfId="10550" xr:uid="{00000000-0005-0000-0000-000058000000}"/>
    <cellStyle name="20% - Énfasis1 2 2 3 5 2" xfId="33731" xr:uid="{00000000-0005-0000-0000-000059000000}"/>
    <cellStyle name="20% - Énfasis1 2 2 3 6" xfId="21177" xr:uid="{00000000-0005-0000-0000-00005A000000}"/>
    <cellStyle name="20% - Énfasis1 2 2 3 6 2" xfId="28421" xr:uid="{00000000-0005-0000-0000-00005B000000}"/>
    <cellStyle name="20% - Énfasis1 2 2 3 7" xfId="23106" xr:uid="{00000000-0005-0000-0000-00005C000000}"/>
    <cellStyle name="20% - Énfasis1 2 2 3 8" xfId="44372" xr:uid="{00000000-0005-0000-0000-00005D000000}"/>
    <cellStyle name="20% - Énfasis1 2 2 3 9" xfId="4139" xr:uid="{00000000-0005-0000-0000-00005E000000}"/>
    <cellStyle name="20% - Énfasis1 2 2 4" xfId="2175" xr:uid="{00000000-0005-0000-0000-00005F000000}"/>
    <cellStyle name="20% - Énfasis1 2 2 4 2" xfId="6348" xr:uid="{00000000-0005-0000-0000-000060000000}"/>
    <cellStyle name="20% - Énfasis1 2 2 4 2 2" xfId="39997" xr:uid="{00000000-0005-0000-0000-000061000000}"/>
    <cellStyle name="20% - Énfasis1 2 2 4 3" xfId="11499" xr:uid="{00000000-0005-0000-0000-000062000000}"/>
    <cellStyle name="20% - Énfasis1 2 2 4 3 2" xfId="34682" xr:uid="{00000000-0005-0000-0000-000063000000}"/>
    <cellStyle name="20% - Énfasis1 2 2 4 4" xfId="21762" xr:uid="{00000000-0005-0000-0000-000064000000}"/>
    <cellStyle name="20% - Énfasis1 2 2 4 4 2" xfId="29372" xr:uid="{00000000-0005-0000-0000-000065000000}"/>
    <cellStyle name="20% - Énfasis1 2 2 4 5" xfId="24057" xr:uid="{00000000-0005-0000-0000-000066000000}"/>
    <cellStyle name="20% - Énfasis1 2 2 5" xfId="759" xr:uid="{00000000-0005-0000-0000-000067000000}"/>
    <cellStyle name="20% - Énfasis1 2 2 5 2" xfId="18421" xr:uid="{00000000-0005-0000-0000-000068000000}"/>
    <cellStyle name="20% - Énfasis1 2 2 5 2 2" xfId="41765" xr:uid="{00000000-0005-0000-0000-000069000000}"/>
    <cellStyle name="20% - Énfasis1 2 2 5 3" xfId="13266" xr:uid="{00000000-0005-0000-0000-00006A000000}"/>
    <cellStyle name="20% - Énfasis1 2 2 5 3 2" xfId="36450" xr:uid="{00000000-0005-0000-0000-00006B000000}"/>
    <cellStyle name="20% - Énfasis1 2 2 5 4" xfId="20365" xr:uid="{00000000-0005-0000-0000-00006C000000}"/>
    <cellStyle name="20% - Énfasis1 2 2 5 4 2" xfId="31140" xr:uid="{00000000-0005-0000-0000-00006D000000}"/>
    <cellStyle name="20% - Énfasis1 2 2 5 5" xfId="25825" xr:uid="{00000000-0005-0000-0000-00006E000000}"/>
    <cellStyle name="20% - Énfasis1 2 2 5 6" xfId="43560" xr:uid="{00000000-0005-0000-0000-00006F000000}"/>
    <cellStyle name="20% - Énfasis1 2 2 5 7" xfId="4140" xr:uid="{00000000-0005-0000-0000-000070000000}"/>
    <cellStyle name="20% - Énfasis1 2 2 5 8" xfId="2720" xr:uid="{00000000-0005-0000-0000-000071000000}"/>
    <cellStyle name="20% - Énfasis1 2 2 6" xfId="15047" xr:uid="{00000000-0005-0000-0000-000072000000}"/>
    <cellStyle name="20% - Énfasis1 2 2 6 2" xfId="38234" xr:uid="{00000000-0005-0000-0000-000073000000}"/>
    <cellStyle name="20% - Énfasis1 2 2 7" xfId="9738" xr:uid="{00000000-0005-0000-0000-000074000000}"/>
    <cellStyle name="20% - Énfasis1 2 2 7 2" xfId="32919" xr:uid="{00000000-0005-0000-0000-000075000000}"/>
    <cellStyle name="20% - Énfasis1 2 2 8" xfId="19846" xr:uid="{00000000-0005-0000-0000-000076000000}"/>
    <cellStyle name="20% - Énfasis1 2 2 8 2" xfId="27609" xr:uid="{00000000-0005-0000-0000-000077000000}"/>
    <cellStyle name="20% - Énfasis1 2 2 9" xfId="22294" xr:uid="{00000000-0005-0000-0000-000078000000}"/>
    <cellStyle name="20% - Énfasis1 2 3" xfId="57" xr:uid="{00000000-0005-0000-0000-000079000000}"/>
    <cellStyle name="20% - Énfasis1 2 3 2" xfId="1304" xr:uid="{00000000-0005-0000-0000-00007A000000}"/>
    <cellStyle name="20% - Énfasis1 2 3 2 10" xfId="4141" xr:uid="{00000000-0005-0000-0000-00007B000000}"/>
    <cellStyle name="20% - Énfasis1 2 3 2 11" xfId="3255" xr:uid="{00000000-0005-0000-0000-00007C000000}"/>
    <cellStyle name="20% - Énfasis1 2 3 2 2" xfId="2119" xr:uid="{00000000-0005-0000-0000-00007D000000}"/>
    <cellStyle name="20% - Énfasis1 2 3 2 2 10" xfId="4067" xr:uid="{00000000-0005-0000-0000-00007E000000}"/>
    <cellStyle name="20% - Énfasis1 2 3 2 2 2" xfId="7674" xr:uid="{00000000-0005-0000-0000-00007F000000}"/>
    <cellStyle name="20% - Énfasis1 2 3 2 2 2 2" xfId="18008" xr:uid="{00000000-0005-0000-0000-000080000000}"/>
    <cellStyle name="20% - Énfasis1 2 3 2 2 2 2 2" xfId="41344" xr:uid="{00000000-0005-0000-0000-000081000000}"/>
    <cellStyle name="20% - Énfasis1 2 3 2 2 2 3" xfId="12846" xr:uid="{00000000-0005-0000-0000-000082000000}"/>
    <cellStyle name="20% - Énfasis1 2 3 2 2 2 3 2" xfId="36029" xr:uid="{00000000-0005-0000-0000-000083000000}"/>
    <cellStyle name="20% - Énfasis1 2 3 2 2 2 4" xfId="30719" xr:uid="{00000000-0005-0000-0000-000084000000}"/>
    <cellStyle name="20% - Énfasis1 2 3 2 2 2 5" xfId="25404" xr:uid="{00000000-0005-0000-0000-000085000000}"/>
    <cellStyle name="20% - Énfasis1 2 3 2 2 3" xfId="9298" xr:uid="{00000000-0005-0000-0000-000086000000}"/>
    <cellStyle name="20% - Énfasis1 2 3 2 2 3 2" xfId="19767" xr:uid="{00000000-0005-0000-0000-000087000000}"/>
    <cellStyle name="20% - Énfasis1 2 3 2 2 3 2 2" xfId="43112" xr:uid="{00000000-0005-0000-0000-000088000000}"/>
    <cellStyle name="20% - Énfasis1 2 3 2 2 3 3" xfId="14613" xr:uid="{00000000-0005-0000-0000-000089000000}"/>
    <cellStyle name="20% - Énfasis1 2 3 2 2 3 3 2" xfId="37797" xr:uid="{00000000-0005-0000-0000-00008A000000}"/>
    <cellStyle name="20% - Énfasis1 2 3 2 2 3 4" xfId="32487" xr:uid="{00000000-0005-0000-0000-00008B000000}"/>
    <cellStyle name="20% - Énfasis1 2 3 2 2 3 5" xfId="27172" xr:uid="{00000000-0005-0000-0000-00008C000000}"/>
    <cellStyle name="20% - Énfasis1 2 3 2 2 4" xfId="16394" xr:uid="{00000000-0005-0000-0000-00008D000000}"/>
    <cellStyle name="20% - Énfasis1 2 3 2 2 4 2" xfId="39581" xr:uid="{00000000-0005-0000-0000-00008E000000}"/>
    <cellStyle name="20% - Énfasis1 2 3 2 2 5" xfId="11085" xr:uid="{00000000-0005-0000-0000-00008F000000}"/>
    <cellStyle name="20% - Énfasis1 2 3 2 2 5 2" xfId="34266" xr:uid="{00000000-0005-0000-0000-000090000000}"/>
    <cellStyle name="20% - Énfasis1 2 3 2 2 6" xfId="21712" xr:uid="{00000000-0005-0000-0000-000091000000}"/>
    <cellStyle name="20% - Énfasis1 2 3 2 2 6 2" xfId="28956" xr:uid="{00000000-0005-0000-0000-000092000000}"/>
    <cellStyle name="20% - Énfasis1 2 3 2 2 7" xfId="23641" xr:uid="{00000000-0005-0000-0000-000093000000}"/>
    <cellStyle name="20% - Énfasis1 2 3 2 2 8" xfId="44907" xr:uid="{00000000-0005-0000-0000-000094000000}"/>
    <cellStyle name="20% - Énfasis1 2 3 2 2 9" xfId="4142" xr:uid="{00000000-0005-0000-0000-000095000000}"/>
    <cellStyle name="20% - Énfasis1 2 3 2 3" xfId="6874" xr:uid="{00000000-0005-0000-0000-000096000000}"/>
    <cellStyle name="20% - Énfasis1 2 3 2 3 2" xfId="17244" xr:uid="{00000000-0005-0000-0000-000097000000}"/>
    <cellStyle name="20% - Énfasis1 2 3 2 3 2 2" xfId="40532" xr:uid="{00000000-0005-0000-0000-000098000000}"/>
    <cellStyle name="20% - Énfasis1 2 3 2 3 3" xfId="12034" xr:uid="{00000000-0005-0000-0000-000099000000}"/>
    <cellStyle name="20% - Énfasis1 2 3 2 3 3 2" xfId="35217" xr:uid="{00000000-0005-0000-0000-00009A000000}"/>
    <cellStyle name="20% - Énfasis1 2 3 2 3 4" xfId="29907" xr:uid="{00000000-0005-0000-0000-00009B000000}"/>
    <cellStyle name="20% - Énfasis1 2 3 2 3 5" xfId="24592" xr:uid="{00000000-0005-0000-0000-00009C000000}"/>
    <cellStyle name="20% - Énfasis1 2 3 2 4" xfId="8533" xr:uid="{00000000-0005-0000-0000-00009D000000}"/>
    <cellStyle name="20% - Énfasis1 2 3 2 4 2" xfId="18955" xr:uid="{00000000-0005-0000-0000-00009E000000}"/>
    <cellStyle name="20% - Énfasis1 2 3 2 4 2 2" xfId="42300" xr:uid="{00000000-0005-0000-0000-00009F000000}"/>
    <cellStyle name="20% - Énfasis1 2 3 2 4 3" xfId="13801" xr:uid="{00000000-0005-0000-0000-0000A0000000}"/>
    <cellStyle name="20% - Énfasis1 2 3 2 4 3 2" xfId="36985" xr:uid="{00000000-0005-0000-0000-0000A1000000}"/>
    <cellStyle name="20% - Énfasis1 2 3 2 4 4" xfId="31675" xr:uid="{00000000-0005-0000-0000-0000A2000000}"/>
    <cellStyle name="20% - Énfasis1 2 3 2 4 5" xfId="26360" xr:uid="{00000000-0005-0000-0000-0000A3000000}"/>
    <cellStyle name="20% - Énfasis1 2 3 2 5" xfId="15582" xr:uid="{00000000-0005-0000-0000-0000A4000000}"/>
    <cellStyle name="20% - Énfasis1 2 3 2 5 2" xfId="38769" xr:uid="{00000000-0005-0000-0000-0000A5000000}"/>
    <cellStyle name="20% - Énfasis1 2 3 2 6" xfId="10273" xr:uid="{00000000-0005-0000-0000-0000A6000000}"/>
    <cellStyle name="20% - Énfasis1 2 3 2 6 2" xfId="33454" xr:uid="{00000000-0005-0000-0000-0000A7000000}"/>
    <cellStyle name="20% - Énfasis1 2 3 2 7" xfId="20900" xr:uid="{00000000-0005-0000-0000-0000A8000000}"/>
    <cellStyle name="20% - Énfasis1 2 3 2 7 2" xfId="28144" xr:uid="{00000000-0005-0000-0000-0000A9000000}"/>
    <cellStyle name="20% - Énfasis1 2 3 2 8" xfId="22829" xr:uid="{00000000-0005-0000-0000-0000AA000000}"/>
    <cellStyle name="20% - Énfasis1 2 3 2 9" xfId="44095" xr:uid="{00000000-0005-0000-0000-0000AB000000}"/>
    <cellStyle name="20% - Énfasis1 2 3 3" xfId="1712" xr:uid="{00000000-0005-0000-0000-0000AC000000}"/>
    <cellStyle name="20% - Énfasis1 2 3 3 10" xfId="3661" xr:uid="{00000000-0005-0000-0000-0000AD000000}"/>
    <cellStyle name="20% - Énfasis1 2 3 3 2" xfId="7274" xr:uid="{00000000-0005-0000-0000-0000AE000000}"/>
    <cellStyle name="20% - Énfasis1 2 3 3 2 2" xfId="17626" xr:uid="{00000000-0005-0000-0000-0000AF000000}"/>
    <cellStyle name="20% - Énfasis1 2 3 3 2 2 2" xfId="40938" xr:uid="{00000000-0005-0000-0000-0000B0000000}"/>
    <cellStyle name="20% - Énfasis1 2 3 3 2 3" xfId="12440" xr:uid="{00000000-0005-0000-0000-0000B1000000}"/>
    <cellStyle name="20% - Énfasis1 2 3 3 2 3 2" xfId="35623" xr:uid="{00000000-0005-0000-0000-0000B2000000}"/>
    <cellStyle name="20% - Énfasis1 2 3 3 2 4" xfId="30313" xr:uid="{00000000-0005-0000-0000-0000B3000000}"/>
    <cellStyle name="20% - Énfasis1 2 3 3 2 5" xfId="24998" xr:uid="{00000000-0005-0000-0000-0000B4000000}"/>
    <cellStyle name="20% - Énfasis1 2 3 3 3" xfId="8915" xr:uid="{00000000-0005-0000-0000-0000B5000000}"/>
    <cellStyle name="20% - Énfasis1 2 3 3 3 2" xfId="19361" xr:uid="{00000000-0005-0000-0000-0000B6000000}"/>
    <cellStyle name="20% - Énfasis1 2 3 3 3 2 2" xfId="42706" xr:uid="{00000000-0005-0000-0000-0000B7000000}"/>
    <cellStyle name="20% - Énfasis1 2 3 3 3 3" xfId="14207" xr:uid="{00000000-0005-0000-0000-0000B8000000}"/>
    <cellStyle name="20% - Énfasis1 2 3 3 3 3 2" xfId="37391" xr:uid="{00000000-0005-0000-0000-0000B9000000}"/>
    <cellStyle name="20% - Énfasis1 2 3 3 3 4" xfId="32081" xr:uid="{00000000-0005-0000-0000-0000BA000000}"/>
    <cellStyle name="20% - Énfasis1 2 3 3 3 5" xfId="26766" xr:uid="{00000000-0005-0000-0000-0000BB000000}"/>
    <cellStyle name="20% - Énfasis1 2 3 3 4" xfId="15988" xr:uid="{00000000-0005-0000-0000-0000BC000000}"/>
    <cellStyle name="20% - Énfasis1 2 3 3 4 2" xfId="39175" xr:uid="{00000000-0005-0000-0000-0000BD000000}"/>
    <cellStyle name="20% - Énfasis1 2 3 3 5" xfId="10679" xr:uid="{00000000-0005-0000-0000-0000BE000000}"/>
    <cellStyle name="20% - Énfasis1 2 3 3 5 2" xfId="33860" xr:uid="{00000000-0005-0000-0000-0000BF000000}"/>
    <cellStyle name="20% - Énfasis1 2 3 3 6" xfId="21306" xr:uid="{00000000-0005-0000-0000-0000C0000000}"/>
    <cellStyle name="20% - Énfasis1 2 3 3 6 2" xfId="28550" xr:uid="{00000000-0005-0000-0000-0000C1000000}"/>
    <cellStyle name="20% - Énfasis1 2 3 3 7" xfId="23235" xr:uid="{00000000-0005-0000-0000-0000C2000000}"/>
    <cellStyle name="20% - Énfasis1 2 3 3 8" xfId="44501" xr:uid="{00000000-0005-0000-0000-0000C3000000}"/>
    <cellStyle name="20% - Énfasis1 2 3 3 9" xfId="4143" xr:uid="{00000000-0005-0000-0000-0000C4000000}"/>
    <cellStyle name="20% - Énfasis1 2 3 4" xfId="2169" xr:uid="{00000000-0005-0000-0000-0000C5000000}"/>
    <cellStyle name="20% - Énfasis1 2 3 4 2" xfId="6475" xr:uid="{00000000-0005-0000-0000-0000C6000000}"/>
    <cellStyle name="20% - Énfasis1 2 3 4 2 2" xfId="40126" xr:uid="{00000000-0005-0000-0000-0000C7000000}"/>
    <cellStyle name="20% - Énfasis1 2 3 4 3" xfId="11628" xr:uid="{00000000-0005-0000-0000-0000C8000000}"/>
    <cellStyle name="20% - Énfasis1 2 3 4 3 2" xfId="34811" xr:uid="{00000000-0005-0000-0000-0000C9000000}"/>
    <cellStyle name="20% - Énfasis1 2 3 4 4" xfId="21761" xr:uid="{00000000-0005-0000-0000-0000CA000000}"/>
    <cellStyle name="20% - Énfasis1 2 3 4 4 2" xfId="29501" xr:uid="{00000000-0005-0000-0000-0000CB000000}"/>
    <cellStyle name="20% - Énfasis1 2 3 4 5" xfId="24186" xr:uid="{00000000-0005-0000-0000-0000CC000000}"/>
    <cellStyle name="20% - Énfasis1 2 3 5" xfId="896" xr:uid="{00000000-0005-0000-0000-0000CD000000}"/>
    <cellStyle name="20% - Énfasis1 2 3 5 2" xfId="18550" xr:uid="{00000000-0005-0000-0000-0000CE000000}"/>
    <cellStyle name="20% - Énfasis1 2 3 5 2 2" xfId="41894" xr:uid="{00000000-0005-0000-0000-0000CF000000}"/>
    <cellStyle name="20% - Énfasis1 2 3 5 3" xfId="13395" xr:uid="{00000000-0005-0000-0000-0000D0000000}"/>
    <cellStyle name="20% - Énfasis1 2 3 5 3 2" xfId="36579" xr:uid="{00000000-0005-0000-0000-0000D1000000}"/>
    <cellStyle name="20% - Énfasis1 2 3 5 4" xfId="20494" xr:uid="{00000000-0005-0000-0000-0000D2000000}"/>
    <cellStyle name="20% - Énfasis1 2 3 5 4 2" xfId="31269" xr:uid="{00000000-0005-0000-0000-0000D3000000}"/>
    <cellStyle name="20% - Énfasis1 2 3 5 5" xfId="25954" xr:uid="{00000000-0005-0000-0000-0000D4000000}"/>
    <cellStyle name="20% - Énfasis1 2 3 5 6" xfId="43689" xr:uid="{00000000-0005-0000-0000-0000D5000000}"/>
    <cellStyle name="20% - Énfasis1 2 3 5 7" xfId="4144" xr:uid="{00000000-0005-0000-0000-0000D6000000}"/>
    <cellStyle name="20% - Énfasis1 2 3 5 8" xfId="2849" xr:uid="{00000000-0005-0000-0000-0000D7000000}"/>
    <cellStyle name="20% - Énfasis1 2 3 6" xfId="15176" xr:uid="{00000000-0005-0000-0000-0000D8000000}"/>
    <cellStyle name="20% - Énfasis1 2 3 6 2" xfId="38363" xr:uid="{00000000-0005-0000-0000-0000D9000000}"/>
    <cellStyle name="20% - Énfasis1 2 3 7" xfId="9867" xr:uid="{00000000-0005-0000-0000-0000DA000000}"/>
    <cellStyle name="20% - Énfasis1 2 3 7 2" xfId="33048" xr:uid="{00000000-0005-0000-0000-0000DB000000}"/>
    <cellStyle name="20% - Énfasis1 2 3 8" xfId="19841" xr:uid="{00000000-0005-0000-0000-0000DC000000}"/>
    <cellStyle name="20% - Énfasis1 2 3 8 2" xfId="27738" xr:uid="{00000000-0005-0000-0000-0000DD000000}"/>
    <cellStyle name="20% - Énfasis1 2 3 9" xfId="22423" xr:uid="{00000000-0005-0000-0000-0000DE000000}"/>
    <cellStyle name="20% - Énfasis1 2 4" xfId="1040" xr:uid="{00000000-0005-0000-0000-0000DF000000}"/>
    <cellStyle name="20% - Énfasis1 2 4 10" xfId="4145" xr:uid="{00000000-0005-0000-0000-0000E0000000}"/>
    <cellStyle name="20% - Énfasis1 2 4 11" xfId="2991" xr:uid="{00000000-0005-0000-0000-0000E1000000}"/>
    <cellStyle name="20% - Énfasis1 2 4 2" xfId="1855" xr:uid="{00000000-0005-0000-0000-0000E2000000}"/>
    <cellStyle name="20% - Énfasis1 2 4 2 10" xfId="3803" xr:uid="{00000000-0005-0000-0000-0000E3000000}"/>
    <cellStyle name="20% - Énfasis1 2 4 2 2" xfId="7414" xr:uid="{00000000-0005-0000-0000-0000E4000000}"/>
    <cellStyle name="20% - Énfasis1 2 4 2 2 2" xfId="17768" xr:uid="{00000000-0005-0000-0000-0000E5000000}"/>
    <cellStyle name="20% - Énfasis1 2 4 2 2 2 2" xfId="41080" xr:uid="{00000000-0005-0000-0000-0000E6000000}"/>
    <cellStyle name="20% - Énfasis1 2 4 2 2 3" xfId="12582" xr:uid="{00000000-0005-0000-0000-0000E7000000}"/>
    <cellStyle name="20% - Énfasis1 2 4 2 2 3 2" xfId="35765" xr:uid="{00000000-0005-0000-0000-0000E8000000}"/>
    <cellStyle name="20% - Énfasis1 2 4 2 2 4" xfId="30455" xr:uid="{00000000-0005-0000-0000-0000E9000000}"/>
    <cellStyle name="20% - Énfasis1 2 4 2 2 5" xfId="25140" xr:uid="{00000000-0005-0000-0000-0000EA000000}"/>
    <cellStyle name="20% - Énfasis1 2 4 2 3" xfId="9058" xr:uid="{00000000-0005-0000-0000-0000EB000000}"/>
    <cellStyle name="20% - Énfasis1 2 4 2 3 2" xfId="19503" xr:uid="{00000000-0005-0000-0000-0000EC000000}"/>
    <cellStyle name="20% - Énfasis1 2 4 2 3 2 2" xfId="42848" xr:uid="{00000000-0005-0000-0000-0000ED000000}"/>
    <cellStyle name="20% - Énfasis1 2 4 2 3 3" xfId="14349" xr:uid="{00000000-0005-0000-0000-0000EE000000}"/>
    <cellStyle name="20% - Énfasis1 2 4 2 3 3 2" xfId="37533" xr:uid="{00000000-0005-0000-0000-0000EF000000}"/>
    <cellStyle name="20% - Énfasis1 2 4 2 3 4" xfId="32223" xr:uid="{00000000-0005-0000-0000-0000F0000000}"/>
    <cellStyle name="20% - Énfasis1 2 4 2 3 5" xfId="26908" xr:uid="{00000000-0005-0000-0000-0000F1000000}"/>
    <cellStyle name="20% - Énfasis1 2 4 2 4" xfId="16130" xr:uid="{00000000-0005-0000-0000-0000F2000000}"/>
    <cellStyle name="20% - Énfasis1 2 4 2 4 2" xfId="39317" xr:uid="{00000000-0005-0000-0000-0000F3000000}"/>
    <cellStyle name="20% - Énfasis1 2 4 2 5" xfId="10821" xr:uid="{00000000-0005-0000-0000-0000F4000000}"/>
    <cellStyle name="20% - Énfasis1 2 4 2 5 2" xfId="34002" xr:uid="{00000000-0005-0000-0000-0000F5000000}"/>
    <cellStyle name="20% - Énfasis1 2 4 2 6" xfId="21448" xr:uid="{00000000-0005-0000-0000-0000F6000000}"/>
    <cellStyle name="20% - Énfasis1 2 4 2 6 2" xfId="28692" xr:uid="{00000000-0005-0000-0000-0000F7000000}"/>
    <cellStyle name="20% - Énfasis1 2 4 2 7" xfId="23377" xr:uid="{00000000-0005-0000-0000-0000F8000000}"/>
    <cellStyle name="20% - Énfasis1 2 4 2 8" xfId="44643" xr:uid="{00000000-0005-0000-0000-0000F9000000}"/>
    <cellStyle name="20% - Énfasis1 2 4 2 9" xfId="4146" xr:uid="{00000000-0005-0000-0000-0000FA000000}"/>
    <cellStyle name="20% - Énfasis1 2 4 3" xfId="6614" xr:uid="{00000000-0005-0000-0000-0000FB000000}"/>
    <cellStyle name="20% - Énfasis1 2 4 3 2" xfId="17016" xr:uid="{00000000-0005-0000-0000-0000FC000000}"/>
    <cellStyle name="20% - Énfasis1 2 4 3 2 2" xfId="40268" xr:uid="{00000000-0005-0000-0000-0000FD000000}"/>
    <cellStyle name="20% - Énfasis1 2 4 3 3" xfId="11770" xr:uid="{00000000-0005-0000-0000-0000FE000000}"/>
    <cellStyle name="20% - Énfasis1 2 4 3 3 2" xfId="34953" xr:uid="{00000000-0005-0000-0000-0000FF000000}"/>
    <cellStyle name="20% - Énfasis1 2 4 3 4" xfId="29643" xr:uid="{00000000-0005-0000-0000-000000010000}"/>
    <cellStyle name="20% - Énfasis1 2 4 3 5" xfId="24328" xr:uid="{00000000-0005-0000-0000-000001010000}"/>
    <cellStyle name="20% - Énfasis1 2 4 4" xfId="8305" xr:uid="{00000000-0005-0000-0000-000002010000}"/>
    <cellStyle name="20% - Énfasis1 2 4 4 2" xfId="18691" xr:uid="{00000000-0005-0000-0000-000003010000}"/>
    <cellStyle name="20% - Énfasis1 2 4 4 2 2" xfId="42036" xr:uid="{00000000-0005-0000-0000-000004010000}"/>
    <cellStyle name="20% - Énfasis1 2 4 4 3" xfId="13537" xr:uid="{00000000-0005-0000-0000-000005010000}"/>
    <cellStyle name="20% - Énfasis1 2 4 4 3 2" xfId="36721" xr:uid="{00000000-0005-0000-0000-000006010000}"/>
    <cellStyle name="20% - Énfasis1 2 4 4 4" xfId="31411" xr:uid="{00000000-0005-0000-0000-000007010000}"/>
    <cellStyle name="20% - Énfasis1 2 4 4 5" xfId="26096" xr:uid="{00000000-0005-0000-0000-000008010000}"/>
    <cellStyle name="20% - Énfasis1 2 4 5" xfId="15318" xr:uid="{00000000-0005-0000-0000-000009010000}"/>
    <cellStyle name="20% - Énfasis1 2 4 5 2" xfId="38505" xr:uid="{00000000-0005-0000-0000-00000A010000}"/>
    <cellStyle name="20% - Énfasis1 2 4 6" xfId="10009" xr:uid="{00000000-0005-0000-0000-00000B010000}"/>
    <cellStyle name="20% - Énfasis1 2 4 6 2" xfId="33190" xr:uid="{00000000-0005-0000-0000-00000C010000}"/>
    <cellStyle name="20% - Énfasis1 2 4 7" xfId="20636" xr:uid="{00000000-0005-0000-0000-00000D010000}"/>
    <cellStyle name="20% - Énfasis1 2 4 7 2" xfId="27880" xr:uid="{00000000-0005-0000-0000-00000E010000}"/>
    <cellStyle name="20% - Énfasis1 2 4 8" xfId="22565" xr:uid="{00000000-0005-0000-0000-00000F010000}"/>
    <cellStyle name="20% - Énfasis1 2 4 9" xfId="43831" xr:uid="{00000000-0005-0000-0000-000010010000}"/>
    <cellStyle name="20% - Énfasis1 2 5" xfId="621" xr:uid="{00000000-0005-0000-0000-000011010000}"/>
    <cellStyle name="20% - Énfasis1 2 5 10" xfId="2585" xr:uid="{00000000-0005-0000-0000-000012010000}"/>
    <cellStyle name="20% - Énfasis1 2 5 2" xfId="6215" xr:uid="{00000000-0005-0000-0000-000013010000}"/>
    <cellStyle name="20% - Énfasis1 2 5 2 2" xfId="16658" xr:uid="{00000000-0005-0000-0000-000014010000}"/>
    <cellStyle name="20% - Énfasis1 2 5 2 2 2" xfId="39862" xr:uid="{00000000-0005-0000-0000-000015010000}"/>
    <cellStyle name="20% - Énfasis1 2 5 2 3" xfId="11364" xr:uid="{00000000-0005-0000-0000-000016010000}"/>
    <cellStyle name="20% - Énfasis1 2 5 2 3 2" xfId="34547" xr:uid="{00000000-0005-0000-0000-000017010000}"/>
    <cellStyle name="20% - Énfasis1 2 5 2 4" xfId="29237" xr:uid="{00000000-0005-0000-0000-000018010000}"/>
    <cellStyle name="20% - Énfasis1 2 5 2 5" xfId="23922" xr:uid="{00000000-0005-0000-0000-000019010000}"/>
    <cellStyle name="20% - Énfasis1 2 5 3" xfId="7947" xr:uid="{00000000-0005-0000-0000-00001A010000}"/>
    <cellStyle name="20% - Énfasis1 2 5 3 2" xfId="18286" xr:uid="{00000000-0005-0000-0000-00001B010000}"/>
    <cellStyle name="20% - Énfasis1 2 5 3 2 2" xfId="41630" xr:uid="{00000000-0005-0000-0000-00001C010000}"/>
    <cellStyle name="20% - Énfasis1 2 5 3 3" xfId="13131" xr:uid="{00000000-0005-0000-0000-00001D010000}"/>
    <cellStyle name="20% - Énfasis1 2 5 3 3 2" xfId="36315" xr:uid="{00000000-0005-0000-0000-00001E010000}"/>
    <cellStyle name="20% - Énfasis1 2 5 3 4" xfId="31005" xr:uid="{00000000-0005-0000-0000-00001F010000}"/>
    <cellStyle name="20% - Énfasis1 2 5 3 5" xfId="25690" xr:uid="{00000000-0005-0000-0000-000020010000}"/>
    <cellStyle name="20% - Énfasis1 2 5 4" xfId="14912" xr:uid="{00000000-0005-0000-0000-000021010000}"/>
    <cellStyle name="20% - Énfasis1 2 5 4 2" xfId="38099" xr:uid="{00000000-0005-0000-0000-000022010000}"/>
    <cellStyle name="20% - Énfasis1 2 5 5" xfId="9603" xr:uid="{00000000-0005-0000-0000-000023010000}"/>
    <cellStyle name="20% - Énfasis1 2 5 5 2" xfId="32784" xr:uid="{00000000-0005-0000-0000-000024010000}"/>
    <cellStyle name="20% - Énfasis1 2 5 6" xfId="20230" xr:uid="{00000000-0005-0000-0000-000025010000}"/>
    <cellStyle name="20% - Énfasis1 2 5 6 2" xfId="27474" xr:uid="{00000000-0005-0000-0000-000026010000}"/>
    <cellStyle name="20% - Énfasis1 2 5 7" xfId="22159" xr:uid="{00000000-0005-0000-0000-000027010000}"/>
    <cellStyle name="20% - Énfasis1 2 5 8" xfId="43425" xr:uid="{00000000-0005-0000-0000-000028010000}"/>
    <cellStyle name="20% - Énfasis1 2 5 9" xfId="4147" xr:uid="{00000000-0005-0000-0000-000029010000}"/>
    <cellStyle name="20% - Énfasis1 2 6" xfId="1448" xr:uid="{00000000-0005-0000-0000-00002A010000}"/>
    <cellStyle name="20% - Énfasis1 2 6 10" xfId="3397" xr:uid="{00000000-0005-0000-0000-00002B010000}"/>
    <cellStyle name="20% - Énfasis1 2 6 2" xfId="7014" xr:uid="{00000000-0005-0000-0000-00002C010000}"/>
    <cellStyle name="20% - Énfasis1 2 6 2 2" xfId="17386" xr:uid="{00000000-0005-0000-0000-00002D010000}"/>
    <cellStyle name="20% - Énfasis1 2 6 2 2 2" xfId="40674" xr:uid="{00000000-0005-0000-0000-00002E010000}"/>
    <cellStyle name="20% - Énfasis1 2 6 2 3" xfId="12176" xr:uid="{00000000-0005-0000-0000-00002F010000}"/>
    <cellStyle name="20% - Énfasis1 2 6 2 3 2" xfId="35359" xr:uid="{00000000-0005-0000-0000-000030010000}"/>
    <cellStyle name="20% - Énfasis1 2 6 2 4" xfId="30049" xr:uid="{00000000-0005-0000-0000-000031010000}"/>
    <cellStyle name="20% - Énfasis1 2 6 2 5" xfId="24734" xr:uid="{00000000-0005-0000-0000-000032010000}"/>
    <cellStyle name="20% - Énfasis1 2 6 3" xfId="8675" xr:uid="{00000000-0005-0000-0000-000033010000}"/>
    <cellStyle name="20% - Énfasis1 2 6 3 2" xfId="19097" xr:uid="{00000000-0005-0000-0000-000034010000}"/>
    <cellStyle name="20% - Énfasis1 2 6 3 2 2" xfId="42442" xr:uid="{00000000-0005-0000-0000-000035010000}"/>
    <cellStyle name="20% - Énfasis1 2 6 3 3" xfId="13943" xr:uid="{00000000-0005-0000-0000-000036010000}"/>
    <cellStyle name="20% - Énfasis1 2 6 3 3 2" xfId="37127" xr:uid="{00000000-0005-0000-0000-000037010000}"/>
    <cellStyle name="20% - Énfasis1 2 6 3 4" xfId="31817" xr:uid="{00000000-0005-0000-0000-000038010000}"/>
    <cellStyle name="20% - Énfasis1 2 6 3 5" xfId="26502" xr:uid="{00000000-0005-0000-0000-000039010000}"/>
    <cellStyle name="20% - Énfasis1 2 6 4" xfId="15724" xr:uid="{00000000-0005-0000-0000-00003A010000}"/>
    <cellStyle name="20% - Énfasis1 2 6 4 2" xfId="38911" xr:uid="{00000000-0005-0000-0000-00003B010000}"/>
    <cellStyle name="20% - Énfasis1 2 6 5" xfId="10415" xr:uid="{00000000-0005-0000-0000-00003C010000}"/>
    <cellStyle name="20% - Énfasis1 2 6 5 2" xfId="33596" xr:uid="{00000000-0005-0000-0000-00003D010000}"/>
    <cellStyle name="20% - Énfasis1 2 6 6" xfId="21042" xr:uid="{00000000-0005-0000-0000-00003E010000}"/>
    <cellStyle name="20% - Énfasis1 2 6 6 2" xfId="28286" xr:uid="{00000000-0005-0000-0000-00003F010000}"/>
    <cellStyle name="20% - Énfasis1 2 6 7" xfId="22971" xr:uid="{00000000-0005-0000-0000-000040010000}"/>
    <cellStyle name="20% - Énfasis1 2 6 8" xfId="44237" xr:uid="{00000000-0005-0000-0000-000041010000}"/>
    <cellStyle name="20% - Énfasis1 2 6 9" xfId="4148" xr:uid="{00000000-0005-0000-0000-000042010000}"/>
    <cellStyle name="20% - Énfasis1 2 7" xfId="2167" xr:uid="{00000000-0005-0000-0000-000043010000}"/>
    <cellStyle name="20% - Énfasis1 2 7 2" xfId="6082" xr:uid="{00000000-0005-0000-0000-000044010000}"/>
    <cellStyle name="20% - Énfasis1 2 7 2 2" xfId="39728" xr:uid="{00000000-0005-0000-0000-000045010000}"/>
    <cellStyle name="20% - Énfasis1 2 7 3" xfId="11230" xr:uid="{00000000-0005-0000-0000-000046010000}"/>
    <cellStyle name="20% - Énfasis1 2 7 3 2" xfId="34413" xr:uid="{00000000-0005-0000-0000-000047010000}"/>
    <cellStyle name="20% - Énfasis1 2 7 4" xfId="21759" xr:uid="{00000000-0005-0000-0000-000048010000}"/>
    <cellStyle name="20% - Énfasis1 2 7 4 2" xfId="29103" xr:uid="{00000000-0005-0000-0000-000049010000}"/>
    <cellStyle name="20% - Énfasis1 2 7 5" xfId="23788" xr:uid="{00000000-0005-0000-0000-00004A010000}"/>
    <cellStyle name="20% - Énfasis1 2 8" xfId="487" xr:uid="{00000000-0005-0000-0000-00004B010000}"/>
    <cellStyle name="20% - Énfasis1 2 8 2" xfId="18153" xr:uid="{00000000-0005-0000-0000-00004C010000}"/>
    <cellStyle name="20% - Énfasis1 2 8 2 2" xfId="41496" xr:uid="{00000000-0005-0000-0000-00004D010000}"/>
    <cellStyle name="20% - Énfasis1 2 8 3" xfId="12997" xr:uid="{00000000-0005-0000-0000-00004E010000}"/>
    <cellStyle name="20% - Énfasis1 2 8 3 2" xfId="36181" xr:uid="{00000000-0005-0000-0000-00004F010000}"/>
    <cellStyle name="20% - Énfasis1 2 8 4" xfId="20096" xr:uid="{00000000-0005-0000-0000-000050010000}"/>
    <cellStyle name="20% - Énfasis1 2 8 4 2" xfId="30871" xr:uid="{00000000-0005-0000-0000-000051010000}"/>
    <cellStyle name="20% - Énfasis1 2 8 5" xfId="25556" xr:uid="{00000000-0005-0000-0000-000052010000}"/>
    <cellStyle name="20% - Énfasis1 2 8 6" xfId="43291" xr:uid="{00000000-0005-0000-0000-000053010000}"/>
    <cellStyle name="20% - Énfasis1 2 8 7" xfId="4149" xr:uid="{00000000-0005-0000-0000-000054010000}"/>
    <cellStyle name="20% - Énfasis1 2 8 8" xfId="2451" xr:uid="{00000000-0005-0000-0000-000055010000}"/>
    <cellStyle name="20% - Énfasis1 2 9" xfId="14778" xr:uid="{00000000-0005-0000-0000-000056010000}"/>
    <cellStyle name="20% - Énfasis1 2 9 2" xfId="37965" xr:uid="{00000000-0005-0000-0000-000057010000}"/>
    <cellStyle name="20% - Énfasis1 3" xfId="71" xr:uid="{00000000-0005-0000-0000-000058010000}"/>
    <cellStyle name="20% - Énfasis1 3 2" xfId="72" xr:uid="{00000000-0005-0000-0000-000059010000}"/>
    <cellStyle name="20% - Énfasis1 3 2 2" xfId="73" xr:uid="{00000000-0005-0000-0000-00005A010000}"/>
    <cellStyle name="20% - Énfasis1 3 2 2 2" xfId="2178" xr:uid="{00000000-0005-0000-0000-00005B010000}"/>
    <cellStyle name="20% - Énfasis1 3 2 2 2 2" xfId="7452" xr:uid="{00000000-0005-0000-0000-00005C010000}"/>
    <cellStyle name="20% - Énfasis1 3 2 2 2 2 2" xfId="41119" xr:uid="{00000000-0005-0000-0000-00005D010000}"/>
    <cellStyle name="20% - Énfasis1 3 2 2 2 3" xfId="12621" xr:uid="{00000000-0005-0000-0000-00005E010000}"/>
    <cellStyle name="20% - Énfasis1 3 2 2 2 3 2" xfId="35804" xr:uid="{00000000-0005-0000-0000-00005F010000}"/>
    <cellStyle name="20% - Énfasis1 3 2 2 2 4" xfId="21765" xr:uid="{00000000-0005-0000-0000-000060010000}"/>
    <cellStyle name="20% - Énfasis1 3 2 2 2 4 2" xfId="30494" xr:uid="{00000000-0005-0000-0000-000061010000}"/>
    <cellStyle name="20% - Énfasis1 3 2 2 2 5" xfId="25179" xr:uid="{00000000-0005-0000-0000-000062010000}"/>
    <cellStyle name="20% - Énfasis1 3 2 2 3" xfId="1894" xr:uid="{00000000-0005-0000-0000-000063010000}"/>
    <cellStyle name="20% - Énfasis1 3 2 2 3 2" xfId="19542" xr:uid="{00000000-0005-0000-0000-000064010000}"/>
    <cellStyle name="20% - Énfasis1 3 2 2 3 2 2" xfId="42887" xr:uid="{00000000-0005-0000-0000-000065010000}"/>
    <cellStyle name="20% - Énfasis1 3 2 2 3 3" xfId="14388" xr:uid="{00000000-0005-0000-0000-000066010000}"/>
    <cellStyle name="20% - Énfasis1 3 2 2 3 3 2" xfId="37572" xr:uid="{00000000-0005-0000-0000-000067010000}"/>
    <cellStyle name="20% - Énfasis1 3 2 2 3 4" xfId="21487" xr:uid="{00000000-0005-0000-0000-000068010000}"/>
    <cellStyle name="20% - Énfasis1 3 2 2 3 4 2" xfId="32262" xr:uid="{00000000-0005-0000-0000-000069010000}"/>
    <cellStyle name="20% - Énfasis1 3 2 2 3 5" xfId="26947" xr:uid="{00000000-0005-0000-0000-00006A010000}"/>
    <cellStyle name="20% - Énfasis1 3 2 2 3 6" xfId="44682" xr:uid="{00000000-0005-0000-0000-00006B010000}"/>
    <cellStyle name="20% - Énfasis1 3 2 2 3 7" xfId="4150" xr:uid="{00000000-0005-0000-0000-00006C010000}"/>
    <cellStyle name="20% - Énfasis1 3 2 2 3 8" xfId="3842" xr:uid="{00000000-0005-0000-0000-00006D010000}"/>
    <cellStyle name="20% - Énfasis1 3 2 2 4" xfId="16169" xr:uid="{00000000-0005-0000-0000-00006E010000}"/>
    <cellStyle name="20% - Énfasis1 3 2 2 4 2" xfId="39356" xr:uid="{00000000-0005-0000-0000-00006F010000}"/>
    <cellStyle name="20% - Énfasis1 3 2 2 5" xfId="10860" xr:uid="{00000000-0005-0000-0000-000070010000}"/>
    <cellStyle name="20% - Énfasis1 3 2 2 5 2" xfId="34041" xr:uid="{00000000-0005-0000-0000-000071010000}"/>
    <cellStyle name="20% - Énfasis1 3 2 2 6" xfId="19849" xr:uid="{00000000-0005-0000-0000-000072010000}"/>
    <cellStyle name="20% - Énfasis1 3 2 2 6 2" xfId="28731" xr:uid="{00000000-0005-0000-0000-000073010000}"/>
    <cellStyle name="20% - Énfasis1 3 2 2 7" xfId="23416" xr:uid="{00000000-0005-0000-0000-000074010000}"/>
    <cellStyle name="20% - Énfasis1 3 2 3" xfId="2177" xr:uid="{00000000-0005-0000-0000-000075010000}"/>
    <cellStyle name="20% - Énfasis1 3 2 3 2" xfId="6652" xr:uid="{00000000-0005-0000-0000-000076010000}"/>
    <cellStyle name="20% - Énfasis1 3 2 3 2 2" xfId="40307" xr:uid="{00000000-0005-0000-0000-000077010000}"/>
    <cellStyle name="20% - Énfasis1 3 2 3 3" xfId="11809" xr:uid="{00000000-0005-0000-0000-000078010000}"/>
    <cellStyle name="20% - Énfasis1 3 2 3 3 2" xfId="34992" xr:uid="{00000000-0005-0000-0000-000079010000}"/>
    <cellStyle name="20% - Énfasis1 3 2 3 4" xfId="21764" xr:uid="{00000000-0005-0000-0000-00007A010000}"/>
    <cellStyle name="20% - Énfasis1 3 2 3 4 2" xfId="29682" xr:uid="{00000000-0005-0000-0000-00007B010000}"/>
    <cellStyle name="20% - Énfasis1 3 2 3 5" xfId="24367" xr:uid="{00000000-0005-0000-0000-00007C010000}"/>
    <cellStyle name="20% - Énfasis1 3 2 4" xfId="1079" xr:uid="{00000000-0005-0000-0000-00007D010000}"/>
    <cellStyle name="20% - Énfasis1 3 2 4 2" xfId="18730" xr:uid="{00000000-0005-0000-0000-00007E010000}"/>
    <cellStyle name="20% - Énfasis1 3 2 4 2 2" xfId="42075" xr:uid="{00000000-0005-0000-0000-00007F010000}"/>
    <cellStyle name="20% - Énfasis1 3 2 4 3" xfId="13576" xr:uid="{00000000-0005-0000-0000-000080010000}"/>
    <cellStyle name="20% - Énfasis1 3 2 4 3 2" xfId="36760" xr:uid="{00000000-0005-0000-0000-000081010000}"/>
    <cellStyle name="20% - Énfasis1 3 2 4 4" xfId="20675" xr:uid="{00000000-0005-0000-0000-000082010000}"/>
    <cellStyle name="20% - Énfasis1 3 2 4 4 2" xfId="31450" xr:uid="{00000000-0005-0000-0000-000083010000}"/>
    <cellStyle name="20% - Énfasis1 3 2 4 5" xfId="26135" xr:uid="{00000000-0005-0000-0000-000084010000}"/>
    <cellStyle name="20% - Énfasis1 3 2 4 6" xfId="43870" xr:uid="{00000000-0005-0000-0000-000085010000}"/>
    <cellStyle name="20% - Énfasis1 3 2 4 7" xfId="4151" xr:uid="{00000000-0005-0000-0000-000086010000}"/>
    <cellStyle name="20% - Énfasis1 3 2 4 8" xfId="3030" xr:uid="{00000000-0005-0000-0000-000087010000}"/>
    <cellStyle name="20% - Énfasis1 3 2 5" xfId="15357" xr:uid="{00000000-0005-0000-0000-000088010000}"/>
    <cellStyle name="20% - Énfasis1 3 2 5 2" xfId="38544" xr:uid="{00000000-0005-0000-0000-000089010000}"/>
    <cellStyle name="20% - Énfasis1 3 2 6" xfId="10048" xr:uid="{00000000-0005-0000-0000-00008A010000}"/>
    <cellStyle name="20% - Énfasis1 3 2 6 2" xfId="33229" xr:uid="{00000000-0005-0000-0000-00008B010000}"/>
    <cellStyle name="20% - Énfasis1 3 2 7" xfId="19848" xr:uid="{00000000-0005-0000-0000-00008C010000}"/>
    <cellStyle name="20% - Énfasis1 3 2 7 2" xfId="27919" xr:uid="{00000000-0005-0000-0000-00008D010000}"/>
    <cellStyle name="20% - Énfasis1 3 2 8" xfId="22604" xr:uid="{00000000-0005-0000-0000-00008E010000}"/>
    <cellStyle name="20% - Énfasis1 3 3" xfId="74" xr:uid="{00000000-0005-0000-0000-00008F010000}"/>
    <cellStyle name="20% - Énfasis1 3 3 2" xfId="2179" xr:uid="{00000000-0005-0000-0000-000090010000}"/>
    <cellStyle name="20% - Énfasis1 3 3 2 2" xfId="7052" xr:uid="{00000000-0005-0000-0000-000091010000}"/>
    <cellStyle name="20% - Énfasis1 3 3 2 2 2" xfId="40713" xr:uid="{00000000-0005-0000-0000-000092010000}"/>
    <cellStyle name="20% - Énfasis1 3 3 2 3" xfId="12215" xr:uid="{00000000-0005-0000-0000-000093010000}"/>
    <cellStyle name="20% - Énfasis1 3 3 2 3 2" xfId="35398" xr:uid="{00000000-0005-0000-0000-000094010000}"/>
    <cellStyle name="20% - Énfasis1 3 3 2 4" xfId="21766" xr:uid="{00000000-0005-0000-0000-000095010000}"/>
    <cellStyle name="20% - Énfasis1 3 3 2 4 2" xfId="30088" xr:uid="{00000000-0005-0000-0000-000096010000}"/>
    <cellStyle name="20% - Énfasis1 3 3 2 5" xfId="24773" xr:uid="{00000000-0005-0000-0000-000097010000}"/>
    <cellStyle name="20% - Énfasis1 3 3 3" xfId="1487" xr:uid="{00000000-0005-0000-0000-000098010000}"/>
    <cellStyle name="20% - Énfasis1 3 3 3 2" xfId="19136" xr:uid="{00000000-0005-0000-0000-000099010000}"/>
    <cellStyle name="20% - Énfasis1 3 3 3 2 2" xfId="42481" xr:uid="{00000000-0005-0000-0000-00009A010000}"/>
    <cellStyle name="20% - Énfasis1 3 3 3 3" xfId="13982" xr:uid="{00000000-0005-0000-0000-00009B010000}"/>
    <cellStyle name="20% - Énfasis1 3 3 3 3 2" xfId="37166" xr:uid="{00000000-0005-0000-0000-00009C010000}"/>
    <cellStyle name="20% - Énfasis1 3 3 3 4" xfId="21081" xr:uid="{00000000-0005-0000-0000-00009D010000}"/>
    <cellStyle name="20% - Énfasis1 3 3 3 4 2" xfId="31856" xr:uid="{00000000-0005-0000-0000-00009E010000}"/>
    <cellStyle name="20% - Énfasis1 3 3 3 5" xfId="26541" xr:uid="{00000000-0005-0000-0000-00009F010000}"/>
    <cellStyle name="20% - Énfasis1 3 3 3 6" xfId="44276" xr:uid="{00000000-0005-0000-0000-0000A0010000}"/>
    <cellStyle name="20% - Énfasis1 3 3 3 7" xfId="4152" xr:uid="{00000000-0005-0000-0000-0000A1010000}"/>
    <cellStyle name="20% - Énfasis1 3 3 3 8" xfId="3436" xr:uid="{00000000-0005-0000-0000-0000A2010000}"/>
    <cellStyle name="20% - Énfasis1 3 3 4" xfId="15763" xr:uid="{00000000-0005-0000-0000-0000A3010000}"/>
    <cellStyle name="20% - Énfasis1 3 3 4 2" xfId="38950" xr:uid="{00000000-0005-0000-0000-0000A4010000}"/>
    <cellStyle name="20% - Énfasis1 3 3 5" xfId="10454" xr:uid="{00000000-0005-0000-0000-0000A5010000}"/>
    <cellStyle name="20% - Énfasis1 3 3 5 2" xfId="33635" xr:uid="{00000000-0005-0000-0000-0000A6010000}"/>
    <cellStyle name="20% - Énfasis1 3 3 6" xfId="19850" xr:uid="{00000000-0005-0000-0000-0000A7010000}"/>
    <cellStyle name="20% - Énfasis1 3 3 6 2" xfId="28325" xr:uid="{00000000-0005-0000-0000-0000A8010000}"/>
    <cellStyle name="20% - Énfasis1 3 3 7" xfId="23010" xr:uid="{00000000-0005-0000-0000-0000A9010000}"/>
    <cellStyle name="20% - Énfasis1 3 4" xfId="2176" xr:uid="{00000000-0005-0000-0000-0000AA010000}"/>
    <cellStyle name="20% - Énfasis1 3 4 2" xfId="6253" xr:uid="{00000000-0005-0000-0000-0000AB010000}"/>
    <cellStyle name="20% - Énfasis1 3 4 2 2" xfId="39901" xr:uid="{00000000-0005-0000-0000-0000AC010000}"/>
    <cellStyle name="20% - Énfasis1 3 4 3" xfId="11403" xr:uid="{00000000-0005-0000-0000-0000AD010000}"/>
    <cellStyle name="20% - Énfasis1 3 4 3 2" xfId="34586" xr:uid="{00000000-0005-0000-0000-0000AE010000}"/>
    <cellStyle name="20% - Énfasis1 3 4 4" xfId="21763" xr:uid="{00000000-0005-0000-0000-0000AF010000}"/>
    <cellStyle name="20% - Énfasis1 3 4 4 2" xfId="29276" xr:uid="{00000000-0005-0000-0000-0000B0010000}"/>
    <cellStyle name="20% - Énfasis1 3 4 5" xfId="23961" xr:uid="{00000000-0005-0000-0000-0000B1010000}"/>
    <cellStyle name="20% - Énfasis1 3 5" xfId="660" xr:uid="{00000000-0005-0000-0000-0000B2010000}"/>
    <cellStyle name="20% - Énfasis1 3 5 2" xfId="18325" xr:uid="{00000000-0005-0000-0000-0000B3010000}"/>
    <cellStyle name="20% - Énfasis1 3 5 2 2" xfId="41669" xr:uid="{00000000-0005-0000-0000-0000B4010000}"/>
    <cellStyle name="20% - Énfasis1 3 5 3" xfId="13170" xr:uid="{00000000-0005-0000-0000-0000B5010000}"/>
    <cellStyle name="20% - Énfasis1 3 5 3 2" xfId="36354" xr:uid="{00000000-0005-0000-0000-0000B6010000}"/>
    <cellStyle name="20% - Énfasis1 3 5 4" xfId="20269" xr:uid="{00000000-0005-0000-0000-0000B7010000}"/>
    <cellStyle name="20% - Énfasis1 3 5 4 2" xfId="31044" xr:uid="{00000000-0005-0000-0000-0000B8010000}"/>
    <cellStyle name="20% - Énfasis1 3 5 5" xfId="25729" xr:uid="{00000000-0005-0000-0000-0000B9010000}"/>
    <cellStyle name="20% - Énfasis1 3 5 6" xfId="43464" xr:uid="{00000000-0005-0000-0000-0000BA010000}"/>
    <cellStyle name="20% - Énfasis1 3 5 7" xfId="4153" xr:uid="{00000000-0005-0000-0000-0000BB010000}"/>
    <cellStyle name="20% - Énfasis1 3 5 8" xfId="2624" xr:uid="{00000000-0005-0000-0000-0000BC010000}"/>
    <cellStyle name="20% - Énfasis1 3 6" xfId="14951" xr:uid="{00000000-0005-0000-0000-0000BD010000}"/>
    <cellStyle name="20% - Énfasis1 3 6 2" xfId="38138" xr:uid="{00000000-0005-0000-0000-0000BE010000}"/>
    <cellStyle name="20% - Énfasis1 3 7" xfId="9642" xr:uid="{00000000-0005-0000-0000-0000BF010000}"/>
    <cellStyle name="20% - Énfasis1 3 7 2" xfId="32823" xr:uid="{00000000-0005-0000-0000-0000C0010000}"/>
    <cellStyle name="20% - Énfasis1 3 8" xfId="19847" xr:uid="{00000000-0005-0000-0000-0000C1010000}"/>
    <cellStyle name="20% - Énfasis1 3 8 2" xfId="27513" xr:uid="{00000000-0005-0000-0000-0000C2010000}"/>
    <cellStyle name="20% - Énfasis1 3 9" xfId="22198" xr:uid="{00000000-0005-0000-0000-0000C3010000}"/>
    <cellStyle name="20% - Énfasis1 4" xfId="75" xr:uid="{00000000-0005-0000-0000-0000C4010000}"/>
    <cellStyle name="20% - Énfasis1 4 2" xfId="76" xr:uid="{00000000-0005-0000-0000-0000C5010000}"/>
    <cellStyle name="20% - Énfasis1 4 2 2" xfId="77" xr:uid="{00000000-0005-0000-0000-0000C6010000}"/>
    <cellStyle name="20% - Énfasis1 4 2 2 2" xfId="2182" xr:uid="{00000000-0005-0000-0000-0000C7010000}"/>
    <cellStyle name="20% - Énfasis1 4 2 2 2 2" xfId="7589" xr:uid="{00000000-0005-0000-0000-0000C8010000}"/>
    <cellStyle name="20% - Énfasis1 4 2 2 2 2 2" xfId="41258" xr:uid="{00000000-0005-0000-0000-0000C9010000}"/>
    <cellStyle name="20% - Énfasis1 4 2 2 2 3" xfId="12760" xr:uid="{00000000-0005-0000-0000-0000CA010000}"/>
    <cellStyle name="20% - Énfasis1 4 2 2 2 3 2" xfId="35943" xr:uid="{00000000-0005-0000-0000-0000CB010000}"/>
    <cellStyle name="20% - Énfasis1 4 2 2 2 4" xfId="21769" xr:uid="{00000000-0005-0000-0000-0000CC010000}"/>
    <cellStyle name="20% - Énfasis1 4 2 2 2 4 2" xfId="30633" xr:uid="{00000000-0005-0000-0000-0000CD010000}"/>
    <cellStyle name="20% - Énfasis1 4 2 2 2 5" xfId="25318" xr:uid="{00000000-0005-0000-0000-0000CE010000}"/>
    <cellStyle name="20% - Énfasis1 4 2 2 3" xfId="2033" xr:uid="{00000000-0005-0000-0000-0000CF010000}"/>
    <cellStyle name="20% - Énfasis1 4 2 2 3 2" xfId="19681" xr:uid="{00000000-0005-0000-0000-0000D0010000}"/>
    <cellStyle name="20% - Énfasis1 4 2 2 3 2 2" xfId="43026" xr:uid="{00000000-0005-0000-0000-0000D1010000}"/>
    <cellStyle name="20% - Énfasis1 4 2 2 3 3" xfId="14527" xr:uid="{00000000-0005-0000-0000-0000D2010000}"/>
    <cellStyle name="20% - Énfasis1 4 2 2 3 3 2" xfId="37711" xr:uid="{00000000-0005-0000-0000-0000D3010000}"/>
    <cellStyle name="20% - Énfasis1 4 2 2 3 4" xfId="21626" xr:uid="{00000000-0005-0000-0000-0000D4010000}"/>
    <cellStyle name="20% - Énfasis1 4 2 2 3 4 2" xfId="32401" xr:uid="{00000000-0005-0000-0000-0000D5010000}"/>
    <cellStyle name="20% - Énfasis1 4 2 2 3 5" xfId="27086" xr:uid="{00000000-0005-0000-0000-0000D6010000}"/>
    <cellStyle name="20% - Énfasis1 4 2 2 3 6" xfId="44821" xr:uid="{00000000-0005-0000-0000-0000D7010000}"/>
    <cellStyle name="20% - Énfasis1 4 2 2 3 7" xfId="4154" xr:uid="{00000000-0005-0000-0000-0000D8010000}"/>
    <cellStyle name="20% - Énfasis1 4 2 2 3 8" xfId="3981" xr:uid="{00000000-0005-0000-0000-0000D9010000}"/>
    <cellStyle name="20% - Énfasis1 4 2 2 4" xfId="16308" xr:uid="{00000000-0005-0000-0000-0000DA010000}"/>
    <cellStyle name="20% - Énfasis1 4 2 2 4 2" xfId="39495" xr:uid="{00000000-0005-0000-0000-0000DB010000}"/>
    <cellStyle name="20% - Énfasis1 4 2 2 5" xfId="10999" xr:uid="{00000000-0005-0000-0000-0000DC010000}"/>
    <cellStyle name="20% - Énfasis1 4 2 2 5 2" xfId="34180" xr:uid="{00000000-0005-0000-0000-0000DD010000}"/>
    <cellStyle name="20% - Énfasis1 4 2 2 6" xfId="19853" xr:uid="{00000000-0005-0000-0000-0000DE010000}"/>
    <cellStyle name="20% - Énfasis1 4 2 2 6 2" xfId="28870" xr:uid="{00000000-0005-0000-0000-0000DF010000}"/>
    <cellStyle name="20% - Énfasis1 4 2 2 7" xfId="23555" xr:uid="{00000000-0005-0000-0000-0000E0010000}"/>
    <cellStyle name="20% - Énfasis1 4 2 3" xfId="2181" xr:uid="{00000000-0005-0000-0000-0000E1010000}"/>
    <cellStyle name="20% - Énfasis1 4 2 3 2" xfId="6789" xr:uid="{00000000-0005-0000-0000-0000E2010000}"/>
    <cellStyle name="20% - Énfasis1 4 2 3 2 2" xfId="40446" xr:uid="{00000000-0005-0000-0000-0000E3010000}"/>
    <cellStyle name="20% - Énfasis1 4 2 3 3" xfId="11948" xr:uid="{00000000-0005-0000-0000-0000E4010000}"/>
    <cellStyle name="20% - Énfasis1 4 2 3 3 2" xfId="35131" xr:uid="{00000000-0005-0000-0000-0000E5010000}"/>
    <cellStyle name="20% - Énfasis1 4 2 3 4" xfId="21768" xr:uid="{00000000-0005-0000-0000-0000E6010000}"/>
    <cellStyle name="20% - Énfasis1 4 2 3 4 2" xfId="29821" xr:uid="{00000000-0005-0000-0000-0000E7010000}"/>
    <cellStyle name="20% - Énfasis1 4 2 3 5" xfId="24506" xr:uid="{00000000-0005-0000-0000-0000E8010000}"/>
    <cellStyle name="20% - Énfasis1 4 2 4" xfId="1218" xr:uid="{00000000-0005-0000-0000-0000E9010000}"/>
    <cellStyle name="20% - Énfasis1 4 2 4 2" xfId="18869" xr:uid="{00000000-0005-0000-0000-0000EA010000}"/>
    <cellStyle name="20% - Énfasis1 4 2 4 2 2" xfId="42214" xr:uid="{00000000-0005-0000-0000-0000EB010000}"/>
    <cellStyle name="20% - Énfasis1 4 2 4 3" xfId="13715" xr:uid="{00000000-0005-0000-0000-0000EC010000}"/>
    <cellStyle name="20% - Énfasis1 4 2 4 3 2" xfId="36899" xr:uid="{00000000-0005-0000-0000-0000ED010000}"/>
    <cellStyle name="20% - Énfasis1 4 2 4 4" xfId="20814" xr:uid="{00000000-0005-0000-0000-0000EE010000}"/>
    <cellStyle name="20% - Énfasis1 4 2 4 4 2" xfId="31589" xr:uid="{00000000-0005-0000-0000-0000EF010000}"/>
    <cellStyle name="20% - Énfasis1 4 2 4 5" xfId="26274" xr:uid="{00000000-0005-0000-0000-0000F0010000}"/>
    <cellStyle name="20% - Énfasis1 4 2 4 6" xfId="44009" xr:uid="{00000000-0005-0000-0000-0000F1010000}"/>
    <cellStyle name="20% - Énfasis1 4 2 4 7" xfId="4155" xr:uid="{00000000-0005-0000-0000-0000F2010000}"/>
    <cellStyle name="20% - Énfasis1 4 2 4 8" xfId="3169" xr:uid="{00000000-0005-0000-0000-0000F3010000}"/>
    <cellStyle name="20% - Énfasis1 4 2 5" xfId="15496" xr:uid="{00000000-0005-0000-0000-0000F4010000}"/>
    <cellStyle name="20% - Énfasis1 4 2 5 2" xfId="38683" xr:uid="{00000000-0005-0000-0000-0000F5010000}"/>
    <cellStyle name="20% - Énfasis1 4 2 6" xfId="10187" xr:uid="{00000000-0005-0000-0000-0000F6010000}"/>
    <cellStyle name="20% - Énfasis1 4 2 6 2" xfId="33368" xr:uid="{00000000-0005-0000-0000-0000F7010000}"/>
    <cellStyle name="20% - Énfasis1 4 2 7" xfId="19852" xr:uid="{00000000-0005-0000-0000-0000F8010000}"/>
    <cellStyle name="20% - Énfasis1 4 2 7 2" xfId="28058" xr:uid="{00000000-0005-0000-0000-0000F9010000}"/>
    <cellStyle name="20% - Énfasis1 4 2 8" xfId="22743" xr:uid="{00000000-0005-0000-0000-0000FA010000}"/>
    <cellStyle name="20% - Énfasis1 4 3" xfId="78" xr:uid="{00000000-0005-0000-0000-0000FB010000}"/>
    <cellStyle name="20% - Énfasis1 4 3 2" xfId="2183" xr:uid="{00000000-0005-0000-0000-0000FC010000}"/>
    <cellStyle name="20% - Énfasis1 4 3 2 2" xfId="7189" xr:uid="{00000000-0005-0000-0000-0000FD010000}"/>
    <cellStyle name="20% - Énfasis1 4 3 2 2 2" xfId="40852" xr:uid="{00000000-0005-0000-0000-0000FE010000}"/>
    <cellStyle name="20% - Énfasis1 4 3 2 3" xfId="12354" xr:uid="{00000000-0005-0000-0000-0000FF010000}"/>
    <cellStyle name="20% - Énfasis1 4 3 2 3 2" xfId="35537" xr:uid="{00000000-0005-0000-0000-000000020000}"/>
    <cellStyle name="20% - Énfasis1 4 3 2 4" xfId="21770" xr:uid="{00000000-0005-0000-0000-000001020000}"/>
    <cellStyle name="20% - Énfasis1 4 3 2 4 2" xfId="30227" xr:uid="{00000000-0005-0000-0000-000002020000}"/>
    <cellStyle name="20% - Énfasis1 4 3 2 5" xfId="24912" xr:uid="{00000000-0005-0000-0000-000003020000}"/>
    <cellStyle name="20% - Énfasis1 4 3 3" xfId="1626" xr:uid="{00000000-0005-0000-0000-000004020000}"/>
    <cellStyle name="20% - Énfasis1 4 3 3 2" xfId="19275" xr:uid="{00000000-0005-0000-0000-000005020000}"/>
    <cellStyle name="20% - Énfasis1 4 3 3 2 2" xfId="42620" xr:uid="{00000000-0005-0000-0000-000006020000}"/>
    <cellStyle name="20% - Énfasis1 4 3 3 3" xfId="14121" xr:uid="{00000000-0005-0000-0000-000007020000}"/>
    <cellStyle name="20% - Énfasis1 4 3 3 3 2" xfId="37305" xr:uid="{00000000-0005-0000-0000-000008020000}"/>
    <cellStyle name="20% - Énfasis1 4 3 3 4" xfId="21220" xr:uid="{00000000-0005-0000-0000-000009020000}"/>
    <cellStyle name="20% - Énfasis1 4 3 3 4 2" xfId="31995" xr:uid="{00000000-0005-0000-0000-00000A020000}"/>
    <cellStyle name="20% - Énfasis1 4 3 3 5" xfId="26680" xr:uid="{00000000-0005-0000-0000-00000B020000}"/>
    <cellStyle name="20% - Énfasis1 4 3 3 6" xfId="44415" xr:uid="{00000000-0005-0000-0000-00000C020000}"/>
    <cellStyle name="20% - Énfasis1 4 3 3 7" xfId="4156" xr:uid="{00000000-0005-0000-0000-00000D020000}"/>
    <cellStyle name="20% - Énfasis1 4 3 3 8" xfId="3575" xr:uid="{00000000-0005-0000-0000-00000E020000}"/>
    <cellStyle name="20% - Énfasis1 4 3 4" xfId="15902" xr:uid="{00000000-0005-0000-0000-00000F020000}"/>
    <cellStyle name="20% - Énfasis1 4 3 4 2" xfId="39089" xr:uid="{00000000-0005-0000-0000-000010020000}"/>
    <cellStyle name="20% - Énfasis1 4 3 5" xfId="10593" xr:uid="{00000000-0005-0000-0000-000011020000}"/>
    <cellStyle name="20% - Énfasis1 4 3 5 2" xfId="33774" xr:uid="{00000000-0005-0000-0000-000012020000}"/>
    <cellStyle name="20% - Énfasis1 4 3 6" xfId="19854" xr:uid="{00000000-0005-0000-0000-000013020000}"/>
    <cellStyle name="20% - Énfasis1 4 3 6 2" xfId="28464" xr:uid="{00000000-0005-0000-0000-000014020000}"/>
    <cellStyle name="20% - Énfasis1 4 3 7" xfId="23149" xr:uid="{00000000-0005-0000-0000-000015020000}"/>
    <cellStyle name="20% - Énfasis1 4 4" xfId="2180" xr:uid="{00000000-0005-0000-0000-000016020000}"/>
    <cellStyle name="20% - Énfasis1 4 4 2" xfId="6390" xr:uid="{00000000-0005-0000-0000-000017020000}"/>
    <cellStyle name="20% - Énfasis1 4 4 2 2" xfId="40040" xr:uid="{00000000-0005-0000-0000-000018020000}"/>
    <cellStyle name="20% - Énfasis1 4 4 3" xfId="11542" xr:uid="{00000000-0005-0000-0000-000019020000}"/>
    <cellStyle name="20% - Énfasis1 4 4 3 2" xfId="34725" xr:uid="{00000000-0005-0000-0000-00001A020000}"/>
    <cellStyle name="20% - Énfasis1 4 4 4" xfId="21767" xr:uid="{00000000-0005-0000-0000-00001B020000}"/>
    <cellStyle name="20% - Énfasis1 4 4 4 2" xfId="29415" xr:uid="{00000000-0005-0000-0000-00001C020000}"/>
    <cellStyle name="20% - Énfasis1 4 4 5" xfId="24100" xr:uid="{00000000-0005-0000-0000-00001D020000}"/>
    <cellStyle name="20% - Énfasis1 4 5" xfId="810" xr:uid="{00000000-0005-0000-0000-00001E020000}"/>
    <cellStyle name="20% - Énfasis1 4 5 2" xfId="18464" xr:uid="{00000000-0005-0000-0000-00001F020000}"/>
    <cellStyle name="20% - Énfasis1 4 5 2 2" xfId="41808" xr:uid="{00000000-0005-0000-0000-000020020000}"/>
    <cellStyle name="20% - Énfasis1 4 5 3" xfId="13309" xr:uid="{00000000-0005-0000-0000-000021020000}"/>
    <cellStyle name="20% - Énfasis1 4 5 3 2" xfId="36493" xr:uid="{00000000-0005-0000-0000-000022020000}"/>
    <cellStyle name="20% - Énfasis1 4 5 4" xfId="20408" xr:uid="{00000000-0005-0000-0000-000023020000}"/>
    <cellStyle name="20% - Énfasis1 4 5 4 2" xfId="31183" xr:uid="{00000000-0005-0000-0000-000024020000}"/>
    <cellStyle name="20% - Énfasis1 4 5 5" xfId="25868" xr:uid="{00000000-0005-0000-0000-000025020000}"/>
    <cellStyle name="20% - Énfasis1 4 5 6" xfId="43603" xr:uid="{00000000-0005-0000-0000-000026020000}"/>
    <cellStyle name="20% - Énfasis1 4 5 7" xfId="4157" xr:uid="{00000000-0005-0000-0000-000027020000}"/>
    <cellStyle name="20% - Énfasis1 4 5 8" xfId="2763" xr:uid="{00000000-0005-0000-0000-000028020000}"/>
    <cellStyle name="20% - Énfasis1 4 6" xfId="15090" xr:uid="{00000000-0005-0000-0000-000029020000}"/>
    <cellStyle name="20% - Énfasis1 4 6 2" xfId="38277" xr:uid="{00000000-0005-0000-0000-00002A020000}"/>
    <cellStyle name="20% - Énfasis1 4 7" xfId="9781" xr:uid="{00000000-0005-0000-0000-00002B020000}"/>
    <cellStyle name="20% - Énfasis1 4 7 2" xfId="32962" xr:uid="{00000000-0005-0000-0000-00002C020000}"/>
    <cellStyle name="20% - Énfasis1 4 8" xfId="19851" xr:uid="{00000000-0005-0000-0000-00002D020000}"/>
    <cellStyle name="20% - Énfasis1 4 8 2" xfId="27652" xr:uid="{00000000-0005-0000-0000-00002E020000}"/>
    <cellStyle name="20% - Énfasis1 4 9" xfId="22337" xr:uid="{00000000-0005-0000-0000-00002F020000}"/>
    <cellStyle name="20% - Énfasis1 5" xfId="942" xr:uid="{00000000-0005-0000-0000-000030020000}"/>
    <cellStyle name="20% - Énfasis1 5 10" xfId="4158" xr:uid="{00000000-0005-0000-0000-000031020000}"/>
    <cellStyle name="20% - Énfasis1 5 11" xfId="2895" xr:uid="{00000000-0005-0000-0000-000032020000}"/>
    <cellStyle name="20% - Énfasis1 5 2" xfId="1758" xr:uid="{00000000-0005-0000-0000-000033020000}"/>
    <cellStyle name="20% - Énfasis1 5 2 10" xfId="3707" xr:uid="{00000000-0005-0000-0000-000034020000}"/>
    <cellStyle name="20% - Énfasis1 5 2 2" xfId="7319" xr:uid="{00000000-0005-0000-0000-000035020000}"/>
    <cellStyle name="20% - Énfasis1 5 2 2 2" xfId="17672" xr:uid="{00000000-0005-0000-0000-000036020000}"/>
    <cellStyle name="20% - Énfasis1 5 2 2 2 2" xfId="40984" xr:uid="{00000000-0005-0000-0000-000037020000}"/>
    <cellStyle name="20% - Énfasis1 5 2 2 3" xfId="12486" xr:uid="{00000000-0005-0000-0000-000038020000}"/>
    <cellStyle name="20% - Énfasis1 5 2 2 3 2" xfId="35669" xr:uid="{00000000-0005-0000-0000-000039020000}"/>
    <cellStyle name="20% - Énfasis1 5 2 2 4" xfId="30359" xr:uid="{00000000-0005-0000-0000-00003A020000}"/>
    <cellStyle name="20% - Énfasis1 5 2 2 5" xfId="25044" xr:uid="{00000000-0005-0000-0000-00003B020000}"/>
    <cellStyle name="20% - Énfasis1 5 2 3" xfId="8961" xr:uid="{00000000-0005-0000-0000-00003C020000}"/>
    <cellStyle name="20% - Énfasis1 5 2 3 2" xfId="19407" xr:uid="{00000000-0005-0000-0000-00003D020000}"/>
    <cellStyle name="20% - Énfasis1 5 2 3 2 2" xfId="42752" xr:uid="{00000000-0005-0000-0000-00003E020000}"/>
    <cellStyle name="20% - Énfasis1 5 2 3 3" xfId="14253" xr:uid="{00000000-0005-0000-0000-00003F020000}"/>
    <cellStyle name="20% - Énfasis1 5 2 3 3 2" xfId="37437" xr:uid="{00000000-0005-0000-0000-000040020000}"/>
    <cellStyle name="20% - Énfasis1 5 2 3 4" xfId="32127" xr:uid="{00000000-0005-0000-0000-000041020000}"/>
    <cellStyle name="20% - Énfasis1 5 2 3 5" xfId="26812" xr:uid="{00000000-0005-0000-0000-000042020000}"/>
    <cellStyle name="20% - Énfasis1 5 2 4" xfId="16034" xr:uid="{00000000-0005-0000-0000-000043020000}"/>
    <cellStyle name="20% - Énfasis1 5 2 4 2" xfId="39221" xr:uid="{00000000-0005-0000-0000-000044020000}"/>
    <cellStyle name="20% - Énfasis1 5 2 5" xfId="10725" xr:uid="{00000000-0005-0000-0000-000045020000}"/>
    <cellStyle name="20% - Énfasis1 5 2 5 2" xfId="33906" xr:uid="{00000000-0005-0000-0000-000046020000}"/>
    <cellStyle name="20% - Énfasis1 5 2 6" xfId="21352" xr:uid="{00000000-0005-0000-0000-000047020000}"/>
    <cellStyle name="20% - Énfasis1 5 2 6 2" xfId="28596" xr:uid="{00000000-0005-0000-0000-000048020000}"/>
    <cellStyle name="20% - Énfasis1 5 2 7" xfId="23281" xr:uid="{00000000-0005-0000-0000-000049020000}"/>
    <cellStyle name="20% - Énfasis1 5 2 8" xfId="44547" xr:uid="{00000000-0005-0000-0000-00004A020000}"/>
    <cellStyle name="20% - Énfasis1 5 2 9" xfId="4159" xr:uid="{00000000-0005-0000-0000-00004B020000}"/>
    <cellStyle name="20% - Énfasis1 5 3" xfId="6519" xr:uid="{00000000-0005-0000-0000-00004C020000}"/>
    <cellStyle name="20% - Énfasis1 5 3 2" xfId="16920" xr:uid="{00000000-0005-0000-0000-00004D020000}"/>
    <cellStyle name="20% - Énfasis1 5 3 2 2" xfId="40172" xr:uid="{00000000-0005-0000-0000-00004E020000}"/>
    <cellStyle name="20% - Énfasis1 5 3 3" xfId="11674" xr:uid="{00000000-0005-0000-0000-00004F020000}"/>
    <cellStyle name="20% - Énfasis1 5 3 3 2" xfId="34857" xr:uid="{00000000-0005-0000-0000-000050020000}"/>
    <cellStyle name="20% - Énfasis1 5 3 4" xfId="29547" xr:uid="{00000000-0005-0000-0000-000051020000}"/>
    <cellStyle name="20% - Énfasis1 5 3 5" xfId="24232" xr:uid="{00000000-0005-0000-0000-000052020000}"/>
    <cellStyle name="20% - Énfasis1 5 4" xfId="8209" xr:uid="{00000000-0005-0000-0000-000053020000}"/>
    <cellStyle name="20% - Énfasis1 5 4 2" xfId="18595" xr:uid="{00000000-0005-0000-0000-000054020000}"/>
    <cellStyle name="20% - Énfasis1 5 4 2 2" xfId="41940" xr:uid="{00000000-0005-0000-0000-000055020000}"/>
    <cellStyle name="20% - Énfasis1 5 4 3" xfId="13441" xr:uid="{00000000-0005-0000-0000-000056020000}"/>
    <cellStyle name="20% - Énfasis1 5 4 3 2" xfId="36625" xr:uid="{00000000-0005-0000-0000-000057020000}"/>
    <cellStyle name="20% - Énfasis1 5 4 4" xfId="31315" xr:uid="{00000000-0005-0000-0000-000058020000}"/>
    <cellStyle name="20% - Énfasis1 5 4 5" xfId="26000" xr:uid="{00000000-0005-0000-0000-000059020000}"/>
    <cellStyle name="20% - Énfasis1 5 5" xfId="15222" xr:uid="{00000000-0005-0000-0000-00005A020000}"/>
    <cellStyle name="20% - Énfasis1 5 5 2" xfId="38409" xr:uid="{00000000-0005-0000-0000-00005B020000}"/>
    <cellStyle name="20% - Énfasis1 5 6" xfId="9913" xr:uid="{00000000-0005-0000-0000-00005C020000}"/>
    <cellStyle name="20% - Énfasis1 5 6 2" xfId="33094" xr:uid="{00000000-0005-0000-0000-00005D020000}"/>
    <cellStyle name="20% - Énfasis1 5 7" xfId="20540" xr:uid="{00000000-0005-0000-0000-00005E020000}"/>
    <cellStyle name="20% - Énfasis1 5 7 2" xfId="27784" xr:uid="{00000000-0005-0000-0000-00005F020000}"/>
    <cellStyle name="20% - Énfasis1 5 8" xfId="22469" xr:uid="{00000000-0005-0000-0000-000060020000}"/>
    <cellStyle name="20% - Énfasis1 5 9" xfId="43735" xr:uid="{00000000-0005-0000-0000-000061020000}"/>
    <cellStyle name="20% - Énfasis1 6" xfId="530" xr:uid="{00000000-0005-0000-0000-000062020000}"/>
    <cellStyle name="20% - Énfasis1 6 10" xfId="2494" xr:uid="{00000000-0005-0000-0000-000063020000}"/>
    <cellStyle name="20% - Énfasis1 6 2" xfId="6125" xr:uid="{00000000-0005-0000-0000-000064020000}"/>
    <cellStyle name="20% - Énfasis1 6 2 2" xfId="16567" xr:uid="{00000000-0005-0000-0000-000065020000}"/>
    <cellStyle name="20% - Énfasis1 6 2 2 2" xfId="39771" xr:uid="{00000000-0005-0000-0000-000066020000}"/>
    <cellStyle name="20% - Énfasis1 6 2 3" xfId="11273" xr:uid="{00000000-0005-0000-0000-000067020000}"/>
    <cellStyle name="20% - Énfasis1 6 2 3 2" xfId="34456" xr:uid="{00000000-0005-0000-0000-000068020000}"/>
    <cellStyle name="20% - Énfasis1 6 2 4" xfId="29146" xr:uid="{00000000-0005-0000-0000-000069020000}"/>
    <cellStyle name="20% - Énfasis1 6 2 5" xfId="23831" xr:uid="{00000000-0005-0000-0000-00006A020000}"/>
    <cellStyle name="20% - Énfasis1 6 3" xfId="7856" xr:uid="{00000000-0005-0000-0000-00006B020000}"/>
    <cellStyle name="20% - Énfasis1 6 3 2" xfId="18195" xr:uid="{00000000-0005-0000-0000-00006C020000}"/>
    <cellStyle name="20% - Énfasis1 6 3 2 2" xfId="41539" xr:uid="{00000000-0005-0000-0000-00006D020000}"/>
    <cellStyle name="20% - Énfasis1 6 3 3" xfId="13040" xr:uid="{00000000-0005-0000-0000-00006E020000}"/>
    <cellStyle name="20% - Énfasis1 6 3 3 2" xfId="36224" xr:uid="{00000000-0005-0000-0000-00006F020000}"/>
    <cellStyle name="20% - Énfasis1 6 3 4" xfId="30914" xr:uid="{00000000-0005-0000-0000-000070020000}"/>
    <cellStyle name="20% - Énfasis1 6 3 5" xfId="25599" xr:uid="{00000000-0005-0000-0000-000071020000}"/>
    <cellStyle name="20% - Énfasis1 6 4" xfId="14821" xr:uid="{00000000-0005-0000-0000-000072020000}"/>
    <cellStyle name="20% - Énfasis1 6 4 2" xfId="38008" xr:uid="{00000000-0005-0000-0000-000073020000}"/>
    <cellStyle name="20% - Énfasis1 6 5" xfId="9512" xr:uid="{00000000-0005-0000-0000-000074020000}"/>
    <cellStyle name="20% - Énfasis1 6 5 2" xfId="32693" xr:uid="{00000000-0005-0000-0000-000075020000}"/>
    <cellStyle name="20% - Énfasis1 6 6" xfId="20139" xr:uid="{00000000-0005-0000-0000-000076020000}"/>
    <cellStyle name="20% - Énfasis1 6 6 2" xfId="27383" xr:uid="{00000000-0005-0000-0000-000077020000}"/>
    <cellStyle name="20% - Énfasis1 6 7" xfId="22068" xr:uid="{00000000-0005-0000-0000-000078020000}"/>
    <cellStyle name="20% - Énfasis1 6 8" xfId="43334" xr:uid="{00000000-0005-0000-0000-000079020000}"/>
    <cellStyle name="20% - Énfasis1 6 9" xfId="4160" xr:uid="{00000000-0005-0000-0000-00007A020000}"/>
    <cellStyle name="20% - Énfasis1 7" xfId="1357" xr:uid="{00000000-0005-0000-0000-00007B020000}"/>
    <cellStyle name="20% - Énfasis1 7 10" xfId="3306" xr:uid="{00000000-0005-0000-0000-00007C020000}"/>
    <cellStyle name="20% - Énfasis1 7 2" xfId="6924" xr:uid="{00000000-0005-0000-0000-00007D020000}"/>
    <cellStyle name="20% - Énfasis1 7 2 2" xfId="17295" xr:uid="{00000000-0005-0000-0000-00007E020000}"/>
    <cellStyle name="20% - Énfasis1 7 2 2 2" xfId="40583" xr:uid="{00000000-0005-0000-0000-00007F020000}"/>
    <cellStyle name="20% - Énfasis1 7 2 3" xfId="12085" xr:uid="{00000000-0005-0000-0000-000080020000}"/>
    <cellStyle name="20% - Énfasis1 7 2 3 2" xfId="35268" xr:uid="{00000000-0005-0000-0000-000081020000}"/>
    <cellStyle name="20% - Énfasis1 7 2 4" xfId="29958" xr:uid="{00000000-0005-0000-0000-000082020000}"/>
    <cellStyle name="20% - Énfasis1 7 2 5" xfId="24643" xr:uid="{00000000-0005-0000-0000-000083020000}"/>
    <cellStyle name="20% - Énfasis1 7 3" xfId="8584" xr:uid="{00000000-0005-0000-0000-000084020000}"/>
    <cellStyle name="20% - Énfasis1 7 3 2" xfId="19006" xr:uid="{00000000-0005-0000-0000-000085020000}"/>
    <cellStyle name="20% - Énfasis1 7 3 2 2" xfId="42351" xr:uid="{00000000-0005-0000-0000-000086020000}"/>
    <cellStyle name="20% - Énfasis1 7 3 3" xfId="13852" xr:uid="{00000000-0005-0000-0000-000087020000}"/>
    <cellStyle name="20% - Énfasis1 7 3 3 2" xfId="37036" xr:uid="{00000000-0005-0000-0000-000088020000}"/>
    <cellStyle name="20% - Énfasis1 7 3 4" xfId="31726" xr:uid="{00000000-0005-0000-0000-000089020000}"/>
    <cellStyle name="20% - Énfasis1 7 3 5" xfId="26411" xr:uid="{00000000-0005-0000-0000-00008A020000}"/>
    <cellStyle name="20% - Énfasis1 7 4" xfId="15633" xr:uid="{00000000-0005-0000-0000-00008B020000}"/>
    <cellStyle name="20% - Énfasis1 7 4 2" xfId="38820" xr:uid="{00000000-0005-0000-0000-00008C020000}"/>
    <cellStyle name="20% - Énfasis1 7 5" xfId="10324" xr:uid="{00000000-0005-0000-0000-00008D020000}"/>
    <cellStyle name="20% - Énfasis1 7 5 2" xfId="33505" xr:uid="{00000000-0005-0000-0000-00008E020000}"/>
    <cellStyle name="20% - Énfasis1 7 6" xfId="20951" xr:uid="{00000000-0005-0000-0000-00008F020000}"/>
    <cellStyle name="20% - Énfasis1 7 6 2" xfId="28195" xr:uid="{00000000-0005-0000-0000-000090020000}"/>
    <cellStyle name="20% - Énfasis1 7 7" xfId="22880" xr:uid="{00000000-0005-0000-0000-000091020000}"/>
    <cellStyle name="20% - Énfasis1 7 8" xfId="44146" xr:uid="{00000000-0005-0000-0000-000092020000}"/>
    <cellStyle name="20% - Énfasis1 7 9" xfId="4161" xr:uid="{00000000-0005-0000-0000-000093020000}"/>
    <cellStyle name="20% - Énfasis1 8" xfId="5993" xr:uid="{00000000-0005-0000-0000-000094020000}"/>
    <cellStyle name="20% - Énfasis1 8 2" xfId="16444" xr:uid="{00000000-0005-0000-0000-000095020000}"/>
    <cellStyle name="20% - Énfasis1 8 2 2" xfId="39632" xr:uid="{00000000-0005-0000-0000-000096020000}"/>
    <cellStyle name="20% - Énfasis1 8 3" xfId="11134" xr:uid="{00000000-0005-0000-0000-000097020000}"/>
    <cellStyle name="20% - Énfasis1 8 3 2" xfId="34317" xr:uid="{00000000-0005-0000-0000-000098020000}"/>
    <cellStyle name="20% - Énfasis1 8 4" xfId="29007" xr:uid="{00000000-0005-0000-0000-000099020000}"/>
    <cellStyle name="20% - Énfasis1 8 5" xfId="23692" xr:uid="{00000000-0005-0000-0000-00009A020000}"/>
    <cellStyle name="20% - Énfasis1 9" xfId="7726" xr:uid="{00000000-0005-0000-0000-00009B020000}"/>
    <cellStyle name="20% - Énfasis1 9 2" xfId="18059" xr:uid="{00000000-0005-0000-0000-00009C020000}"/>
    <cellStyle name="20% - Énfasis1 9 2 2" xfId="41395" xr:uid="{00000000-0005-0000-0000-00009D020000}"/>
    <cellStyle name="20% - Énfasis1 9 3" xfId="12896" xr:uid="{00000000-0005-0000-0000-00009E020000}"/>
    <cellStyle name="20% - Énfasis1 9 3 2" xfId="36080" xr:uid="{00000000-0005-0000-0000-00009F020000}"/>
    <cellStyle name="20% - Énfasis1 9 4" xfId="30770" xr:uid="{00000000-0005-0000-0000-0000A0020000}"/>
    <cellStyle name="20% - Énfasis1 9 5" xfId="25455" xr:uid="{00000000-0005-0000-0000-0000A1020000}"/>
    <cellStyle name="20% - Énfasis2" xfId="32" builtinId="34" customBuiltin="1"/>
    <cellStyle name="20% - Énfasis2 10" xfId="14676" xr:uid="{00000000-0005-0000-0000-0000A3020000}"/>
    <cellStyle name="20% - Énfasis2 10 2" xfId="37861" xr:uid="{00000000-0005-0000-0000-0000A4020000}"/>
    <cellStyle name="20% - Énfasis2 11" xfId="9370" xr:uid="{00000000-0005-0000-0000-0000A5020000}"/>
    <cellStyle name="20% - Énfasis2 11 2" xfId="32551" xr:uid="{00000000-0005-0000-0000-0000A6020000}"/>
    <cellStyle name="20% - Énfasis2 12" xfId="19828" xr:uid="{00000000-0005-0000-0000-0000A7020000}"/>
    <cellStyle name="20% - Énfasis2 12 2" xfId="27236" xr:uid="{00000000-0005-0000-0000-0000A8020000}"/>
    <cellStyle name="20% - Énfasis2 13" xfId="21926" xr:uid="{00000000-0005-0000-0000-0000A9020000}"/>
    <cellStyle name="20% - Énfasis2 14" xfId="43174" xr:uid="{00000000-0005-0000-0000-0000AA020000}"/>
    <cellStyle name="20% - Énfasis2 15" xfId="4123" xr:uid="{00000000-0005-0000-0000-0000AB020000}"/>
    <cellStyle name="20% - Énfasis2 16" xfId="2340" xr:uid="{00000000-0005-0000-0000-0000AC020000}"/>
    <cellStyle name="20% - Énfasis2 2" xfId="79" xr:uid="{00000000-0005-0000-0000-0000AD020000}"/>
    <cellStyle name="20% - Énfasis2 2 10" xfId="9471" xr:uid="{00000000-0005-0000-0000-0000AE020000}"/>
    <cellStyle name="20% - Énfasis2 2 10 2" xfId="32652" xr:uid="{00000000-0005-0000-0000-0000AF020000}"/>
    <cellStyle name="20% - Énfasis2 2 11" xfId="19855" xr:uid="{00000000-0005-0000-0000-0000B0020000}"/>
    <cellStyle name="20% - Énfasis2 2 11 2" xfId="27342" xr:uid="{00000000-0005-0000-0000-0000B1020000}"/>
    <cellStyle name="20% - Énfasis2 2 12" xfId="22027" xr:uid="{00000000-0005-0000-0000-0000B2020000}"/>
    <cellStyle name="20% - Énfasis2 2 2" xfId="80" xr:uid="{00000000-0005-0000-0000-0000B3020000}"/>
    <cellStyle name="20% - Énfasis2 2 2 2" xfId="81" xr:uid="{00000000-0005-0000-0000-0000B4020000}"/>
    <cellStyle name="20% - Énfasis2 2 2 2 2" xfId="1992" xr:uid="{00000000-0005-0000-0000-0000B5020000}"/>
    <cellStyle name="20% - Énfasis2 2 2 2 2 10" xfId="3940" xr:uid="{00000000-0005-0000-0000-0000B6020000}"/>
    <cellStyle name="20% - Énfasis2 2 2 2 2 2" xfId="7549" xr:uid="{00000000-0005-0000-0000-0000B7020000}"/>
    <cellStyle name="20% - Énfasis2 2 2 2 2 2 2" xfId="17893" xr:uid="{00000000-0005-0000-0000-0000B8020000}"/>
    <cellStyle name="20% - Énfasis2 2 2 2 2 2 2 2" xfId="41217" xr:uid="{00000000-0005-0000-0000-0000B9020000}"/>
    <cellStyle name="20% - Énfasis2 2 2 2 2 2 3" xfId="12719" xr:uid="{00000000-0005-0000-0000-0000BA020000}"/>
    <cellStyle name="20% - Énfasis2 2 2 2 2 2 3 2" xfId="35902" xr:uid="{00000000-0005-0000-0000-0000BB020000}"/>
    <cellStyle name="20% - Énfasis2 2 2 2 2 2 4" xfId="30592" xr:uid="{00000000-0005-0000-0000-0000BC020000}"/>
    <cellStyle name="20% - Énfasis2 2 2 2 2 2 5" xfId="25277" xr:uid="{00000000-0005-0000-0000-0000BD020000}"/>
    <cellStyle name="20% - Énfasis2 2 2 2 2 3" xfId="9183" xr:uid="{00000000-0005-0000-0000-0000BE020000}"/>
    <cellStyle name="20% - Énfasis2 2 2 2 2 3 2" xfId="19640" xr:uid="{00000000-0005-0000-0000-0000BF020000}"/>
    <cellStyle name="20% - Énfasis2 2 2 2 2 3 2 2" xfId="42985" xr:uid="{00000000-0005-0000-0000-0000C0020000}"/>
    <cellStyle name="20% - Énfasis2 2 2 2 2 3 3" xfId="14486" xr:uid="{00000000-0005-0000-0000-0000C1020000}"/>
    <cellStyle name="20% - Énfasis2 2 2 2 2 3 3 2" xfId="37670" xr:uid="{00000000-0005-0000-0000-0000C2020000}"/>
    <cellStyle name="20% - Énfasis2 2 2 2 2 3 4" xfId="32360" xr:uid="{00000000-0005-0000-0000-0000C3020000}"/>
    <cellStyle name="20% - Énfasis2 2 2 2 2 3 5" xfId="27045" xr:uid="{00000000-0005-0000-0000-0000C4020000}"/>
    <cellStyle name="20% - Énfasis2 2 2 2 2 4" xfId="16267" xr:uid="{00000000-0005-0000-0000-0000C5020000}"/>
    <cellStyle name="20% - Énfasis2 2 2 2 2 4 2" xfId="39454" xr:uid="{00000000-0005-0000-0000-0000C6020000}"/>
    <cellStyle name="20% - Énfasis2 2 2 2 2 5" xfId="10958" xr:uid="{00000000-0005-0000-0000-0000C7020000}"/>
    <cellStyle name="20% - Énfasis2 2 2 2 2 5 2" xfId="34139" xr:uid="{00000000-0005-0000-0000-0000C8020000}"/>
    <cellStyle name="20% - Énfasis2 2 2 2 2 6" xfId="21585" xr:uid="{00000000-0005-0000-0000-0000C9020000}"/>
    <cellStyle name="20% - Énfasis2 2 2 2 2 6 2" xfId="28829" xr:uid="{00000000-0005-0000-0000-0000CA020000}"/>
    <cellStyle name="20% - Énfasis2 2 2 2 2 7" xfId="23514" xr:uid="{00000000-0005-0000-0000-0000CB020000}"/>
    <cellStyle name="20% - Énfasis2 2 2 2 2 8" xfId="44780" xr:uid="{00000000-0005-0000-0000-0000CC020000}"/>
    <cellStyle name="20% - Énfasis2 2 2 2 2 9" xfId="4162" xr:uid="{00000000-0005-0000-0000-0000CD020000}"/>
    <cellStyle name="20% - Énfasis2 2 2 2 3" xfId="2186" xr:uid="{00000000-0005-0000-0000-0000CE020000}"/>
    <cellStyle name="20% - Énfasis2 2 2 2 3 2" xfId="6749" xr:uid="{00000000-0005-0000-0000-0000CF020000}"/>
    <cellStyle name="20% - Énfasis2 2 2 2 3 2 2" xfId="40405" xr:uid="{00000000-0005-0000-0000-0000D0020000}"/>
    <cellStyle name="20% - Énfasis2 2 2 2 3 3" xfId="11907" xr:uid="{00000000-0005-0000-0000-0000D1020000}"/>
    <cellStyle name="20% - Énfasis2 2 2 2 3 3 2" xfId="35090" xr:uid="{00000000-0005-0000-0000-0000D2020000}"/>
    <cellStyle name="20% - Énfasis2 2 2 2 3 4" xfId="21773" xr:uid="{00000000-0005-0000-0000-0000D3020000}"/>
    <cellStyle name="20% - Énfasis2 2 2 2 3 4 2" xfId="29780" xr:uid="{00000000-0005-0000-0000-0000D4020000}"/>
    <cellStyle name="20% - Énfasis2 2 2 2 3 5" xfId="24465" xr:uid="{00000000-0005-0000-0000-0000D5020000}"/>
    <cellStyle name="20% - Énfasis2 2 2 2 4" xfId="1177" xr:uid="{00000000-0005-0000-0000-0000D6020000}"/>
    <cellStyle name="20% - Énfasis2 2 2 2 4 2" xfId="18828" xr:uid="{00000000-0005-0000-0000-0000D7020000}"/>
    <cellStyle name="20% - Énfasis2 2 2 2 4 2 2" xfId="42173" xr:uid="{00000000-0005-0000-0000-0000D8020000}"/>
    <cellStyle name="20% - Énfasis2 2 2 2 4 3" xfId="13674" xr:uid="{00000000-0005-0000-0000-0000D9020000}"/>
    <cellStyle name="20% - Énfasis2 2 2 2 4 3 2" xfId="36858" xr:uid="{00000000-0005-0000-0000-0000DA020000}"/>
    <cellStyle name="20% - Énfasis2 2 2 2 4 4" xfId="20773" xr:uid="{00000000-0005-0000-0000-0000DB020000}"/>
    <cellStyle name="20% - Énfasis2 2 2 2 4 4 2" xfId="31548" xr:uid="{00000000-0005-0000-0000-0000DC020000}"/>
    <cellStyle name="20% - Énfasis2 2 2 2 4 5" xfId="26233" xr:uid="{00000000-0005-0000-0000-0000DD020000}"/>
    <cellStyle name="20% - Énfasis2 2 2 2 4 6" xfId="43968" xr:uid="{00000000-0005-0000-0000-0000DE020000}"/>
    <cellStyle name="20% - Énfasis2 2 2 2 4 7" xfId="4163" xr:uid="{00000000-0005-0000-0000-0000DF020000}"/>
    <cellStyle name="20% - Énfasis2 2 2 2 4 8" xfId="3128" xr:uid="{00000000-0005-0000-0000-0000E0020000}"/>
    <cellStyle name="20% - Énfasis2 2 2 2 5" xfId="15455" xr:uid="{00000000-0005-0000-0000-0000E1020000}"/>
    <cellStyle name="20% - Énfasis2 2 2 2 5 2" xfId="38642" xr:uid="{00000000-0005-0000-0000-0000E2020000}"/>
    <cellStyle name="20% - Énfasis2 2 2 2 6" xfId="10146" xr:uid="{00000000-0005-0000-0000-0000E3020000}"/>
    <cellStyle name="20% - Énfasis2 2 2 2 6 2" xfId="33327" xr:uid="{00000000-0005-0000-0000-0000E4020000}"/>
    <cellStyle name="20% - Énfasis2 2 2 2 7" xfId="19857" xr:uid="{00000000-0005-0000-0000-0000E5020000}"/>
    <cellStyle name="20% - Énfasis2 2 2 2 7 2" xfId="28017" xr:uid="{00000000-0005-0000-0000-0000E6020000}"/>
    <cellStyle name="20% - Énfasis2 2 2 2 8" xfId="22702" xr:uid="{00000000-0005-0000-0000-0000E7020000}"/>
    <cellStyle name="20% - Énfasis2 2 2 3" xfId="1585" xr:uid="{00000000-0005-0000-0000-0000E8020000}"/>
    <cellStyle name="20% - Énfasis2 2 2 3 10" xfId="3534" xr:uid="{00000000-0005-0000-0000-0000E9020000}"/>
    <cellStyle name="20% - Énfasis2 2 2 3 2" xfId="7149" xr:uid="{00000000-0005-0000-0000-0000EA020000}"/>
    <cellStyle name="20% - Énfasis2 2 2 3 2 2" xfId="17511" xr:uid="{00000000-0005-0000-0000-0000EB020000}"/>
    <cellStyle name="20% - Énfasis2 2 2 3 2 2 2" xfId="40811" xr:uid="{00000000-0005-0000-0000-0000EC020000}"/>
    <cellStyle name="20% - Énfasis2 2 2 3 2 3" xfId="12313" xr:uid="{00000000-0005-0000-0000-0000ED020000}"/>
    <cellStyle name="20% - Énfasis2 2 2 3 2 3 2" xfId="35496" xr:uid="{00000000-0005-0000-0000-0000EE020000}"/>
    <cellStyle name="20% - Énfasis2 2 2 3 2 4" xfId="30186" xr:uid="{00000000-0005-0000-0000-0000EF020000}"/>
    <cellStyle name="20% - Énfasis2 2 2 3 2 5" xfId="24871" xr:uid="{00000000-0005-0000-0000-0000F0020000}"/>
    <cellStyle name="20% - Énfasis2 2 2 3 3" xfId="8800" xr:uid="{00000000-0005-0000-0000-0000F1020000}"/>
    <cellStyle name="20% - Énfasis2 2 2 3 3 2" xfId="19234" xr:uid="{00000000-0005-0000-0000-0000F2020000}"/>
    <cellStyle name="20% - Énfasis2 2 2 3 3 2 2" xfId="42579" xr:uid="{00000000-0005-0000-0000-0000F3020000}"/>
    <cellStyle name="20% - Énfasis2 2 2 3 3 3" xfId="14080" xr:uid="{00000000-0005-0000-0000-0000F4020000}"/>
    <cellStyle name="20% - Énfasis2 2 2 3 3 3 2" xfId="37264" xr:uid="{00000000-0005-0000-0000-0000F5020000}"/>
    <cellStyle name="20% - Énfasis2 2 2 3 3 4" xfId="31954" xr:uid="{00000000-0005-0000-0000-0000F6020000}"/>
    <cellStyle name="20% - Énfasis2 2 2 3 3 5" xfId="26639" xr:uid="{00000000-0005-0000-0000-0000F7020000}"/>
    <cellStyle name="20% - Énfasis2 2 2 3 4" xfId="15861" xr:uid="{00000000-0005-0000-0000-0000F8020000}"/>
    <cellStyle name="20% - Énfasis2 2 2 3 4 2" xfId="39048" xr:uid="{00000000-0005-0000-0000-0000F9020000}"/>
    <cellStyle name="20% - Énfasis2 2 2 3 5" xfId="10552" xr:uid="{00000000-0005-0000-0000-0000FA020000}"/>
    <cellStyle name="20% - Énfasis2 2 2 3 5 2" xfId="33733" xr:uid="{00000000-0005-0000-0000-0000FB020000}"/>
    <cellStyle name="20% - Énfasis2 2 2 3 6" xfId="21179" xr:uid="{00000000-0005-0000-0000-0000FC020000}"/>
    <cellStyle name="20% - Énfasis2 2 2 3 6 2" xfId="28423" xr:uid="{00000000-0005-0000-0000-0000FD020000}"/>
    <cellStyle name="20% - Énfasis2 2 2 3 7" xfId="23108" xr:uid="{00000000-0005-0000-0000-0000FE020000}"/>
    <cellStyle name="20% - Énfasis2 2 2 3 8" xfId="44374" xr:uid="{00000000-0005-0000-0000-0000FF020000}"/>
    <cellStyle name="20% - Énfasis2 2 2 3 9" xfId="4164" xr:uid="{00000000-0005-0000-0000-000000030000}"/>
    <cellStyle name="20% - Énfasis2 2 2 4" xfId="2185" xr:uid="{00000000-0005-0000-0000-000001030000}"/>
    <cellStyle name="20% - Énfasis2 2 2 4 2" xfId="6350" xr:uid="{00000000-0005-0000-0000-000002030000}"/>
    <cellStyle name="20% - Énfasis2 2 2 4 2 2" xfId="39999" xr:uid="{00000000-0005-0000-0000-000003030000}"/>
    <cellStyle name="20% - Énfasis2 2 2 4 3" xfId="11501" xr:uid="{00000000-0005-0000-0000-000004030000}"/>
    <cellStyle name="20% - Énfasis2 2 2 4 3 2" xfId="34684" xr:uid="{00000000-0005-0000-0000-000005030000}"/>
    <cellStyle name="20% - Énfasis2 2 2 4 4" xfId="21772" xr:uid="{00000000-0005-0000-0000-000006030000}"/>
    <cellStyle name="20% - Énfasis2 2 2 4 4 2" xfId="29374" xr:uid="{00000000-0005-0000-0000-000007030000}"/>
    <cellStyle name="20% - Énfasis2 2 2 4 5" xfId="24059" xr:uid="{00000000-0005-0000-0000-000008030000}"/>
    <cellStyle name="20% - Énfasis2 2 2 5" xfId="761" xr:uid="{00000000-0005-0000-0000-000009030000}"/>
    <cellStyle name="20% - Énfasis2 2 2 5 2" xfId="18423" xr:uid="{00000000-0005-0000-0000-00000A030000}"/>
    <cellStyle name="20% - Énfasis2 2 2 5 2 2" xfId="41767" xr:uid="{00000000-0005-0000-0000-00000B030000}"/>
    <cellStyle name="20% - Énfasis2 2 2 5 3" xfId="13268" xr:uid="{00000000-0005-0000-0000-00000C030000}"/>
    <cellStyle name="20% - Énfasis2 2 2 5 3 2" xfId="36452" xr:uid="{00000000-0005-0000-0000-00000D030000}"/>
    <cellStyle name="20% - Énfasis2 2 2 5 4" xfId="20367" xr:uid="{00000000-0005-0000-0000-00000E030000}"/>
    <cellStyle name="20% - Énfasis2 2 2 5 4 2" xfId="31142" xr:uid="{00000000-0005-0000-0000-00000F030000}"/>
    <cellStyle name="20% - Énfasis2 2 2 5 5" xfId="25827" xr:uid="{00000000-0005-0000-0000-000010030000}"/>
    <cellStyle name="20% - Énfasis2 2 2 5 6" xfId="43562" xr:uid="{00000000-0005-0000-0000-000011030000}"/>
    <cellStyle name="20% - Énfasis2 2 2 5 7" xfId="4165" xr:uid="{00000000-0005-0000-0000-000012030000}"/>
    <cellStyle name="20% - Énfasis2 2 2 5 8" xfId="2722" xr:uid="{00000000-0005-0000-0000-000013030000}"/>
    <cellStyle name="20% - Énfasis2 2 2 6" xfId="15049" xr:uid="{00000000-0005-0000-0000-000014030000}"/>
    <cellStyle name="20% - Énfasis2 2 2 6 2" xfId="38236" xr:uid="{00000000-0005-0000-0000-000015030000}"/>
    <cellStyle name="20% - Énfasis2 2 2 7" xfId="9740" xr:uid="{00000000-0005-0000-0000-000016030000}"/>
    <cellStyle name="20% - Énfasis2 2 2 7 2" xfId="32921" xr:uid="{00000000-0005-0000-0000-000017030000}"/>
    <cellStyle name="20% - Énfasis2 2 2 8" xfId="19856" xr:uid="{00000000-0005-0000-0000-000018030000}"/>
    <cellStyle name="20% - Énfasis2 2 2 8 2" xfId="27611" xr:uid="{00000000-0005-0000-0000-000019030000}"/>
    <cellStyle name="20% - Énfasis2 2 2 9" xfId="22296" xr:uid="{00000000-0005-0000-0000-00001A030000}"/>
    <cellStyle name="20% - Énfasis2 2 3" xfId="82" xr:uid="{00000000-0005-0000-0000-00001B030000}"/>
    <cellStyle name="20% - Énfasis2 2 3 2" xfId="1306" xr:uid="{00000000-0005-0000-0000-00001C030000}"/>
    <cellStyle name="20% - Énfasis2 2 3 2 10" xfId="4166" xr:uid="{00000000-0005-0000-0000-00001D030000}"/>
    <cellStyle name="20% - Énfasis2 2 3 2 11" xfId="3257" xr:uid="{00000000-0005-0000-0000-00001E030000}"/>
    <cellStyle name="20% - Énfasis2 2 3 2 2" xfId="2121" xr:uid="{00000000-0005-0000-0000-00001F030000}"/>
    <cellStyle name="20% - Énfasis2 2 3 2 2 10" xfId="4069" xr:uid="{00000000-0005-0000-0000-000020030000}"/>
    <cellStyle name="20% - Énfasis2 2 3 2 2 2" xfId="7676" xr:uid="{00000000-0005-0000-0000-000021030000}"/>
    <cellStyle name="20% - Énfasis2 2 3 2 2 2 2" xfId="18010" xr:uid="{00000000-0005-0000-0000-000022030000}"/>
    <cellStyle name="20% - Énfasis2 2 3 2 2 2 2 2" xfId="41346" xr:uid="{00000000-0005-0000-0000-000023030000}"/>
    <cellStyle name="20% - Énfasis2 2 3 2 2 2 3" xfId="12848" xr:uid="{00000000-0005-0000-0000-000024030000}"/>
    <cellStyle name="20% - Énfasis2 2 3 2 2 2 3 2" xfId="36031" xr:uid="{00000000-0005-0000-0000-000025030000}"/>
    <cellStyle name="20% - Énfasis2 2 3 2 2 2 4" xfId="30721" xr:uid="{00000000-0005-0000-0000-000026030000}"/>
    <cellStyle name="20% - Énfasis2 2 3 2 2 2 5" xfId="25406" xr:uid="{00000000-0005-0000-0000-000027030000}"/>
    <cellStyle name="20% - Énfasis2 2 3 2 2 3" xfId="9300" xr:uid="{00000000-0005-0000-0000-000028030000}"/>
    <cellStyle name="20% - Énfasis2 2 3 2 2 3 2" xfId="19769" xr:uid="{00000000-0005-0000-0000-000029030000}"/>
    <cellStyle name="20% - Énfasis2 2 3 2 2 3 2 2" xfId="43114" xr:uid="{00000000-0005-0000-0000-00002A030000}"/>
    <cellStyle name="20% - Énfasis2 2 3 2 2 3 3" xfId="14615" xr:uid="{00000000-0005-0000-0000-00002B030000}"/>
    <cellStyle name="20% - Énfasis2 2 3 2 2 3 3 2" xfId="37799" xr:uid="{00000000-0005-0000-0000-00002C030000}"/>
    <cellStyle name="20% - Énfasis2 2 3 2 2 3 4" xfId="32489" xr:uid="{00000000-0005-0000-0000-00002D030000}"/>
    <cellStyle name="20% - Énfasis2 2 3 2 2 3 5" xfId="27174" xr:uid="{00000000-0005-0000-0000-00002E030000}"/>
    <cellStyle name="20% - Énfasis2 2 3 2 2 4" xfId="16396" xr:uid="{00000000-0005-0000-0000-00002F030000}"/>
    <cellStyle name="20% - Énfasis2 2 3 2 2 4 2" xfId="39583" xr:uid="{00000000-0005-0000-0000-000030030000}"/>
    <cellStyle name="20% - Énfasis2 2 3 2 2 5" xfId="11087" xr:uid="{00000000-0005-0000-0000-000031030000}"/>
    <cellStyle name="20% - Énfasis2 2 3 2 2 5 2" xfId="34268" xr:uid="{00000000-0005-0000-0000-000032030000}"/>
    <cellStyle name="20% - Énfasis2 2 3 2 2 6" xfId="21714" xr:uid="{00000000-0005-0000-0000-000033030000}"/>
    <cellStyle name="20% - Énfasis2 2 3 2 2 6 2" xfId="28958" xr:uid="{00000000-0005-0000-0000-000034030000}"/>
    <cellStyle name="20% - Énfasis2 2 3 2 2 7" xfId="23643" xr:uid="{00000000-0005-0000-0000-000035030000}"/>
    <cellStyle name="20% - Énfasis2 2 3 2 2 8" xfId="44909" xr:uid="{00000000-0005-0000-0000-000036030000}"/>
    <cellStyle name="20% - Énfasis2 2 3 2 2 9" xfId="4167" xr:uid="{00000000-0005-0000-0000-000037030000}"/>
    <cellStyle name="20% - Énfasis2 2 3 2 3" xfId="6876" xr:uid="{00000000-0005-0000-0000-000038030000}"/>
    <cellStyle name="20% - Énfasis2 2 3 2 3 2" xfId="17246" xr:uid="{00000000-0005-0000-0000-000039030000}"/>
    <cellStyle name="20% - Énfasis2 2 3 2 3 2 2" xfId="40534" xr:uid="{00000000-0005-0000-0000-00003A030000}"/>
    <cellStyle name="20% - Énfasis2 2 3 2 3 3" xfId="12036" xr:uid="{00000000-0005-0000-0000-00003B030000}"/>
    <cellStyle name="20% - Énfasis2 2 3 2 3 3 2" xfId="35219" xr:uid="{00000000-0005-0000-0000-00003C030000}"/>
    <cellStyle name="20% - Énfasis2 2 3 2 3 4" xfId="29909" xr:uid="{00000000-0005-0000-0000-00003D030000}"/>
    <cellStyle name="20% - Énfasis2 2 3 2 3 5" xfId="24594" xr:uid="{00000000-0005-0000-0000-00003E030000}"/>
    <cellStyle name="20% - Énfasis2 2 3 2 4" xfId="8535" xr:uid="{00000000-0005-0000-0000-00003F030000}"/>
    <cellStyle name="20% - Énfasis2 2 3 2 4 2" xfId="18957" xr:uid="{00000000-0005-0000-0000-000040030000}"/>
    <cellStyle name="20% - Énfasis2 2 3 2 4 2 2" xfId="42302" xr:uid="{00000000-0005-0000-0000-000041030000}"/>
    <cellStyle name="20% - Énfasis2 2 3 2 4 3" xfId="13803" xr:uid="{00000000-0005-0000-0000-000042030000}"/>
    <cellStyle name="20% - Énfasis2 2 3 2 4 3 2" xfId="36987" xr:uid="{00000000-0005-0000-0000-000043030000}"/>
    <cellStyle name="20% - Énfasis2 2 3 2 4 4" xfId="31677" xr:uid="{00000000-0005-0000-0000-000044030000}"/>
    <cellStyle name="20% - Énfasis2 2 3 2 4 5" xfId="26362" xr:uid="{00000000-0005-0000-0000-000045030000}"/>
    <cellStyle name="20% - Énfasis2 2 3 2 5" xfId="15584" xr:uid="{00000000-0005-0000-0000-000046030000}"/>
    <cellStyle name="20% - Énfasis2 2 3 2 5 2" xfId="38771" xr:uid="{00000000-0005-0000-0000-000047030000}"/>
    <cellStyle name="20% - Énfasis2 2 3 2 6" xfId="10275" xr:uid="{00000000-0005-0000-0000-000048030000}"/>
    <cellStyle name="20% - Énfasis2 2 3 2 6 2" xfId="33456" xr:uid="{00000000-0005-0000-0000-000049030000}"/>
    <cellStyle name="20% - Énfasis2 2 3 2 7" xfId="20902" xr:uid="{00000000-0005-0000-0000-00004A030000}"/>
    <cellStyle name="20% - Énfasis2 2 3 2 7 2" xfId="28146" xr:uid="{00000000-0005-0000-0000-00004B030000}"/>
    <cellStyle name="20% - Énfasis2 2 3 2 8" xfId="22831" xr:uid="{00000000-0005-0000-0000-00004C030000}"/>
    <cellStyle name="20% - Énfasis2 2 3 2 9" xfId="44097" xr:uid="{00000000-0005-0000-0000-00004D030000}"/>
    <cellStyle name="20% - Énfasis2 2 3 3" xfId="1714" xr:uid="{00000000-0005-0000-0000-00004E030000}"/>
    <cellStyle name="20% - Énfasis2 2 3 3 10" xfId="3663" xr:uid="{00000000-0005-0000-0000-00004F030000}"/>
    <cellStyle name="20% - Énfasis2 2 3 3 2" xfId="7276" xr:uid="{00000000-0005-0000-0000-000050030000}"/>
    <cellStyle name="20% - Énfasis2 2 3 3 2 2" xfId="17628" xr:uid="{00000000-0005-0000-0000-000051030000}"/>
    <cellStyle name="20% - Énfasis2 2 3 3 2 2 2" xfId="40940" xr:uid="{00000000-0005-0000-0000-000052030000}"/>
    <cellStyle name="20% - Énfasis2 2 3 3 2 3" xfId="12442" xr:uid="{00000000-0005-0000-0000-000053030000}"/>
    <cellStyle name="20% - Énfasis2 2 3 3 2 3 2" xfId="35625" xr:uid="{00000000-0005-0000-0000-000054030000}"/>
    <cellStyle name="20% - Énfasis2 2 3 3 2 4" xfId="30315" xr:uid="{00000000-0005-0000-0000-000055030000}"/>
    <cellStyle name="20% - Énfasis2 2 3 3 2 5" xfId="25000" xr:uid="{00000000-0005-0000-0000-000056030000}"/>
    <cellStyle name="20% - Énfasis2 2 3 3 3" xfId="8917" xr:uid="{00000000-0005-0000-0000-000057030000}"/>
    <cellStyle name="20% - Énfasis2 2 3 3 3 2" xfId="19363" xr:uid="{00000000-0005-0000-0000-000058030000}"/>
    <cellStyle name="20% - Énfasis2 2 3 3 3 2 2" xfId="42708" xr:uid="{00000000-0005-0000-0000-000059030000}"/>
    <cellStyle name="20% - Énfasis2 2 3 3 3 3" xfId="14209" xr:uid="{00000000-0005-0000-0000-00005A030000}"/>
    <cellStyle name="20% - Énfasis2 2 3 3 3 3 2" xfId="37393" xr:uid="{00000000-0005-0000-0000-00005B030000}"/>
    <cellStyle name="20% - Énfasis2 2 3 3 3 4" xfId="32083" xr:uid="{00000000-0005-0000-0000-00005C030000}"/>
    <cellStyle name="20% - Énfasis2 2 3 3 3 5" xfId="26768" xr:uid="{00000000-0005-0000-0000-00005D030000}"/>
    <cellStyle name="20% - Énfasis2 2 3 3 4" xfId="15990" xr:uid="{00000000-0005-0000-0000-00005E030000}"/>
    <cellStyle name="20% - Énfasis2 2 3 3 4 2" xfId="39177" xr:uid="{00000000-0005-0000-0000-00005F030000}"/>
    <cellStyle name="20% - Énfasis2 2 3 3 5" xfId="10681" xr:uid="{00000000-0005-0000-0000-000060030000}"/>
    <cellStyle name="20% - Énfasis2 2 3 3 5 2" xfId="33862" xr:uid="{00000000-0005-0000-0000-000061030000}"/>
    <cellStyle name="20% - Énfasis2 2 3 3 6" xfId="21308" xr:uid="{00000000-0005-0000-0000-000062030000}"/>
    <cellStyle name="20% - Énfasis2 2 3 3 6 2" xfId="28552" xr:uid="{00000000-0005-0000-0000-000063030000}"/>
    <cellStyle name="20% - Énfasis2 2 3 3 7" xfId="23237" xr:uid="{00000000-0005-0000-0000-000064030000}"/>
    <cellStyle name="20% - Énfasis2 2 3 3 8" xfId="44503" xr:uid="{00000000-0005-0000-0000-000065030000}"/>
    <cellStyle name="20% - Énfasis2 2 3 3 9" xfId="4168" xr:uid="{00000000-0005-0000-0000-000066030000}"/>
    <cellStyle name="20% - Énfasis2 2 3 4" xfId="2187" xr:uid="{00000000-0005-0000-0000-000067030000}"/>
    <cellStyle name="20% - Énfasis2 2 3 4 2" xfId="6477" xr:uid="{00000000-0005-0000-0000-000068030000}"/>
    <cellStyle name="20% - Énfasis2 2 3 4 2 2" xfId="40128" xr:uid="{00000000-0005-0000-0000-000069030000}"/>
    <cellStyle name="20% - Énfasis2 2 3 4 3" xfId="11630" xr:uid="{00000000-0005-0000-0000-00006A030000}"/>
    <cellStyle name="20% - Énfasis2 2 3 4 3 2" xfId="34813" xr:uid="{00000000-0005-0000-0000-00006B030000}"/>
    <cellStyle name="20% - Énfasis2 2 3 4 4" xfId="21774" xr:uid="{00000000-0005-0000-0000-00006C030000}"/>
    <cellStyle name="20% - Énfasis2 2 3 4 4 2" xfId="29503" xr:uid="{00000000-0005-0000-0000-00006D030000}"/>
    <cellStyle name="20% - Énfasis2 2 3 4 5" xfId="24188" xr:uid="{00000000-0005-0000-0000-00006E030000}"/>
    <cellStyle name="20% - Énfasis2 2 3 5" xfId="898" xr:uid="{00000000-0005-0000-0000-00006F030000}"/>
    <cellStyle name="20% - Énfasis2 2 3 5 2" xfId="18552" xr:uid="{00000000-0005-0000-0000-000070030000}"/>
    <cellStyle name="20% - Énfasis2 2 3 5 2 2" xfId="41896" xr:uid="{00000000-0005-0000-0000-000071030000}"/>
    <cellStyle name="20% - Énfasis2 2 3 5 3" xfId="13397" xr:uid="{00000000-0005-0000-0000-000072030000}"/>
    <cellStyle name="20% - Énfasis2 2 3 5 3 2" xfId="36581" xr:uid="{00000000-0005-0000-0000-000073030000}"/>
    <cellStyle name="20% - Énfasis2 2 3 5 4" xfId="20496" xr:uid="{00000000-0005-0000-0000-000074030000}"/>
    <cellStyle name="20% - Énfasis2 2 3 5 4 2" xfId="31271" xr:uid="{00000000-0005-0000-0000-000075030000}"/>
    <cellStyle name="20% - Énfasis2 2 3 5 5" xfId="25956" xr:uid="{00000000-0005-0000-0000-000076030000}"/>
    <cellStyle name="20% - Énfasis2 2 3 5 6" xfId="43691" xr:uid="{00000000-0005-0000-0000-000077030000}"/>
    <cellStyle name="20% - Énfasis2 2 3 5 7" xfId="4169" xr:uid="{00000000-0005-0000-0000-000078030000}"/>
    <cellStyle name="20% - Énfasis2 2 3 5 8" xfId="2851" xr:uid="{00000000-0005-0000-0000-000079030000}"/>
    <cellStyle name="20% - Énfasis2 2 3 6" xfId="15178" xr:uid="{00000000-0005-0000-0000-00007A030000}"/>
    <cellStyle name="20% - Énfasis2 2 3 6 2" xfId="38365" xr:uid="{00000000-0005-0000-0000-00007B030000}"/>
    <cellStyle name="20% - Énfasis2 2 3 7" xfId="9869" xr:uid="{00000000-0005-0000-0000-00007C030000}"/>
    <cellStyle name="20% - Énfasis2 2 3 7 2" xfId="33050" xr:uid="{00000000-0005-0000-0000-00007D030000}"/>
    <cellStyle name="20% - Énfasis2 2 3 8" xfId="19858" xr:uid="{00000000-0005-0000-0000-00007E030000}"/>
    <cellStyle name="20% - Énfasis2 2 3 8 2" xfId="27740" xr:uid="{00000000-0005-0000-0000-00007F030000}"/>
    <cellStyle name="20% - Énfasis2 2 3 9" xfId="22425" xr:uid="{00000000-0005-0000-0000-000080030000}"/>
    <cellStyle name="20% - Énfasis2 2 4" xfId="1042" xr:uid="{00000000-0005-0000-0000-000081030000}"/>
    <cellStyle name="20% - Énfasis2 2 4 10" xfId="4170" xr:uid="{00000000-0005-0000-0000-000082030000}"/>
    <cellStyle name="20% - Énfasis2 2 4 11" xfId="2993" xr:uid="{00000000-0005-0000-0000-000083030000}"/>
    <cellStyle name="20% - Énfasis2 2 4 2" xfId="1857" xr:uid="{00000000-0005-0000-0000-000084030000}"/>
    <cellStyle name="20% - Énfasis2 2 4 2 10" xfId="3805" xr:uid="{00000000-0005-0000-0000-000085030000}"/>
    <cellStyle name="20% - Énfasis2 2 4 2 2" xfId="7416" xr:uid="{00000000-0005-0000-0000-000086030000}"/>
    <cellStyle name="20% - Énfasis2 2 4 2 2 2" xfId="17770" xr:uid="{00000000-0005-0000-0000-000087030000}"/>
    <cellStyle name="20% - Énfasis2 2 4 2 2 2 2" xfId="41082" xr:uid="{00000000-0005-0000-0000-000088030000}"/>
    <cellStyle name="20% - Énfasis2 2 4 2 2 3" xfId="12584" xr:uid="{00000000-0005-0000-0000-000089030000}"/>
    <cellStyle name="20% - Énfasis2 2 4 2 2 3 2" xfId="35767" xr:uid="{00000000-0005-0000-0000-00008A030000}"/>
    <cellStyle name="20% - Énfasis2 2 4 2 2 4" xfId="30457" xr:uid="{00000000-0005-0000-0000-00008B030000}"/>
    <cellStyle name="20% - Énfasis2 2 4 2 2 5" xfId="25142" xr:uid="{00000000-0005-0000-0000-00008C030000}"/>
    <cellStyle name="20% - Énfasis2 2 4 2 3" xfId="9060" xr:uid="{00000000-0005-0000-0000-00008D030000}"/>
    <cellStyle name="20% - Énfasis2 2 4 2 3 2" xfId="19505" xr:uid="{00000000-0005-0000-0000-00008E030000}"/>
    <cellStyle name="20% - Énfasis2 2 4 2 3 2 2" xfId="42850" xr:uid="{00000000-0005-0000-0000-00008F030000}"/>
    <cellStyle name="20% - Énfasis2 2 4 2 3 3" xfId="14351" xr:uid="{00000000-0005-0000-0000-000090030000}"/>
    <cellStyle name="20% - Énfasis2 2 4 2 3 3 2" xfId="37535" xr:uid="{00000000-0005-0000-0000-000091030000}"/>
    <cellStyle name="20% - Énfasis2 2 4 2 3 4" xfId="32225" xr:uid="{00000000-0005-0000-0000-000092030000}"/>
    <cellStyle name="20% - Énfasis2 2 4 2 3 5" xfId="26910" xr:uid="{00000000-0005-0000-0000-000093030000}"/>
    <cellStyle name="20% - Énfasis2 2 4 2 4" xfId="16132" xr:uid="{00000000-0005-0000-0000-000094030000}"/>
    <cellStyle name="20% - Énfasis2 2 4 2 4 2" xfId="39319" xr:uid="{00000000-0005-0000-0000-000095030000}"/>
    <cellStyle name="20% - Énfasis2 2 4 2 5" xfId="10823" xr:uid="{00000000-0005-0000-0000-000096030000}"/>
    <cellStyle name="20% - Énfasis2 2 4 2 5 2" xfId="34004" xr:uid="{00000000-0005-0000-0000-000097030000}"/>
    <cellStyle name="20% - Énfasis2 2 4 2 6" xfId="21450" xr:uid="{00000000-0005-0000-0000-000098030000}"/>
    <cellStyle name="20% - Énfasis2 2 4 2 6 2" xfId="28694" xr:uid="{00000000-0005-0000-0000-000099030000}"/>
    <cellStyle name="20% - Énfasis2 2 4 2 7" xfId="23379" xr:uid="{00000000-0005-0000-0000-00009A030000}"/>
    <cellStyle name="20% - Énfasis2 2 4 2 8" xfId="44645" xr:uid="{00000000-0005-0000-0000-00009B030000}"/>
    <cellStyle name="20% - Énfasis2 2 4 2 9" xfId="4171" xr:uid="{00000000-0005-0000-0000-00009C030000}"/>
    <cellStyle name="20% - Énfasis2 2 4 3" xfId="6616" xr:uid="{00000000-0005-0000-0000-00009D030000}"/>
    <cellStyle name="20% - Énfasis2 2 4 3 2" xfId="17018" xr:uid="{00000000-0005-0000-0000-00009E030000}"/>
    <cellStyle name="20% - Énfasis2 2 4 3 2 2" xfId="40270" xr:uid="{00000000-0005-0000-0000-00009F030000}"/>
    <cellStyle name="20% - Énfasis2 2 4 3 3" xfId="11772" xr:uid="{00000000-0005-0000-0000-0000A0030000}"/>
    <cellStyle name="20% - Énfasis2 2 4 3 3 2" xfId="34955" xr:uid="{00000000-0005-0000-0000-0000A1030000}"/>
    <cellStyle name="20% - Énfasis2 2 4 3 4" xfId="29645" xr:uid="{00000000-0005-0000-0000-0000A2030000}"/>
    <cellStyle name="20% - Énfasis2 2 4 3 5" xfId="24330" xr:uid="{00000000-0005-0000-0000-0000A3030000}"/>
    <cellStyle name="20% - Énfasis2 2 4 4" xfId="8307" xr:uid="{00000000-0005-0000-0000-0000A4030000}"/>
    <cellStyle name="20% - Énfasis2 2 4 4 2" xfId="18693" xr:uid="{00000000-0005-0000-0000-0000A5030000}"/>
    <cellStyle name="20% - Énfasis2 2 4 4 2 2" xfId="42038" xr:uid="{00000000-0005-0000-0000-0000A6030000}"/>
    <cellStyle name="20% - Énfasis2 2 4 4 3" xfId="13539" xr:uid="{00000000-0005-0000-0000-0000A7030000}"/>
    <cellStyle name="20% - Énfasis2 2 4 4 3 2" xfId="36723" xr:uid="{00000000-0005-0000-0000-0000A8030000}"/>
    <cellStyle name="20% - Énfasis2 2 4 4 4" xfId="31413" xr:uid="{00000000-0005-0000-0000-0000A9030000}"/>
    <cellStyle name="20% - Énfasis2 2 4 4 5" xfId="26098" xr:uid="{00000000-0005-0000-0000-0000AA030000}"/>
    <cellStyle name="20% - Énfasis2 2 4 5" xfId="15320" xr:uid="{00000000-0005-0000-0000-0000AB030000}"/>
    <cellStyle name="20% - Énfasis2 2 4 5 2" xfId="38507" xr:uid="{00000000-0005-0000-0000-0000AC030000}"/>
    <cellStyle name="20% - Énfasis2 2 4 6" xfId="10011" xr:uid="{00000000-0005-0000-0000-0000AD030000}"/>
    <cellStyle name="20% - Énfasis2 2 4 6 2" xfId="33192" xr:uid="{00000000-0005-0000-0000-0000AE030000}"/>
    <cellStyle name="20% - Énfasis2 2 4 7" xfId="20638" xr:uid="{00000000-0005-0000-0000-0000AF030000}"/>
    <cellStyle name="20% - Énfasis2 2 4 7 2" xfId="27882" xr:uid="{00000000-0005-0000-0000-0000B0030000}"/>
    <cellStyle name="20% - Énfasis2 2 4 8" xfId="22567" xr:uid="{00000000-0005-0000-0000-0000B1030000}"/>
    <cellStyle name="20% - Énfasis2 2 4 9" xfId="43833" xr:uid="{00000000-0005-0000-0000-0000B2030000}"/>
    <cellStyle name="20% - Énfasis2 2 5" xfId="623" xr:uid="{00000000-0005-0000-0000-0000B3030000}"/>
    <cellStyle name="20% - Énfasis2 2 5 10" xfId="2587" xr:uid="{00000000-0005-0000-0000-0000B4030000}"/>
    <cellStyle name="20% - Énfasis2 2 5 2" xfId="6217" xr:uid="{00000000-0005-0000-0000-0000B5030000}"/>
    <cellStyle name="20% - Énfasis2 2 5 2 2" xfId="16660" xr:uid="{00000000-0005-0000-0000-0000B6030000}"/>
    <cellStyle name="20% - Énfasis2 2 5 2 2 2" xfId="39864" xr:uid="{00000000-0005-0000-0000-0000B7030000}"/>
    <cellStyle name="20% - Énfasis2 2 5 2 3" xfId="11366" xr:uid="{00000000-0005-0000-0000-0000B8030000}"/>
    <cellStyle name="20% - Énfasis2 2 5 2 3 2" xfId="34549" xr:uid="{00000000-0005-0000-0000-0000B9030000}"/>
    <cellStyle name="20% - Énfasis2 2 5 2 4" xfId="29239" xr:uid="{00000000-0005-0000-0000-0000BA030000}"/>
    <cellStyle name="20% - Énfasis2 2 5 2 5" xfId="23924" xr:uid="{00000000-0005-0000-0000-0000BB030000}"/>
    <cellStyle name="20% - Énfasis2 2 5 3" xfId="7949" xr:uid="{00000000-0005-0000-0000-0000BC030000}"/>
    <cellStyle name="20% - Énfasis2 2 5 3 2" xfId="18288" xr:uid="{00000000-0005-0000-0000-0000BD030000}"/>
    <cellStyle name="20% - Énfasis2 2 5 3 2 2" xfId="41632" xr:uid="{00000000-0005-0000-0000-0000BE030000}"/>
    <cellStyle name="20% - Énfasis2 2 5 3 3" xfId="13133" xr:uid="{00000000-0005-0000-0000-0000BF030000}"/>
    <cellStyle name="20% - Énfasis2 2 5 3 3 2" xfId="36317" xr:uid="{00000000-0005-0000-0000-0000C0030000}"/>
    <cellStyle name="20% - Énfasis2 2 5 3 4" xfId="31007" xr:uid="{00000000-0005-0000-0000-0000C1030000}"/>
    <cellStyle name="20% - Énfasis2 2 5 3 5" xfId="25692" xr:uid="{00000000-0005-0000-0000-0000C2030000}"/>
    <cellStyle name="20% - Énfasis2 2 5 4" xfId="14914" xr:uid="{00000000-0005-0000-0000-0000C3030000}"/>
    <cellStyle name="20% - Énfasis2 2 5 4 2" xfId="38101" xr:uid="{00000000-0005-0000-0000-0000C4030000}"/>
    <cellStyle name="20% - Énfasis2 2 5 5" xfId="9605" xr:uid="{00000000-0005-0000-0000-0000C5030000}"/>
    <cellStyle name="20% - Énfasis2 2 5 5 2" xfId="32786" xr:uid="{00000000-0005-0000-0000-0000C6030000}"/>
    <cellStyle name="20% - Énfasis2 2 5 6" xfId="20232" xr:uid="{00000000-0005-0000-0000-0000C7030000}"/>
    <cellStyle name="20% - Énfasis2 2 5 6 2" xfId="27476" xr:uid="{00000000-0005-0000-0000-0000C8030000}"/>
    <cellStyle name="20% - Énfasis2 2 5 7" xfId="22161" xr:uid="{00000000-0005-0000-0000-0000C9030000}"/>
    <cellStyle name="20% - Énfasis2 2 5 8" xfId="43427" xr:uid="{00000000-0005-0000-0000-0000CA030000}"/>
    <cellStyle name="20% - Énfasis2 2 5 9" xfId="4172" xr:uid="{00000000-0005-0000-0000-0000CB030000}"/>
    <cellStyle name="20% - Énfasis2 2 6" xfId="1450" xr:uid="{00000000-0005-0000-0000-0000CC030000}"/>
    <cellStyle name="20% - Énfasis2 2 6 10" xfId="3399" xr:uid="{00000000-0005-0000-0000-0000CD030000}"/>
    <cellStyle name="20% - Énfasis2 2 6 2" xfId="7016" xr:uid="{00000000-0005-0000-0000-0000CE030000}"/>
    <cellStyle name="20% - Énfasis2 2 6 2 2" xfId="17388" xr:uid="{00000000-0005-0000-0000-0000CF030000}"/>
    <cellStyle name="20% - Énfasis2 2 6 2 2 2" xfId="40676" xr:uid="{00000000-0005-0000-0000-0000D0030000}"/>
    <cellStyle name="20% - Énfasis2 2 6 2 3" xfId="12178" xr:uid="{00000000-0005-0000-0000-0000D1030000}"/>
    <cellStyle name="20% - Énfasis2 2 6 2 3 2" xfId="35361" xr:uid="{00000000-0005-0000-0000-0000D2030000}"/>
    <cellStyle name="20% - Énfasis2 2 6 2 4" xfId="30051" xr:uid="{00000000-0005-0000-0000-0000D3030000}"/>
    <cellStyle name="20% - Énfasis2 2 6 2 5" xfId="24736" xr:uid="{00000000-0005-0000-0000-0000D4030000}"/>
    <cellStyle name="20% - Énfasis2 2 6 3" xfId="8677" xr:uid="{00000000-0005-0000-0000-0000D5030000}"/>
    <cellStyle name="20% - Énfasis2 2 6 3 2" xfId="19099" xr:uid="{00000000-0005-0000-0000-0000D6030000}"/>
    <cellStyle name="20% - Énfasis2 2 6 3 2 2" xfId="42444" xr:uid="{00000000-0005-0000-0000-0000D7030000}"/>
    <cellStyle name="20% - Énfasis2 2 6 3 3" xfId="13945" xr:uid="{00000000-0005-0000-0000-0000D8030000}"/>
    <cellStyle name="20% - Énfasis2 2 6 3 3 2" xfId="37129" xr:uid="{00000000-0005-0000-0000-0000D9030000}"/>
    <cellStyle name="20% - Énfasis2 2 6 3 4" xfId="31819" xr:uid="{00000000-0005-0000-0000-0000DA030000}"/>
    <cellStyle name="20% - Énfasis2 2 6 3 5" xfId="26504" xr:uid="{00000000-0005-0000-0000-0000DB030000}"/>
    <cellStyle name="20% - Énfasis2 2 6 4" xfId="15726" xr:uid="{00000000-0005-0000-0000-0000DC030000}"/>
    <cellStyle name="20% - Énfasis2 2 6 4 2" xfId="38913" xr:uid="{00000000-0005-0000-0000-0000DD030000}"/>
    <cellStyle name="20% - Énfasis2 2 6 5" xfId="10417" xr:uid="{00000000-0005-0000-0000-0000DE030000}"/>
    <cellStyle name="20% - Énfasis2 2 6 5 2" xfId="33598" xr:uid="{00000000-0005-0000-0000-0000DF030000}"/>
    <cellStyle name="20% - Énfasis2 2 6 6" xfId="21044" xr:uid="{00000000-0005-0000-0000-0000E0030000}"/>
    <cellStyle name="20% - Énfasis2 2 6 6 2" xfId="28288" xr:uid="{00000000-0005-0000-0000-0000E1030000}"/>
    <cellStyle name="20% - Énfasis2 2 6 7" xfId="22973" xr:uid="{00000000-0005-0000-0000-0000E2030000}"/>
    <cellStyle name="20% - Énfasis2 2 6 8" xfId="44239" xr:uid="{00000000-0005-0000-0000-0000E3030000}"/>
    <cellStyle name="20% - Énfasis2 2 6 9" xfId="4173" xr:uid="{00000000-0005-0000-0000-0000E4030000}"/>
    <cellStyle name="20% - Énfasis2 2 7" xfId="2184" xr:uid="{00000000-0005-0000-0000-0000E5030000}"/>
    <cellStyle name="20% - Énfasis2 2 7 2" xfId="6084" xr:uid="{00000000-0005-0000-0000-0000E6030000}"/>
    <cellStyle name="20% - Énfasis2 2 7 2 2" xfId="39730" xr:uid="{00000000-0005-0000-0000-0000E7030000}"/>
    <cellStyle name="20% - Énfasis2 2 7 3" xfId="11232" xr:uid="{00000000-0005-0000-0000-0000E8030000}"/>
    <cellStyle name="20% - Énfasis2 2 7 3 2" xfId="34415" xr:uid="{00000000-0005-0000-0000-0000E9030000}"/>
    <cellStyle name="20% - Énfasis2 2 7 4" xfId="21771" xr:uid="{00000000-0005-0000-0000-0000EA030000}"/>
    <cellStyle name="20% - Énfasis2 2 7 4 2" xfId="29105" xr:uid="{00000000-0005-0000-0000-0000EB030000}"/>
    <cellStyle name="20% - Énfasis2 2 7 5" xfId="23790" xr:uid="{00000000-0005-0000-0000-0000EC030000}"/>
    <cellStyle name="20% - Énfasis2 2 8" xfId="489" xr:uid="{00000000-0005-0000-0000-0000ED030000}"/>
    <cellStyle name="20% - Énfasis2 2 8 2" xfId="18155" xr:uid="{00000000-0005-0000-0000-0000EE030000}"/>
    <cellStyle name="20% - Énfasis2 2 8 2 2" xfId="41498" xr:uid="{00000000-0005-0000-0000-0000EF030000}"/>
    <cellStyle name="20% - Énfasis2 2 8 3" xfId="12999" xr:uid="{00000000-0005-0000-0000-0000F0030000}"/>
    <cellStyle name="20% - Énfasis2 2 8 3 2" xfId="36183" xr:uid="{00000000-0005-0000-0000-0000F1030000}"/>
    <cellStyle name="20% - Énfasis2 2 8 4" xfId="20098" xr:uid="{00000000-0005-0000-0000-0000F2030000}"/>
    <cellStyle name="20% - Énfasis2 2 8 4 2" xfId="30873" xr:uid="{00000000-0005-0000-0000-0000F3030000}"/>
    <cellStyle name="20% - Énfasis2 2 8 5" xfId="25558" xr:uid="{00000000-0005-0000-0000-0000F4030000}"/>
    <cellStyle name="20% - Énfasis2 2 8 6" xfId="43293" xr:uid="{00000000-0005-0000-0000-0000F5030000}"/>
    <cellStyle name="20% - Énfasis2 2 8 7" xfId="4174" xr:uid="{00000000-0005-0000-0000-0000F6030000}"/>
    <cellStyle name="20% - Énfasis2 2 8 8" xfId="2453" xr:uid="{00000000-0005-0000-0000-0000F7030000}"/>
    <cellStyle name="20% - Énfasis2 2 9" xfId="14780" xr:uid="{00000000-0005-0000-0000-0000F8030000}"/>
    <cellStyle name="20% - Énfasis2 2 9 2" xfId="37967" xr:uid="{00000000-0005-0000-0000-0000F9030000}"/>
    <cellStyle name="20% - Énfasis2 3" xfId="83" xr:uid="{00000000-0005-0000-0000-0000FA030000}"/>
    <cellStyle name="20% - Énfasis2 3 2" xfId="84" xr:uid="{00000000-0005-0000-0000-0000FB030000}"/>
    <cellStyle name="20% - Énfasis2 3 2 2" xfId="85" xr:uid="{00000000-0005-0000-0000-0000FC030000}"/>
    <cellStyle name="20% - Énfasis2 3 2 2 2" xfId="2190" xr:uid="{00000000-0005-0000-0000-0000FD030000}"/>
    <cellStyle name="20% - Énfasis2 3 2 2 2 2" xfId="7454" xr:uid="{00000000-0005-0000-0000-0000FE030000}"/>
    <cellStyle name="20% - Énfasis2 3 2 2 2 2 2" xfId="41121" xr:uid="{00000000-0005-0000-0000-0000FF030000}"/>
    <cellStyle name="20% - Énfasis2 3 2 2 2 3" xfId="12623" xr:uid="{00000000-0005-0000-0000-000000040000}"/>
    <cellStyle name="20% - Énfasis2 3 2 2 2 3 2" xfId="35806" xr:uid="{00000000-0005-0000-0000-000001040000}"/>
    <cellStyle name="20% - Énfasis2 3 2 2 2 4" xfId="21777" xr:uid="{00000000-0005-0000-0000-000002040000}"/>
    <cellStyle name="20% - Énfasis2 3 2 2 2 4 2" xfId="30496" xr:uid="{00000000-0005-0000-0000-000003040000}"/>
    <cellStyle name="20% - Énfasis2 3 2 2 2 5" xfId="25181" xr:uid="{00000000-0005-0000-0000-000004040000}"/>
    <cellStyle name="20% - Énfasis2 3 2 2 3" xfId="1896" xr:uid="{00000000-0005-0000-0000-000005040000}"/>
    <cellStyle name="20% - Énfasis2 3 2 2 3 2" xfId="19544" xr:uid="{00000000-0005-0000-0000-000006040000}"/>
    <cellStyle name="20% - Énfasis2 3 2 2 3 2 2" xfId="42889" xr:uid="{00000000-0005-0000-0000-000007040000}"/>
    <cellStyle name="20% - Énfasis2 3 2 2 3 3" xfId="14390" xr:uid="{00000000-0005-0000-0000-000008040000}"/>
    <cellStyle name="20% - Énfasis2 3 2 2 3 3 2" xfId="37574" xr:uid="{00000000-0005-0000-0000-000009040000}"/>
    <cellStyle name="20% - Énfasis2 3 2 2 3 4" xfId="21489" xr:uid="{00000000-0005-0000-0000-00000A040000}"/>
    <cellStyle name="20% - Énfasis2 3 2 2 3 4 2" xfId="32264" xr:uid="{00000000-0005-0000-0000-00000B040000}"/>
    <cellStyle name="20% - Énfasis2 3 2 2 3 5" xfId="26949" xr:uid="{00000000-0005-0000-0000-00000C040000}"/>
    <cellStyle name="20% - Énfasis2 3 2 2 3 6" xfId="44684" xr:uid="{00000000-0005-0000-0000-00000D040000}"/>
    <cellStyle name="20% - Énfasis2 3 2 2 3 7" xfId="4175" xr:uid="{00000000-0005-0000-0000-00000E040000}"/>
    <cellStyle name="20% - Énfasis2 3 2 2 3 8" xfId="3844" xr:uid="{00000000-0005-0000-0000-00000F040000}"/>
    <cellStyle name="20% - Énfasis2 3 2 2 4" xfId="16171" xr:uid="{00000000-0005-0000-0000-000010040000}"/>
    <cellStyle name="20% - Énfasis2 3 2 2 4 2" xfId="39358" xr:uid="{00000000-0005-0000-0000-000011040000}"/>
    <cellStyle name="20% - Énfasis2 3 2 2 5" xfId="10862" xr:uid="{00000000-0005-0000-0000-000012040000}"/>
    <cellStyle name="20% - Énfasis2 3 2 2 5 2" xfId="34043" xr:uid="{00000000-0005-0000-0000-000013040000}"/>
    <cellStyle name="20% - Énfasis2 3 2 2 6" xfId="19861" xr:uid="{00000000-0005-0000-0000-000014040000}"/>
    <cellStyle name="20% - Énfasis2 3 2 2 6 2" xfId="28733" xr:uid="{00000000-0005-0000-0000-000015040000}"/>
    <cellStyle name="20% - Énfasis2 3 2 2 7" xfId="23418" xr:uid="{00000000-0005-0000-0000-000016040000}"/>
    <cellStyle name="20% - Énfasis2 3 2 3" xfId="2189" xr:uid="{00000000-0005-0000-0000-000017040000}"/>
    <cellStyle name="20% - Énfasis2 3 2 3 2" xfId="6654" xr:uid="{00000000-0005-0000-0000-000018040000}"/>
    <cellStyle name="20% - Énfasis2 3 2 3 2 2" xfId="40309" xr:uid="{00000000-0005-0000-0000-000019040000}"/>
    <cellStyle name="20% - Énfasis2 3 2 3 3" xfId="11811" xr:uid="{00000000-0005-0000-0000-00001A040000}"/>
    <cellStyle name="20% - Énfasis2 3 2 3 3 2" xfId="34994" xr:uid="{00000000-0005-0000-0000-00001B040000}"/>
    <cellStyle name="20% - Énfasis2 3 2 3 4" xfId="21776" xr:uid="{00000000-0005-0000-0000-00001C040000}"/>
    <cellStyle name="20% - Énfasis2 3 2 3 4 2" xfId="29684" xr:uid="{00000000-0005-0000-0000-00001D040000}"/>
    <cellStyle name="20% - Énfasis2 3 2 3 5" xfId="24369" xr:uid="{00000000-0005-0000-0000-00001E040000}"/>
    <cellStyle name="20% - Énfasis2 3 2 4" xfId="1081" xr:uid="{00000000-0005-0000-0000-00001F040000}"/>
    <cellStyle name="20% - Énfasis2 3 2 4 2" xfId="18732" xr:uid="{00000000-0005-0000-0000-000020040000}"/>
    <cellStyle name="20% - Énfasis2 3 2 4 2 2" xfId="42077" xr:uid="{00000000-0005-0000-0000-000021040000}"/>
    <cellStyle name="20% - Énfasis2 3 2 4 3" xfId="13578" xr:uid="{00000000-0005-0000-0000-000022040000}"/>
    <cellStyle name="20% - Énfasis2 3 2 4 3 2" xfId="36762" xr:uid="{00000000-0005-0000-0000-000023040000}"/>
    <cellStyle name="20% - Énfasis2 3 2 4 4" xfId="20677" xr:uid="{00000000-0005-0000-0000-000024040000}"/>
    <cellStyle name="20% - Énfasis2 3 2 4 4 2" xfId="31452" xr:uid="{00000000-0005-0000-0000-000025040000}"/>
    <cellStyle name="20% - Énfasis2 3 2 4 5" xfId="26137" xr:uid="{00000000-0005-0000-0000-000026040000}"/>
    <cellStyle name="20% - Énfasis2 3 2 4 6" xfId="43872" xr:uid="{00000000-0005-0000-0000-000027040000}"/>
    <cellStyle name="20% - Énfasis2 3 2 4 7" xfId="4176" xr:uid="{00000000-0005-0000-0000-000028040000}"/>
    <cellStyle name="20% - Énfasis2 3 2 4 8" xfId="3032" xr:uid="{00000000-0005-0000-0000-000029040000}"/>
    <cellStyle name="20% - Énfasis2 3 2 5" xfId="15359" xr:uid="{00000000-0005-0000-0000-00002A040000}"/>
    <cellStyle name="20% - Énfasis2 3 2 5 2" xfId="38546" xr:uid="{00000000-0005-0000-0000-00002B040000}"/>
    <cellStyle name="20% - Énfasis2 3 2 6" xfId="10050" xr:uid="{00000000-0005-0000-0000-00002C040000}"/>
    <cellStyle name="20% - Énfasis2 3 2 6 2" xfId="33231" xr:uid="{00000000-0005-0000-0000-00002D040000}"/>
    <cellStyle name="20% - Énfasis2 3 2 7" xfId="19860" xr:uid="{00000000-0005-0000-0000-00002E040000}"/>
    <cellStyle name="20% - Énfasis2 3 2 7 2" xfId="27921" xr:uid="{00000000-0005-0000-0000-00002F040000}"/>
    <cellStyle name="20% - Énfasis2 3 2 8" xfId="22606" xr:uid="{00000000-0005-0000-0000-000030040000}"/>
    <cellStyle name="20% - Énfasis2 3 3" xfId="86" xr:uid="{00000000-0005-0000-0000-000031040000}"/>
    <cellStyle name="20% - Énfasis2 3 3 2" xfId="2191" xr:uid="{00000000-0005-0000-0000-000032040000}"/>
    <cellStyle name="20% - Énfasis2 3 3 2 2" xfId="7054" xr:uid="{00000000-0005-0000-0000-000033040000}"/>
    <cellStyle name="20% - Énfasis2 3 3 2 2 2" xfId="40715" xr:uid="{00000000-0005-0000-0000-000034040000}"/>
    <cellStyle name="20% - Énfasis2 3 3 2 3" xfId="12217" xr:uid="{00000000-0005-0000-0000-000035040000}"/>
    <cellStyle name="20% - Énfasis2 3 3 2 3 2" xfId="35400" xr:uid="{00000000-0005-0000-0000-000036040000}"/>
    <cellStyle name="20% - Énfasis2 3 3 2 4" xfId="21778" xr:uid="{00000000-0005-0000-0000-000037040000}"/>
    <cellStyle name="20% - Énfasis2 3 3 2 4 2" xfId="30090" xr:uid="{00000000-0005-0000-0000-000038040000}"/>
    <cellStyle name="20% - Énfasis2 3 3 2 5" xfId="24775" xr:uid="{00000000-0005-0000-0000-000039040000}"/>
    <cellStyle name="20% - Énfasis2 3 3 3" xfId="1489" xr:uid="{00000000-0005-0000-0000-00003A040000}"/>
    <cellStyle name="20% - Énfasis2 3 3 3 2" xfId="19138" xr:uid="{00000000-0005-0000-0000-00003B040000}"/>
    <cellStyle name="20% - Énfasis2 3 3 3 2 2" xfId="42483" xr:uid="{00000000-0005-0000-0000-00003C040000}"/>
    <cellStyle name="20% - Énfasis2 3 3 3 3" xfId="13984" xr:uid="{00000000-0005-0000-0000-00003D040000}"/>
    <cellStyle name="20% - Énfasis2 3 3 3 3 2" xfId="37168" xr:uid="{00000000-0005-0000-0000-00003E040000}"/>
    <cellStyle name="20% - Énfasis2 3 3 3 4" xfId="21083" xr:uid="{00000000-0005-0000-0000-00003F040000}"/>
    <cellStyle name="20% - Énfasis2 3 3 3 4 2" xfId="31858" xr:uid="{00000000-0005-0000-0000-000040040000}"/>
    <cellStyle name="20% - Énfasis2 3 3 3 5" xfId="26543" xr:uid="{00000000-0005-0000-0000-000041040000}"/>
    <cellStyle name="20% - Énfasis2 3 3 3 6" xfId="44278" xr:uid="{00000000-0005-0000-0000-000042040000}"/>
    <cellStyle name="20% - Énfasis2 3 3 3 7" xfId="4177" xr:uid="{00000000-0005-0000-0000-000043040000}"/>
    <cellStyle name="20% - Énfasis2 3 3 3 8" xfId="3438" xr:uid="{00000000-0005-0000-0000-000044040000}"/>
    <cellStyle name="20% - Énfasis2 3 3 4" xfId="15765" xr:uid="{00000000-0005-0000-0000-000045040000}"/>
    <cellStyle name="20% - Énfasis2 3 3 4 2" xfId="38952" xr:uid="{00000000-0005-0000-0000-000046040000}"/>
    <cellStyle name="20% - Énfasis2 3 3 5" xfId="10456" xr:uid="{00000000-0005-0000-0000-000047040000}"/>
    <cellStyle name="20% - Énfasis2 3 3 5 2" xfId="33637" xr:uid="{00000000-0005-0000-0000-000048040000}"/>
    <cellStyle name="20% - Énfasis2 3 3 6" xfId="19862" xr:uid="{00000000-0005-0000-0000-000049040000}"/>
    <cellStyle name="20% - Énfasis2 3 3 6 2" xfId="28327" xr:uid="{00000000-0005-0000-0000-00004A040000}"/>
    <cellStyle name="20% - Énfasis2 3 3 7" xfId="23012" xr:uid="{00000000-0005-0000-0000-00004B040000}"/>
    <cellStyle name="20% - Énfasis2 3 4" xfId="2188" xr:uid="{00000000-0005-0000-0000-00004C040000}"/>
    <cellStyle name="20% - Énfasis2 3 4 2" xfId="6255" xr:uid="{00000000-0005-0000-0000-00004D040000}"/>
    <cellStyle name="20% - Énfasis2 3 4 2 2" xfId="39903" xr:uid="{00000000-0005-0000-0000-00004E040000}"/>
    <cellStyle name="20% - Énfasis2 3 4 3" xfId="11405" xr:uid="{00000000-0005-0000-0000-00004F040000}"/>
    <cellStyle name="20% - Énfasis2 3 4 3 2" xfId="34588" xr:uid="{00000000-0005-0000-0000-000050040000}"/>
    <cellStyle name="20% - Énfasis2 3 4 4" xfId="21775" xr:uid="{00000000-0005-0000-0000-000051040000}"/>
    <cellStyle name="20% - Énfasis2 3 4 4 2" xfId="29278" xr:uid="{00000000-0005-0000-0000-000052040000}"/>
    <cellStyle name="20% - Énfasis2 3 4 5" xfId="23963" xr:uid="{00000000-0005-0000-0000-000053040000}"/>
    <cellStyle name="20% - Énfasis2 3 5" xfId="662" xr:uid="{00000000-0005-0000-0000-000054040000}"/>
    <cellStyle name="20% - Énfasis2 3 5 2" xfId="18327" xr:uid="{00000000-0005-0000-0000-000055040000}"/>
    <cellStyle name="20% - Énfasis2 3 5 2 2" xfId="41671" xr:uid="{00000000-0005-0000-0000-000056040000}"/>
    <cellStyle name="20% - Énfasis2 3 5 3" xfId="13172" xr:uid="{00000000-0005-0000-0000-000057040000}"/>
    <cellStyle name="20% - Énfasis2 3 5 3 2" xfId="36356" xr:uid="{00000000-0005-0000-0000-000058040000}"/>
    <cellStyle name="20% - Énfasis2 3 5 4" xfId="20271" xr:uid="{00000000-0005-0000-0000-000059040000}"/>
    <cellStyle name="20% - Énfasis2 3 5 4 2" xfId="31046" xr:uid="{00000000-0005-0000-0000-00005A040000}"/>
    <cellStyle name="20% - Énfasis2 3 5 5" xfId="25731" xr:uid="{00000000-0005-0000-0000-00005B040000}"/>
    <cellStyle name="20% - Énfasis2 3 5 6" xfId="43466" xr:uid="{00000000-0005-0000-0000-00005C040000}"/>
    <cellStyle name="20% - Énfasis2 3 5 7" xfId="4178" xr:uid="{00000000-0005-0000-0000-00005D040000}"/>
    <cellStyle name="20% - Énfasis2 3 5 8" xfId="2626" xr:uid="{00000000-0005-0000-0000-00005E040000}"/>
    <cellStyle name="20% - Énfasis2 3 6" xfId="14953" xr:uid="{00000000-0005-0000-0000-00005F040000}"/>
    <cellStyle name="20% - Énfasis2 3 6 2" xfId="38140" xr:uid="{00000000-0005-0000-0000-000060040000}"/>
    <cellStyle name="20% - Énfasis2 3 7" xfId="9644" xr:uid="{00000000-0005-0000-0000-000061040000}"/>
    <cellStyle name="20% - Énfasis2 3 7 2" xfId="32825" xr:uid="{00000000-0005-0000-0000-000062040000}"/>
    <cellStyle name="20% - Énfasis2 3 8" xfId="19859" xr:uid="{00000000-0005-0000-0000-000063040000}"/>
    <cellStyle name="20% - Énfasis2 3 8 2" xfId="27515" xr:uid="{00000000-0005-0000-0000-000064040000}"/>
    <cellStyle name="20% - Énfasis2 3 9" xfId="22200" xr:uid="{00000000-0005-0000-0000-000065040000}"/>
    <cellStyle name="20% - Énfasis2 4" xfId="87" xr:uid="{00000000-0005-0000-0000-000066040000}"/>
    <cellStyle name="20% - Énfasis2 4 2" xfId="88" xr:uid="{00000000-0005-0000-0000-000067040000}"/>
    <cellStyle name="20% - Énfasis2 4 2 2" xfId="89" xr:uid="{00000000-0005-0000-0000-000068040000}"/>
    <cellStyle name="20% - Énfasis2 4 2 2 2" xfId="2194" xr:uid="{00000000-0005-0000-0000-000069040000}"/>
    <cellStyle name="20% - Énfasis2 4 2 2 2 2" xfId="7591" xr:uid="{00000000-0005-0000-0000-00006A040000}"/>
    <cellStyle name="20% - Énfasis2 4 2 2 2 2 2" xfId="41260" xr:uid="{00000000-0005-0000-0000-00006B040000}"/>
    <cellStyle name="20% - Énfasis2 4 2 2 2 3" xfId="12762" xr:uid="{00000000-0005-0000-0000-00006C040000}"/>
    <cellStyle name="20% - Énfasis2 4 2 2 2 3 2" xfId="35945" xr:uid="{00000000-0005-0000-0000-00006D040000}"/>
    <cellStyle name="20% - Énfasis2 4 2 2 2 4" xfId="21781" xr:uid="{00000000-0005-0000-0000-00006E040000}"/>
    <cellStyle name="20% - Énfasis2 4 2 2 2 4 2" xfId="30635" xr:uid="{00000000-0005-0000-0000-00006F040000}"/>
    <cellStyle name="20% - Énfasis2 4 2 2 2 5" xfId="25320" xr:uid="{00000000-0005-0000-0000-000070040000}"/>
    <cellStyle name="20% - Énfasis2 4 2 2 3" xfId="2035" xr:uid="{00000000-0005-0000-0000-000071040000}"/>
    <cellStyle name="20% - Énfasis2 4 2 2 3 2" xfId="19683" xr:uid="{00000000-0005-0000-0000-000072040000}"/>
    <cellStyle name="20% - Énfasis2 4 2 2 3 2 2" xfId="43028" xr:uid="{00000000-0005-0000-0000-000073040000}"/>
    <cellStyle name="20% - Énfasis2 4 2 2 3 3" xfId="14529" xr:uid="{00000000-0005-0000-0000-000074040000}"/>
    <cellStyle name="20% - Énfasis2 4 2 2 3 3 2" xfId="37713" xr:uid="{00000000-0005-0000-0000-000075040000}"/>
    <cellStyle name="20% - Énfasis2 4 2 2 3 4" xfId="21628" xr:uid="{00000000-0005-0000-0000-000076040000}"/>
    <cellStyle name="20% - Énfasis2 4 2 2 3 4 2" xfId="32403" xr:uid="{00000000-0005-0000-0000-000077040000}"/>
    <cellStyle name="20% - Énfasis2 4 2 2 3 5" xfId="27088" xr:uid="{00000000-0005-0000-0000-000078040000}"/>
    <cellStyle name="20% - Énfasis2 4 2 2 3 6" xfId="44823" xr:uid="{00000000-0005-0000-0000-000079040000}"/>
    <cellStyle name="20% - Énfasis2 4 2 2 3 7" xfId="4179" xr:uid="{00000000-0005-0000-0000-00007A040000}"/>
    <cellStyle name="20% - Énfasis2 4 2 2 3 8" xfId="3983" xr:uid="{00000000-0005-0000-0000-00007B040000}"/>
    <cellStyle name="20% - Énfasis2 4 2 2 4" xfId="16310" xr:uid="{00000000-0005-0000-0000-00007C040000}"/>
    <cellStyle name="20% - Énfasis2 4 2 2 4 2" xfId="39497" xr:uid="{00000000-0005-0000-0000-00007D040000}"/>
    <cellStyle name="20% - Énfasis2 4 2 2 5" xfId="11001" xr:uid="{00000000-0005-0000-0000-00007E040000}"/>
    <cellStyle name="20% - Énfasis2 4 2 2 5 2" xfId="34182" xr:uid="{00000000-0005-0000-0000-00007F040000}"/>
    <cellStyle name="20% - Énfasis2 4 2 2 6" xfId="19865" xr:uid="{00000000-0005-0000-0000-000080040000}"/>
    <cellStyle name="20% - Énfasis2 4 2 2 6 2" xfId="28872" xr:uid="{00000000-0005-0000-0000-000081040000}"/>
    <cellStyle name="20% - Énfasis2 4 2 2 7" xfId="23557" xr:uid="{00000000-0005-0000-0000-000082040000}"/>
    <cellStyle name="20% - Énfasis2 4 2 3" xfId="2193" xr:uid="{00000000-0005-0000-0000-000083040000}"/>
    <cellStyle name="20% - Énfasis2 4 2 3 2" xfId="6791" xr:uid="{00000000-0005-0000-0000-000084040000}"/>
    <cellStyle name="20% - Énfasis2 4 2 3 2 2" xfId="40448" xr:uid="{00000000-0005-0000-0000-000085040000}"/>
    <cellStyle name="20% - Énfasis2 4 2 3 3" xfId="11950" xr:uid="{00000000-0005-0000-0000-000086040000}"/>
    <cellStyle name="20% - Énfasis2 4 2 3 3 2" xfId="35133" xr:uid="{00000000-0005-0000-0000-000087040000}"/>
    <cellStyle name="20% - Énfasis2 4 2 3 4" xfId="21780" xr:uid="{00000000-0005-0000-0000-000088040000}"/>
    <cellStyle name="20% - Énfasis2 4 2 3 4 2" xfId="29823" xr:uid="{00000000-0005-0000-0000-000089040000}"/>
    <cellStyle name="20% - Énfasis2 4 2 3 5" xfId="24508" xr:uid="{00000000-0005-0000-0000-00008A040000}"/>
    <cellStyle name="20% - Énfasis2 4 2 4" xfId="1220" xr:uid="{00000000-0005-0000-0000-00008B040000}"/>
    <cellStyle name="20% - Énfasis2 4 2 4 2" xfId="18871" xr:uid="{00000000-0005-0000-0000-00008C040000}"/>
    <cellStyle name="20% - Énfasis2 4 2 4 2 2" xfId="42216" xr:uid="{00000000-0005-0000-0000-00008D040000}"/>
    <cellStyle name="20% - Énfasis2 4 2 4 3" xfId="13717" xr:uid="{00000000-0005-0000-0000-00008E040000}"/>
    <cellStyle name="20% - Énfasis2 4 2 4 3 2" xfId="36901" xr:uid="{00000000-0005-0000-0000-00008F040000}"/>
    <cellStyle name="20% - Énfasis2 4 2 4 4" xfId="20816" xr:uid="{00000000-0005-0000-0000-000090040000}"/>
    <cellStyle name="20% - Énfasis2 4 2 4 4 2" xfId="31591" xr:uid="{00000000-0005-0000-0000-000091040000}"/>
    <cellStyle name="20% - Énfasis2 4 2 4 5" xfId="26276" xr:uid="{00000000-0005-0000-0000-000092040000}"/>
    <cellStyle name="20% - Énfasis2 4 2 4 6" xfId="44011" xr:uid="{00000000-0005-0000-0000-000093040000}"/>
    <cellStyle name="20% - Énfasis2 4 2 4 7" xfId="4180" xr:uid="{00000000-0005-0000-0000-000094040000}"/>
    <cellStyle name="20% - Énfasis2 4 2 4 8" xfId="3171" xr:uid="{00000000-0005-0000-0000-000095040000}"/>
    <cellStyle name="20% - Énfasis2 4 2 5" xfId="15498" xr:uid="{00000000-0005-0000-0000-000096040000}"/>
    <cellStyle name="20% - Énfasis2 4 2 5 2" xfId="38685" xr:uid="{00000000-0005-0000-0000-000097040000}"/>
    <cellStyle name="20% - Énfasis2 4 2 6" xfId="10189" xr:uid="{00000000-0005-0000-0000-000098040000}"/>
    <cellStyle name="20% - Énfasis2 4 2 6 2" xfId="33370" xr:uid="{00000000-0005-0000-0000-000099040000}"/>
    <cellStyle name="20% - Énfasis2 4 2 7" xfId="19864" xr:uid="{00000000-0005-0000-0000-00009A040000}"/>
    <cellStyle name="20% - Énfasis2 4 2 7 2" xfId="28060" xr:uid="{00000000-0005-0000-0000-00009B040000}"/>
    <cellStyle name="20% - Énfasis2 4 2 8" xfId="22745" xr:uid="{00000000-0005-0000-0000-00009C040000}"/>
    <cellStyle name="20% - Énfasis2 4 3" xfId="90" xr:uid="{00000000-0005-0000-0000-00009D040000}"/>
    <cellStyle name="20% - Énfasis2 4 3 2" xfId="2195" xr:uid="{00000000-0005-0000-0000-00009E040000}"/>
    <cellStyle name="20% - Énfasis2 4 3 2 2" xfId="7191" xr:uid="{00000000-0005-0000-0000-00009F040000}"/>
    <cellStyle name="20% - Énfasis2 4 3 2 2 2" xfId="40854" xr:uid="{00000000-0005-0000-0000-0000A0040000}"/>
    <cellStyle name="20% - Énfasis2 4 3 2 3" xfId="12356" xr:uid="{00000000-0005-0000-0000-0000A1040000}"/>
    <cellStyle name="20% - Énfasis2 4 3 2 3 2" xfId="35539" xr:uid="{00000000-0005-0000-0000-0000A2040000}"/>
    <cellStyle name="20% - Énfasis2 4 3 2 4" xfId="21782" xr:uid="{00000000-0005-0000-0000-0000A3040000}"/>
    <cellStyle name="20% - Énfasis2 4 3 2 4 2" xfId="30229" xr:uid="{00000000-0005-0000-0000-0000A4040000}"/>
    <cellStyle name="20% - Énfasis2 4 3 2 5" xfId="24914" xr:uid="{00000000-0005-0000-0000-0000A5040000}"/>
    <cellStyle name="20% - Énfasis2 4 3 3" xfId="1628" xr:uid="{00000000-0005-0000-0000-0000A6040000}"/>
    <cellStyle name="20% - Énfasis2 4 3 3 2" xfId="19277" xr:uid="{00000000-0005-0000-0000-0000A7040000}"/>
    <cellStyle name="20% - Énfasis2 4 3 3 2 2" xfId="42622" xr:uid="{00000000-0005-0000-0000-0000A8040000}"/>
    <cellStyle name="20% - Énfasis2 4 3 3 3" xfId="14123" xr:uid="{00000000-0005-0000-0000-0000A9040000}"/>
    <cellStyle name="20% - Énfasis2 4 3 3 3 2" xfId="37307" xr:uid="{00000000-0005-0000-0000-0000AA040000}"/>
    <cellStyle name="20% - Énfasis2 4 3 3 4" xfId="21222" xr:uid="{00000000-0005-0000-0000-0000AB040000}"/>
    <cellStyle name="20% - Énfasis2 4 3 3 4 2" xfId="31997" xr:uid="{00000000-0005-0000-0000-0000AC040000}"/>
    <cellStyle name="20% - Énfasis2 4 3 3 5" xfId="26682" xr:uid="{00000000-0005-0000-0000-0000AD040000}"/>
    <cellStyle name="20% - Énfasis2 4 3 3 6" xfId="44417" xr:uid="{00000000-0005-0000-0000-0000AE040000}"/>
    <cellStyle name="20% - Énfasis2 4 3 3 7" xfId="4181" xr:uid="{00000000-0005-0000-0000-0000AF040000}"/>
    <cellStyle name="20% - Énfasis2 4 3 3 8" xfId="3577" xr:uid="{00000000-0005-0000-0000-0000B0040000}"/>
    <cellStyle name="20% - Énfasis2 4 3 4" xfId="15904" xr:uid="{00000000-0005-0000-0000-0000B1040000}"/>
    <cellStyle name="20% - Énfasis2 4 3 4 2" xfId="39091" xr:uid="{00000000-0005-0000-0000-0000B2040000}"/>
    <cellStyle name="20% - Énfasis2 4 3 5" xfId="10595" xr:uid="{00000000-0005-0000-0000-0000B3040000}"/>
    <cellStyle name="20% - Énfasis2 4 3 5 2" xfId="33776" xr:uid="{00000000-0005-0000-0000-0000B4040000}"/>
    <cellStyle name="20% - Énfasis2 4 3 6" xfId="19866" xr:uid="{00000000-0005-0000-0000-0000B5040000}"/>
    <cellStyle name="20% - Énfasis2 4 3 6 2" xfId="28466" xr:uid="{00000000-0005-0000-0000-0000B6040000}"/>
    <cellStyle name="20% - Énfasis2 4 3 7" xfId="23151" xr:uid="{00000000-0005-0000-0000-0000B7040000}"/>
    <cellStyle name="20% - Énfasis2 4 4" xfId="2192" xr:uid="{00000000-0005-0000-0000-0000B8040000}"/>
    <cellStyle name="20% - Énfasis2 4 4 2" xfId="6392" xr:uid="{00000000-0005-0000-0000-0000B9040000}"/>
    <cellStyle name="20% - Énfasis2 4 4 2 2" xfId="40042" xr:uid="{00000000-0005-0000-0000-0000BA040000}"/>
    <cellStyle name="20% - Énfasis2 4 4 3" xfId="11544" xr:uid="{00000000-0005-0000-0000-0000BB040000}"/>
    <cellStyle name="20% - Énfasis2 4 4 3 2" xfId="34727" xr:uid="{00000000-0005-0000-0000-0000BC040000}"/>
    <cellStyle name="20% - Énfasis2 4 4 4" xfId="21779" xr:uid="{00000000-0005-0000-0000-0000BD040000}"/>
    <cellStyle name="20% - Énfasis2 4 4 4 2" xfId="29417" xr:uid="{00000000-0005-0000-0000-0000BE040000}"/>
    <cellStyle name="20% - Énfasis2 4 4 5" xfId="24102" xr:uid="{00000000-0005-0000-0000-0000BF040000}"/>
    <cellStyle name="20% - Énfasis2 4 5" xfId="812" xr:uid="{00000000-0005-0000-0000-0000C0040000}"/>
    <cellStyle name="20% - Énfasis2 4 5 2" xfId="18466" xr:uid="{00000000-0005-0000-0000-0000C1040000}"/>
    <cellStyle name="20% - Énfasis2 4 5 2 2" xfId="41810" xr:uid="{00000000-0005-0000-0000-0000C2040000}"/>
    <cellStyle name="20% - Énfasis2 4 5 3" xfId="13311" xr:uid="{00000000-0005-0000-0000-0000C3040000}"/>
    <cellStyle name="20% - Énfasis2 4 5 3 2" xfId="36495" xr:uid="{00000000-0005-0000-0000-0000C4040000}"/>
    <cellStyle name="20% - Énfasis2 4 5 4" xfId="20410" xr:uid="{00000000-0005-0000-0000-0000C5040000}"/>
    <cellStyle name="20% - Énfasis2 4 5 4 2" xfId="31185" xr:uid="{00000000-0005-0000-0000-0000C6040000}"/>
    <cellStyle name="20% - Énfasis2 4 5 5" xfId="25870" xr:uid="{00000000-0005-0000-0000-0000C7040000}"/>
    <cellStyle name="20% - Énfasis2 4 5 6" xfId="43605" xr:uid="{00000000-0005-0000-0000-0000C8040000}"/>
    <cellStyle name="20% - Énfasis2 4 5 7" xfId="4182" xr:uid="{00000000-0005-0000-0000-0000C9040000}"/>
    <cellStyle name="20% - Énfasis2 4 5 8" xfId="2765" xr:uid="{00000000-0005-0000-0000-0000CA040000}"/>
    <cellStyle name="20% - Énfasis2 4 6" xfId="15092" xr:uid="{00000000-0005-0000-0000-0000CB040000}"/>
    <cellStyle name="20% - Énfasis2 4 6 2" xfId="38279" xr:uid="{00000000-0005-0000-0000-0000CC040000}"/>
    <cellStyle name="20% - Énfasis2 4 7" xfId="9783" xr:uid="{00000000-0005-0000-0000-0000CD040000}"/>
    <cellStyle name="20% - Énfasis2 4 7 2" xfId="32964" xr:uid="{00000000-0005-0000-0000-0000CE040000}"/>
    <cellStyle name="20% - Énfasis2 4 8" xfId="19863" xr:uid="{00000000-0005-0000-0000-0000CF040000}"/>
    <cellStyle name="20% - Énfasis2 4 8 2" xfId="27654" xr:uid="{00000000-0005-0000-0000-0000D0040000}"/>
    <cellStyle name="20% - Énfasis2 4 9" xfId="22339" xr:uid="{00000000-0005-0000-0000-0000D1040000}"/>
    <cellStyle name="20% - Énfasis2 5" xfId="944" xr:uid="{00000000-0005-0000-0000-0000D2040000}"/>
    <cellStyle name="20% - Énfasis2 5 10" xfId="4183" xr:uid="{00000000-0005-0000-0000-0000D3040000}"/>
    <cellStyle name="20% - Énfasis2 5 11" xfId="2897" xr:uid="{00000000-0005-0000-0000-0000D4040000}"/>
    <cellStyle name="20% - Énfasis2 5 2" xfId="1760" xr:uid="{00000000-0005-0000-0000-0000D5040000}"/>
    <cellStyle name="20% - Énfasis2 5 2 10" xfId="3709" xr:uid="{00000000-0005-0000-0000-0000D6040000}"/>
    <cellStyle name="20% - Énfasis2 5 2 2" xfId="7321" xr:uid="{00000000-0005-0000-0000-0000D7040000}"/>
    <cellStyle name="20% - Énfasis2 5 2 2 2" xfId="17674" xr:uid="{00000000-0005-0000-0000-0000D8040000}"/>
    <cellStyle name="20% - Énfasis2 5 2 2 2 2" xfId="40986" xr:uid="{00000000-0005-0000-0000-0000D9040000}"/>
    <cellStyle name="20% - Énfasis2 5 2 2 3" xfId="12488" xr:uid="{00000000-0005-0000-0000-0000DA040000}"/>
    <cellStyle name="20% - Énfasis2 5 2 2 3 2" xfId="35671" xr:uid="{00000000-0005-0000-0000-0000DB040000}"/>
    <cellStyle name="20% - Énfasis2 5 2 2 4" xfId="30361" xr:uid="{00000000-0005-0000-0000-0000DC040000}"/>
    <cellStyle name="20% - Énfasis2 5 2 2 5" xfId="25046" xr:uid="{00000000-0005-0000-0000-0000DD040000}"/>
    <cellStyle name="20% - Énfasis2 5 2 3" xfId="8963" xr:uid="{00000000-0005-0000-0000-0000DE040000}"/>
    <cellStyle name="20% - Énfasis2 5 2 3 2" xfId="19409" xr:uid="{00000000-0005-0000-0000-0000DF040000}"/>
    <cellStyle name="20% - Énfasis2 5 2 3 2 2" xfId="42754" xr:uid="{00000000-0005-0000-0000-0000E0040000}"/>
    <cellStyle name="20% - Énfasis2 5 2 3 3" xfId="14255" xr:uid="{00000000-0005-0000-0000-0000E1040000}"/>
    <cellStyle name="20% - Énfasis2 5 2 3 3 2" xfId="37439" xr:uid="{00000000-0005-0000-0000-0000E2040000}"/>
    <cellStyle name="20% - Énfasis2 5 2 3 4" xfId="32129" xr:uid="{00000000-0005-0000-0000-0000E3040000}"/>
    <cellStyle name="20% - Énfasis2 5 2 3 5" xfId="26814" xr:uid="{00000000-0005-0000-0000-0000E4040000}"/>
    <cellStyle name="20% - Énfasis2 5 2 4" xfId="16036" xr:uid="{00000000-0005-0000-0000-0000E5040000}"/>
    <cellStyle name="20% - Énfasis2 5 2 4 2" xfId="39223" xr:uid="{00000000-0005-0000-0000-0000E6040000}"/>
    <cellStyle name="20% - Énfasis2 5 2 5" xfId="10727" xr:uid="{00000000-0005-0000-0000-0000E7040000}"/>
    <cellStyle name="20% - Énfasis2 5 2 5 2" xfId="33908" xr:uid="{00000000-0005-0000-0000-0000E8040000}"/>
    <cellStyle name="20% - Énfasis2 5 2 6" xfId="21354" xr:uid="{00000000-0005-0000-0000-0000E9040000}"/>
    <cellStyle name="20% - Énfasis2 5 2 6 2" xfId="28598" xr:uid="{00000000-0005-0000-0000-0000EA040000}"/>
    <cellStyle name="20% - Énfasis2 5 2 7" xfId="23283" xr:uid="{00000000-0005-0000-0000-0000EB040000}"/>
    <cellStyle name="20% - Énfasis2 5 2 8" xfId="44549" xr:uid="{00000000-0005-0000-0000-0000EC040000}"/>
    <cellStyle name="20% - Énfasis2 5 2 9" xfId="4184" xr:uid="{00000000-0005-0000-0000-0000ED040000}"/>
    <cellStyle name="20% - Énfasis2 5 3" xfId="6521" xr:uid="{00000000-0005-0000-0000-0000EE040000}"/>
    <cellStyle name="20% - Énfasis2 5 3 2" xfId="16922" xr:uid="{00000000-0005-0000-0000-0000EF040000}"/>
    <cellStyle name="20% - Énfasis2 5 3 2 2" xfId="40174" xr:uid="{00000000-0005-0000-0000-0000F0040000}"/>
    <cellStyle name="20% - Énfasis2 5 3 3" xfId="11676" xr:uid="{00000000-0005-0000-0000-0000F1040000}"/>
    <cellStyle name="20% - Énfasis2 5 3 3 2" xfId="34859" xr:uid="{00000000-0005-0000-0000-0000F2040000}"/>
    <cellStyle name="20% - Énfasis2 5 3 4" xfId="29549" xr:uid="{00000000-0005-0000-0000-0000F3040000}"/>
    <cellStyle name="20% - Énfasis2 5 3 5" xfId="24234" xr:uid="{00000000-0005-0000-0000-0000F4040000}"/>
    <cellStyle name="20% - Énfasis2 5 4" xfId="8211" xr:uid="{00000000-0005-0000-0000-0000F5040000}"/>
    <cellStyle name="20% - Énfasis2 5 4 2" xfId="18597" xr:uid="{00000000-0005-0000-0000-0000F6040000}"/>
    <cellStyle name="20% - Énfasis2 5 4 2 2" xfId="41942" xr:uid="{00000000-0005-0000-0000-0000F7040000}"/>
    <cellStyle name="20% - Énfasis2 5 4 3" xfId="13443" xr:uid="{00000000-0005-0000-0000-0000F8040000}"/>
    <cellStyle name="20% - Énfasis2 5 4 3 2" xfId="36627" xr:uid="{00000000-0005-0000-0000-0000F9040000}"/>
    <cellStyle name="20% - Énfasis2 5 4 4" xfId="31317" xr:uid="{00000000-0005-0000-0000-0000FA040000}"/>
    <cellStyle name="20% - Énfasis2 5 4 5" xfId="26002" xr:uid="{00000000-0005-0000-0000-0000FB040000}"/>
    <cellStyle name="20% - Énfasis2 5 5" xfId="15224" xr:uid="{00000000-0005-0000-0000-0000FC040000}"/>
    <cellStyle name="20% - Énfasis2 5 5 2" xfId="38411" xr:uid="{00000000-0005-0000-0000-0000FD040000}"/>
    <cellStyle name="20% - Énfasis2 5 6" xfId="9915" xr:uid="{00000000-0005-0000-0000-0000FE040000}"/>
    <cellStyle name="20% - Énfasis2 5 6 2" xfId="33096" xr:uid="{00000000-0005-0000-0000-0000FF040000}"/>
    <cellStyle name="20% - Énfasis2 5 7" xfId="20542" xr:uid="{00000000-0005-0000-0000-000000050000}"/>
    <cellStyle name="20% - Énfasis2 5 7 2" xfId="27786" xr:uid="{00000000-0005-0000-0000-000001050000}"/>
    <cellStyle name="20% - Énfasis2 5 8" xfId="22471" xr:uid="{00000000-0005-0000-0000-000002050000}"/>
    <cellStyle name="20% - Énfasis2 5 9" xfId="43737" xr:uid="{00000000-0005-0000-0000-000003050000}"/>
    <cellStyle name="20% - Énfasis2 6" xfId="532" xr:uid="{00000000-0005-0000-0000-000004050000}"/>
    <cellStyle name="20% - Énfasis2 6 10" xfId="2496" xr:uid="{00000000-0005-0000-0000-000005050000}"/>
    <cellStyle name="20% - Énfasis2 6 2" xfId="6127" xr:uid="{00000000-0005-0000-0000-000006050000}"/>
    <cellStyle name="20% - Énfasis2 6 2 2" xfId="16569" xr:uid="{00000000-0005-0000-0000-000007050000}"/>
    <cellStyle name="20% - Énfasis2 6 2 2 2" xfId="39773" xr:uid="{00000000-0005-0000-0000-000008050000}"/>
    <cellStyle name="20% - Énfasis2 6 2 3" xfId="11275" xr:uid="{00000000-0005-0000-0000-000009050000}"/>
    <cellStyle name="20% - Énfasis2 6 2 3 2" xfId="34458" xr:uid="{00000000-0005-0000-0000-00000A050000}"/>
    <cellStyle name="20% - Énfasis2 6 2 4" xfId="29148" xr:uid="{00000000-0005-0000-0000-00000B050000}"/>
    <cellStyle name="20% - Énfasis2 6 2 5" xfId="23833" xr:uid="{00000000-0005-0000-0000-00000C050000}"/>
    <cellStyle name="20% - Énfasis2 6 3" xfId="7858" xr:uid="{00000000-0005-0000-0000-00000D050000}"/>
    <cellStyle name="20% - Énfasis2 6 3 2" xfId="18197" xr:uid="{00000000-0005-0000-0000-00000E050000}"/>
    <cellStyle name="20% - Énfasis2 6 3 2 2" xfId="41541" xr:uid="{00000000-0005-0000-0000-00000F050000}"/>
    <cellStyle name="20% - Énfasis2 6 3 3" xfId="13042" xr:uid="{00000000-0005-0000-0000-000010050000}"/>
    <cellStyle name="20% - Énfasis2 6 3 3 2" xfId="36226" xr:uid="{00000000-0005-0000-0000-000011050000}"/>
    <cellStyle name="20% - Énfasis2 6 3 4" xfId="30916" xr:uid="{00000000-0005-0000-0000-000012050000}"/>
    <cellStyle name="20% - Énfasis2 6 3 5" xfId="25601" xr:uid="{00000000-0005-0000-0000-000013050000}"/>
    <cellStyle name="20% - Énfasis2 6 4" xfId="14823" xr:uid="{00000000-0005-0000-0000-000014050000}"/>
    <cellStyle name="20% - Énfasis2 6 4 2" xfId="38010" xr:uid="{00000000-0005-0000-0000-000015050000}"/>
    <cellStyle name="20% - Énfasis2 6 5" xfId="9514" xr:uid="{00000000-0005-0000-0000-000016050000}"/>
    <cellStyle name="20% - Énfasis2 6 5 2" xfId="32695" xr:uid="{00000000-0005-0000-0000-000017050000}"/>
    <cellStyle name="20% - Énfasis2 6 6" xfId="20141" xr:uid="{00000000-0005-0000-0000-000018050000}"/>
    <cellStyle name="20% - Énfasis2 6 6 2" xfId="27385" xr:uid="{00000000-0005-0000-0000-000019050000}"/>
    <cellStyle name="20% - Énfasis2 6 7" xfId="22070" xr:uid="{00000000-0005-0000-0000-00001A050000}"/>
    <cellStyle name="20% - Énfasis2 6 8" xfId="43336" xr:uid="{00000000-0005-0000-0000-00001B050000}"/>
    <cellStyle name="20% - Énfasis2 6 9" xfId="4185" xr:uid="{00000000-0005-0000-0000-00001C050000}"/>
    <cellStyle name="20% - Énfasis2 7" xfId="1359" xr:uid="{00000000-0005-0000-0000-00001D050000}"/>
    <cellStyle name="20% - Énfasis2 7 10" xfId="3308" xr:uid="{00000000-0005-0000-0000-00001E050000}"/>
    <cellStyle name="20% - Énfasis2 7 2" xfId="6926" xr:uid="{00000000-0005-0000-0000-00001F050000}"/>
    <cellStyle name="20% - Énfasis2 7 2 2" xfId="17297" xr:uid="{00000000-0005-0000-0000-000020050000}"/>
    <cellStyle name="20% - Énfasis2 7 2 2 2" xfId="40585" xr:uid="{00000000-0005-0000-0000-000021050000}"/>
    <cellStyle name="20% - Énfasis2 7 2 3" xfId="12087" xr:uid="{00000000-0005-0000-0000-000022050000}"/>
    <cellStyle name="20% - Énfasis2 7 2 3 2" xfId="35270" xr:uid="{00000000-0005-0000-0000-000023050000}"/>
    <cellStyle name="20% - Énfasis2 7 2 4" xfId="29960" xr:uid="{00000000-0005-0000-0000-000024050000}"/>
    <cellStyle name="20% - Énfasis2 7 2 5" xfId="24645" xr:uid="{00000000-0005-0000-0000-000025050000}"/>
    <cellStyle name="20% - Énfasis2 7 3" xfId="8586" xr:uid="{00000000-0005-0000-0000-000026050000}"/>
    <cellStyle name="20% - Énfasis2 7 3 2" xfId="19008" xr:uid="{00000000-0005-0000-0000-000027050000}"/>
    <cellStyle name="20% - Énfasis2 7 3 2 2" xfId="42353" xr:uid="{00000000-0005-0000-0000-000028050000}"/>
    <cellStyle name="20% - Énfasis2 7 3 3" xfId="13854" xr:uid="{00000000-0005-0000-0000-000029050000}"/>
    <cellStyle name="20% - Énfasis2 7 3 3 2" xfId="37038" xr:uid="{00000000-0005-0000-0000-00002A050000}"/>
    <cellStyle name="20% - Énfasis2 7 3 4" xfId="31728" xr:uid="{00000000-0005-0000-0000-00002B050000}"/>
    <cellStyle name="20% - Énfasis2 7 3 5" xfId="26413" xr:uid="{00000000-0005-0000-0000-00002C050000}"/>
    <cellStyle name="20% - Énfasis2 7 4" xfId="15635" xr:uid="{00000000-0005-0000-0000-00002D050000}"/>
    <cellStyle name="20% - Énfasis2 7 4 2" xfId="38822" xr:uid="{00000000-0005-0000-0000-00002E050000}"/>
    <cellStyle name="20% - Énfasis2 7 5" xfId="10326" xr:uid="{00000000-0005-0000-0000-00002F050000}"/>
    <cellStyle name="20% - Énfasis2 7 5 2" xfId="33507" xr:uid="{00000000-0005-0000-0000-000030050000}"/>
    <cellStyle name="20% - Énfasis2 7 6" xfId="20953" xr:uid="{00000000-0005-0000-0000-000031050000}"/>
    <cellStyle name="20% - Énfasis2 7 6 2" xfId="28197" xr:uid="{00000000-0005-0000-0000-000032050000}"/>
    <cellStyle name="20% - Énfasis2 7 7" xfId="22882" xr:uid="{00000000-0005-0000-0000-000033050000}"/>
    <cellStyle name="20% - Énfasis2 7 8" xfId="44148" xr:uid="{00000000-0005-0000-0000-000034050000}"/>
    <cellStyle name="20% - Énfasis2 7 9" xfId="4186" xr:uid="{00000000-0005-0000-0000-000035050000}"/>
    <cellStyle name="20% - Énfasis2 8" xfId="5995" xr:uid="{00000000-0005-0000-0000-000036050000}"/>
    <cellStyle name="20% - Énfasis2 8 2" xfId="16446" xr:uid="{00000000-0005-0000-0000-000037050000}"/>
    <cellStyle name="20% - Énfasis2 8 2 2" xfId="39634" xr:uid="{00000000-0005-0000-0000-000038050000}"/>
    <cellStyle name="20% - Énfasis2 8 3" xfId="11136" xr:uid="{00000000-0005-0000-0000-000039050000}"/>
    <cellStyle name="20% - Énfasis2 8 3 2" xfId="34319" xr:uid="{00000000-0005-0000-0000-00003A050000}"/>
    <cellStyle name="20% - Énfasis2 8 4" xfId="29009" xr:uid="{00000000-0005-0000-0000-00003B050000}"/>
    <cellStyle name="20% - Énfasis2 8 5" xfId="23694" xr:uid="{00000000-0005-0000-0000-00003C050000}"/>
    <cellStyle name="20% - Énfasis2 9" xfId="7728" xr:uid="{00000000-0005-0000-0000-00003D050000}"/>
    <cellStyle name="20% - Énfasis2 9 2" xfId="18061" xr:uid="{00000000-0005-0000-0000-00003E050000}"/>
    <cellStyle name="20% - Énfasis2 9 2 2" xfId="41397" xr:uid="{00000000-0005-0000-0000-00003F050000}"/>
    <cellStyle name="20% - Énfasis2 9 3" xfId="12898" xr:uid="{00000000-0005-0000-0000-000040050000}"/>
    <cellStyle name="20% - Énfasis2 9 3 2" xfId="36082" xr:uid="{00000000-0005-0000-0000-000041050000}"/>
    <cellStyle name="20% - Énfasis2 9 4" xfId="30772" xr:uid="{00000000-0005-0000-0000-000042050000}"/>
    <cellStyle name="20% - Énfasis2 9 5" xfId="25457" xr:uid="{00000000-0005-0000-0000-000043050000}"/>
    <cellStyle name="20% - Énfasis3" xfId="36" builtinId="38" customBuiltin="1"/>
    <cellStyle name="20% - Énfasis3 10" xfId="14678" xr:uid="{00000000-0005-0000-0000-000045050000}"/>
    <cellStyle name="20% - Énfasis3 10 2" xfId="37863" xr:uid="{00000000-0005-0000-0000-000046050000}"/>
    <cellStyle name="20% - Énfasis3 11" xfId="9372" xr:uid="{00000000-0005-0000-0000-000047050000}"/>
    <cellStyle name="20% - Énfasis3 11 2" xfId="32553" xr:uid="{00000000-0005-0000-0000-000048050000}"/>
    <cellStyle name="20% - Énfasis3 12" xfId="19830" xr:uid="{00000000-0005-0000-0000-000049050000}"/>
    <cellStyle name="20% - Énfasis3 12 2" xfId="27238" xr:uid="{00000000-0005-0000-0000-00004A050000}"/>
    <cellStyle name="20% - Énfasis3 13" xfId="21928" xr:uid="{00000000-0005-0000-0000-00004B050000}"/>
    <cellStyle name="20% - Énfasis3 14" xfId="43176" xr:uid="{00000000-0005-0000-0000-00004C050000}"/>
    <cellStyle name="20% - Énfasis3 15" xfId="4125" xr:uid="{00000000-0005-0000-0000-00004D050000}"/>
    <cellStyle name="20% - Énfasis3 16" xfId="2342" xr:uid="{00000000-0005-0000-0000-00004E050000}"/>
    <cellStyle name="20% - Énfasis3 2" xfId="91" xr:uid="{00000000-0005-0000-0000-00004F050000}"/>
    <cellStyle name="20% - Énfasis3 2 10" xfId="9473" xr:uid="{00000000-0005-0000-0000-000050050000}"/>
    <cellStyle name="20% - Énfasis3 2 10 2" xfId="32654" xr:uid="{00000000-0005-0000-0000-000051050000}"/>
    <cellStyle name="20% - Énfasis3 2 11" xfId="19867" xr:uid="{00000000-0005-0000-0000-000052050000}"/>
    <cellStyle name="20% - Énfasis3 2 11 2" xfId="27344" xr:uid="{00000000-0005-0000-0000-000053050000}"/>
    <cellStyle name="20% - Énfasis3 2 12" xfId="22029" xr:uid="{00000000-0005-0000-0000-000054050000}"/>
    <cellStyle name="20% - Énfasis3 2 2" xfId="92" xr:uid="{00000000-0005-0000-0000-000055050000}"/>
    <cellStyle name="20% - Énfasis3 2 2 2" xfId="93" xr:uid="{00000000-0005-0000-0000-000056050000}"/>
    <cellStyle name="20% - Énfasis3 2 2 2 2" xfId="1994" xr:uid="{00000000-0005-0000-0000-000057050000}"/>
    <cellStyle name="20% - Énfasis3 2 2 2 2 10" xfId="3942" xr:uid="{00000000-0005-0000-0000-000058050000}"/>
    <cellStyle name="20% - Énfasis3 2 2 2 2 2" xfId="7551" xr:uid="{00000000-0005-0000-0000-000059050000}"/>
    <cellStyle name="20% - Énfasis3 2 2 2 2 2 2" xfId="17895" xr:uid="{00000000-0005-0000-0000-00005A050000}"/>
    <cellStyle name="20% - Énfasis3 2 2 2 2 2 2 2" xfId="41219" xr:uid="{00000000-0005-0000-0000-00005B050000}"/>
    <cellStyle name="20% - Énfasis3 2 2 2 2 2 3" xfId="12721" xr:uid="{00000000-0005-0000-0000-00005C050000}"/>
    <cellStyle name="20% - Énfasis3 2 2 2 2 2 3 2" xfId="35904" xr:uid="{00000000-0005-0000-0000-00005D050000}"/>
    <cellStyle name="20% - Énfasis3 2 2 2 2 2 4" xfId="30594" xr:uid="{00000000-0005-0000-0000-00005E050000}"/>
    <cellStyle name="20% - Énfasis3 2 2 2 2 2 5" xfId="25279" xr:uid="{00000000-0005-0000-0000-00005F050000}"/>
    <cellStyle name="20% - Énfasis3 2 2 2 2 3" xfId="9185" xr:uid="{00000000-0005-0000-0000-000060050000}"/>
    <cellStyle name="20% - Énfasis3 2 2 2 2 3 2" xfId="19642" xr:uid="{00000000-0005-0000-0000-000061050000}"/>
    <cellStyle name="20% - Énfasis3 2 2 2 2 3 2 2" xfId="42987" xr:uid="{00000000-0005-0000-0000-000062050000}"/>
    <cellStyle name="20% - Énfasis3 2 2 2 2 3 3" xfId="14488" xr:uid="{00000000-0005-0000-0000-000063050000}"/>
    <cellStyle name="20% - Énfasis3 2 2 2 2 3 3 2" xfId="37672" xr:uid="{00000000-0005-0000-0000-000064050000}"/>
    <cellStyle name="20% - Énfasis3 2 2 2 2 3 4" xfId="32362" xr:uid="{00000000-0005-0000-0000-000065050000}"/>
    <cellStyle name="20% - Énfasis3 2 2 2 2 3 5" xfId="27047" xr:uid="{00000000-0005-0000-0000-000066050000}"/>
    <cellStyle name="20% - Énfasis3 2 2 2 2 4" xfId="16269" xr:uid="{00000000-0005-0000-0000-000067050000}"/>
    <cellStyle name="20% - Énfasis3 2 2 2 2 4 2" xfId="39456" xr:uid="{00000000-0005-0000-0000-000068050000}"/>
    <cellStyle name="20% - Énfasis3 2 2 2 2 5" xfId="10960" xr:uid="{00000000-0005-0000-0000-000069050000}"/>
    <cellStyle name="20% - Énfasis3 2 2 2 2 5 2" xfId="34141" xr:uid="{00000000-0005-0000-0000-00006A050000}"/>
    <cellStyle name="20% - Énfasis3 2 2 2 2 6" xfId="21587" xr:uid="{00000000-0005-0000-0000-00006B050000}"/>
    <cellStyle name="20% - Énfasis3 2 2 2 2 6 2" xfId="28831" xr:uid="{00000000-0005-0000-0000-00006C050000}"/>
    <cellStyle name="20% - Énfasis3 2 2 2 2 7" xfId="23516" xr:uid="{00000000-0005-0000-0000-00006D050000}"/>
    <cellStyle name="20% - Énfasis3 2 2 2 2 8" xfId="44782" xr:uid="{00000000-0005-0000-0000-00006E050000}"/>
    <cellStyle name="20% - Énfasis3 2 2 2 2 9" xfId="4187" xr:uid="{00000000-0005-0000-0000-00006F050000}"/>
    <cellStyle name="20% - Énfasis3 2 2 2 3" xfId="2198" xr:uid="{00000000-0005-0000-0000-000070050000}"/>
    <cellStyle name="20% - Énfasis3 2 2 2 3 2" xfId="6751" xr:uid="{00000000-0005-0000-0000-000071050000}"/>
    <cellStyle name="20% - Énfasis3 2 2 2 3 2 2" xfId="40407" xr:uid="{00000000-0005-0000-0000-000072050000}"/>
    <cellStyle name="20% - Énfasis3 2 2 2 3 3" xfId="11909" xr:uid="{00000000-0005-0000-0000-000073050000}"/>
    <cellStyle name="20% - Énfasis3 2 2 2 3 3 2" xfId="35092" xr:uid="{00000000-0005-0000-0000-000074050000}"/>
    <cellStyle name="20% - Énfasis3 2 2 2 3 4" xfId="21785" xr:uid="{00000000-0005-0000-0000-000075050000}"/>
    <cellStyle name="20% - Énfasis3 2 2 2 3 4 2" xfId="29782" xr:uid="{00000000-0005-0000-0000-000076050000}"/>
    <cellStyle name="20% - Énfasis3 2 2 2 3 5" xfId="24467" xr:uid="{00000000-0005-0000-0000-000077050000}"/>
    <cellStyle name="20% - Énfasis3 2 2 2 4" xfId="1179" xr:uid="{00000000-0005-0000-0000-000078050000}"/>
    <cellStyle name="20% - Énfasis3 2 2 2 4 2" xfId="18830" xr:uid="{00000000-0005-0000-0000-000079050000}"/>
    <cellStyle name="20% - Énfasis3 2 2 2 4 2 2" xfId="42175" xr:uid="{00000000-0005-0000-0000-00007A050000}"/>
    <cellStyle name="20% - Énfasis3 2 2 2 4 3" xfId="13676" xr:uid="{00000000-0005-0000-0000-00007B050000}"/>
    <cellStyle name="20% - Énfasis3 2 2 2 4 3 2" xfId="36860" xr:uid="{00000000-0005-0000-0000-00007C050000}"/>
    <cellStyle name="20% - Énfasis3 2 2 2 4 4" xfId="20775" xr:uid="{00000000-0005-0000-0000-00007D050000}"/>
    <cellStyle name="20% - Énfasis3 2 2 2 4 4 2" xfId="31550" xr:uid="{00000000-0005-0000-0000-00007E050000}"/>
    <cellStyle name="20% - Énfasis3 2 2 2 4 5" xfId="26235" xr:uid="{00000000-0005-0000-0000-00007F050000}"/>
    <cellStyle name="20% - Énfasis3 2 2 2 4 6" xfId="43970" xr:uid="{00000000-0005-0000-0000-000080050000}"/>
    <cellStyle name="20% - Énfasis3 2 2 2 4 7" xfId="4188" xr:uid="{00000000-0005-0000-0000-000081050000}"/>
    <cellStyle name="20% - Énfasis3 2 2 2 4 8" xfId="3130" xr:uid="{00000000-0005-0000-0000-000082050000}"/>
    <cellStyle name="20% - Énfasis3 2 2 2 5" xfId="15457" xr:uid="{00000000-0005-0000-0000-000083050000}"/>
    <cellStyle name="20% - Énfasis3 2 2 2 5 2" xfId="38644" xr:uid="{00000000-0005-0000-0000-000084050000}"/>
    <cellStyle name="20% - Énfasis3 2 2 2 6" xfId="10148" xr:uid="{00000000-0005-0000-0000-000085050000}"/>
    <cellStyle name="20% - Énfasis3 2 2 2 6 2" xfId="33329" xr:uid="{00000000-0005-0000-0000-000086050000}"/>
    <cellStyle name="20% - Énfasis3 2 2 2 7" xfId="19869" xr:uid="{00000000-0005-0000-0000-000087050000}"/>
    <cellStyle name="20% - Énfasis3 2 2 2 7 2" xfId="28019" xr:uid="{00000000-0005-0000-0000-000088050000}"/>
    <cellStyle name="20% - Énfasis3 2 2 2 8" xfId="22704" xr:uid="{00000000-0005-0000-0000-000089050000}"/>
    <cellStyle name="20% - Énfasis3 2 2 3" xfId="1587" xr:uid="{00000000-0005-0000-0000-00008A050000}"/>
    <cellStyle name="20% - Énfasis3 2 2 3 10" xfId="3536" xr:uid="{00000000-0005-0000-0000-00008B050000}"/>
    <cellStyle name="20% - Énfasis3 2 2 3 2" xfId="7151" xr:uid="{00000000-0005-0000-0000-00008C050000}"/>
    <cellStyle name="20% - Énfasis3 2 2 3 2 2" xfId="17513" xr:uid="{00000000-0005-0000-0000-00008D050000}"/>
    <cellStyle name="20% - Énfasis3 2 2 3 2 2 2" xfId="40813" xr:uid="{00000000-0005-0000-0000-00008E050000}"/>
    <cellStyle name="20% - Énfasis3 2 2 3 2 3" xfId="12315" xr:uid="{00000000-0005-0000-0000-00008F050000}"/>
    <cellStyle name="20% - Énfasis3 2 2 3 2 3 2" xfId="35498" xr:uid="{00000000-0005-0000-0000-000090050000}"/>
    <cellStyle name="20% - Énfasis3 2 2 3 2 4" xfId="30188" xr:uid="{00000000-0005-0000-0000-000091050000}"/>
    <cellStyle name="20% - Énfasis3 2 2 3 2 5" xfId="24873" xr:uid="{00000000-0005-0000-0000-000092050000}"/>
    <cellStyle name="20% - Énfasis3 2 2 3 3" xfId="8802" xr:uid="{00000000-0005-0000-0000-000093050000}"/>
    <cellStyle name="20% - Énfasis3 2 2 3 3 2" xfId="19236" xr:uid="{00000000-0005-0000-0000-000094050000}"/>
    <cellStyle name="20% - Énfasis3 2 2 3 3 2 2" xfId="42581" xr:uid="{00000000-0005-0000-0000-000095050000}"/>
    <cellStyle name="20% - Énfasis3 2 2 3 3 3" xfId="14082" xr:uid="{00000000-0005-0000-0000-000096050000}"/>
    <cellStyle name="20% - Énfasis3 2 2 3 3 3 2" xfId="37266" xr:uid="{00000000-0005-0000-0000-000097050000}"/>
    <cellStyle name="20% - Énfasis3 2 2 3 3 4" xfId="31956" xr:uid="{00000000-0005-0000-0000-000098050000}"/>
    <cellStyle name="20% - Énfasis3 2 2 3 3 5" xfId="26641" xr:uid="{00000000-0005-0000-0000-000099050000}"/>
    <cellStyle name="20% - Énfasis3 2 2 3 4" xfId="15863" xr:uid="{00000000-0005-0000-0000-00009A050000}"/>
    <cellStyle name="20% - Énfasis3 2 2 3 4 2" xfId="39050" xr:uid="{00000000-0005-0000-0000-00009B050000}"/>
    <cellStyle name="20% - Énfasis3 2 2 3 5" xfId="10554" xr:uid="{00000000-0005-0000-0000-00009C050000}"/>
    <cellStyle name="20% - Énfasis3 2 2 3 5 2" xfId="33735" xr:uid="{00000000-0005-0000-0000-00009D050000}"/>
    <cellStyle name="20% - Énfasis3 2 2 3 6" xfId="21181" xr:uid="{00000000-0005-0000-0000-00009E050000}"/>
    <cellStyle name="20% - Énfasis3 2 2 3 6 2" xfId="28425" xr:uid="{00000000-0005-0000-0000-00009F050000}"/>
    <cellStyle name="20% - Énfasis3 2 2 3 7" xfId="23110" xr:uid="{00000000-0005-0000-0000-0000A0050000}"/>
    <cellStyle name="20% - Énfasis3 2 2 3 8" xfId="44376" xr:uid="{00000000-0005-0000-0000-0000A1050000}"/>
    <cellStyle name="20% - Énfasis3 2 2 3 9" xfId="4189" xr:uid="{00000000-0005-0000-0000-0000A2050000}"/>
    <cellStyle name="20% - Énfasis3 2 2 4" xfId="2197" xr:uid="{00000000-0005-0000-0000-0000A3050000}"/>
    <cellStyle name="20% - Énfasis3 2 2 4 2" xfId="6352" xr:uid="{00000000-0005-0000-0000-0000A4050000}"/>
    <cellStyle name="20% - Énfasis3 2 2 4 2 2" xfId="40001" xr:uid="{00000000-0005-0000-0000-0000A5050000}"/>
    <cellStyle name="20% - Énfasis3 2 2 4 3" xfId="11503" xr:uid="{00000000-0005-0000-0000-0000A6050000}"/>
    <cellStyle name="20% - Énfasis3 2 2 4 3 2" xfId="34686" xr:uid="{00000000-0005-0000-0000-0000A7050000}"/>
    <cellStyle name="20% - Énfasis3 2 2 4 4" xfId="21784" xr:uid="{00000000-0005-0000-0000-0000A8050000}"/>
    <cellStyle name="20% - Énfasis3 2 2 4 4 2" xfId="29376" xr:uid="{00000000-0005-0000-0000-0000A9050000}"/>
    <cellStyle name="20% - Énfasis3 2 2 4 5" xfId="24061" xr:uid="{00000000-0005-0000-0000-0000AA050000}"/>
    <cellStyle name="20% - Énfasis3 2 2 5" xfId="763" xr:uid="{00000000-0005-0000-0000-0000AB050000}"/>
    <cellStyle name="20% - Énfasis3 2 2 5 2" xfId="18425" xr:uid="{00000000-0005-0000-0000-0000AC050000}"/>
    <cellStyle name="20% - Énfasis3 2 2 5 2 2" xfId="41769" xr:uid="{00000000-0005-0000-0000-0000AD050000}"/>
    <cellStyle name="20% - Énfasis3 2 2 5 3" xfId="13270" xr:uid="{00000000-0005-0000-0000-0000AE050000}"/>
    <cellStyle name="20% - Énfasis3 2 2 5 3 2" xfId="36454" xr:uid="{00000000-0005-0000-0000-0000AF050000}"/>
    <cellStyle name="20% - Énfasis3 2 2 5 4" xfId="20369" xr:uid="{00000000-0005-0000-0000-0000B0050000}"/>
    <cellStyle name="20% - Énfasis3 2 2 5 4 2" xfId="31144" xr:uid="{00000000-0005-0000-0000-0000B1050000}"/>
    <cellStyle name="20% - Énfasis3 2 2 5 5" xfId="25829" xr:uid="{00000000-0005-0000-0000-0000B2050000}"/>
    <cellStyle name="20% - Énfasis3 2 2 5 6" xfId="43564" xr:uid="{00000000-0005-0000-0000-0000B3050000}"/>
    <cellStyle name="20% - Énfasis3 2 2 5 7" xfId="4190" xr:uid="{00000000-0005-0000-0000-0000B4050000}"/>
    <cellStyle name="20% - Énfasis3 2 2 5 8" xfId="2724" xr:uid="{00000000-0005-0000-0000-0000B5050000}"/>
    <cellStyle name="20% - Énfasis3 2 2 6" xfId="15051" xr:uid="{00000000-0005-0000-0000-0000B6050000}"/>
    <cellStyle name="20% - Énfasis3 2 2 6 2" xfId="38238" xr:uid="{00000000-0005-0000-0000-0000B7050000}"/>
    <cellStyle name="20% - Énfasis3 2 2 7" xfId="9742" xr:uid="{00000000-0005-0000-0000-0000B8050000}"/>
    <cellStyle name="20% - Énfasis3 2 2 7 2" xfId="32923" xr:uid="{00000000-0005-0000-0000-0000B9050000}"/>
    <cellStyle name="20% - Énfasis3 2 2 8" xfId="19868" xr:uid="{00000000-0005-0000-0000-0000BA050000}"/>
    <cellStyle name="20% - Énfasis3 2 2 8 2" xfId="27613" xr:uid="{00000000-0005-0000-0000-0000BB050000}"/>
    <cellStyle name="20% - Énfasis3 2 2 9" xfId="22298" xr:uid="{00000000-0005-0000-0000-0000BC050000}"/>
    <cellStyle name="20% - Énfasis3 2 3" xfId="94" xr:uid="{00000000-0005-0000-0000-0000BD050000}"/>
    <cellStyle name="20% - Énfasis3 2 3 2" xfId="1308" xr:uid="{00000000-0005-0000-0000-0000BE050000}"/>
    <cellStyle name="20% - Énfasis3 2 3 2 10" xfId="4191" xr:uid="{00000000-0005-0000-0000-0000BF050000}"/>
    <cellStyle name="20% - Énfasis3 2 3 2 11" xfId="3259" xr:uid="{00000000-0005-0000-0000-0000C0050000}"/>
    <cellStyle name="20% - Énfasis3 2 3 2 2" xfId="2123" xr:uid="{00000000-0005-0000-0000-0000C1050000}"/>
    <cellStyle name="20% - Énfasis3 2 3 2 2 10" xfId="4071" xr:uid="{00000000-0005-0000-0000-0000C2050000}"/>
    <cellStyle name="20% - Énfasis3 2 3 2 2 2" xfId="7678" xr:uid="{00000000-0005-0000-0000-0000C3050000}"/>
    <cellStyle name="20% - Énfasis3 2 3 2 2 2 2" xfId="18012" xr:uid="{00000000-0005-0000-0000-0000C4050000}"/>
    <cellStyle name="20% - Énfasis3 2 3 2 2 2 2 2" xfId="41348" xr:uid="{00000000-0005-0000-0000-0000C5050000}"/>
    <cellStyle name="20% - Énfasis3 2 3 2 2 2 3" xfId="12850" xr:uid="{00000000-0005-0000-0000-0000C6050000}"/>
    <cellStyle name="20% - Énfasis3 2 3 2 2 2 3 2" xfId="36033" xr:uid="{00000000-0005-0000-0000-0000C7050000}"/>
    <cellStyle name="20% - Énfasis3 2 3 2 2 2 4" xfId="30723" xr:uid="{00000000-0005-0000-0000-0000C8050000}"/>
    <cellStyle name="20% - Énfasis3 2 3 2 2 2 5" xfId="25408" xr:uid="{00000000-0005-0000-0000-0000C9050000}"/>
    <cellStyle name="20% - Énfasis3 2 3 2 2 3" xfId="9302" xr:uid="{00000000-0005-0000-0000-0000CA050000}"/>
    <cellStyle name="20% - Énfasis3 2 3 2 2 3 2" xfId="19771" xr:uid="{00000000-0005-0000-0000-0000CB050000}"/>
    <cellStyle name="20% - Énfasis3 2 3 2 2 3 2 2" xfId="43116" xr:uid="{00000000-0005-0000-0000-0000CC050000}"/>
    <cellStyle name="20% - Énfasis3 2 3 2 2 3 3" xfId="14617" xr:uid="{00000000-0005-0000-0000-0000CD050000}"/>
    <cellStyle name="20% - Énfasis3 2 3 2 2 3 3 2" xfId="37801" xr:uid="{00000000-0005-0000-0000-0000CE050000}"/>
    <cellStyle name="20% - Énfasis3 2 3 2 2 3 4" xfId="32491" xr:uid="{00000000-0005-0000-0000-0000CF050000}"/>
    <cellStyle name="20% - Énfasis3 2 3 2 2 3 5" xfId="27176" xr:uid="{00000000-0005-0000-0000-0000D0050000}"/>
    <cellStyle name="20% - Énfasis3 2 3 2 2 4" xfId="16398" xr:uid="{00000000-0005-0000-0000-0000D1050000}"/>
    <cellStyle name="20% - Énfasis3 2 3 2 2 4 2" xfId="39585" xr:uid="{00000000-0005-0000-0000-0000D2050000}"/>
    <cellStyle name="20% - Énfasis3 2 3 2 2 5" xfId="11089" xr:uid="{00000000-0005-0000-0000-0000D3050000}"/>
    <cellStyle name="20% - Énfasis3 2 3 2 2 5 2" xfId="34270" xr:uid="{00000000-0005-0000-0000-0000D4050000}"/>
    <cellStyle name="20% - Énfasis3 2 3 2 2 6" xfId="21716" xr:uid="{00000000-0005-0000-0000-0000D5050000}"/>
    <cellStyle name="20% - Énfasis3 2 3 2 2 6 2" xfId="28960" xr:uid="{00000000-0005-0000-0000-0000D6050000}"/>
    <cellStyle name="20% - Énfasis3 2 3 2 2 7" xfId="23645" xr:uid="{00000000-0005-0000-0000-0000D7050000}"/>
    <cellStyle name="20% - Énfasis3 2 3 2 2 8" xfId="44911" xr:uid="{00000000-0005-0000-0000-0000D8050000}"/>
    <cellStyle name="20% - Énfasis3 2 3 2 2 9" xfId="4192" xr:uid="{00000000-0005-0000-0000-0000D9050000}"/>
    <cellStyle name="20% - Énfasis3 2 3 2 3" xfId="6878" xr:uid="{00000000-0005-0000-0000-0000DA050000}"/>
    <cellStyle name="20% - Énfasis3 2 3 2 3 2" xfId="17248" xr:uid="{00000000-0005-0000-0000-0000DB050000}"/>
    <cellStyle name="20% - Énfasis3 2 3 2 3 2 2" xfId="40536" xr:uid="{00000000-0005-0000-0000-0000DC050000}"/>
    <cellStyle name="20% - Énfasis3 2 3 2 3 3" xfId="12038" xr:uid="{00000000-0005-0000-0000-0000DD050000}"/>
    <cellStyle name="20% - Énfasis3 2 3 2 3 3 2" xfId="35221" xr:uid="{00000000-0005-0000-0000-0000DE050000}"/>
    <cellStyle name="20% - Énfasis3 2 3 2 3 4" xfId="29911" xr:uid="{00000000-0005-0000-0000-0000DF050000}"/>
    <cellStyle name="20% - Énfasis3 2 3 2 3 5" xfId="24596" xr:uid="{00000000-0005-0000-0000-0000E0050000}"/>
    <cellStyle name="20% - Énfasis3 2 3 2 4" xfId="8537" xr:uid="{00000000-0005-0000-0000-0000E1050000}"/>
    <cellStyle name="20% - Énfasis3 2 3 2 4 2" xfId="18959" xr:uid="{00000000-0005-0000-0000-0000E2050000}"/>
    <cellStyle name="20% - Énfasis3 2 3 2 4 2 2" xfId="42304" xr:uid="{00000000-0005-0000-0000-0000E3050000}"/>
    <cellStyle name="20% - Énfasis3 2 3 2 4 3" xfId="13805" xr:uid="{00000000-0005-0000-0000-0000E4050000}"/>
    <cellStyle name="20% - Énfasis3 2 3 2 4 3 2" xfId="36989" xr:uid="{00000000-0005-0000-0000-0000E5050000}"/>
    <cellStyle name="20% - Énfasis3 2 3 2 4 4" xfId="31679" xr:uid="{00000000-0005-0000-0000-0000E6050000}"/>
    <cellStyle name="20% - Énfasis3 2 3 2 4 5" xfId="26364" xr:uid="{00000000-0005-0000-0000-0000E7050000}"/>
    <cellStyle name="20% - Énfasis3 2 3 2 5" xfId="15586" xr:uid="{00000000-0005-0000-0000-0000E8050000}"/>
    <cellStyle name="20% - Énfasis3 2 3 2 5 2" xfId="38773" xr:uid="{00000000-0005-0000-0000-0000E9050000}"/>
    <cellStyle name="20% - Énfasis3 2 3 2 6" xfId="10277" xr:uid="{00000000-0005-0000-0000-0000EA050000}"/>
    <cellStyle name="20% - Énfasis3 2 3 2 6 2" xfId="33458" xr:uid="{00000000-0005-0000-0000-0000EB050000}"/>
    <cellStyle name="20% - Énfasis3 2 3 2 7" xfId="20904" xr:uid="{00000000-0005-0000-0000-0000EC050000}"/>
    <cellStyle name="20% - Énfasis3 2 3 2 7 2" xfId="28148" xr:uid="{00000000-0005-0000-0000-0000ED050000}"/>
    <cellStyle name="20% - Énfasis3 2 3 2 8" xfId="22833" xr:uid="{00000000-0005-0000-0000-0000EE050000}"/>
    <cellStyle name="20% - Énfasis3 2 3 2 9" xfId="44099" xr:uid="{00000000-0005-0000-0000-0000EF050000}"/>
    <cellStyle name="20% - Énfasis3 2 3 3" xfId="1716" xr:uid="{00000000-0005-0000-0000-0000F0050000}"/>
    <cellStyle name="20% - Énfasis3 2 3 3 10" xfId="3665" xr:uid="{00000000-0005-0000-0000-0000F1050000}"/>
    <cellStyle name="20% - Énfasis3 2 3 3 2" xfId="7278" xr:uid="{00000000-0005-0000-0000-0000F2050000}"/>
    <cellStyle name="20% - Énfasis3 2 3 3 2 2" xfId="17630" xr:uid="{00000000-0005-0000-0000-0000F3050000}"/>
    <cellStyle name="20% - Énfasis3 2 3 3 2 2 2" xfId="40942" xr:uid="{00000000-0005-0000-0000-0000F4050000}"/>
    <cellStyle name="20% - Énfasis3 2 3 3 2 3" xfId="12444" xr:uid="{00000000-0005-0000-0000-0000F5050000}"/>
    <cellStyle name="20% - Énfasis3 2 3 3 2 3 2" xfId="35627" xr:uid="{00000000-0005-0000-0000-0000F6050000}"/>
    <cellStyle name="20% - Énfasis3 2 3 3 2 4" xfId="30317" xr:uid="{00000000-0005-0000-0000-0000F7050000}"/>
    <cellStyle name="20% - Énfasis3 2 3 3 2 5" xfId="25002" xr:uid="{00000000-0005-0000-0000-0000F8050000}"/>
    <cellStyle name="20% - Énfasis3 2 3 3 3" xfId="8919" xr:uid="{00000000-0005-0000-0000-0000F9050000}"/>
    <cellStyle name="20% - Énfasis3 2 3 3 3 2" xfId="19365" xr:uid="{00000000-0005-0000-0000-0000FA050000}"/>
    <cellStyle name="20% - Énfasis3 2 3 3 3 2 2" xfId="42710" xr:uid="{00000000-0005-0000-0000-0000FB050000}"/>
    <cellStyle name="20% - Énfasis3 2 3 3 3 3" xfId="14211" xr:uid="{00000000-0005-0000-0000-0000FC050000}"/>
    <cellStyle name="20% - Énfasis3 2 3 3 3 3 2" xfId="37395" xr:uid="{00000000-0005-0000-0000-0000FD050000}"/>
    <cellStyle name="20% - Énfasis3 2 3 3 3 4" xfId="32085" xr:uid="{00000000-0005-0000-0000-0000FE050000}"/>
    <cellStyle name="20% - Énfasis3 2 3 3 3 5" xfId="26770" xr:uid="{00000000-0005-0000-0000-0000FF050000}"/>
    <cellStyle name="20% - Énfasis3 2 3 3 4" xfId="15992" xr:uid="{00000000-0005-0000-0000-000000060000}"/>
    <cellStyle name="20% - Énfasis3 2 3 3 4 2" xfId="39179" xr:uid="{00000000-0005-0000-0000-000001060000}"/>
    <cellStyle name="20% - Énfasis3 2 3 3 5" xfId="10683" xr:uid="{00000000-0005-0000-0000-000002060000}"/>
    <cellStyle name="20% - Énfasis3 2 3 3 5 2" xfId="33864" xr:uid="{00000000-0005-0000-0000-000003060000}"/>
    <cellStyle name="20% - Énfasis3 2 3 3 6" xfId="21310" xr:uid="{00000000-0005-0000-0000-000004060000}"/>
    <cellStyle name="20% - Énfasis3 2 3 3 6 2" xfId="28554" xr:uid="{00000000-0005-0000-0000-000005060000}"/>
    <cellStyle name="20% - Énfasis3 2 3 3 7" xfId="23239" xr:uid="{00000000-0005-0000-0000-000006060000}"/>
    <cellStyle name="20% - Énfasis3 2 3 3 8" xfId="44505" xr:uid="{00000000-0005-0000-0000-000007060000}"/>
    <cellStyle name="20% - Énfasis3 2 3 3 9" xfId="4193" xr:uid="{00000000-0005-0000-0000-000008060000}"/>
    <cellStyle name="20% - Énfasis3 2 3 4" xfId="2199" xr:uid="{00000000-0005-0000-0000-000009060000}"/>
    <cellStyle name="20% - Énfasis3 2 3 4 2" xfId="6479" xr:uid="{00000000-0005-0000-0000-00000A060000}"/>
    <cellStyle name="20% - Énfasis3 2 3 4 2 2" xfId="40130" xr:uid="{00000000-0005-0000-0000-00000B060000}"/>
    <cellStyle name="20% - Énfasis3 2 3 4 3" xfId="11632" xr:uid="{00000000-0005-0000-0000-00000C060000}"/>
    <cellStyle name="20% - Énfasis3 2 3 4 3 2" xfId="34815" xr:uid="{00000000-0005-0000-0000-00000D060000}"/>
    <cellStyle name="20% - Énfasis3 2 3 4 4" xfId="21786" xr:uid="{00000000-0005-0000-0000-00000E060000}"/>
    <cellStyle name="20% - Énfasis3 2 3 4 4 2" xfId="29505" xr:uid="{00000000-0005-0000-0000-00000F060000}"/>
    <cellStyle name="20% - Énfasis3 2 3 4 5" xfId="24190" xr:uid="{00000000-0005-0000-0000-000010060000}"/>
    <cellStyle name="20% - Énfasis3 2 3 5" xfId="900" xr:uid="{00000000-0005-0000-0000-000011060000}"/>
    <cellStyle name="20% - Énfasis3 2 3 5 2" xfId="18554" xr:uid="{00000000-0005-0000-0000-000012060000}"/>
    <cellStyle name="20% - Énfasis3 2 3 5 2 2" xfId="41898" xr:uid="{00000000-0005-0000-0000-000013060000}"/>
    <cellStyle name="20% - Énfasis3 2 3 5 3" xfId="13399" xr:uid="{00000000-0005-0000-0000-000014060000}"/>
    <cellStyle name="20% - Énfasis3 2 3 5 3 2" xfId="36583" xr:uid="{00000000-0005-0000-0000-000015060000}"/>
    <cellStyle name="20% - Énfasis3 2 3 5 4" xfId="20498" xr:uid="{00000000-0005-0000-0000-000016060000}"/>
    <cellStyle name="20% - Énfasis3 2 3 5 4 2" xfId="31273" xr:uid="{00000000-0005-0000-0000-000017060000}"/>
    <cellStyle name="20% - Énfasis3 2 3 5 5" xfId="25958" xr:uid="{00000000-0005-0000-0000-000018060000}"/>
    <cellStyle name="20% - Énfasis3 2 3 5 6" xfId="43693" xr:uid="{00000000-0005-0000-0000-000019060000}"/>
    <cellStyle name="20% - Énfasis3 2 3 5 7" xfId="4194" xr:uid="{00000000-0005-0000-0000-00001A060000}"/>
    <cellStyle name="20% - Énfasis3 2 3 5 8" xfId="2853" xr:uid="{00000000-0005-0000-0000-00001B060000}"/>
    <cellStyle name="20% - Énfasis3 2 3 6" xfId="15180" xr:uid="{00000000-0005-0000-0000-00001C060000}"/>
    <cellStyle name="20% - Énfasis3 2 3 6 2" xfId="38367" xr:uid="{00000000-0005-0000-0000-00001D060000}"/>
    <cellStyle name="20% - Énfasis3 2 3 7" xfId="9871" xr:uid="{00000000-0005-0000-0000-00001E060000}"/>
    <cellStyle name="20% - Énfasis3 2 3 7 2" xfId="33052" xr:uid="{00000000-0005-0000-0000-00001F060000}"/>
    <cellStyle name="20% - Énfasis3 2 3 8" xfId="19870" xr:uid="{00000000-0005-0000-0000-000020060000}"/>
    <cellStyle name="20% - Énfasis3 2 3 8 2" xfId="27742" xr:uid="{00000000-0005-0000-0000-000021060000}"/>
    <cellStyle name="20% - Énfasis3 2 3 9" xfId="22427" xr:uid="{00000000-0005-0000-0000-000022060000}"/>
    <cellStyle name="20% - Énfasis3 2 4" xfId="1044" xr:uid="{00000000-0005-0000-0000-000023060000}"/>
    <cellStyle name="20% - Énfasis3 2 4 10" xfId="4195" xr:uid="{00000000-0005-0000-0000-000024060000}"/>
    <cellStyle name="20% - Énfasis3 2 4 11" xfId="2995" xr:uid="{00000000-0005-0000-0000-000025060000}"/>
    <cellStyle name="20% - Énfasis3 2 4 2" xfId="1859" xr:uid="{00000000-0005-0000-0000-000026060000}"/>
    <cellStyle name="20% - Énfasis3 2 4 2 10" xfId="3807" xr:uid="{00000000-0005-0000-0000-000027060000}"/>
    <cellStyle name="20% - Énfasis3 2 4 2 2" xfId="7418" xr:uid="{00000000-0005-0000-0000-000028060000}"/>
    <cellStyle name="20% - Énfasis3 2 4 2 2 2" xfId="17772" xr:uid="{00000000-0005-0000-0000-000029060000}"/>
    <cellStyle name="20% - Énfasis3 2 4 2 2 2 2" xfId="41084" xr:uid="{00000000-0005-0000-0000-00002A060000}"/>
    <cellStyle name="20% - Énfasis3 2 4 2 2 3" xfId="12586" xr:uid="{00000000-0005-0000-0000-00002B060000}"/>
    <cellStyle name="20% - Énfasis3 2 4 2 2 3 2" xfId="35769" xr:uid="{00000000-0005-0000-0000-00002C060000}"/>
    <cellStyle name="20% - Énfasis3 2 4 2 2 4" xfId="30459" xr:uid="{00000000-0005-0000-0000-00002D060000}"/>
    <cellStyle name="20% - Énfasis3 2 4 2 2 5" xfId="25144" xr:uid="{00000000-0005-0000-0000-00002E060000}"/>
    <cellStyle name="20% - Énfasis3 2 4 2 3" xfId="9062" xr:uid="{00000000-0005-0000-0000-00002F060000}"/>
    <cellStyle name="20% - Énfasis3 2 4 2 3 2" xfId="19507" xr:uid="{00000000-0005-0000-0000-000030060000}"/>
    <cellStyle name="20% - Énfasis3 2 4 2 3 2 2" xfId="42852" xr:uid="{00000000-0005-0000-0000-000031060000}"/>
    <cellStyle name="20% - Énfasis3 2 4 2 3 3" xfId="14353" xr:uid="{00000000-0005-0000-0000-000032060000}"/>
    <cellStyle name="20% - Énfasis3 2 4 2 3 3 2" xfId="37537" xr:uid="{00000000-0005-0000-0000-000033060000}"/>
    <cellStyle name="20% - Énfasis3 2 4 2 3 4" xfId="32227" xr:uid="{00000000-0005-0000-0000-000034060000}"/>
    <cellStyle name="20% - Énfasis3 2 4 2 3 5" xfId="26912" xr:uid="{00000000-0005-0000-0000-000035060000}"/>
    <cellStyle name="20% - Énfasis3 2 4 2 4" xfId="16134" xr:uid="{00000000-0005-0000-0000-000036060000}"/>
    <cellStyle name="20% - Énfasis3 2 4 2 4 2" xfId="39321" xr:uid="{00000000-0005-0000-0000-000037060000}"/>
    <cellStyle name="20% - Énfasis3 2 4 2 5" xfId="10825" xr:uid="{00000000-0005-0000-0000-000038060000}"/>
    <cellStyle name="20% - Énfasis3 2 4 2 5 2" xfId="34006" xr:uid="{00000000-0005-0000-0000-000039060000}"/>
    <cellStyle name="20% - Énfasis3 2 4 2 6" xfId="21452" xr:uid="{00000000-0005-0000-0000-00003A060000}"/>
    <cellStyle name="20% - Énfasis3 2 4 2 6 2" xfId="28696" xr:uid="{00000000-0005-0000-0000-00003B060000}"/>
    <cellStyle name="20% - Énfasis3 2 4 2 7" xfId="23381" xr:uid="{00000000-0005-0000-0000-00003C060000}"/>
    <cellStyle name="20% - Énfasis3 2 4 2 8" xfId="44647" xr:uid="{00000000-0005-0000-0000-00003D060000}"/>
    <cellStyle name="20% - Énfasis3 2 4 2 9" xfId="4196" xr:uid="{00000000-0005-0000-0000-00003E060000}"/>
    <cellStyle name="20% - Énfasis3 2 4 3" xfId="6618" xr:uid="{00000000-0005-0000-0000-00003F060000}"/>
    <cellStyle name="20% - Énfasis3 2 4 3 2" xfId="17020" xr:uid="{00000000-0005-0000-0000-000040060000}"/>
    <cellStyle name="20% - Énfasis3 2 4 3 2 2" xfId="40272" xr:uid="{00000000-0005-0000-0000-000041060000}"/>
    <cellStyle name="20% - Énfasis3 2 4 3 3" xfId="11774" xr:uid="{00000000-0005-0000-0000-000042060000}"/>
    <cellStyle name="20% - Énfasis3 2 4 3 3 2" xfId="34957" xr:uid="{00000000-0005-0000-0000-000043060000}"/>
    <cellStyle name="20% - Énfasis3 2 4 3 4" xfId="29647" xr:uid="{00000000-0005-0000-0000-000044060000}"/>
    <cellStyle name="20% - Énfasis3 2 4 3 5" xfId="24332" xr:uid="{00000000-0005-0000-0000-000045060000}"/>
    <cellStyle name="20% - Énfasis3 2 4 4" xfId="8309" xr:uid="{00000000-0005-0000-0000-000046060000}"/>
    <cellStyle name="20% - Énfasis3 2 4 4 2" xfId="18695" xr:uid="{00000000-0005-0000-0000-000047060000}"/>
    <cellStyle name="20% - Énfasis3 2 4 4 2 2" xfId="42040" xr:uid="{00000000-0005-0000-0000-000048060000}"/>
    <cellStyle name="20% - Énfasis3 2 4 4 3" xfId="13541" xr:uid="{00000000-0005-0000-0000-000049060000}"/>
    <cellStyle name="20% - Énfasis3 2 4 4 3 2" xfId="36725" xr:uid="{00000000-0005-0000-0000-00004A060000}"/>
    <cellStyle name="20% - Énfasis3 2 4 4 4" xfId="31415" xr:uid="{00000000-0005-0000-0000-00004B060000}"/>
    <cellStyle name="20% - Énfasis3 2 4 4 5" xfId="26100" xr:uid="{00000000-0005-0000-0000-00004C060000}"/>
    <cellStyle name="20% - Énfasis3 2 4 5" xfId="15322" xr:uid="{00000000-0005-0000-0000-00004D060000}"/>
    <cellStyle name="20% - Énfasis3 2 4 5 2" xfId="38509" xr:uid="{00000000-0005-0000-0000-00004E060000}"/>
    <cellStyle name="20% - Énfasis3 2 4 6" xfId="10013" xr:uid="{00000000-0005-0000-0000-00004F060000}"/>
    <cellStyle name="20% - Énfasis3 2 4 6 2" xfId="33194" xr:uid="{00000000-0005-0000-0000-000050060000}"/>
    <cellStyle name="20% - Énfasis3 2 4 7" xfId="20640" xr:uid="{00000000-0005-0000-0000-000051060000}"/>
    <cellStyle name="20% - Énfasis3 2 4 7 2" xfId="27884" xr:uid="{00000000-0005-0000-0000-000052060000}"/>
    <cellStyle name="20% - Énfasis3 2 4 8" xfId="22569" xr:uid="{00000000-0005-0000-0000-000053060000}"/>
    <cellStyle name="20% - Énfasis3 2 4 9" xfId="43835" xr:uid="{00000000-0005-0000-0000-000054060000}"/>
    <cellStyle name="20% - Énfasis3 2 5" xfId="625" xr:uid="{00000000-0005-0000-0000-000055060000}"/>
    <cellStyle name="20% - Énfasis3 2 5 10" xfId="2589" xr:uid="{00000000-0005-0000-0000-000056060000}"/>
    <cellStyle name="20% - Énfasis3 2 5 2" xfId="6219" xr:uid="{00000000-0005-0000-0000-000057060000}"/>
    <cellStyle name="20% - Énfasis3 2 5 2 2" xfId="16662" xr:uid="{00000000-0005-0000-0000-000058060000}"/>
    <cellStyle name="20% - Énfasis3 2 5 2 2 2" xfId="39866" xr:uid="{00000000-0005-0000-0000-000059060000}"/>
    <cellStyle name="20% - Énfasis3 2 5 2 3" xfId="11368" xr:uid="{00000000-0005-0000-0000-00005A060000}"/>
    <cellStyle name="20% - Énfasis3 2 5 2 3 2" xfId="34551" xr:uid="{00000000-0005-0000-0000-00005B060000}"/>
    <cellStyle name="20% - Énfasis3 2 5 2 4" xfId="29241" xr:uid="{00000000-0005-0000-0000-00005C060000}"/>
    <cellStyle name="20% - Énfasis3 2 5 2 5" xfId="23926" xr:uid="{00000000-0005-0000-0000-00005D060000}"/>
    <cellStyle name="20% - Énfasis3 2 5 3" xfId="7951" xr:uid="{00000000-0005-0000-0000-00005E060000}"/>
    <cellStyle name="20% - Énfasis3 2 5 3 2" xfId="18290" xr:uid="{00000000-0005-0000-0000-00005F060000}"/>
    <cellStyle name="20% - Énfasis3 2 5 3 2 2" xfId="41634" xr:uid="{00000000-0005-0000-0000-000060060000}"/>
    <cellStyle name="20% - Énfasis3 2 5 3 3" xfId="13135" xr:uid="{00000000-0005-0000-0000-000061060000}"/>
    <cellStyle name="20% - Énfasis3 2 5 3 3 2" xfId="36319" xr:uid="{00000000-0005-0000-0000-000062060000}"/>
    <cellStyle name="20% - Énfasis3 2 5 3 4" xfId="31009" xr:uid="{00000000-0005-0000-0000-000063060000}"/>
    <cellStyle name="20% - Énfasis3 2 5 3 5" xfId="25694" xr:uid="{00000000-0005-0000-0000-000064060000}"/>
    <cellStyle name="20% - Énfasis3 2 5 4" xfId="14916" xr:uid="{00000000-0005-0000-0000-000065060000}"/>
    <cellStyle name="20% - Énfasis3 2 5 4 2" xfId="38103" xr:uid="{00000000-0005-0000-0000-000066060000}"/>
    <cellStyle name="20% - Énfasis3 2 5 5" xfId="9607" xr:uid="{00000000-0005-0000-0000-000067060000}"/>
    <cellStyle name="20% - Énfasis3 2 5 5 2" xfId="32788" xr:uid="{00000000-0005-0000-0000-000068060000}"/>
    <cellStyle name="20% - Énfasis3 2 5 6" xfId="20234" xr:uid="{00000000-0005-0000-0000-000069060000}"/>
    <cellStyle name="20% - Énfasis3 2 5 6 2" xfId="27478" xr:uid="{00000000-0005-0000-0000-00006A060000}"/>
    <cellStyle name="20% - Énfasis3 2 5 7" xfId="22163" xr:uid="{00000000-0005-0000-0000-00006B060000}"/>
    <cellStyle name="20% - Énfasis3 2 5 8" xfId="43429" xr:uid="{00000000-0005-0000-0000-00006C060000}"/>
    <cellStyle name="20% - Énfasis3 2 5 9" xfId="4197" xr:uid="{00000000-0005-0000-0000-00006D060000}"/>
    <cellStyle name="20% - Énfasis3 2 6" xfId="1452" xr:uid="{00000000-0005-0000-0000-00006E060000}"/>
    <cellStyle name="20% - Énfasis3 2 6 10" xfId="3401" xr:uid="{00000000-0005-0000-0000-00006F060000}"/>
    <cellStyle name="20% - Énfasis3 2 6 2" xfId="7018" xr:uid="{00000000-0005-0000-0000-000070060000}"/>
    <cellStyle name="20% - Énfasis3 2 6 2 2" xfId="17390" xr:uid="{00000000-0005-0000-0000-000071060000}"/>
    <cellStyle name="20% - Énfasis3 2 6 2 2 2" xfId="40678" xr:uid="{00000000-0005-0000-0000-000072060000}"/>
    <cellStyle name="20% - Énfasis3 2 6 2 3" xfId="12180" xr:uid="{00000000-0005-0000-0000-000073060000}"/>
    <cellStyle name="20% - Énfasis3 2 6 2 3 2" xfId="35363" xr:uid="{00000000-0005-0000-0000-000074060000}"/>
    <cellStyle name="20% - Énfasis3 2 6 2 4" xfId="30053" xr:uid="{00000000-0005-0000-0000-000075060000}"/>
    <cellStyle name="20% - Énfasis3 2 6 2 5" xfId="24738" xr:uid="{00000000-0005-0000-0000-000076060000}"/>
    <cellStyle name="20% - Énfasis3 2 6 3" xfId="8679" xr:uid="{00000000-0005-0000-0000-000077060000}"/>
    <cellStyle name="20% - Énfasis3 2 6 3 2" xfId="19101" xr:uid="{00000000-0005-0000-0000-000078060000}"/>
    <cellStyle name="20% - Énfasis3 2 6 3 2 2" xfId="42446" xr:uid="{00000000-0005-0000-0000-000079060000}"/>
    <cellStyle name="20% - Énfasis3 2 6 3 3" xfId="13947" xr:uid="{00000000-0005-0000-0000-00007A060000}"/>
    <cellStyle name="20% - Énfasis3 2 6 3 3 2" xfId="37131" xr:uid="{00000000-0005-0000-0000-00007B060000}"/>
    <cellStyle name="20% - Énfasis3 2 6 3 4" xfId="31821" xr:uid="{00000000-0005-0000-0000-00007C060000}"/>
    <cellStyle name="20% - Énfasis3 2 6 3 5" xfId="26506" xr:uid="{00000000-0005-0000-0000-00007D060000}"/>
    <cellStyle name="20% - Énfasis3 2 6 4" xfId="15728" xr:uid="{00000000-0005-0000-0000-00007E060000}"/>
    <cellStyle name="20% - Énfasis3 2 6 4 2" xfId="38915" xr:uid="{00000000-0005-0000-0000-00007F060000}"/>
    <cellStyle name="20% - Énfasis3 2 6 5" xfId="10419" xr:uid="{00000000-0005-0000-0000-000080060000}"/>
    <cellStyle name="20% - Énfasis3 2 6 5 2" xfId="33600" xr:uid="{00000000-0005-0000-0000-000081060000}"/>
    <cellStyle name="20% - Énfasis3 2 6 6" xfId="21046" xr:uid="{00000000-0005-0000-0000-000082060000}"/>
    <cellStyle name="20% - Énfasis3 2 6 6 2" xfId="28290" xr:uid="{00000000-0005-0000-0000-000083060000}"/>
    <cellStyle name="20% - Énfasis3 2 6 7" xfId="22975" xr:uid="{00000000-0005-0000-0000-000084060000}"/>
    <cellStyle name="20% - Énfasis3 2 6 8" xfId="44241" xr:uid="{00000000-0005-0000-0000-000085060000}"/>
    <cellStyle name="20% - Énfasis3 2 6 9" xfId="4198" xr:uid="{00000000-0005-0000-0000-000086060000}"/>
    <cellStyle name="20% - Énfasis3 2 7" xfId="2196" xr:uid="{00000000-0005-0000-0000-000087060000}"/>
    <cellStyle name="20% - Énfasis3 2 7 2" xfId="6086" xr:uid="{00000000-0005-0000-0000-000088060000}"/>
    <cellStyle name="20% - Énfasis3 2 7 2 2" xfId="39732" xr:uid="{00000000-0005-0000-0000-000089060000}"/>
    <cellStyle name="20% - Énfasis3 2 7 3" xfId="11234" xr:uid="{00000000-0005-0000-0000-00008A060000}"/>
    <cellStyle name="20% - Énfasis3 2 7 3 2" xfId="34417" xr:uid="{00000000-0005-0000-0000-00008B060000}"/>
    <cellStyle name="20% - Énfasis3 2 7 4" xfId="21783" xr:uid="{00000000-0005-0000-0000-00008C060000}"/>
    <cellStyle name="20% - Énfasis3 2 7 4 2" xfId="29107" xr:uid="{00000000-0005-0000-0000-00008D060000}"/>
    <cellStyle name="20% - Énfasis3 2 7 5" xfId="23792" xr:uid="{00000000-0005-0000-0000-00008E060000}"/>
    <cellStyle name="20% - Énfasis3 2 8" xfId="491" xr:uid="{00000000-0005-0000-0000-00008F060000}"/>
    <cellStyle name="20% - Énfasis3 2 8 2" xfId="18157" xr:uid="{00000000-0005-0000-0000-000090060000}"/>
    <cellStyle name="20% - Énfasis3 2 8 2 2" xfId="41500" xr:uid="{00000000-0005-0000-0000-000091060000}"/>
    <cellStyle name="20% - Énfasis3 2 8 3" xfId="13001" xr:uid="{00000000-0005-0000-0000-000092060000}"/>
    <cellStyle name="20% - Énfasis3 2 8 3 2" xfId="36185" xr:uid="{00000000-0005-0000-0000-000093060000}"/>
    <cellStyle name="20% - Énfasis3 2 8 4" xfId="20100" xr:uid="{00000000-0005-0000-0000-000094060000}"/>
    <cellStyle name="20% - Énfasis3 2 8 4 2" xfId="30875" xr:uid="{00000000-0005-0000-0000-000095060000}"/>
    <cellStyle name="20% - Énfasis3 2 8 5" xfId="25560" xr:uid="{00000000-0005-0000-0000-000096060000}"/>
    <cellStyle name="20% - Énfasis3 2 8 6" xfId="43295" xr:uid="{00000000-0005-0000-0000-000097060000}"/>
    <cellStyle name="20% - Énfasis3 2 8 7" xfId="4199" xr:uid="{00000000-0005-0000-0000-000098060000}"/>
    <cellStyle name="20% - Énfasis3 2 8 8" xfId="2455" xr:uid="{00000000-0005-0000-0000-000099060000}"/>
    <cellStyle name="20% - Énfasis3 2 9" xfId="14782" xr:uid="{00000000-0005-0000-0000-00009A060000}"/>
    <cellStyle name="20% - Énfasis3 2 9 2" xfId="37969" xr:uid="{00000000-0005-0000-0000-00009B060000}"/>
    <cellStyle name="20% - Énfasis3 3" xfId="95" xr:uid="{00000000-0005-0000-0000-00009C060000}"/>
    <cellStyle name="20% - Énfasis3 3 2" xfId="96" xr:uid="{00000000-0005-0000-0000-00009D060000}"/>
    <cellStyle name="20% - Énfasis3 3 2 2" xfId="97" xr:uid="{00000000-0005-0000-0000-00009E060000}"/>
    <cellStyle name="20% - Énfasis3 3 2 2 2" xfId="2202" xr:uid="{00000000-0005-0000-0000-00009F060000}"/>
    <cellStyle name="20% - Énfasis3 3 2 2 2 2" xfId="7456" xr:uid="{00000000-0005-0000-0000-0000A0060000}"/>
    <cellStyle name="20% - Énfasis3 3 2 2 2 2 2" xfId="41123" xr:uid="{00000000-0005-0000-0000-0000A1060000}"/>
    <cellStyle name="20% - Énfasis3 3 2 2 2 3" xfId="12625" xr:uid="{00000000-0005-0000-0000-0000A2060000}"/>
    <cellStyle name="20% - Énfasis3 3 2 2 2 3 2" xfId="35808" xr:uid="{00000000-0005-0000-0000-0000A3060000}"/>
    <cellStyle name="20% - Énfasis3 3 2 2 2 4" xfId="21789" xr:uid="{00000000-0005-0000-0000-0000A4060000}"/>
    <cellStyle name="20% - Énfasis3 3 2 2 2 4 2" xfId="30498" xr:uid="{00000000-0005-0000-0000-0000A5060000}"/>
    <cellStyle name="20% - Énfasis3 3 2 2 2 5" xfId="25183" xr:uid="{00000000-0005-0000-0000-0000A6060000}"/>
    <cellStyle name="20% - Énfasis3 3 2 2 3" xfId="1898" xr:uid="{00000000-0005-0000-0000-0000A7060000}"/>
    <cellStyle name="20% - Énfasis3 3 2 2 3 2" xfId="19546" xr:uid="{00000000-0005-0000-0000-0000A8060000}"/>
    <cellStyle name="20% - Énfasis3 3 2 2 3 2 2" xfId="42891" xr:uid="{00000000-0005-0000-0000-0000A9060000}"/>
    <cellStyle name="20% - Énfasis3 3 2 2 3 3" xfId="14392" xr:uid="{00000000-0005-0000-0000-0000AA060000}"/>
    <cellStyle name="20% - Énfasis3 3 2 2 3 3 2" xfId="37576" xr:uid="{00000000-0005-0000-0000-0000AB060000}"/>
    <cellStyle name="20% - Énfasis3 3 2 2 3 4" xfId="21491" xr:uid="{00000000-0005-0000-0000-0000AC060000}"/>
    <cellStyle name="20% - Énfasis3 3 2 2 3 4 2" xfId="32266" xr:uid="{00000000-0005-0000-0000-0000AD060000}"/>
    <cellStyle name="20% - Énfasis3 3 2 2 3 5" xfId="26951" xr:uid="{00000000-0005-0000-0000-0000AE060000}"/>
    <cellStyle name="20% - Énfasis3 3 2 2 3 6" xfId="44686" xr:uid="{00000000-0005-0000-0000-0000AF060000}"/>
    <cellStyle name="20% - Énfasis3 3 2 2 3 7" xfId="4200" xr:uid="{00000000-0005-0000-0000-0000B0060000}"/>
    <cellStyle name="20% - Énfasis3 3 2 2 3 8" xfId="3846" xr:uid="{00000000-0005-0000-0000-0000B1060000}"/>
    <cellStyle name="20% - Énfasis3 3 2 2 4" xfId="16173" xr:uid="{00000000-0005-0000-0000-0000B2060000}"/>
    <cellStyle name="20% - Énfasis3 3 2 2 4 2" xfId="39360" xr:uid="{00000000-0005-0000-0000-0000B3060000}"/>
    <cellStyle name="20% - Énfasis3 3 2 2 5" xfId="10864" xr:uid="{00000000-0005-0000-0000-0000B4060000}"/>
    <cellStyle name="20% - Énfasis3 3 2 2 5 2" xfId="34045" xr:uid="{00000000-0005-0000-0000-0000B5060000}"/>
    <cellStyle name="20% - Énfasis3 3 2 2 6" xfId="19873" xr:uid="{00000000-0005-0000-0000-0000B6060000}"/>
    <cellStyle name="20% - Énfasis3 3 2 2 6 2" xfId="28735" xr:uid="{00000000-0005-0000-0000-0000B7060000}"/>
    <cellStyle name="20% - Énfasis3 3 2 2 7" xfId="23420" xr:uid="{00000000-0005-0000-0000-0000B8060000}"/>
    <cellStyle name="20% - Énfasis3 3 2 3" xfId="2201" xr:uid="{00000000-0005-0000-0000-0000B9060000}"/>
    <cellStyle name="20% - Énfasis3 3 2 3 2" xfId="6656" xr:uid="{00000000-0005-0000-0000-0000BA060000}"/>
    <cellStyle name="20% - Énfasis3 3 2 3 2 2" xfId="40311" xr:uid="{00000000-0005-0000-0000-0000BB060000}"/>
    <cellStyle name="20% - Énfasis3 3 2 3 3" xfId="11813" xr:uid="{00000000-0005-0000-0000-0000BC060000}"/>
    <cellStyle name="20% - Énfasis3 3 2 3 3 2" xfId="34996" xr:uid="{00000000-0005-0000-0000-0000BD060000}"/>
    <cellStyle name="20% - Énfasis3 3 2 3 4" xfId="21788" xr:uid="{00000000-0005-0000-0000-0000BE060000}"/>
    <cellStyle name="20% - Énfasis3 3 2 3 4 2" xfId="29686" xr:uid="{00000000-0005-0000-0000-0000BF060000}"/>
    <cellStyle name="20% - Énfasis3 3 2 3 5" xfId="24371" xr:uid="{00000000-0005-0000-0000-0000C0060000}"/>
    <cellStyle name="20% - Énfasis3 3 2 4" xfId="1083" xr:uid="{00000000-0005-0000-0000-0000C1060000}"/>
    <cellStyle name="20% - Énfasis3 3 2 4 2" xfId="18734" xr:uid="{00000000-0005-0000-0000-0000C2060000}"/>
    <cellStyle name="20% - Énfasis3 3 2 4 2 2" xfId="42079" xr:uid="{00000000-0005-0000-0000-0000C3060000}"/>
    <cellStyle name="20% - Énfasis3 3 2 4 3" xfId="13580" xr:uid="{00000000-0005-0000-0000-0000C4060000}"/>
    <cellStyle name="20% - Énfasis3 3 2 4 3 2" xfId="36764" xr:uid="{00000000-0005-0000-0000-0000C5060000}"/>
    <cellStyle name="20% - Énfasis3 3 2 4 4" xfId="20679" xr:uid="{00000000-0005-0000-0000-0000C6060000}"/>
    <cellStyle name="20% - Énfasis3 3 2 4 4 2" xfId="31454" xr:uid="{00000000-0005-0000-0000-0000C7060000}"/>
    <cellStyle name="20% - Énfasis3 3 2 4 5" xfId="26139" xr:uid="{00000000-0005-0000-0000-0000C8060000}"/>
    <cellStyle name="20% - Énfasis3 3 2 4 6" xfId="43874" xr:uid="{00000000-0005-0000-0000-0000C9060000}"/>
    <cellStyle name="20% - Énfasis3 3 2 4 7" xfId="4201" xr:uid="{00000000-0005-0000-0000-0000CA060000}"/>
    <cellStyle name="20% - Énfasis3 3 2 4 8" xfId="3034" xr:uid="{00000000-0005-0000-0000-0000CB060000}"/>
    <cellStyle name="20% - Énfasis3 3 2 5" xfId="15361" xr:uid="{00000000-0005-0000-0000-0000CC060000}"/>
    <cellStyle name="20% - Énfasis3 3 2 5 2" xfId="38548" xr:uid="{00000000-0005-0000-0000-0000CD060000}"/>
    <cellStyle name="20% - Énfasis3 3 2 6" xfId="10052" xr:uid="{00000000-0005-0000-0000-0000CE060000}"/>
    <cellStyle name="20% - Énfasis3 3 2 6 2" xfId="33233" xr:uid="{00000000-0005-0000-0000-0000CF060000}"/>
    <cellStyle name="20% - Énfasis3 3 2 7" xfId="19872" xr:uid="{00000000-0005-0000-0000-0000D0060000}"/>
    <cellStyle name="20% - Énfasis3 3 2 7 2" xfId="27923" xr:uid="{00000000-0005-0000-0000-0000D1060000}"/>
    <cellStyle name="20% - Énfasis3 3 2 8" xfId="22608" xr:uid="{00000000-0005-0000-0000-0000D2060000}"/>
    <cellStyle name="20% - Énfasis3 3 3" xfId="98" xr:uid="{00000000-0005-0000-0000-0000D3060000}"/>
    <cellStyle name="20% - Énfasis3 3 3 2" xfId="2203" xr:uid="{00000000-0005-0000-0000-0000D4060000}"/>
    <cellStyle name="20% - Énfasis3 3 3 2 2" xfId="7056" xr:uid="{00000000-0005-0000-0000-0000D5060000}"/>
    <cellStyle name="20% - Énfasis3 3 3 2 2 2" xfId="40717" xr:uid="{00000000-0005-0000-0000-0000D6060000}"/>
    <cellStyle name="20% - Énfasis3 3 3 2 3" xfId="12219" xr:uid="{00000000-0005-0000-0000-0000D7060000}"/>
    <cellStyle name="20% - Énfasis3 3 3 2 3 2" xfId="35402" xr:uid="{00000000-0005-0000-0000-0000D8060000}"/>
    <cellStyle name="20% - Énfasis3 3 3 2 4" xfId="21790" xr:uid="{00000000-0005-0000-0000-0000D9060000}"/>
    <cellStyle name="20% - Énfasis3 3 3 2 4 2" xfId="30092" xr:uid="{00000000-0005-0000-0000-0000DA060000}"/>
    <cellStyle name="20% - Énfasis3 3 3 2 5" xfId="24777" xr:uid="{00000000-0005-0000-0000-0000DB060000}"/>
    <cellStyle name="20% - Énfasis3 3 3 3" xfId="1491" xr:uid="{00000000-0005-0000-0000-0000DC060000}"/>
    <cellStyle name="20% - Énfasis3 3 3 3 2" xfId="19140" xr:uid="{00000000-0005-0000-0000-0000DD060000}"/>
    <cellStyle name="20% - Énfasis3 3 3 3 2 2" xfId="42485" xr:uid="{00000000-0005-0000-0000-0000DE060000}"/>
    <cellStyle name="20% - Énfasis3 3 3 3 3" xfId="13986" xr:uid="{00000000-0005-0000-0000-0000DF060000}"/>
    <cellStyle name="20% - Énfasis3 3 3 3 3 2" xfId="37170" xr:uid="{00000000-0005-0000-0000-0000E0060000}"/>
    <cellStyle name="20% - Énfasis3 3 3 3 4" xfId="21085" xr:uid="{00000000-0005-0000-0000-0000E1060000}"/>
    <cellStyle name="20% - Énfasis3 3 3 3 4 2" xfId="31860" xr:uid="{00000000-0005-0000-0000-0000E2060000}"/>
    <cellStyle name="20% - Énfasis3 3 3 3 5" xfId="26545" xr:uid="{00000000-0005-0000-0000-0000E3060000}"/>
    <cellStyle name="20% - Énfasis3 3 3 3 6" xfId="44280" xr:uid="{00000000-0005-0000-0000-0000E4060000}"/>
    <cellStyle name="20% - Énfasis3 3 3 3 7" xfId="4202" xr:uid="{00000000-0005-0000-0000-0000E5060000}"/>
    <cellStyle name="20% - Énfasis3 3 3 3 8" xfId="3440" xr:uid="{00000000-0005-0000-0000-0000E6060000}"/>
    <cellStyle name="20% - Énfasis3 3 3 4" xfId="15767" xr:uid="{00000000-0005-0000-0000-0000E7060000}"/>
    <cellStyle name="20% - Énfasis3 3 3 4 2" xfId="38954" xr:uid="{00000000-0005-0000-0000-0000E8060000}"/>
    <cellStyle name="20% - Énfasis3 3 3 5" xfId="10458" xr:uid="{00000000-0005-0000-0000-0000E9060000}"/>
    <cellStyle name="20% - Énfasis3 3 3 5 2" xfId="33639" xr:uid="{00000000-0005-0000-0000-0000EA060000}"/>
    <cellStyle name="20% - Énfasis3 3 3 6" xfId="19874" xr:uid="{00000000-0005-0000-0000-0000EB060000}"/>
    <cellStyle name="20% - Énfasis3 3 3 6 2" xfId="28329" xr:uid="{00000000-0005-0000-0000-0000EC060000}"/>
    <cellStyle name="20% - Énfasis3 3 3 7" xfId="23014" xr:uid="{00000000-0005-0000-0000-0000ED060000}"/>
    <cellStyle name="20% - Énfasis3 3 4" xfId="2200" xr:uid="{00000000-0005-0000-0000-0000EE060000}"/>
    <cellStyle name="20% - Énfasis3 3 4 2" xfId="6257" xr:uid="{00000000-0005-0000-0000-0000EF060000}"/>
    <cellStyle name="20% - Énfasis3 3 4 2 2" xfId="39905" xr:uid="{00000000-0005-0000-0000-0000F0060000}"/>
    <cellStyle name="20% - Énfasis3 3 4 3" xfId="11407" xr:uid="{00000000-0005-0000-0000-0000F1060000}"/>
    <cellStyle name="20% - Énfasis3 3 4 3 2" xfId="34590" xr:uid="{00000000-0005-0000-0000-0000F2060000}"/>
    <cellStyle name="20% - Énfasis3 3 4 4" xfId="21787" xr:uid="{00000000-0005-0000-0000-0000F3060000}"/>
    <cellStyle name="20% - Énfasis3 3 4 4 2" xfId="29280" xr:uid="{00000000-0005-0000-0000-0000F4060000}"/>
    <cellStyle name="20% - Énfasis3 3 4 5" xfId="23965" xr:uid="{00000000-0005-0000-0000-0000F5060000}"/>
    <cellStyle name="20% - Énfasis3 3 5" xfId="664" xr:uid="{00000000-0005-0000-0000-0000F6060000}"/>
    <cellStyle name="20% - Énfasis3 3 5 2" xfId="18329" xr:uid="{00000000-0005-0000-0000-0000F7060000}"/>
    <cellStyle name="20% - Énfasis3 3 5 2 2" xfId="41673" xr:uid="{00000000-0005-0000-0000-0000F8060000}"/>
    <cellStyle name="20% - Énfasis3 3 5 3" xfId="13174" xr:uid="{00000000-0005-0000-0000-0000F9060000}"/>
    <cellStyle name="20% - Énfasis3 3 5 3 2" xfId="36358" xr:uid="{00000000-0005-0000-0000-0000FA060000}"/>
    <cellStyle name="20% - Énfasis3 3 5 4" xfId="20273" xr:uid="{00000000-0005-0000-0000-0000FB060000}"/>
    <cellStyle name="20% - Énfasis3 3 5 4 2" xfId="31048" xr:uid="{00000000-0005-0000-0000-0000FC060000}"/>
    <cellStyle name="20% - Énfasis3 3 5 5" xfId="25733" xr:uid="{00000000-0005-0000-0000-0000FD060000}"/>
    <cellStyle name="20% - Énfasis3 3 5 6" xfId="43468" xr:uid="{00000000-0005-0000-0000-0000FE060000}"/>
    <cellStyle name="20% - Énfasis3 3 5 7" xfId="4203" xr:uid="{00000000-0005-0000-0000-0000FF060000}"/>
    <cellStyle name="20% - Énfasis3 3 5 8" xfId="2628" xr:uid="{00000000-0005-0000-0000-000000070000}"/>
    <cellStyle name="20% - Énfasis3 3 6" xfId="14955" xr:uid="{00000000-0005-0000-0000-000001070000}"/>
    <cellStyle name="20% - Énfasis3 3 6 2" xfId="38142" xr:uid="{00000000-0005-0000-0000-000002070000}"/>
    <cellStyle name="20% - Énfasis3 3 7" xfId="9646" xr:uid="{00000000-0005-0000-0000-000003070000}"/>
    <cellStyle name="20% - Énfasis3 3 7 2" xfId="32827" xr:uid="{00000000-0005-0000-0000-000004070000}"/>
    <cellStyle name="20% - Énfasis3 3 8" xfId="19871" xr:uid="{00000000-0005-0000-0000-000005070000}"/>
    <cellStyle name="20% - Énfasis3 3 8 2" xfId="27517" xr:uid="{00000000-0005-0000-0000-000006070000}"/>
    <cellStyle name="20% - Énfasis3 3 9" xfId="22202" xr:uid="{00000000-0005-0000-0000-000007070000}"/>
    <cellStyle name="20% - Énfasis3 4" xfId="99" xr:uid="{00000000-0005-0000-0000-000008070000}"/>
    <cellStyle name="20% - Énfasis3 4 2" xfId="100" xr:uid="{00000000-0005-0000-0000-000009070000}"/>
    <cellStyle name="20% - Énfasis3 4 2 2" xfId="101" xr:uid="{00000000-0005-0000-0000-00000A070000}"/>
    <cellStyle name="20% - Énfasis3 4 2 2 2" xfId="2206" xr:uid="{00000000-0005-0000-0000-00000B070000}"/>
    <cellStyle name="20% - Énfasis3 4 2 2 2 2" xfId="7593" xr:uid="{00000000-0005-0000-0000-00000C070000}"/>
    <cellStyle name="20% - Énfasis3 4 2 2 2 2 2" xfId="41262" xr:uid="{00000000-0005-0000-0000-00000D070000}"/>
    <cellStyle name="20% - Énfasis3 4 2 2 2 3" xfId="12764" xr:uid="{00000000-0005-0000-0000-00000E070000}"/>
    <cellStyle name="20% - Énfasis3 4 2 2 2 3 2" xfId="35947" xr:uid="{00000000-0005-0000-0000-00000F070000}"/>
    <cellStyle name="20% - Énfasis3 4 2 2 2 4" xfId="21793" xr:uid="{00000000-0005-0000-0000-000010070000}"/>
    <cellStyle name="20% - Énfasis3 4 2 2 2 4 2" xfId="30637" xr:uid="{00000000-0005-0000-0000-000011070000}"/>
    <cellStyle name="20% - Énfasis3 4 2 2 2 5" xfId="25322" xr:uid="{00000000-0005-0000-0000-000012070000}"/>
    <cellStyle name="20% - Énfasis3 4 2 2 3" xfId="2037" xr:uid="{00000000-0005-0000-0000-000013070000}"/>
    <cellStyle name="20% - Énfasis3 4 2 2 3 2" xfId="19685" xr:uid="{00000000-0005-0000-0000-000014070000}"/>
    <cellStyle name="20% - Énfasis3 4 2 2 3 2 2" xfId="43030" xr:uid="{00000000-0005-0000-0000-000015070000}"/>
    <cellStyle name="20% - Énfasis3 4 2 2 3 3" xfId="14531" xr:uid="{00000000-0005-0000-0000-000016070000}"/>
    <cellStyle name="20% - Énfasis3 4 2 2 3 3 2" xfId="37715" xr:uid="{00000000-0005-0000-0000-000017070000}"/>
    <cellStyle name="20% - Énfasis3 4 2 2 3 4" xfId="21630" xr:uid="{00000000-0005-0000-0000-000018070000}"/>
    <cellStyle name="20% - Énfasis3 4 2 2 3 4 2" xfId="32405" xr:uid="{00000000-0005-0000-0000-000019070000}"/>
    <cellStyle name="20% - Énfasis3 4 2 2 3 5" xfId="27090" xr:uid="{00000000-0005-0000-0000-00001A070000}"/>
    <cellStyle name="20% - Énfasis3 4 2 2 3 6" xfId="44825" xr:uid="{00000000-0005-0000-0000-00001B070000}"/>
    <cellStyle name="20% - Énfasis3 4 2 2 3 7" xfId="4204" xr:uid="{00000000-0005-0000-0000-00001C070000}"/>
    <cellStyle name="20% - Énfasis3 4 2 2 3 8" xfId="3985" xr:uid="{00000000-0005-0000-0000-00001D070000}"/>
    <cellStyle name="20% - Énfasis3 4 2 2 4" xfId="16312" xr:uid="{00000000-0005-0000-0000-00001E070000}"/>
    <cellStyle name="20% - Énfasis3 4 2 2 4 2" xfId="39499" xr:uid="{00000000-0005-0000-0000-00001F070000}"/>
    <cellStyle name="20% - Énfasis3 4 2 2 5" xfId="11003" xr:uid="{00000000-0005-0000-0000-000020070000}"/>
    <cellStyle name="20% - Énfasis3 4 2 2 5 2" xfId="34184" xr:uid="{00000000-0005-0000-0000-000021070000}"/>
    <cellStyle name="20% - Énfasis3 4 2 2 6" xfId="19877" xr:uid="{00000000-0005-0000-0000-000022070000}"/>
    <cellStyle name="20% - Énfasis3 4 2 2 6 2" xfId="28874" xr:uid="{00000000-0005-0000-0000-000023070000}"/>
    <cellStyle name="20% - Énfasis3 4 2 2 7" xfId="23559" xr:uid="{00000000-0005-0000-0000-000024070000}"/>
    <cellStyle name="20% - Énfasis3 4 2 3" xfId="2205" xr:uid="{00000000-0005-0000-0000-000025070000}"/>
    <cellStyle name="20% - Énfasis3 4 2 3 2" xfId="6793" xr:uid="{00000000-0005-0000-0000-000026070000}"/>
    <cellStyle name="20% - Énfasis3 4 2 3 2 2" xfId="40450" xr:uid="{00000000-0005-0000-0000-000027070000}"/>
    <cellStyle name="20% - Énfasis3 4 2 3 3" xfId="11952" xr:uid="{00000000-0005-0000-0000-000028070000}"/>
    <cellStyle name="20% - Énfasis3 4 2 3 3 2" xfId="35135" xr:uid="{00000000-0005-0000-0000-000029070000}"/>
    <cellStyle name="20% - Énfasis3 4 2 3 4" xfId="21792" xr:uid="{00000000-0005-0000-0000-00002A070000}"/>
    <cellStyle name="20% - Énfasis3 4 2 3 4 2" xfId="29825" xr:uid="{00000000-0005-0000-0000-00002B070000}"/>
    <cellStyle name="20% - Énfasis3 4 2 3 5" xfId="24510" xr:uid="{00000000-0005-0000-0000-00002C070000}"/>
    <cellStyle name="20% - Énfasis3 4 2 4" xfId="1222" xr:uid="{00000000-0005-0000-0000-00002D070000}"/>
    <cellStyle name="20% - Énfasis3 4 2 4 2" xfId="18873" xr:uid="{00000000-0005-0000-0000-00002E070000}"/>
    <cellStyle name="20% - Énfasis3 4 2 4 2 2" xfId="42218" xr:uid="{00000000-0005-0000-0000-00002F070000}"/>
    <cellStyle name="20% - Énfasis3 4 2 4 3" xfId="13719" xr:uid="{00000000-0005-0000-0000-000030070000}"/>
    <cellStyle name="20% - Énfasis3 4 2 4 3 2" xfId="36903" xr:uid="{00000000-0005-0000-0000-000031070000}"/>
    <cellStyle name="20% - Énfasis3 4 2 4 4" xfId="20818" xr:uid="{00000000-0005-0000-0000-000032070000}"/>
    <cellStyle name="20% - Énfasis3 4 2 4 4 2" xfId="31593" xr:uid="{00000000-0005-0000-0000-000033070000}"/>
    <cellStyle name="20% - Énfasis3 4 2 4 5" xfId="26278" xr:uid="{00000000-0005-0000-0000-000034070000}"/>
    <cellStyle name="20% - Énfasis3 4 2 4 6" xfId="44013" xr:uid="{00000000-0005-0000-0000-000035070000}"/>
    <cellStyle name="20% - Énfasis3 4 2 4 7" xfId="4205" xr:uid="{00000000-0005-0000-0000-000036070000}"/>
    <cellStyle name="20% - Énfasis3 4 2 4 8" xfId="3173" xr:uid="{00000000-0005-0000-0000-000037070000}"/>
    <cellStyle name="20% - Énfasis3 4 2 5" xfId="15500" xr:uid="{00000000-0005-0000-0000-000038070000}"/>
    <cellStyle name="20% - Énfasis3 4 2 5 2" xfId="38687" xr:uid="{00000000-0005-0000-0000-000039070000}"/>
    <cellStyle name="20% - Énfasis3 4 2 6" xfId="10191" xr:uid="{00000000-0005-0000-0000-00003A070000}"/>
    <cellStyle name="20% - Énfasis3 4 2 6 2" xfId="33372" xr:uid="{00000000-0005-0000-0000-00003B070000}"/>
    <cellStyle name="20% - Énfasis3 4 2 7" xfId="19876" xr:uid="{00000000-0005-0000-0000-00003C070000}"/>
    <cellStyle name="20% - Énfasis3 4 2 7 2" xfId="28062" xr:uid="{00000000-0005-0000-0000-00003D070000}"/>
    <cellStyle name="20% - Énfasis3 4 2 8" xfId="22747" xr:uid="{00000000-0005-0000-0000-00003E070000}"/>
    <cellStyle name="20% - Énfasis3 4 3" xfId="102" xr:uid="{00000000-0005-0000-0000-00003F070000}"/>
    <cellStyle name="20% - Énfasis3 4 3 2" xfId="2207" xr:uid="{00000000-0005-0000-0000-000040070000}"/>
    <cellStyle name="20% - Énfasis3 4 3 2 2" xfId="7193" xr:uid="{00000000-0005-0000-0000-000041070000}"/>
    <cellStyle name="20% - Énfasis3 4 3 2 2 2" xfId="40856" xr:uid="{00000000-0005-0000-0000-000042070000}"/>
    <cellStyle name="20% - Énfasis3 4 3 2 3" xfId="12358" xr:uid="{00000000-0005-0000-0000-000043070000}"/>
    <cellStyle name="20% - Énfasis3 4 3 2 3 2" xfId="35541" xr:uid="{00000000-0005-0000-0000-000044070000}"/>
    <cellStyle name="20% - Énfasis3 4 3 2 4" xfId="21794" xr:uid="{00000000-0005-0000-0000-000045070000}"/>
    <cellStyle name="20% - Énfasis3 4 3 2 4 2" xfId="30231" xr:uid="{00000000-0005-0000-0000-000046070000}"/>
    <cellStyle name="20% - Énfasis3 4 3 2 5" xfId="24916" xr:uid="{00000000-0005-0000-0000-000047070000}"/>
    <cellStyle name="20% - Énfasis3 4 3 3" xfId="1630" xr:uid="{00000000-0005-0000-0000-000048070000}"/>
    <cellStyle name="20% - Énfasis3 4 3 3 2" xfId="19279" xr:uid="{00000000-0005-0000-0000-000049070000}"/>
    <cellStyle name="20% - Énfasis3 4 3 3 2 2" xfId="42624" xr:uid="{00000000-0005-0000-0000-00004A070000}"/>
    <cellStyle name="20% - Énfasis3 4 3 3 3" xfId="14125" xr:uid="{00000000-0005-0000-0000-00004B070000}"/>
    <cellStyle name="20% - Énfasis3 4 3 3 3 2" xfId="37309" xr:uid="{00000000-0005-0000-0000-00004C070000}"/>
    <cellStyle name="20% - Énfasis3 4 3 3 4" xfId="21224" xr:uid="{00000000-0005-0000-0000-00004D070000}"/>
    <cellStyle name="20% - Énfasis3 4 3 3 4 2" xfId="31999" xr:uid="{00000000-0005-0000-0000-00004E070000}"/>
    <cellStyle name="20% - Énfasis3 4 3 3 5" xfId="26684" xr:uid="{00000000-0005-0000-0000-00004F070000}"/>
    <cellStyle name="20% - Énfasis3 4 3 3 6" xfId="44419" xr:uid="{00000000-0005-0000-0000-000050070000}"/>
    <cellStyle name="20% - Énfasis3 4 3 3 7" xfId="4206" xr:uid="{00000000-0005-0000-0000-000051070000}"/>
    <cellStyle name="20% - Énfasis3 4 3 3 8" xfId="3579" xr:uid="{00000000-0005-0000-0000-000052070000}"/>
    <cellStyle name="20% - Énfasis3 4 3 4" xfId="15906" xr:uid="{00000000-0005-0000-0000-000053070000}"/>
    <cellStyle name="20% - Énfasis3 4 3 4 2" xfId="39093" xr:uid="{00000000-0005-0000-0000-000054070000}"/>
    <cellStyle name="20% - Énfasis3 4 3 5" xfId="10597" xr:uid="{00000000-0005-0000-0000-000055070000}"/>
    <cellStyle name="20% - Énfasis3 4 3 5 2" xfId="33778" xr:uid="{00000000-0005-0000-0000-000056070000}"/>
    <cellStyle name="20% - Énfasis3 4 3 6" xfId="19878" xr:uid="{00000000-0005-0000-0000-000057070000}"/>
    <cellStyle name="20% - Énfasis3 4 3 6 2" xfId="28468" xr:uid="{00000000-0005-0000-0000-000058070000}"/>
    <cellStyle name="20% - Énfasis3 4 3 7" xfId="23153" xr:uid="{00000000-0005-0000-0000-000059070000}"/>
    <cellStyle name="20% - Énfasis3 4 4" xfId="2204" xr:uid="{00000000-0005-0000-0000-00005A070000}"/>
    <cellStyle name="20% - Énfasis3 4 4 2" xfId="6394" xr:uid="{00000000-0005-0000-0000-00005B070000}"/>
    <cellStyle name="20% - Énfasis3 4 4 2 2" xfId="40044" xr:uid="{00000000-0005-0000-0000-00005C070000}"/>
    <cellStyle name="20% - Énfasis3 4 4 3" xfId="11546" xr:uid="{00000000-0005-0000-0000-00005D070000}"/>
    <cellStyle name="20% - Énfasis3 4 4 3 2" xfId="34729" xr:uid="{00000000-0005-0000-0000-00005E070000}"/>
    <cellStyle name="20% - Énfasis3 4 4 4" xfId="21791" xr:uid="{00000000-0005-0000-0000-00005F070000}"/>
    <cellStyle name="20% - Énfasis3 4 4 4 2" xfId="29419" xr:uid="{00000000-0005-0000-0000-000060070000}"/>
    <cellStyle name="20% - Énfasis3 4 4 5" xfId="24104" xr:uid="{00000000-0005-0000-0000-000061070000}"/>
    <cellStyle name="20% - Énfasis3 4 5" xfId="814" xr:uid="{00000000-0005-0000-0000-000062070000}"/>
    <cellStyle name="20% - Énfasis3 4 5 2" xfId="18468" xr:uid="{00000000-0005-0000-0000-000063070000}"/>
    <cellStyle name="20% - Énfasis3 4 5 2 2" xfId="41812" xr:uid="{00000000-0005-0000-0000-000064070000}"/>
    <cellStyle name="20% - Énfasis3 4 5 3" xfId="13313" xr:uid="{00000000-0005-0000-0000-000065070000}"/>
    <cellStyle name="20% - Énfasis3 4 5 3 2" xfId="36497" xr:uid="{00000000-0005-0000-0000-000066070000}"/>
    <cellStyle name="20% - Énfasis3 4 5 4" xfId="20412" xr:uid="{00000000-0005-0000-0000-000067070000}"/>
    <cellStyle name="20% - Énfasis3 4 5 4 2" xfId="31187" xr:uid="{00000000-0005-0000-0000-000068070000}"/>
    <cellStyle name="20% - Énfasis3 4 5 5" xfId="25872" xr:uid="{00000000-0005-0000-0000-000069070000}"/>
    <cellStyle name="20% - Énfasis3 4 5 6" xfId="43607" xr:uid="{00000000-0005-0000-0000-00006A070000}"/>
    <cellStyle name="20% - Énfasis3 4 5 7" xfId="4207" xr:uid="{00000000-0005-0000-0000-00006B070000}"/>
    <cellStyle name="20% - Énfasis3 4 5 8" xfId="2767" xr:uid="{00000000-0005-0000-0000-00006C070000}"/>
    <cellStyle name="20% - Énfasis3 4 6" xfId="15094" xr:uid="{00000000-0005-0000-0000-00006D070000}"/>
    <cellStyle name="20% - Énfasis3 4 6 2" xfId="38281" xr:uid="{00000000-0005-0000-0000-00006E070000}"/>
    <cellStyle name="20% - Énfasis3 4 7" xfId="9785" xr:uid="{00000000-0005-0000-0000-00006F070000}"/>
    <cellStyle name="20% - Énfasis3 4 7 2" xfId="32966" xr:uid="{00000000-0005-0000-0000-000070070000}"/>
    <cellStyle name="20% - Énfasis3 4 8" xfId="19875" xr:uid="{00000000-0005-0000-0000-000071070000}"/>
    <cellStyle name="20% - Énfasis3 4 8 2" xfId="27656" xr:uid="{00000000-0005-0000-0000-000072070000}"/>
    <cellStyle name="20% - Énfasis3 4 9" xfId="22341" xr:uid="{00000000-0005-0000-0000-000073070000}"/>
    <cellStyle name="20% - Énfasis3 5" xfId="946" xr:uid="{00000000-0005-0000-0000-000074070000}"/>
    <cellStyle name="20% - Énfasis3 5 10" xfId="4208" xr:uid="{00000000-0005-0000-0000-000075070000}"/>
    <cellStyle name="20% - Énfasis3 5 11" xfId="2899" xr:uid="{00000000-0005-0000-0000-000076070000}"/>
    <cellStyle name="20% - Énfasis3 5 2" xfId="1762" xr:uid="{00000000-0005-0000-0000-000077070000}"/>
    <cellStyle name="20% - Énfasis3 5 2 10" xfId="3711" xr:uid="{00000000-0005-0000-0000-000078070000}"/>
    <cellStyle name="20% - Énfasis3 5 2 2" xfId="7323" xr:uid="{00000000-0005-0000-0000-000079070000}"/>
    <cellStyle name="20% - Énfasis3 5 2 2 2" xfId="17676" xr:uid="{00000000-0005-0000-0000-00007A070000}"/>
    <cellStyle name="20% - Énfasis3 5 2 2 2 2" xfId="40988" xr:uid="{00000000-0005-0000-0000-00007B070000}"/>
    <cellStyle name="20% - Énfasis3 5 2 2 3" xfId="12490" xr:uid="{00000000-0005-0000-0000-00007C070000}"/>
    <cellStyle name="20% - Énfasis3 5 2 2 3 2" xfId="35673" xr:uid="{00000000-0005-0000-0000-00007D070000}"/>
    <cellStyle name="20% - Énfasis3 5 2 2 4" xfId="30363" xr:uid="{00000000-0005-0000-0000-00007E070000}"/>
    <cellStyle name="20% - Énfasis3 5 2 2 5" xfId="25048" xr:uid="{00000000-0005-0000-0000-00007F070000}"/>
    <cellStyle name="20% - Énfasis3 5 2 3" xfId="8965" xr:uid="{00000000-0005-0000-0000-000080070000}"/>
    <cellStyle name="20% - Énfasis3 5 2 3 2" xfId="19411" xr:uid="{00000000-0005-0000-0000-000081070000}"/>
    <cellStyle name="20% - Énfasis3 5 2 3 2 2" xfId="42756" xr:uid="{00000000-0005-0000-0000-000082070000}"/>
    <cellStyle name="20% - Énfasis3 5 2 3 3" xfId="14257" xr:uid="{00000000-0005-0000-0000-000083070000}"/>
    <cellStyle name="20% - Énfasis3 5 2 3 3 2" xfId="37441" xr:uid="{00000000-0005-0000-0000-000084070000}"/>
    <cellStyle name="20% - Énfasis3 5 2 3 4" xfId="32131" xr:uid="{00000000-0005-0000-0000-000085070000}"/>
    <cellStyle name="20% - Énfasis3 5 2 3 5" xfId="26816" xr:uid="{00000000-0005-0000-0000-000086070000}"/>
    <cellStyle name="20% - Énfasis3 5 2 4" xfId="16038" xr:uid="{00000000-0005-0000-0000-000087070000}"/>
    <cellStyle name="20% - Énfasis3 5 2 4 2" xfId="39225" xr:uid="{00000000-0005-0000-0000-000088070000}"/>
    <cellStyle name="20% - Énfasis3 5 2 5" xfId="10729" xr:uid="{00000000-0005-0000-0000-000089070000}"/>
    <cellStyle name="20% - Énfasis3 5 2 5 2" xfId="33910" xr:uid="{00000000-0005-0000-0000-00008A070000}"/>
    <cellStyle name="20% - Énfasis3 5 2 6" xfId="21356" xr:uid="{00000000-0005-0000-0000-00008B070000}"/>
    <cellStyle name="20% - Énfasis3 5 2 6 2" xfId="28600" xr:uid="{00000000-0005-0000-0000-00008C070000}"/>
    <cellStyle name="20% - Énfasis3 5 2 7" xfId="23285" xr:uid="{00000000-0005-0000-0000-00008D070000}"/>
    <cellStyle name="20% - Énfasis3 5 2 8" xfId="44551" xr:uid="{00000000-0005-0000-0000-00008E070000}"/>
    <cellStyle name="20% - Énfasis3 5 2 9" xfId="4209" xr:uid="{00000000-0005-0000-0000-00008F070000}"/>
    <cellStyle name="20% - Énfasis3 5 3" xfId="6523" xr:uid="{00000000-0005-0000-0000-000090070000}"/>
    <cellStyle name="20% - Énfasis3 5 3 2" xfId="16924" xr:uid="{00000000-0005-0000-0000-000091070000}"/>
    <cellStyle name="20% - Énfasis3 5 3 2 2" xfId="40176" xr:uid="{00000000-0005-0000-0000-000092070000}"/>
    <cellStyle name="20% - Énfasis3 5 3 3" xfId="11678" xr:uid="{00000000-0005-0000-0000-000093070000}"/>
    <cellStyle name="20% - Énfasis3 5 3 3 2" xfId="34861" xr:uid="{00000000-0005-0000-0000-000094070000}"/>
    <cellStyle name="20% - Énfasis3 5 3 4" xfId="29551" xr:uid="{00000000-0005-0000-0000-000095070000}"/>
    <cellStyle name="20% - Énfasis3 5 3 5" xfId="24236" xr:uid="{00000000-0005-0000-0000-000096070000}"/>
    <cellStyle name="20% - Énfasis3 5 4" xfId="8213" xr:uid="{00000000-0005-0000-0000-000097070000}"/>
    <cellStyle name="20% - Énfasis3 5 4 2" xfId="18599" xr:uid="{00000000-0005-0000-0000-000098070000}"/>
    <cellStyle name="20% - Énfasis3 5 4 2 2" xfId="41944" xr:uid="{00000000-0005-0000-0000-000099070000}"/>
    <cellStyle name="20% - Énfasis3 5 4 3" xfId="13445" xr:uid="{00000000-0005-0000-0000-00009A070000}"/>
    <cellStyle name="20% - Énfasis3 5 4 3 2" xfId="36629" xr:uid="{00000000-0005-0000-0000-00009B070000}"/>
    <cellStyle name="20% - Énfasis3 5 4 4" xfId="31319" xr:uid="{00000000-0005-0000-0000-00009C070000}"/>
    <cellStyle name="20% - Énfasis3 5 4 5" xfId="26004" xr:uid="{00000000-0005-0000-0000-00009D070000}"/>
    <cellStyle name="20% - Énfasis3 5 5" xfId="15226" xr:uid="{00000000-0005-0000-0000-00009E070000}"/>
    <cellStyle name="20% - Énfasis3 5 5 2" xfId="38413" xr:uid="{00000000-0005-0000-0000-00009F070000}"/>
    <cellStyle name="20% - Énfasis3 5 6" xfId="9917" xr:uid="{00000000-0005-0000-0000-0000A0070000}"/>
    <cellStyle name="20% - Énfasis3 5 6 2" xfId="33098" xr:uid="{00000000-0005-0000-0000-0000A1070000}"/>
    <cellStyle name="20% - Énfasis3 5 7" xfId="20544" xr:uid="{00000000-0005-0000-0000-0000A2070000}"/>
    <cellStyle name="20% - Énfasis3 5 7 2" xfId="27788" xr:uid="{00000000-0005-0000-0000-0000A3070000}"/>
    <cellStyle name="20% - Énfasis3 5 8" xfId="22473" xr:uid="{00000000-0005-0000-0000-0000A4070000}"/>
    <cellStyle name="20% - Énfasis3 5 9" xfId="43739" xr:uid="{00000000-0005-0000-0000-0000A5070000}"/>
    <cellStyle name="20% - Énfasis3 6" xfId="534" xr:uid="{00000000-0005-0000-0000-0000A6070000}"/>
    <cellStyle name="20% - Énfasis3 6 10" xfId="2498" xr:uid="{00000000-0005-0000-0000-0000A7070000}"/>
    <cellStyle name="20% - Énfasis3 6 2" xfId="6129" xr:uid="{00000000-0005-0000-0000-0000A8070000}"/>
    <cellStyle name="20% - Énfasis3 6 2 2" xfId="16571" xr:uid="{00000000-0005-0000-0000-0000A9070000}"/>
    <cellStyle name="20% - Énfasis3 6 2 2 2" xfId="39775" xr:uid="{00000000-0005-0000-0000-0000AA070000}"/>
    <cellStyle name="20% - Énfasis3 6 2 3" xfId="11277" xr:uid="{00000000-0005-0000-0000-0000AB070000}"/>
    <cellStyle name="20% - Énfasis3 6 2 3 2" xfId="34460" xr:uid="{00000000-0005-0000-0000-0000AC070000}"/>
    <cellStyle name="20% - Énfasis3 6 2 4" xfId="29150" xr:uid="{00000000-0005-0000-0000-0000AD070000}"/>
    <cellStyle name="20% - Énfasis3 6 2 5" xfId="23835" xr:uid="{00000000-0005-0000-0000-0000AE070000}"/>
    <cellStyle name="20% - Énfasis3 6 3" xfId="7860" xr:uid="{00000000-0005-0000-0000-0000AF070000}"/>
    <cellStyle name="20% - Énfasis3 6 3 2" xfId="18199" xr:uid="{00000000-0005-0000-0000-0000B0070000}"/>
    <cellStyle name="20% - Énfasis3 6 3 2 2" xfId="41543" xr:uid="{00000000-0005-0000-0000-0000B1070000}"/>
    <cellStyle name="20% - Énfasis3 6 3 3" xfId="13044" xr:uid="{00000000-0005-0000-0000-0000B2070000}"/>
    <cellStyle name="20% - Énfasis3 6 3 3 2" xfId="36228" xr:uid="{00000000-0005-0000-0000-0000B3070000}"/>
    <cellStyle name="20% - Énfasis3 6 3 4" xfId="30918" xr:uid="{00000000-0005-0000-0000-0000B4070000}"/>
    <cellStyle name="20% - Énfasis3 6 3 5" xfId="25603" xr:uid="{00000000-0005-0000-0000-0000B5070000}"/>
    <cellStyle name="20% - Énfasis3 6 4" xfId="14825" xr:uid="{00000000-0005-0000-0000-0000B6070000}"/>
    <cellStyle name="20% - Énfasis3 6 4 2" xfId="38012" xr:uid="{00000000-0005-0000-0000-0000B7070000}"/>
    <cellStyle name="20% - Énfasis3 6 5" xfId="9516" xr:uid="{00000000-0005-0000-0000-0000B8070000}"/>
    <cellStyle name="20% - Énfasis3 6 5 2" xfId="32697" xr:uid="{00000000-0005-0000-0000-0000B9070000}"/>
    <cellStyle name="20% - Énfasis3 6 6" xfId="20143" xr:uid="{00000000-0005-0000-0000-0000BA070000}"/>
    <cellStyle name="20% - Énfasis3 6 6 2" xfId="27387" xr:uid="{00000000-0005-0000-0000-0000BB070000}"/>
    <cellStyle name="20% - Énfasis3 6 7" xfId="22072" xr:uid="{00000000-0005-0000-0000-0000BC070000}"/>
    <cellStyle name="20% - Énfasis3 6 8" xfId="43338" xr:uid="{00000000-0005-0000-0000-0000BD070000}"/>
    <cellStyle name="20% - Énfasis3 6 9" xfId="4210" xr:uid="{00000000-0005-0000-0000-0000BE070000}"/>
    <cellStyle name="20% - Énfasis3 7" xfId="1361" xr:uid="{00000000-0005-0000-0000-0000BF070000}"/>
    <cellStyle name="20% - Énfasis3 7 10" xfId="3310" xr:uid="{00000000-0005-0000-0000-0000C0070000}"/>
    <cellStyle name="20% - Énfasis3 7 2" xfId="6928" xr:uid="{00000000-0005-0000-0000-0000C1070000}"/>
    <cellStyle name="20% - Énfasis3 7 2 2" xfId="17299" xr:uid="{00000000-0005-0000-0000-0000C2070000}"/>
    <cellStyle name="20% - Énfasis3 7 2 2 2" xfId="40587" xr:uid="{00000000-0005-0000-0000-0000C3070000}"/>
    <cellStyle name="20% - Énfasis3 7 2 3" xfId="12089" xr:uid="{00000000-0005-0000-0000-0000C4070000}"/>
    <cellStyle name="20% - Énfasis3 7 2 3 2" xfId="35272" xr:uid="{00000000-0005-0000-0000-0000C5070000}"/>
    <cellStyle name="20% - Énfasis3 7 2 4" xfId="29962" xr:uid="{00000000-0005-0000-0000-0000C6070000}"/>
    <cellStyle name="20% - Énfasis3 7 2 5" xfId="24647" xr:uid="{00000000-0005-0000-0000-0000C7070000}"/>
    <cellStyle name="20% - Énfasis3 7 3" xfId="8588" xr:uid="{00000000-0005-0000-0000-0000C8070000}"/>
    <cellStyle name="20% - Énfasis3 7 3 2" xfId="19010" xr:uid="{00000000-0005-0000-0000-0000C9070000}"/>
    <cellStyle name="20% - Énfasis3 7 3 2 2" xfId="42355" xr:uid="{00000000-0005-0000-0000-0000CA070000}"/>
    <cellStyle name="20% - Énfasis3 7 3 3" xfId="13856" xr:uid="{00000000-0005-0000-0000-0000CB070000}"/>
    <cellStyle name="20% - Énfasis3 7 3 3 2" xfId="37040" xr:uid="{00000000-0005-0000-0000-0000CC070000}"/>
    <cellStyle name="20% - Énfasis3 7 3 4" xfId="31730" xr:uid="{00000000-0005-0000-0000-0000CD070000}"/>
    <cellStyle name="20% - Énfasis3 7 3 5" xfId="26415" xr:uid="{00000000-0005-0000-0000-0000CE070000}"/>
    <cellStyle name="20% - Énfasis3 7 4" xfId="15637" xr:uid="{00000000-0005-0000-0000-0000CF070000}"/>
    <cellStyle name="20% - Énfasis3 7 4 2" xfId="38824" xr:uid="{00000000-0005-0000-0000-0000D0070000}"/>
    <cellStyle name="20% - Énfasis3 7 5" xfId="10328" xr:uid="{00000000-0005-0000-0000-0000D1070000}"/>
    <cellStyle name="20% - Énfasis3 7 5 2" xfId="33509" xr:uid="{00000000-0005-0000-0000-0000D2070000}"/>
    <cellStyle name="20% - Énfasis3 7 6" xfId="20955" xr:uid="{00000000-0005-0000-0000-0000D3070000}"/>
    <cellStyle name="20% - Énfasis3 7 6 2" xfId="28199" xr:uid="{00000000-0005-0000-0000-0000D4070000}"/>
    <cellStyle name="20% - Énfasis3 7 7" xfId="22884" xr:uid="{00000000-0005-0000-0000-0000D5070000}"/>
    <cellStyle name="20% - Énfasis3 7 8" xfId="44150" xr:uid="{00000000-0005-0000-0000-0000D6070000}"/>
    <cellStyle name="20% - Énfasis3 7 9" xfId="4211" xr:uid="{00000000-0005-0000-0000-0000D7070000}"/>
    <cellStyle name="20% - Énfasis3 8" xfId="5997" xr:uid="{00000000-0005-0000-0000-0000D8070000}"/>
    <cellStyle name="20% - Énfasis3 8 2" xfId="16448" xr:uid="{00000000-0005-0000-0000-0000D9070000}"/>
    <cellStyle name="20% - Énfasis3 8 2 2" xfId="39636" xr:uid="{00000000-0005-0000-0000-0000DA070000}"/>
    <cellStyle name="20% - Énfasis3 8 3" xfId="11138" xr:uid="{00000000-0005-0000-0000-0000DB070000}"/>
    <cellStyle name="20% - Énfasis3 8 3 2" xfId="34321" xr:uid="{00000000-0005-0000-0000-0000DC070000}"/>
    <cellStyle name="20% - Énfasis3 8 4" xfId="29011" xr:uid="{00000000-0005-0000-0000-0000DD070000}"/>
    <cellStyle name="20% - Énfasis3 8 5" xfId="23696" xr:uid="{00000000-0005-0000-0000-0000DE070000}"/>
    <cellStyle name="20% - Énfasis3 9" xfId="7730" xr:uid="{00000000-0005-0000-0000-0000DF070000}"/>
    <cellStyle name="20% - Énfasis3 9 2" xfId="18063" xr:uid="{00000000-0005-0000-0000-0000E0070000}"/>
    <cellStyle name="20% - Énfasis3 9 2 2" xfId="41399" xr:uid="{00000000-0005-0000-0000-0000E1070000}"/>
    <cellStyle name="20% - Énfasis3 9 3" xfId="12900" xr:uid="{00000000-0005-0000-0000-0000E2070000}"/>
    <cellStyle name="20% - Énfasis3 9 3 2" xfId="36084" xr:uid="{00000000-0005-0000-0000-0000E3070000}"/>
    <cellStyle name="20% - Énfasis3 9 4" xfId="30774" xr:uid="{00000000-0005-0000-0000-0000E4070000}"/>
    <cellStyle name="20% - Énfasis3 9 5" xfId="25459" xr:uid="{00000000-0005-0000-0000-0000E5070000}"/>
    <cellStyle name="20% - Énfasis4" xfId="40" builtinId="42" customBuiltin="1"/>
    <cellStyle name="20% - Énfasis4 10" xfId="14680" xr:uid="{00000000-0005-0000-0000-0000E7070000}"/>
    <cellStyle name="20% - Énfasis4 10 2" xfId="37865" xr:uid="{00000000-0005-0000-0000-0000E8070000}"/>
    <cellStyle name="20% - Énfasis4 11" xfId="9374" xr:uid="{00000000-0005-0000-0000-0000E9070000}"/>
    <cellStyle name="20% - Énfasis4 11 2" xfId="32555" xr:uid="{00000000-0005-0000-0000-0000EA070000}"/>
    <cellStyle name="20% - Énfasis4 12" xfId="19832" xr:uid="{00000000-0005-0000-0000-0000EB070000}"/>
    <cellStyle name="20% - Énfasis4 12 2" xfId="27240" xr:uid="{00000000-0005-0000-0000-0000EC070000}"/>
    <cellStyle name="20% - Énfasis4 13" xfId="21930" xr:uid="{00000000-0005-0000-0000-0000ED070000}"/>
    <cellStyle name="20% - Énfasis4 14" xfId="43178" xr:uid="{00000000-0005-0000-0000-0000EE070000}"/>
    <cellStyle name="20% - Énfasis4 15" xfId="4127" xr:uid="{00000000-0005-0000-0000-0000EF070000}"/>
    <cellStyle name="20% - Énfasis4 16" xfId="2344" xr:uid="{00000000-0005-0000-0000-0000F0070000}"/>
    <cellStyle name="20% - Énfasis4 2" xfId="103" xr:uid="{00000000-0005-0000-0000-0000F1070000}"/>
    <cellStyle name="20% - Énfasis4 2 10" xfId="9475" xr:uid="{00000000-0005-0000-0000-0000F2070000}"/>
    <cellStyle name="20% - Énfasis4 2 10 2" xfId="32656" xr:uid="{00000000-0005-0000-0000-0000F3070000}"/>
    <cellStyle name="20% - Énfasis4 2 11" xfId="19879" xr:uid="{00000000-0005-0000-0000-0000F4070000}"/>
    <cellStyle name="20% - Énfasis4 2 11 2" xfId="27346" xr:uid="{00000000-0005-0000-0000-0000F5070000}"/>
    <cellStyle name="20% - Énfasis4 2 12" xfId="22031" xr:uid="{00000000-0005-0000-0000-0000F6070000}"/>
    <cellStyle name="20% - Énfasis4 2 2" xfId="104" xr:uid="{00000000-0005-0000-0000-0000F7070000}"/>
    <cellStyle name="20% - Énfasis4 2 2 2" xfId="105" xr:uid="{00000000-0005-0000-0000-0000F8070000}"/>
    <cellStyle name="20% - Énfasis4 2 2 2 2" xfId="1996" xr:uid="{00000000-0005-0000-0000-0000F9070000}"/>
    <cellStyle name="20% - Énfasis4 2 2 2 2 10" xfId="3944" xr:uid="{00000000-0005-0000-0000-0000FA070000}"/>
    <cellStyle name="20% - Énfasis4 2 2 2 2 2" xfId="7553" xr:uid="{00000000-0005-0000-0000-0000FB070000}"/>
    <cellStyle name="20% - Énfasis4 2 2 2 2 2 2" xfId="17897" xr:uid="{00000000-0005-0000-0000-0000FC070000}"/>
    <cellStyle name="20% - Énfasis4 2 2 2 2 2 2 2" xfId="41221" xr:uid="{00000000-0005-0000-0000-0000FD070000}"/>
    <cellStyle name="20% - Énfasis4 2 2 2 2 2 3" xfId="12723" xr:uid="{00000000-0005-0000-0000-0000FE070000}"/>
    <cellStyle name="20% - Énfasis4 2 2 2 2 2 3 2" xfId="35906" xr:uid="{00000000-0005-0000-0000-0000FF070000}"/>
    <cellStyle name="20% - Énfasis4 2 2 2 2 2 4" xfId="30596" xr:uid="{00000000-0005-0000-0000-000000080000}"/>
    <cellStyle name="20% - Énfasis4 2 2 2 2 2 5" xfId="25281" xr:uid="{00000000-0005-0000-0000-000001080000}"/>
    <cellStyle name="20% - Énfasis4 2 2 2 2 3" xfId="9187" xr:uid="{00000000-0005-0000-0000-000002080000}"/>
    <cellStyle name="20% - Énfasis4 2 2 2 2 3 2" xfId="19644" xr:uid="{00000000-0005-0000-0000-000003080000}"/>
    <cellStyle name="20% - Énfasis4 2 2 2 2 3 2 2" xfId="42989" xr:uid="{00000000-0005-0000-0000-000004080000}"/>
    <cellStyle name="20% - Énfasis4 2 2 2 2 3 3" xfId="14490" xr:uid="{00000000-0005-0000-0000-000005080000}"/>
    <cellStyle name="20% - Énfasis4 2 2 2 2 3 3 2" xfId="37674" xr:uid="{00000000-0005-0000-0000-000006080000}"/>
    <cellStyle name="20% - Énfasis4 2 2 2 2 3 4" xfId="32364" xr:uid="{00000000-0005-0000-0000-000007080000}"/>
    <cellStyle name="20% - Énfasis4 2 2 2 2 3 5" xfId="27049" xr:uid="{00000000-0005-0000-0000-000008080000}"/>
    <cellStyle name="20% - Énfasis4 2 2 2 2 4" xfId="16271" xr:uid="{00000000-0005-0000-0000-000009080000}"/>
    <cellStyle name="20% - Énfasis4 2 2 2 2 4 2" xfId="39458" xr:uid="{00000000-0005-0000-0000-00000A080000}"/>
    <cellStyle name="20% - Énfasis4 2 2 2 2 5" xfId="10962" xr:uid="{00000000-0005-0000-0000-00000B080000}"/>
    <cellStyle name="20% - Énfasis4 2 2 2 2 5 2" xfId="34143" xr:uid="{00000000-0005-0000-0000-00000C080000}"/>
    <cellStyle name="20% - Énfasis4 2 2 2 2 6" xfId="21589" xr:uid="{00000000-0005-0000-0000-00000D080000}"/>
    <cellStyle name="20% - Énfasis4 2 2 2 2 6 2" xfId="28833" xr:uid="{00000000-0005-0000-0000-00000E080000}"/>
    <cellStyle name="20% - Énfasis4 2 2 2 2 7" xfId="23518" xr:uid="{00000000-0005-0000-0000-00000F080000}"/>
    <cellStyle name="20% - Énfasis4 2 2 2 2 8" xfId="44784" xr:uid="{00000000-0005-0000-0000-000010080000}"/>
    <cellStyle name="20% - Énfasis4 2 2 2 2 9" xfId="4212" xr:uid="{00000000-0005-0000-0000-000011080000}"/>
    <cellStyle name="20% - Énfasis4 2 2 2 3" xfId="2210" xr:uid="{00000000-0005-0000-0000-000012080000}"/>
    <cellStyle name="20% - Énfasis4 2 2 2 3 2" xfId="6753" xr:uid="{00000000-0005-0000-0000-000013080000}"/>
    <cellStyle name="20% - Énfasis4 2 2 2 3 2 2" xfId="40409" xr:uid="{00000000-0005-0000-0000-000014080000}"/>
    <cellStyle name="20% - Énfasis4 2 2 2 3 3" xfId="11911" xr:uid="{00000000-0005-0000-0000-000015080000}"/>
    <cellStyle name="20% - Énfasis4 2 2 2 3 3 2" xfId="35094" xr:uid="{00000000-0005-0000-0000-000016080000}"/>
    <cellStyle name="20% - Énfasis4 2 2 2 3 4" xfId="21797" xr:uid="{00000000-0005-0000-0000-000017080000}"/>
    <cellStyle name="20% - Énfasis4 2 2 2 3 4 2" xfId="29784" xr:uid="{00000000-0005-0000-0000-000018080000}"/>
    <cellStyle name="20% - Énfasis4 2 2 2 3 5" xfId="24469" xr:uid="{00000000-0005-0000-0000-000019080000}"/>
    <cellStyle name="20% - Énfasis4 2 2 2 4" xfId="1181" xr:uid="{00000000-0005-0000-0000-00001A080000}"/>
    <cellStyle name="20% - Énfasis4 2 2 2 4 2" xfId="18832" xr:uid="{00000000-0005-0000-0000-00001B080000}"/>
    <cellStyle name="20% - Énfasis4 2 2 2 4 2 2" xfId="42177" xr:uid="{00000000-0005-0000-0000-00001C080000}"/>
    <cellStyle name="20% - Énfasis4 2 2 2 4 3" xfId="13678" xr:uid="{00000000-0005-0000-0000-00001D080000}"/>
    <cellStyle name="20% - Énfasis4 2 2 2 4 3 2" xfId="36862" xr:uid="{00000000-0005-0000-0000-00001E080000}"/>
    <cellStyle name="20% - Énfasis4 2 2 2 4 4" xfId="20777" xr:uid="{00000000-0005-0000-0000-00001F080000}"/>
    <cellStyle name="20% - Énfasis4 2 2 2 4 4 2" xfId="31552" xr:uid="{00000000-0005-0000-0000-000020080000}"/>
    <cellStyle name="20% - Énfasis4 2 2 2 4 5" xfId="26237" xr:uid="{00000000-0005-0000-0000-000021080000}"/>
    <cellStyle name="20% - Énfasis4 2 2 2 4 6" xfId="43972" xr:uid="{00000000-0005-0000-0000-000022080000}"/>
    <cellStyle name="20% - Énfasis4 2 2 2 4 7" xfId="4213" xr:uid="{00000000-0005-0000-0000-000023080000}"/>
    <cellStyle name="20% - Énfasis4 2 2 2 4 8" xfId="3132" xr:uid="{00000000-0005-0000-0000-000024080000}"/>
    <cellStyle name="20% - Énfasis4 2 2 2 5" xfId="15459" xr:uid="{00000000-0005-0000-0000-000025080000}"/>
    <cellStyle name="20% - Énfasis4 2 2 2 5 2" xfId="38646" xr:uid="{00000000-0005-0000-0000-000026080000}"/>
    <cellStyle name="20% - Énfasis4 2 2 2 6" xfId="10150" xr:uid="{00000000-0005-0000-0000-000027080000}"/>
    <cellStyle name="20% - Énfasis4 2 2 2 6 2" xfId="33331" xr:uid="{00000000-0005-0000-0000-000028080000}"/>
    <cellStyle name="20% - Énfasis4 2 2 2 7" xfId="19881" xr:uid="{00000000-0005-0000-0000-000029080000}"/>
    <cellStyle name="20% - Énfasis4 2 2 2 7 2" xfId="28021" xr:uid="{00000000-0005-0000-0000-00002A080000}"/>
    <cellStyle name="20% - Énfasis4 2 2 2 8" xfId="22706" xr:uid="{00000000-0005-0000-0000-00002B080000}"/>
    <cellStyle name="20% - Énfasis4 2 2 3" xfId="1589" xr:uid="{00000000-0005-0000-0000-00002C080000}"/>
    <cellStyle name="20% - Énfasis4 2 2 3 10" xfId="3538" xr:uid="{00000000-0005-0000-0000-00002D080000}"/>
    <cellStyle name="20% - Énfasis4 2 2 3 2" xfId="7153" xr:uid="{00000000-0005-0000-0000-00002E080000}"/>
    <cellStyle name="20% - Énfasis4 2 2 3 2 2" xfId="17515" xr:uid="{00000000-0005-0000-0000-00002F080000}"/>
    <cellStyle name="20% - Énfasis4 2 2 3 2 2 2" xfId="40815" xr:uid="{00000000-0005-0000-0000-000030080000}"/>
    <cellStyle name="20% - Énfasis4 2 2 3 2 3" xfId="12317" xr:uid="{00000000-0005-0000-0000-000031080000}"/>
    <cellStyle name="20% - Énfasis4 2 2 3 2 3 2" xfId="35500" xr:uid="{00000000-0005-0000-0000-000032080000}"/>
    <cellStyle name="20% - Énfasis4 2 2 3 2 4" xfId="30190" xr:uid="{00000000-0005-0000-0000-000033080000}"/>
    <cellStyle name="20% - Énfasis4 2 2 3 2 5" xfId="24875" xr:uid="{00000000-0005-0000-0000-000034080000}"/>
    <cellStyle name="20% - Énfasis4 2 2 3 3" xfId="8804" xr:uid="{00000000-0005-0000-0000-000035080000}"/>
    <cellStyle name="20% - Énfasis4 2 2 3 3 2" xfId="19238" xr:uid="{00000000-0005-0000-0000-000036080000}"/>
    <cellStyle name="20% - Énfasis4 2 2 3 3 2 2" xfId="42583" xr:uid="{00000000-0005-0000-0000-000037080000}"/>
    <cellStyle name="20% - Énfasis4 2 2 3 3 3" xfId="14084" xr:uid="{00000000-0005-0000-0000-000038080000}"/>
    <cellStyle name="20% - Énfasis4 2 2 3 3 3 2" xfId="37268" xr:uid="{00000000-0005-0000-0000-000039080000}"/>
    <cellStyle name="20% - Énfasis4 2 2 3 3 4" xfId="31958" xr:uid="{00000000-0005-0000-0000-00003A080000}"/>
    <cellStyle name="20% - Énfasis4 2 2 3 3 5" xfId="26643" xr:uid="{00000000-0005-0000-0000-00003B080000}"/>
    <cellStyle name="20% - Énfasis4 2 2 3 4" xfId="15865" xr:uid="{00000000-0005-0000-0000-00003C080000}"/>
    <cellStyle name="20% - Énfasis4 2 2 3 4 2" xfId="39052" xr:uid="{00000000-0005-0000-0000-00003D080000}"/>
    <cellStyle name="20% - Énfasis4 2 2 3 5" xfId="10556" xr:uid="{00000000-0005-0000-0000-00003E080000}"/>
    <cellStyle name="20% - Énfasis4 2 2 3 5 2" xfId="33737" xr:uid="{00000000-0005-0000-0000-00003F080000}"/>
    <cellStyle name="20% - Énfasis4 2 2 3 6" xfId="21183" xr:uid="{00000000-0005-0000-0000-000040080000}"/>
    <cellStyle name="20% - Énfasis4 2 2 3 6 2" xfId="28427" xr:uid="{00000000-0005-0000-0000-000041080000}"/>
    <cellStyle name="20% - Énfasis4 2 2 3 7" xfId="23112" xr:uid="{00000000-0005-0000-0000-000042080000}"/>
    <cellStyle name="20% - Énfasis4 2 2 3 8" xfId="44378" xr:uid="{00000000-0005-0000-0000-000043080000}"/>
    <cellStyle name="20% - Énfasis4 2 2 3 9" xfId="4214" xr:uid="{00000000-0005-0000-0000-000044080000}"/>
    <cellStyle name="20% - Énfasis4 2 2 4" xfId="2209" xr:uid="{00000000-0005-0000-0000-000045080000}"/>
    <cellStyle name="20% - Énfasis4 2 2 4 2" xfId="6354" xr:uid="{00000000-0005-0000-0000-000046080000}"/>
    <cellStyle name="20% - Énfasis4 2 2 4 2 2" xfId="40003" xr:uid="{00000000-0005-0000-0000-000047080000}"/>
    <cellStyle name="20% - Énfasis4 2 2 4 3" xfId="11505" xr:uid="{00000000-0005-0000-0000-000048080000}"/>
    <cellStyle name="20% - Énfasis4 2 2 4 3 2" xfId="34688" xr:uid="{00000000-0005-0000-0000-000049080000}"/>
    <cellStyle name="20% - Énfasis4 2 2 4 4" xfId="21796" xr:uid="{00000000-0005-0000-0000-00004A080000}"/>
    <cellStyle name="20% - Énfasis4 2 2 4 4 2" xfId="29378" xr:uid="{00000000-0005-0000-0000-00004B080000}"/>
    <cellStyle name="20% - Énfasis4 2 2 4 5" xfId="24063" xr:uid="{00000000-0005-0000-0000-00004C080000}"/>
    <cellStyle name="20% - Énfasis4 2 2 5" xfId="765" xr:uid="{00000000-0005-0000-0000-00004D080000}"/>
    <cellStyle name="20% - Énfasis4 2 2 5 2" xfId="18427" xr:uid="{00000000-0005-0000-0000-00004E080000}"/>
    <cellStyle name="20% - Énfasis4 2 2 5 2 2" xfId="41771" xr:uid="{00000000-0005-0000-0000-00004F080000}"/>
    <cellStyle name="20% - Énfasis4 2 2 5 3" xfId="13272" xr:uid="{00000000-0005-0000-0000-000050080000}"/>
    <cellStyle name="20% - Énfasis4 2 2 5 3 2" xfId="36456" xr:uid="{00000000-0005-0000-0000-000051080000}"/>
    <cellStyle name="20% - Énfasis4 2 2 5 4" xfId="20371" xr:uid="{00000000-0005-0000-0000-000052080000}"/>
    <cellStyle name="20% - Énfasis4 2 2 5 4 2" xfId="31146" xr:uid="{00000000-0005-0000-0000-000053080000}"/>
    <cellStyle name="20% - Énfasis4 2 2 5 5" xfId="25831" xr:uid="{00000000-0005-0000-0000-000054080000}"/>
    <cellStyle name="20% - Énfasis4 2 2 5 6" xfId="43566" xr:uid="{00000000-0005-0000-0000-000055080000}"/>
    <cellStyle name="20% - Énfasis4 2 2 5 7" xfId="4215" xr:uid="{00000000-0005-0000-0000-000056080000}"/>
    <cellStyle name="20% - Énfasis4 2 2 5 8" xfId="2726" xr:uid="{00000000-0005-0000-0000-000057080000}"/>
    <cellStyle name="20% - Énfasis4 2 2 6" xfId="15053" xr:uid="{00000000-0005-0000-0000-000058080000}"/>
    <cellStyle name="20% - Énfasis4 2 2 6 2" xfId="38240" xr:uid="{00000000-0005-0000-0000-000059080000}"/>
    <cellStyle name="20% - Énfasis4 2 2 7" xfId="9744" xr:uid="{00000000-0005-0000-0000-00005A080000}"/>
    <cellStyle name="20% - Énfasis4 2 2 7 2" xfId="32925" xr:uid="{00000000-0005-0000-0000-00005B080000}"/>
    <cellStyle name="20% - Énfasis4 2 2 8" xfId="19880" xr:uid="{00000000-0005-0000-0000-00005C080000}"/>
    <cellStyle name="20% - Énfasis4 2 2 8 2" xfId="27615" xr:uid="{00000000-0005-0000-0000-00005D080000}"/>
    <cellStyle name="20% - Énfasis4 2 2 9" xfId="22300" xr:uid="{00000000-0005-0000-0000-00005E080000}"/>
    <cellStyle name="20% - Énfasis4 2 3" xfId="106" xr:uid="{00000000-0005-0000-0000-00005F080000}"/>
    <cellStyle name="20% - Énfasis4 2 3 2" xfId="1310" xr:uid="{00000000-0005-0000-0000-000060080000}"/>
    <cellStyle name="20% - Énfasis4 2 3 2 10" xfId="4216" xr:uid="{00000000-0005-0000-0000-000061080000}"/>
    <cellStyle name="20% - Énfasis4 2 3 2 11" xfId="3261" xr:uid="{00000000-0005-0000-0000-000062080000}"/>
    <cellStyle name="20% - Énfasis4 2 3 2 2" xfId="2125" xr:uid="{00000000-0005-0000-0000-000063080000}"/>
    <cellStyle name="20% - Énfasis4 2 3 2 2 10" xfId="4073" xr:uid="{00000000-0005-0000-0000-000064080000}"/>
    <cellStyle name="20% - Énfasis4 2 3 2 2 2" xfId="7680" xr:uid="{00000000-0005-0000-0000-000065080000}"/>
    <cellStyle name="20% - Énfasis4 2 3 2 2 2 2" xfId="18014" xr:uid="{00000000-0005-0000-0000-000066080000}"/>
    <cellStyle name="20% - Énfasis4 2 3 2 2 2 2 2" xfId="41350" xr:uid="{00000000-0005-0000-0000-000067080000}"/>
    <cellStyle name="20% - Énfasis4 2 3 2 2 2 3" xfId="12852" xr:uid="{00000000-0005-0000-0000-000068080000}"/>
    <cellStyle name="20% - Énfasis4 2 3 2 2 2 3 2" xfId="36035" xr:uid="{00000000-0005-0000-0000-000069080000}"/>
    <cellStyle name="20% - Énfasis4 2 3 2 2 2 4" xfId="30725" xr:uid="{00000000-0005-0000-0000-00006A080000}"/>
    <cellStyle name="20% - Énfasis4 2 3 2 2 2 5" xfId="25410" xr:uid="{00000000-0005-0000-0000-00006B080000}"/>
    <cellStyle name="20% - Énfasis4 2 3 2 2 3" xfId="9304" xr:uid="{00000000-0005-0000-0000-00006C080000}"/>
    <cellStyle name="20% - Énfasis4 2 3 2 2 3 2" xfId="19773" xr:uid="{00000000-0005-0000-0000-00006D080000}"/>
    <cellStyle name="20% - Énfasis4 2 3 2 2 3 2 2" xfId="43118" xr:uid="{00000000-0005-0000-0000-00006E080000}"/>
    <cellStyle name="20% - Énfasis4 2 3 2 2 3 3" xfId="14619" xr:uid="{00000000-0005-0000-0000-00006F080000}"/>
    <cellStyle name="20% - Énfasis4 2 3 2 2 3 3 2" xfId="37803" xr:uid="{00000000-0005-0000-0000-000070080000}"/>
    <cellStyle name="20% - Énfasis4 2 3 2 2 3 4" xfId="32493" xr:uid="{00000000-0005-0000-0000-000071080000}"/>
    <cellStyle name="20% - Énfasis4 2 3 2 2 3 5" xfId="27178" xr:uid="{00000000-0005-0000-0000-000072080000}"/>
    <cellStyle name="20% - Énfasis4 2 3 2 2 4" xfId="16400" xr:uid="{00000000-0005-0000-0000-000073080000}"/>
    <cellStyle name="20% - Énfasis4 2 3 2 2 4 2" xfId="39587" xr:uid="{00000000-0005-0000-0000-000074080000}"/>
    <cellStyle name="20% - Énfasis4 2 3 2 2 5" xfId="11091" xr:uid="{00000000-0005-0000-0000-000075080000}"/>
    <cellStyle name="20% - Énfasis4 2 3 2 2 5 2" xfId="34272" xr:uid="{00000000-0005-0000-0000-000076080000}"/>
    <cellStyle name="20% - Énfasis4 2 3 2 2 6" xfId="21718" xr:uid="{00000000-0005-0000-0000-000077080000}"/>
    <cellStyle name="20% - Énfasis4 2 3 2 2 6 2" xfId="28962" xr:uid="{00000000-0005-0000-0000-000078080000}"/>
    <cellStyle name="20% - Énfasis4 2 3 2 2 7" xfId="23647" xr:uid="{00000000-0005-0000-0000-000079080000}"/>
    <cellStyle name="20% - Énfasis4 2 3 2 2 8" xfId="44913" xr:uid="{00000000-0005-0000-0000-00007A080000}"/>
    <cellStyle name="20% - Énfasis4 2 3 2 2 9" xfId="4217" xr:uid="{00000000-0005-0000-0000-00007B080000}"/>
    <cellStyle name="20% - Énfasis4 2 3 2 3" xfId="6880" xr:uid="{00000000-0005-0000-0000-00007C080000}"/>
    <cellStyle name="20% - Énfasis4 2 3 2 3 2" xfId="17250" xr:uid="{00000000-0005-0000-0000-00007D080000}"/>
    <cellStyle name="20% - Énfasis4 2 3 2 3 2 2" xfId="40538" xr:uid="{00000000-0005-0000-0000-00007E080000}"/>
    <cellStyle name="20% - Énfasis4 2 3 2 3 3" xfId="12040" xr:uid="{00000000-0005-0000-0000-00007F080000}"/>
    <cellStyle name="20% - Énfasis4 2 3 2 3 3 2" xfId="35223" xr:uid="{00000000-0005-0000-0000-000080080000}"/>
    <cellStyle name="20% - Énfasis4 2 3 2 3 4" xfId="29913" xr:uid="{00000000-0005-0000-0000-000081080000}"/>
    <cellStyle name="20% - Énfasis4 2 3 2 3 5" xfId="24598" xr:uid="{00000000-0005-0000-0000-000082080000}"/>
    <cellStyle name="20% - Énfasis4 2 3 2 4" xfId="8539" xr:uid="{00000000-0005-0000-0000-000083080000}"/>
    <cellStyle name="20% - Énfasis4 2 3 2 4 2" xfId="18961" xr:uid="{00000000-0005-0000-0000-000084080000}"/>
    <cellStyle name="20% - Énfasis4 2 3 2 4 2 2" xfId="42306" xr:uid="{00000000-0005-0000-0000-000085080000}"/>
    <cellStyle name="20% - Énfasis4 2 3 2 4 3" xfId="13807" xr:uid="{00000000-0005-0000-0000-000086080000}"/>
    <cellStyle name="20% - Énfasis4 2 3 2 4 3 2" xfId="36991" xr:uid="{00000000-0005-0000-0000-000087080000}"/>
    <cellStyle name="20% - Énfasis4 2 3 2 4 4" xfId="31681" xr:uid="{00000000-0005-0000-0000-000088080000}"/>
    <cellStyle name="20% - Énfasis4 2 3 2 4 5" xfId="26366" xr:uid="{00000000-0005-0000-0000-000089080000}"/>
    <cellStyle name="20% - Énfasis4 2 3 2 5" xfId="15588" xr:uid="{00000000-0005-0000-0000-00008A080000}"/>
    <cellStyle name="20% - Énfasis4 2 3 2 5 2" xfId="38775" xr:uid="{00000000-0005-0000-0000-00008B080000}"/>
    <cellStyle name="20% - Énfasis4 2 3 2 6" xfId="10279" xr:uid="{00000000-0005-0000-0000-00008C080000}"/>
    <cellStyle name="20% - Énfasis4 2 3 2 6 2" xfId="33460" xr:uid="{00000000-0005-0000-0000-00008D080000}"/>
    <cellStyle name="20% - Énfasis4 2 3 2 7" xfId="20906" xr:uid="{00000000-0005-0000-0000-00008E080000}"/>
    <cellStyle name="20% - Énfasis4 2 3 2 7 2" xfId="28150" xr:uid="{00000000-0005-0000-0000-00008F080000}"/>
    <cellStyle name="20% - Énfasis4 2 3 2 8" xfId="22835" xr:uid="{00000000-0005-0000-0000-000090080000}"/>
    <cellStyle name="20% - Énfasis4 2 3 2 9" xfId="44101" xr:uid="{00000000-0005-0000-0000-000091080000}"/>
    <cellStyle name="20% - Énfasis4 2 3 3" xfId="1718" xr:uid="{00000000-0005-0000-0000-000092080000}"/>
    <cellStyle name="20% - Énfasis4 2 3 3 10" xfId="3667" xr:uid="{00000000-0005-0000-0000-000093080000}"/>
    <cellStyle name="20% - Énfasis4 2 3 3 2" xfId="7280" xr:uid="{00000000-0005-0000-0000-000094080000}"/>
    <cellStyle name="20% - Énfasis4 2 3 3 2 2" xfId="17632" xr:uid="{00000000-0005-0000-0000-000095080000}"/>
    <cellStyle name="20% - Énfasis4 2 3 3 2 2 2" xfId="40944" xr:uid="{00000000-0005-0000-0000-000096080000}"/>
    <cellStyle name="20% - Énfasis4 2 3 3 2 3" xfId="12446" xr:uid="{00000000-0005-0000-0000-000097080000}"/>
    <cellStyle name="20% - Énfasis4 2 3 3 2 3 2" xfId="35629" xr:uid="{00000000-0005-0000-0000-000098080000}"/>
    <cellStyle name="20% - Énfasis4 2 3 3 2 4" xfId="30319" xr:uid="{00000000-0005-0000-0000-000099080000}"/>
    <cellStyle name="20% - Énfasis4 2 3 3 2 5" xfId="25004" xr:uid="{00000000-0005-0000-0000-00009A080000}"/>
    <cellStyle name="20% - Énfasis4 2 3 3 3" xfId="8921" xr:uid="{00000000-0005-0000-0000-00009B080000}"/>
    <cellStyle name="20% - Énfasis4 2 3 3 3 2" xfId="19367" xr:uid="{00000000-0005-0000-0000-00009C080000}"/>
    <cellStyle name="20% - Énfasis4 2 3 3 3 2 2" xfId="42712" xr:uid="{00000000-0005-0000-0000-00009D080000}"/>
    <cellStyle name="20% - Énfasis4 2 3 3 3 3" xfId="14213" xr:uid="{00000000-0005-0000-0000-00009E080000}"/>
    <cellStyle name="20% - Énfasis4 2 3 3 3 3 2" xfId="37397" xr:uid="{00000000-0005-0000-0000-00009F080000}"/>
    <cellStyle name="20% - Énfasis4 2 3 3 3 4" xfId="32087" xr:uid="{00000000-0005-0000-0000-0000A0080000}"/>
    <cellStyle name="20% - Énfasis4 2 3 3 3 5" xfId="26772" xr:uid="{00000000-0005-0000-0000-0000A1080000}"/>
    <cellStyle name="20% - Énfasis4 2 3 3 4" xfId="15994" xr:uid="{00000000-0005-0000-0000-0000A2080000}"/>
    <cellStyle name="20% - Énfasis4 2 3 3 4 2" xfId="39181" xr:uid="{00000000-0005-0000-0000-0000A3080000}"/>
    <cellStyle name="20% - Énfasis4 2 3 3 5" xfId="10685" xr:uid="{00000000-0005-0000-0000-0000A4080000}"/>
    <cellStyle name="20% - Énfasis4 2 3 3 5 2" xfId="33866" xr:uid="{00000000-0005-0000-0000-0000A5080000}"/>
    <cellStyle name="20% - Énfasis4 2 3 3 6" xfId="21312" xr:uid="{00000000-0005-0000-0000-0000A6080000}"/>
    <cellStyle name="20% - Énfasis4 2 3 3 6 2" xfId="28556" xr:uid="{00000000-0005-0000-0000-0000A7080000}"/>
    <cellStyle name="20% - Énfasis4 2 3 3 7" xfId="23241" xr:uid="{00000000-0005-0000-0000-0000A8080000}"/>
    <cellStyle name="20% - Énfasis4 2 3 3 8" xfId="44507" xr:uid="{00000000-0005-0000-0000-0000A9080000}"/>
    <cellStyle name="20% - Énfasis4 2 3 3 9" xfId="4218" xr:uid="{00000000-0005-0000-0000-0000AA080000}"/>
    <cellStyle name="20% - Énfasis4 2 3 4" xfId="2211" xr:uid="{00000000-0005-0000-0000-0000AB080000}"/>
    <cellStyle name="20% - Énfasis4 2 3 4 2" xfId="6481" xr:uid="{00000000-0005-0000-0000-0000AC080000}"/>
    <cellStyle name="20% - Énfasis4 2 3 4 2 2" xfId="40132" xr:uid="{00000000-0005-0000-0000-0000AD080000}"/>
    <cellStyle name="20% - Énfasis4 2 3 4 3" xfId="11634" xr:uid="{00000000-0005-0000-0000-0000AE080000}"/>
    <cellStyle name="20% - Énfasis4 2 3 4 3 2" xfId="34817" xr:uid="{00000000-0005-0000-0000-0000AF080000}"/>
    <cellStyle name="20% - Énfasis4 2 3 4 4" xfId="21798" xr:uid="{00000000-0005-0000-0000-0000B0080000}"/>
    <cellStyle name="20% - Énfasis4 2 3 4 4 2" xfId="29507" xr:uid="{00000000-0005-0000-0000-0000B1080000}"/>
    <cellStyle name="20% - Énfasis4 2 3 4 5" xfId="24192" xr:uid="{00000000-0005-0000-0000-0000B2080000}"/>
    <cellStyle name="20% - Énfasis4 2 3 5" xfId="902" xr:uid="{00000000-0005-0000-0000-0000B3080000}"/>
    <cellStyle name="20% - Énfasis4 2 3 5 2" xfId="18556" xr:uid="{00000000-0005-0000-0000-0000B4080000}"/>
    <cellStyle name="20% - Énfasis4 2 3 5 2 2" xfId="41900" xr:uid="{00000000-0005-0000-0000-0000B5080000}"/>
    <cellStyle name="20% - Énfasis4 2 3 5 3" xfId="13401" xr:uid="{00000000-0005-0000-0000-0000B6080000}"/>
    <cellStyle name="20% - Énfasis4 2 3 5 3 2" xfId="36585" xr:uid="{00000000-0005-0000-0000-0000B7080000}"/>
    <cellStyle name="20% - Énfasis4 2 3 5 4" xfId="20500" xr:uid="{00000000-0005-0000-0000-0000B8080000}"/>
    <cellStyle name="20% - Énfasis4 2 3 5 4 2" xfId="31275" xr:uid="{00000000-0005-0000-0000-0000B9080000}"/>
    <cellStyle name="20% - Énfasis4 2 3 5 5" xfId="25960" xr:uid="{00000000-0005-0000-0000-0000BA080000}"/>
    <cellStyle name="20% - Énfasis4 2 3 5 6" xfId="43695" xr:uid="{00000000-0005-0000-0000-0000BB080000}"/>
    <cellStyle name="20% - Énfasis4 2 3 5 7" xfId="4219" xr:uid="{00000000-0005-0000-0000-0000BC080000}"/>
    <cellStyle name="20% - Énfasis4 2 3 5 8" xfId="2855" xr:uid="{00000000-0005-0000-0000-0000BD080000}"/>
    <cellStyle name="20% - Énfasis4 2 3 6" xfId="15182" xr:uid="{00000000-0005-0000-0000-0000BE080000}"/>
    <cellStyle name="20% - Énfasis4 2 3 6 2" xfId="38369" xr:uid="{00000000-0005-0000-0000-0000BF080000}"/>
    <cellStyle name="20% - Énfasis4 2 3 7" xfId="9873" xr:uid="{00000000-0005-0000-0000-0000C0080000}"/>
    <cellStyle name="20% - Énfasis4 2 3 7 2" xfId="33054" xr:uid="{00000000-0005-0000-0000-0000C1080000}"/>
    <cellStyle name="20% - Énfasis4 2 3 8" xfId="19882" xr:uid="{00000000-0005-0000-0000-0000C2080000}"/>
    <cellStyle name="20% - Énfasis4 2 3 8 2" xfId="27744" xr:uid="{00000000-0005-0000-0000-0000C3080000}"/>
    <cellStyle name="20% - Énfasis4 2 3 9" xfId="22429" xr:uid="{00000000-0005-0000-0000-0000C4080000}"/>
    <cellStyle name="20% - Énfasis4 2 4" xfId="1046" xr:uid="{00000000-0005-0000-0000-0000C5080000}"/>
    <cellStyle name="20% - Énfasis4 2 4 10" xfId="4220" xr:uid="{00000000-0005-0000-0000-0000C6080000}"/>
    <cellStyle name="20% - Énfasis4 2 4 11" xfId="2997" xr:uid="{00000000-0005-0000-0000-0000C7080000}"/>
    <cellStyle name="20% - Énfasis4 2 4 2" xfId="1861" xr:uid="{00000000-0005-0000-0000-0000C8080000}"/>
    <cellStyle name="20% - Énfasis4 2 4 2 10" xfId="3809" xr:uid="{00000000-0005-0000-0000-0000C9080000}"/>
    <cellStyle name="20% - Énfasis4 2 4 2 2" xfId="7420" xr:uid="{00000000-0005-0000-0000-0000CA080000}"/>
    <cellStyle name="20% - Énfasis4 2 4 2 2 2" xfId="17774" xr:uid="{00000000-0005-0000-0000-0000CB080000}"/>
    <cellStyle name="20% - Énfasis4 2 4 2 2 2 2" xfId="41086" xr:uid="{00000000-0005-0000-0000-0000CC080000}"/>
    <cellStyle name="20% - Énfasis4 2 4 2 2 3" xfId="12588" xr:uid="{00000000-0005-0000-0000-0000CD080000}"/>
    <cellStyle name="20% - Énfasis4 2 4 2 2 3 2" xfId="35771" xr:uid="{00000000-0005-0000-0000-0000CE080000}"/>
    <cellStyle name="20% - Énfasis4 2 4 2 2 4" xfId="30461" xr:uid="{00000000-0005-0000-0000-0000CF080000}"/>
    <cellStyle name="20% - Énfasis4 2 4 2 2 5" xfId="25146" xr:uid="{00000000-0005-0000-0000-0000D0080000}"/>
    <cellStyle name="20% - Énfasis4 2 4 2 3" xfId="9064" xr:uid="{00000000-0005-0000-0000-0000D1080000}"/>
    <cellStyle name="20% - Énfasis4 2 4 2 3 2" xfId="19509" xr:uid="{00000000-0005-0000-0000-0000D2080000}"/>
    <cellStyle name="20% - Énfasis4 2 4 2 3 2 2" xfId="42854" xr:uid="{00000000-0005-0000-0000-0000D3080000}"/>
    <cellStyle name="20% - Énfasis4 2 4 2 3 3" xfId="14355" xr:uid="{00000000-0005-0000-0000-0000D4080000}"/>
    <cellStyle name="20% - Énfasis4 2 4 2 3 3 2" xfId="37539" xr:uid="{00000000-0005-0000-0000-0000D5080000}"/>
    <cellStyle name="20% - Énfasis4 2 4 2 3 4" xfId="32229" xr:uid="{00000000-0005-0000-0000-0000D6080000}"/>
    <cellStyle name="20% - Énfasis4 2 4 2 3 5" xfId="26914" xr:uid="{00000000-0005-0000-0000-0000D7080000}"/>
    <cellStyle name="20% - Énfasis4 2 4 2 4" xfId="16136" xr:uid="{00000000-0005-0000-0000-0000D8080000}"/>
    <cellStyle name="20% - Énfasis4 2 4 2 4 2" xfId="39323" xr:uid="{00000000-0005-0000-0000-0000D9080000}"/>
    <cellStyle name="20% - Énfasis4 2 4 2 5" xfId="10827" xr:uid="{00000000-0005-0000-0000-0000DA080000}"/>
    <cellStyle name="20% - Énfasis4 2 4 2 5 2" xfId="34008" xr:uid="{00000000-0005-0000-0000-0000DB080000}"/>
    <cellStyle name="20% - Énfasis4 2 4 2 6" xfId="21454" xr:uid="{00000000-0005-0000-0000-0000DC080000}"/>
    <cellStyle name="20% - Énfasis4 2 4 2 6 2" xfId="28698" xr:uid="{00000000-0005-0000-0000-0000DD080000}"/>
    <cellStyle name="20% - Énfasis4 2 4 2 7" xfId="23383" xr:uid="{00000000-0005-0000-0000-0000DE080000}"/>
    <cellStyle name="20% - Énfasis4 2 4 2 8" xfId="44649" xr:uid="{00000000-0005-0000-0000-0000DF080000}"/>
    <cellStyle name="20% - Énfasis4 2 4 2 9" xfId="4221" xr:uid="{00000000-0005-0000-0000-0000E0080000}"/>
    <cellStyle name="20% - Énfasis4 2 4 3" xfId="6620" xr:uid="{00000000-0005-0000-0000-0000E1080000}"/>
    <cellStyle name="20% - Énfasis4 2 4 3 2" xfId="17022" xr:uid="{00000000-0005-0000-0000-0000E2080000}"/>
    <cellStyle name="20% - Énfasis4 2 4 3 2 2" xfId="40274" xr:uid="{00000000-0005-0000-0000-0000E3080000}"/>
    <cellStyle name="20% - Énfasis4 2 4 3 3" xfId="11776" xr:uid="{00000000-0005-0000-0000-0000E4080000}"/>
    <cellStyle name="20% - Énfasis4 2 4 3 3 2" xfId="34959" xr:uid="{00000000-0005-0000-0000-0000E5080000}"/>
    <cellStyle name="20% - Énfasis4 2 4 3 4" xfId="29649" xr:uid="{00000000-0005-0000-0000-0000E6080000}"/>
    <cellStyle name="20% - Énfasis4 2 4 3 5" xfId="24334" xr:uid="{00000000-0005-0000-0000-0000E7080000}"/>
    <cellStyle name="20% - Énfasis4 2 4 4" xfId="8311" xr:uid="{00000000-0005-0000-0000-0000E8080000}"/>
    <cellStyle name="20% - Énfasis4 2 4 4 2" xfId="18697" xr:uid="{00000000-0005-0000-0000-0000E9080000}"/>
    <cellStyle name="20% - Énfasis4 2 4 4 2 2" xfId="42042" xr:uid="{00000000-0005-0000-0000-0000EA080000}"/>
    <cellStyle name="20% - Énfasis4 2 4 4 3" xfId="13543" xr:uid="{00000000-0005-0000-0000-0000EB080000}"/>
    <cellStyle name="20% - Énfasis4 2 4 4 3 2" xfId="36727" xr:uid="{00000000-0005-0000-0000-0000EC080000}"/>
    <cellStyle name="20% - Énfasis4 2 4 4 4" xfId="31417" xr:uid="{00000000-0005-0000-0000-0000ED080000}"/>
    <cellStyle name="20% - Énfasis4 2 4 4 5" xfId="26102" xr:uid="{00000000-0005-0000-0000-0000EE080000}"/>
    <cellStyle name="20% - Énfasis4 2 4 5" xfId="15324" xr:uid="{00000000-0005-0000-0000-0000EF080000}"/>
    <cellStyle name="20% - Énfasis4 2 4 5 2" xfId="38511" xr:uid="{00000000-0005-0000-0000-0000F0080000}"/>
    <cellStyle name="20% - Énfasis4 2 4 6" xfId="10015" xr:uid="{00000000-0005-0000-0000-0000F1080000}"/>
    <cellStyle name="20% - Énfasis4 2 4 6 2" xfId="33196" xr:uid="{00000000-0005-0000-0000-0000F2080000}"/>
    <cellStyle name="20% - Énfasis4 2 4 7" xfId="20642" xr:uid="{00000000-0005-0000-0000-0000F3080000}"/>
    <cellStyle name="20% - Énfasis4 2 4 7 2" xfId="27886" xr:uid="{00000000-0005-0000-0000-0000F4080000}"/>
    <cellStyle name="20% - Énfasis4 2 4 8" xfId="22571" xr:uid="{00000000-0005-0000-0000-0000F5080000}"/>
    <cellStyle name="20% - Énfasis4 2 4 9" xfId="43837" xr:uid="{00000000-0005-0000-0000-0000F6080000}"/>
    <cellStyle name="20% - Énfasis4 2 5" xfId="627" xr:uid="{00000000-0005-0000-0000-0000F7080000}"/>
    <cellStyle name="20% - Énfasis4 2 5 10" xfId="2591" xr:uid="{00000000-0005-0000-0000-0000F8080000}"/>
    <cellStyle name="20% - Énfasis4 2 5 2" xfId="6221" xr:uid="{00000000-0005-0000-0000-0000F9080000}"/>
    <cellStyle name="20% - Énfasis4 2 5 2 2" xfId="16664" xr:uid="{00000000-0005-0000-0000-0000FA080000}"/>
    <cellStyle name="20% - Énfasis4 2 5 2 2 2" xfId="39868" xr:uid="{00000000-0005-0000-0000-0000FB080000}"/>
    <cellStyle name="20% - Énfasis4 2 5 2 3" xfId="11370" xr:uid="{00000000-0005-0000-0000-0000FC080000}"/>
    <cellStyle name="20% - Énfasis4 2 5 2 3 2" xfId="34553" xr:uid="{00000000-0005-0000-0000-0000FD080000}"/>
    <cellStyle name="20% - Énfasis4 2 5 2 4" xfId="29243" xr:uid="{00000000-0005-0000-0000-0000FE080000}"/>
    <cellStyle name="20% - Énfasis4 2 5 2 5" xfId="23928" xr:uid="{00000000-0005-0000-0000-0000FF080000}"/>
    <cellStyle name="20% - Énfasis4 2 5 3" xfId="7953" xr:uid="{00000000-0005-0000-0000-000000090000}"/>
    <cellStyle name="20% - Énfasis4 2 5 3 2" xfId="18292" xr:uid="{00000000-0005-0000-0000-000001090000}"/>
    <cellStyle name="20% - Énfasis4 2 5 3 2 2" xfId="41636" xr:uid="{00000000-0005-0000-0000-000002090000}"/>
    <cellStyle name="20% - Énfasis4 2 5 3 3" xfId="13137" xr:uid="{00000000-0005-0000-0000-000003090000}"/>
    <cellStyle name="20% - Énfasis4 2 5 3 3 2" xfId="36321" xr:uid="{00000000-0005-0000-0000-000004090000}"/>
    <cellStyle name="20% - Énfasis4 2 5 3 4" xfId="31011" xr:uid="{00000000-0005-0000-0000-000005090000}"/>
    <cellStyle name="20% - Énfasis4 2 5 3 5" xfId="25696" xr:uid="{00000000-0005-0000-0000-000006090000}"/>
    <cellStyle name="20% - Énfasis4 2 5 4" xfId="14918" xr:uid="{00000000-0005-0000-0000-000007090000}"/>
    <cellStyle name="20% - Énfasis4 2 5 4 2" xfId="38105" xr:uid="{00000000-0005-0000-0000-000008090000}"/>
    <cellStyle name="20% - Énfasis4 2 5 5" xfId="9609" xr:uid="{00000000-0005-0000-0000-000009090000}"/>
    <cellStyle name="20% - Énfasis4 2 5 5 2" xfId="32790" xr:uid="{00000000-0005-0000-0000-00000A090000}"/>
    <cellStyle name="20% - Énfasis4 2 5 6" xfId="20236" xr:uid="{00000000-0005-0000-0000-00000B090000}"/>
    <cellStyle name="20% - Énfasis4 2 5 6 2" xfId="27480" xr:uid="{00000000-0005-0000-0000-00000C090000}"/>
    <cellStyle name="20% - Énfasis4 2 5 7" xfId="22165" xr:uid="{00000000-0005-0000-0000-00000D090000}"/>
    <cellStyle name="20% - Énfasis4 2 5 8" xfId="43431" xr:uid="{00000000-0005-0000-0000-00000E090000}"/>
    <cellStyle name="20% - Énfasis4 2 5 9" xfId="4222" xr:uid="{00000000-0005-0000-0000-00000F090000}"/>
    <cellStyle name="20% - Énfasis4 2 6" xfId="1454" xr:uid="{00000000-0005-0000-0000-000010090000}"/>
    <cellStyle name="20% - Énfasis4 2 6 10" xfId="3403" xr:uid="{00000000-0005-0000-0000-000011090000}"/>
    <cellStyle name="20% - Énfasis4 2 6 2" xfId="7020" xr:uid="{00000000-0005-0000-0000-000012090000}"/>
    <cellStyle name="20% - Énfasis4 2 6 2 2" xfId="17392" xr:uid="{00000000-0005-0000-0000-000013090000}"/>
    <cellStyle name="20% - Énfasis4 2 6 2 2 2" xfId="40680" xr:uid="{00000000-0005-0000-0000-000014090000}"/>
    <cellStyle name="20% - Énfasis4 2 6 2 3" xfId="12182" xr:uid="{00000000-0005-0000-0000-000015090000}"/>
    <cellStyle name="20% - Énfasis4 2 6 2 3 2" xfId="35365" xr:uid="{00000000-0005-0000-0000-000016090000}"/>
    <cellStyle name="20% - Énfasis4 2 6 2 4" xfId="30055" xr:uid="{00000000-0005-0000-0000-000017090000}"/>
    <cellStyle name="20% - Énfasis4 2 6 2 5" xfId="24740" xr:uid="{00000000-0005-0000-0000-000018090000}"/>
    <cellStyle name="20% - Énfasis4 2 6 3" xfId="8681" xr:uid="{00000000-0005-0000-0000-000019090000}"/>
    <cellStyle name="20% - Énfasis4 2 6 3 2" xfId="19103" xr:uid="{00000000-0005-0000-0000-00001A090000}"/>
    <cellStyle name="20% - Énfasis4 2 6 3 2 2" xfId="42448" xr:uid="{00000000-0005-0000-0000-00001B090000}"/>
    <cellStyle name="20% - Énfasis4 2 6 3 3" xfId="13949" xr:uid="{00000000-0005-0000-0000-00001C090000}"/>
    <cellStyle name="20% - Énfasis4 2 6 3 3 2" xfId="37133" xr:uid="{00000000-0005-0000-0000-00001D090000}"/>
    <cellStyle name="20% - Énfasis4 2 6 3 4" xfId="31823" xr:uid="{00000000-0005-0000-0000-00001E090000}"/>
    <cellStyle name="20% - Énfasis4 2 6 3 5" xfId="26508" xr:uid="{00000000-0005-0000-0000-00001F090000}"/>
    <cellStyle name="20% - Énfasis4 2 6 4" xfId="15730" xr:uid="{00000000-0005-0000-0000-000020090000}"/>
    <cellStyle name="20% - Énfasis4 2 6 4 2" xfId="38917" xr:uid="{00000000-0005-0000-0000-000021090000}"/>
    <cellStyle name="20% - Énfasis4 2 6 5" xfId="10421" xr:uid="{00000000-0005-0000-0000-000022090000}"/>
    <cellStyle name="20% - Énfasis4 2 6 5 2" xfId="33602" xr:uid="{00000000-0005-0000-0000-000023090000}"/>
    <cellStyle name="20% - Énfasis4 2 6 6" xfId="21048" xr:uid="{00000000-0005-0000-0000-000024090000}"/>
    <cellStyle name="20% - Énfasis4 2 6 6 2" xfId="28292" xr:uid="{00000000-0005-0000-0000-000025090000}"/>
    <cellStyle name="20% - Énfasis4 2 6 7" xfId="22977" xr:uid="{00000000-0005-0000-0000-000026090000}"/>
    <cellStyle name="20% - Énfasis4 2 6 8" xfId="44243" xr:uid="{00000000-0005-0000-0000-000027090000}"/>
    <cellStyle name="20% - Énfasis4 2 6 9" xfId="4223" xr:uid="{00000000-0005-0000-0000-000028090000}"/>
    <cellStyle name="20% - Énfasis4 2 7" xfId="2208" xr:uid="{00000000-0005-0000-0000-000029090000}"/>
    <cellStyle name="20% - Énfasis4 2 7 2" xfId="6088" xr:uid="{00000000-0005-0000-0000-00002A090000}"/>
    <cellStyle name="20% - Énfasis4 2 7 2 2" xfId="39734" xr:uid="{00000000-0005-0000-0000-00002B090000}"/>
    <cellStyle name="20% - Énfasis4 2 7 3" xfId="11236" xr:uid="{00000000-0005-0000-0000-00002C090000}"/>
    <cellStyle name="20% - Énfasis4 2 7 3 2" xfId="34419" xr:uid="{00000000-0005-0000-0000-00002D090000}"/>
    <cellStyle name="20% - Énfasis4 2 7 4" xfId="21795" xr:uid="{00000000-0005-0000-0000-00002E090000}"/>
    <cellStyle name="20% - Énfasis4 2 7 4 2" xfId="29109" xr:uid="{00000000-0005-0000-0000-00002F090000}"/>
    <cellStyle name="20% - Énfasis4 2 7 5" xfId="23794" xr:uid="{00000000-0005-0000-0000-000030090000}"/>
    <cellStyle name="20% - Énfasis4 2 8" xfId="493" xr:uid="{00000000-0005-0000-0000-000031090000}"/>
    <cellStyle name="20% - Énfasis4 2 8 2" xfId="18159" xr:uid="{00000000-0005-0000-0000-000032090000}"/>
    <cellStyle name="20% - Énfasis4 2 8 2 2" xfId="41502" xr:uid="{00000000-0005-0000-0000-000033090000}"/>
    <cellStyle name="20% - Énfasis4 2 8 3" xfId="13003" xr:uid="{00000000-0005-0000-0000-000034090000}"/>
    <cellStyle name="20% - Énfasis4 2 8 3 2" xfId="36187" xr:uid="{00000000-0005-0000-0000-000035090000}"/>
    <cellStyle name="20% - Énfasis4 2 8 4" xfId="20102" xr:uid="{00000000-0005-0000-0000-000036090000}"/>
    <cellStyle name="20% - Énfasis4 2 8 4 2" xfId="30877" xr:uid="{00000000-0005-0000-0000-000037090000}"/>
    <cellStyle name="20% - Énfasis4 2 8 5" xfId="25562" xr:uid="{00000000-0005-0000-0000-000038090000}"/>
    <cellStyle name="20% - Énfasis4 2 8 6" xfId="43297" xr:uid="{00000000-0005-0000-0000-000039090000}"/>
    <cellStyle name="20% - Énfasis4 2 8 7" xfId="4224" xr:uid="{00000000-0005-0000-0000-00003A090000}"/>
    <cellStyle name="20% - Énfasis4 2 8 8" xfId="2457" xr:uid="{00000000-0005-0000-0000-00003B090000}"/>
    <cellStyle name="20% - Énfasis4 2 9" xfId="14784" xr:uid="{00000000-0005-0000-0000-00003C090000}"/>
    <cellStyle name="20% - Énfasis4 2 9 2" xfId="37971" xr:uid="{00000000-0005-0000-0000-00003D090000}"/>
    <cellStyle name="20% - Énfasis4 3" xfId="107" xr:uid="{00000000-0005-0000-0000-00003E090000}"/>
    <cellStyle name="20% - Énfasis4 3 2" xfId="108" xr:uid="{00000000-0005-0000-0000-00003F090000}"/>
    <cellStyle name="20% - Énfasis4 3 2 2" xfId="109" xr:uid="{00000000-0005-0000-0000-000040090000}"/>
    <cellStyle name="20% - Énfasis4 3 2 2 2" xfId="2214" xr:uid="{00000000-0005-0000-0000-000041090000}"/>
    <cellStyle name="20% - Énfasis4 3 2 2 2 2" xfId="7458" xr:uid="{00000000-0005-0000-0000-000042090000}"/>
    <cellStyle name="20% - Énfasis4 3 2 2 2 2 2" xfId="41125" xr:uid="{00000000-0005-0000-0000-000043090000}"/>
    <cellStyle name="20% - Énfasis4 3 2 2 2 3" xfId="12627" xr:uid="{00000000-0005-0000-0000-000044090000}"/>
    <cellStyle name="20% - Énfasis4 3 2 2 2 3 2" xfId="35810" xr:uid="{00000000-0005-0000-0000-000045090000}"/>
    <cellStyle name="20% - Énfasis4 3 2 2 2 4" xfId="21801" xr:uid="{00000000-0005-0000-0000-000046090000}"/>
    <cellStyle name="20% - Énfasis4 3 2 2 2 4 2" xfId="30500" xr:uid="{00000000-0005-0000-0000-000047090000}"/>
    <cellStyle name="20% - Énfasis4 3 2 2 2 5" xfId="25185" xr:uid="{00000000-0005-0000-0000-000048090000}"/>
    <cellStyle name="20% - Énfasis4 3 2 2 3" xfId="1900" xr:uid="{00000000-0005-0000-0000-000049090000}"/>
    <cellStyle name="20% - Énfasis4 3 2 2 3 2" xfId="19548" xr:uid="{00000000-0005-0000-0000-00004A090000}"/>
    <cellStyle name="20% - Énfasis4 3 2 2 3 2 2" xfId="42893" xr:uid="{00000000-0005-0000-0000-00004B090000}"/>
    <cellStyle name="20% - Énfasis4 3 2 2 3 3" xfId="14394" xr:uid="{00000000-0005-0000-0000-00004C090000}"/>
    <cellStyle name="20% - Énfasis4 3 2 2 3 3 2" xfId="37578" xr:uid="{00000000-0005-0000-0000-00004D090000}"/>
    <cellStyle name="20% - Énfasis4 3 2 2 3 4" xfId="21493" xr:uid="{00000000-0005-0000-0000-00004E090000}"/>
    <cellStyle name="20% - Énfasis4 3 2 2 3 4 2" xfId="32268" xr:uid="{00000000-0005-0000-0000-00004F090000}"/>
    <cellStyle name="20% - Énfasis4 3 2 2 3 5" xfId="26953" xr:uid="{00000000-0005-0000-0000-000050090000}"/>
    <cellStyle name="20% - Énfasis4 3 2 2 3 6" xfId="44688" xr:uid="{00000000-0005-0000-0000-000051090000}"/>
    <cellStyle name="20% - Énfasis4 3 2 2 3 7" xfId="4225" xr:uid="{00000000-0005-0000-0000-000052090000}"/>
    <cellStyle name="20% - Énfasis4 3 2 2 3 8" xfId="3848" xr:uid="{00000000-0005-0000-0000-000053090000}"/>
    <cellStyle name="20% - Énfasis4 3 2 2 4" xfId="16175" xr:uid="{00000000-0005-0000-0000-000054090000}"/>
    <cellStyle name="20% - Énfasis4 3 2 2 4 2" xfId="39362" xr:uid="{00000000-0005-0000-0000-000055090000}"/>
    <cellStyle name="20% - Énfasis4 3 2 2 5" xfId="10866" xr:uid="{00000000-0005-0000-0000-000056090000}"/>
    <cellStyle name="20% - Énfasis4 3 2 2 5 2" xfId="34047" xr:uid="{00000000-0005-0000-0000-000057090000}"/>
    <cellStyle name="20% - Énfasis4 3 2 2 6" xfId="19885" xr:uid="{00000000-0005-0000-0000-000058090000}"/>
    <cellStyle name="20% - Énfasis4 3 2 2 6 2" xfId="28737" xr:uid="{00000000-0005-0000-0000-000059090000}"/>
    <cellStyle name="20% - Énfasis4 3 2 2 7" xfId="23422" xr:uid="{00000000-0005-0000-0000-00005A090000}"/>
    <cellStyle name="20% - Énfasis4 3 2 3" xfId="2213" xr:uid="{00000000-0005-0000-0000-00005B090000}"/>
    <cellStyle name="20% - Énfasis4 3 2 3 2" xfId="6658" xr:uid="{00000000-0005-0000-0000-00005C090000}"/>
    <cellStyle name="20% - Énfasis4 3 2 3 2 2" xfId="40313" xr:uid="{00000000-0005-0000-0000-00005D090000}"/>
    <cellStyle name="20% - Énfasis4 3 2 3 3" xfId="11815" xr:uid="{00000000-0005-0000-0000-00005E090000}"/>
    <cellStyle name="20% - Énfasis4 3 2 3 3 2" xfId="34998" xr:uid="{00000000-0005-0000-0000-00005F090000}"/>
    <cellStyle name="20% - Énfasis4 3 2 3 4" xfId="21800" xr:uid="{00000000-0005-0000-0000-000060090000}"/>
    <cellStyle name="20% - Énfasis4 3 2 3 4 2" xfId="29688" xr:uid="{00000000-0005-0000-0000-000061090000}"/>
    <cellStyle name="20% - Énfasis4 3 2 3 5" xfId="24373" xr:uid="{00000000-0005-0000-0000-000062090000}"/>
    <cellStyle name="20% - Énfasis4 3 2 4" xfId="1085" xr:uid="{00000000-0005-0000-0000-000063090000}"/>
    <cellStyle name="20% - Énfasis4 3 2 4 2" xfId="18736" xr:uid="{00000000-0005-0000-0000-000064090000}"/>
    <cellStyle name="20% - Énfasis4 3 2 4 2 2" xfId="42081" xr:uid="{00000000-0005-0000-0000-000065090000}"/>
    <cellStyle name="20% - Énfasis4 3 2 4 3" xfId="13582" xr:uid="{00000000-0005-0000-0000-000066090000}"/>
    <cellStyle name="20% - Énfasis4 3 2 4 3 2" xfId="36766" xr:uid="{00000000-0005-0000-0000-000067090000}"/>
    <cellStyle name="20% - Énfasis4 3 2 4 4" xfId="20681" xr:uid="{00000000-0005-0000-0000-000068090000}"/>
    <cellStyle name="20% - Énfasis4 3 2 4 4 2" xfId="31456" xr:uid="{00000000-0005-0000-0000-000069090000}"/>
    <cellStyle name="20% - Énfasis4 3 2 4 5" xfId="26141" xr:uid="{00000000-0005-0000-0000-00006A090000}"/>
    <cellStyle name="20% - Énfasis4 3 2 4 6" xfId="43876" xr:uid="{00000000-0005-0000-0000-00006B090000}"/>
    <cellStyle name="20% - Énfasis4 3 2 4 7" xfId="4226" xr:uid="{00000000-0005-0000-0000-00006C090000}"/>
    <cellStyle name="20% - Énfasis4 3 2 4 8" xfId="3036" xr:uid="{00000000-0005-0000-0000-00006D090000}"/>
    <cellStyle name="20% - Énfasis4 3 2 5" xfId="15363" xr:uid="{00000000-0005-0000-0000-00006E090000}"/>
    <cellStyle name="20% - Énfasis4 3 2 5 2" xfId="38550" xr:uid="{00000000-0005-0000-0000-00006F090000}"/>
    <cellStyle name="20% - Énfasis4 3 2 6" xfId="10054" xr:uid="{00000000-0005-0000-0000-000070090000}"/>
    <cellStyle name="20% - Énfasis4 3 2 6 2" xfId="33235" xr:uid="{00000000-0005-0000-0000-000071090000}"/>
    <cellStyle name="20% - Énfasis4 3 2 7" xfId="19884" xr:uid="{00000000-0005-0000-0000-000072090000}"/>
    <cellStyle name="20% - Énfasis4 3 2 7 2" xfId="27925" xr:uid="{00000000-0005-0000-0000-000073090000}"/>
    <cellStyle name="20% - Énfasis4 3 2 8" xfId="22610" xr:uid="{00000000-0005-0000-0000-000074090000}"/>
    <cellStyle name="20% - Énfasis4 3 3" xfId="110" xr:uid="{00000000-0005-0000-0000-000075090000}"/>
    <cellStyle name="20% - Énfasis4 3 3 2" xfId="2215" xr:uid="{00000000-0005-0000-0000-000076090000}"/>
    <cellStyle name="20% - Énfasis4 3 3 2 2" xfId="7058" xr:uid="{00000000-0005-0000-0000-000077090000}"/>
    <cellStyle name="20% - Énfasis4 3 3 2 2 2" xfId="40719" xr:uid="{00000000-0005-0000-0000-000078090000}"/>
    <cellStyle name="20% - Énfasis4 3 3 2 3" xfId="12221" xr:uid="{00000000-0005-0000-0000-000079090000}"/>
    <cellStyle name="20% - Énfasis4 3 3 2 3 2" xfId="35404" xr:uid="{00000000-0005-0000-0000-00007A090000}"/>
    <cellStyle name="20% - Énfasis4 3 3 2 4" xfId="21802" xr:uid="{00000000-0005-0000-0000-00007B090000}"/>
    <cellStyle name="20% - Énfasis4 3 3 2 4 2" xfId="30094" xr:uid="{00000000-0005-0000-0000-00007C090000}"/>
    <cellStyle name="20% - Énfasis4 3 3 2 5" xfId="24779" xr:uid="{00000000-0005-0000-0000-00007D090000}"/>
    <cellStyle name="20% - Énfasis4 3 3 3" xfId="1493" xr:uid="{00000000-0005-0000-0000-00007E090000}"/>
    <cellStyle name="20% - Énfasis4 3 3 3 2" xfId="19142" xr:uid="{00000000-0005-0000-0000-00007F090000}"/>
    <cellStyle name="20% - Énfasis4 3 3 3 2 2" xfId="42487" xr:uid="{00000000-0005-0000-0000-000080090000}"/>
    <cellStyle name="20% - Énfasis4 3 3 3 3" xfId="13988" xr:uid="{00000000-0005-0000-0000-000081090000}"/>
    <cellStyle name="20% - Énfasis4 3 3 3 3 2" xfId="37172" xr:uid="{00000000-0005-0000-0000-000082090000}"/>
    <cellStyle name="20% - Énfasis4 3 3 3 4" xfId="21087" xr:uid="{00000000-0005-0000-0000-000083090000}"/>
    <cellStyle name="20% - Énfasis4 3 3 3 4 2" xfId="31862" xr:uid="{00000000-0005-0000-0000-000084090000}"/>
    <cellStyle name="20% - Énfasis4 3 3 3 5" xfId="26547" xr:uid="{00000000-0005-0000-0000-000085090000}"/>
    <cellStyle name="20% - Énfasis4 3 3 3 6" xfId="44282" xr:uid="{00000000-0005-0000-0000-000086090000}"/>
    <cellStyle name="20% - Énfasis4 3 3 3 7" xfId="4227" xr:uid="{00000000-0005-0000-0000-000087090000}"/>
    <cellStyle name="20% - Énfasis4 3 3 3 8" xfId="3442" xr:uid="{00000000-0005-0000-0000-000088090000}"/>
    <cellStyle name="20% - Énfasis4 3 3 4" xfId="15769" xr:uid="{00000000-0005-0000-0000-000089090000}"/>
    <cellStyle name="20% - Énfasis4 3 3 4 2" xfId="38956" xr:uid="{00000000-0005-0000-0000-00008A090000}"/>
    <cellStyle name="20% - Énfasis4 3 3 5" xfId="10460" xr:uid="{00000000-0005-0000-0000-00008B090000}"/>
    <cellStyle name="20% - Énfasis4 3 3 5 2" xfId="33641" xr:uid="{00000000-0005-0000-0000-00008C090000}"/>
    <cellStyle name="20% - Énfasis4 3 3 6" xfId="19886" xr:uid="{00000000-0005-0000-0000-00008D090000}"/>
    <cellStyle name="20% - Énfasis4 3 3 6 2" xfId="28331" xr:uid="{00000000-0005-0000-0000-00008E090000}"/>
    <cellStyle name="20% - Énfasis4 3 3 7" xfId="23016" xr:uid="{00000000-0005-0000-0000-00008F090000}"/>
    <cellStyle name="20% - Énfasis4 3 4" xfId="2212" xr:uid="{00000000-0005-0000-0000-000090090000}"/>
    <cellStyle name="20% - Énfasis4 3 4 2" xfId="6259" xr:uid="{00000000-0005-0000-0000-000091090000}"/>
    <cellStyle name="20% - Énfasis4 3 4 2 2" xfId="39907" xr:uid="{00000000-0005-0000-0000-000092090000}"/>
    <cellStyle name="20% - Énfasis4 3 4 3" xfId="11409" xr:uid="{00000000-0005-0000-0000-000093090000}"/>
    <cellStyle name="20% - Énfasis4 3 4 3 2" xfId="34592" xr:uid="{00000000-0005-0000-0000-000094090000}"/>
    <cellStyle name="20% - Énfasis4 3 4 4" xfId="21799" xr:uid="{00000000-0005-0000-0000-000095090000}"/>
    <cellStyle name="20% - Énfasis4 3 4 4 2" xfId="29282" xr:uid="{00000000-0005-0000-0000-000096090000}"/>
    <cellStyle name="20% - Énfasis4 3 4 5" xfId="23967" xr:uid="{00000000-0005-0000-0000-000097090000}"/>
    <cellStyle name="20% - Énfasis4 3 5" xfId="666" xr:uid="{00000000-0005-0000-0000-000098090000}"/>
    <cellStyle name="20% - Énfasis4 3 5 2" xfId="18331" xr:uid="{00000000-0005-0000-0000-000099090000}"/>
    <cellStyle name="20% - Énfasis4 3 5 2 2" xfId="41675" xr:uid="{00000000-0005-0000-0000-00009A090000}"/>
    <cellStyle name="20% - Énfasis4 3 5 3" xfId="13176" xr:uid="{00000000-0005-0000-0000-00009B090000}"/>
    <cellStyle name="20% - Énfasis4 3 5 3 2" xfId="36360" xr:uid="{00000000-0005-0000-0000-00009C090000}"/>
    <cellStyle name="20% - Énfasis4 3 5 4" xfId="20275" xr:uid="{00000000-0005-0000-0000-00009D090000}"/>
    <cellStyle name="20% - Énfasis4 3 5 4 2" xfId="31050" xr:uid="{00000000-0005-0000-0000-00009E090000}"/>
    <cellStyle name="20% - Énfasis4 3 5 5" xfId="25735" xr:uid="{00000000-0005-0000-0000-00009F090000}"/>
    <cellStyle name="20% - Énfasis4 3 5 6" xfId="43470" xr:uid="{00000000-0005-0000-0000-0000A0090000}"/>
    <cellStyle name="20% - Énfasis4 3 5 7" xfId="4228" xr:uid="{00000000-0005-0000-0000-0000A1090000}"/>
    <cellStyle name="20% - Énfasis4 3 5 8" xfId="2630" xr:uid="{00000000-0005-0000-0000-0000A2090000}"/>
    <cellStyle name="20% - Énfasis4 3 6" xfId="14957" xr:uid="{00000000-0005-0000-0000-0000A3090000}"/>
    <cellStyle name="20% - Énfasis4 3 6 2" xfId="38144" xr:uid="{00000000-0005-0000-0000-0000A4090000}"/>
    <cellStyle name="20% - Énfasis4 3 7" xfId="9648" xr:uid="{00000000-0005-0000-0000-0000A5090000}"/>
    <cellStyle name="20% - Énfasis4 3 7 2" xfId="32829" xr:uid="{00000000-0005-0000-0000-0000A6090000}"/>
    <cellStyle name="20% - Énfasis4 3 8" xfId="19883" xr:uid="{00000000-0005-0000-0000-0000A7090000}"/>
    <cellStyle name="20% - Énfasis4 3 8 2" xfId="27519" xr:uid="{00000000-0005-0000-0000-0000A8090000}"/>
    <cellStyle name="20% - Énfasis4 3 9" xfId="22204" xr:uid="{00000000-0005-0000-0000-0000A9090000}"/>
    <cellStyle name="20% - Énfasis4 4" xfId="111" xr:uid="{00000000-0005-0000-0000-0000AA090000}"/>
    <cellStyle name="20% - Énfasis4 4 2" xfId="112" xr:uid="{00000000-0005-0000-0000-0000AB090000}"/>
    <cellStyle name="20% - Énfasis4 4 2 2" xfId="113" xr:uid="{00000000-0005-0000-0000-0000AC090000}"/>
    <cellStyle name="20% - Énfasis4 4 2 2 2" xfId="2218" xr:uid="{00000000-0005-0000-0000-0000AD090000}"/>
    <cellStyle name="20% - Énfasis4 4 2 2 2 2" xfId="7595" xr:uid="{00000000-0005-0000-0000-0000AE090000}"/>
    <cellStyle name="20% - Énfasis4 4 2 2 2 2 2" xfId="41264" xr:uid="{00000000-0005-0000-0000-0000AF090000}"/>
    <cellStyle name="20% - Énfasis4 4 2 2 2 3" xfId="12766" xr:uid="{00000000-0005-0000-0000-0000B0090000}"/>
    <cellStyle name="20% - Énfasis4 4 2 2 2 3 2" xfId="35949" xr:uid="{00000000-0005-0000-0000-0000B1090000}"/>
    <cellStyle name="20% - Énfasis4 4 2 2 2 4" xfId="21805" xr:uid="{00000000-0005-0000-0000-0000B2090000}"/>
    <cellStyle name="20% - Énfasis4 4 2 2 2 4 2" xfId="30639" xr:uid="{00000000-0005-0000-0000-0000B3090000}"/>
    <cellStyle name="20% - Énfasis4 4 2 2 2 5" xfId="25324" xr:uid="{00000000-0005-0000-0000-0000B4090000}"/>
    <cellStyle name="20% - Énfasis4 4 2 2 3" xfId="2039" xr:uid="{00000000-0005-0000-0000-0000B5090000}"/>
    <cellStyle name="20% - Énfasis4 4 2 2 3 2" xfId="19687" xr:uid="{00000000-0005-0000-0000-0000B6090000}"/>
    <cellStyle name="20% - Énfasis4 4 2 2 3 2 2" xfId="43032" xr:uid="{00000000-0005-0000-0000-0000B7090000}"/>
    <cellStyle name="20% - Énfasis4 4 2 2 3 3" xfId="14533" xr:uid="{00000000-0005-0000-0000-0000B8090000}"/>
    <cellStyle name="20% - Énfasis4 4 2 2 3 3 2" xfId="37717" xr:uid="{00000000-0005-0000-0000-0000B9090000}"/>
    <cellStyle name="20% - Énfasis4 4 2 2 3 4" xfId="21632" xr:uid="{00000000-0005-0000-0000-0000BA090000}"/>
    <cellStyle name="20% - Énfasis4 4 2 2 3 4 2" xfId="32407" xr:uid="{00000000-0005-0000-0000-0000BB090000}"/>
    <cellStyle name="20% - Énfasis4 4 2 2 3 5" xfId="27092" xr:uid="{00000000-0005-0000-0000-0000BC090000}"/>
    <cellStyle name="20% - Énfasis4 4 2 2 3 6" xfId="44827" xr:uid="{00000000-0005-0000-0000-0000BD090000}"/>
    <cellStyle name="20% - Énfasis4 4 2 2 3 7" xfId="4229" xr:uid="{00000000-0005-0000-0000-0000BE090000}"/>
    <cellStyle name="20% - Énfasis4 4 2 2 3 8" xfId="3987" xr:uid="{00000000-0005-0000-0000-0000BF090000}"/>
    <cellStyle name="20% - Énfasis4 4 2 2 4" xfId="16314" xr:uid="{00000000-0005-0000-0000-0000C0090000}"/>
    <cellStyle name="20% - Énfasis4 4 2 2 4 2" xfId="39501" xr:uid="{00000000-0005-0000-0000-0000C1090000}"/>
    <cellStyle name="20% - Énfasis4 4 2 2 5" xfId="11005" xr:uid="{00000000-0005-0000-0000-0000C2090000}"/>
    <cellStyle name="20% - Énfasis4 4 2 2 5 2" xfId="34186" xr:uid="{00000000-0005-0000-0000-0000C3090000}"/>
    <cellStyle name="20% - Énfasis4 4 2 2 6" xfId="19889" xr:uid="{00000000-0005-0000-0000-0000C4090000}"/>
    <cellStyle name="20% - Énfasis4 4 2 2 6 2" xfId="28876" xr:uid="{00000000-0005-0000-0000-0000C5090000}"/>
    <cellStyle name="20% - Énfasis4 4 2 2 7" xfId="23561" xr:uid="{00000000-0005-0000-0000-0000C6090000}"/>
    <cellStyle name="20% - Énfasis4 4 2 3" xfId="2217" xr:uid="{00000000-0005-0000-0000-0000C7090000}"/>
    <cellStyle name="20% - Énfasis4 4 2 3 2" xfId="6795" xr:uid="{00000000-0005-0000-0000-0000C8090000}"/>
    <cellStyle name="20% - Énfasis4 4 2 3 2 2" xfId="40452" xr:uid="{00000000-0005-0000-0000-0000C9090000}"/>
    <cellStyle name="20% - Énfasis4 4 2 3 3" xfId="11954" xr:uid="{00000000-0005-0000-0000-0000CA090000}"/>
    <cellStyle name="20% - Énfasis4 4 2 3 3 2" xfId="35137" xr:uid="{00000000-0005-0000-0000-0000CB090000}"/>
    <cellStyle name="20% - Énfasis4 4 2 3 4" xfId="21804" xr:uid="{00000000-0005-0000-0000-0000CC090000}"/>
    <cellStyle name="20% - Énfasis4 4 2 3 4 2" xfId="29827" xr:uid="{00000000-0005-0000-0000-0000CD090000}"/>
    <cellStyle name="20% - Énfasis4 4 2 3 5" xfId="24512" xr:uid="{00000000-0005-0000-0000-0000CE090000}"/>
    <cellStyle name="20% - Énfasis4 4 2 4" xfId="1224" xr:uid="{00000000-0005-0000-0000-0000CF090000}"/>
    <cellStyle name="20% - Énfasis4 4 2 4 2" xfId="18875" xr:uid="{00000000-0005-0000-0000-0000D0090000}"/>
    <cellStyle name="20% - Énfasis4 4 2 4 2 2" xfId="42220" xr:uid="{00000000-0005-0000-0000-0000D1090000}"/>
    <cellStyle name="20% - Énfasis4 4 2 4 3" xfId="13721" xr:uid="{00000000-0005-0000-0000-0000D2090000}"/>
    <cellStyle name="20% - Énfasis4 4 2 4 3 2" xfId="36905" xr:uid="{00000000-0005-0000-0000-0000D3090000}"/>
    <cellStyle name="20% - Énfasis4 4 2 4 4" xfId="20820" xr:uid="{00000000-0005-0000-0000-0000D4090000}"/>
    <cellStyle name="20% - Énfasis4 4 2 4 4 2" xfId="31595" xr:uid="{00000000-0005-0000-0000-0000D5090000}"/>
    <cellStyle name="20% - Énfasis4 4 2 4 5" xfId="26280" xr:uid="{00000000-0005-0000-0000-0000D6090000}"/>
    <cellStyle name="20% - Énfasis4 4 2 4 6" xfId="44015" xr:uid="{00000000-0005-0000-0000-0000D7090000}"/>
    <cellStyle name="20% - Énfasis4 4 2 4 7" xfId="4230" xr:uid="{00000000-0005-0000-0000-0000D8090000}"/>
    <cellStyle name="20% - Énfasis4 4 2 4 8" xfId="3175" xr:uid="{00000000-0005-0000-0000-0000D9090000}"/>
    <cellStyle name="20% - Énfasis4 4 2 5" xfId="15502" xr:uid="{00000000-0005-0000-0000-0000DA090000}"/>
    <cellStyle name="20% - Énfasis4 4 2 5 2" xfId="38689" xr:uid="{00000000-0005-0000-0000-0000DB090000}"/>
    <cellStyle name="20% - Énfasis4 4 2 6" xfId="10193" xr:uid="{00000000-0005-0000-0000-0000DC090000}"/>
    <cellStyle name="20% - Énfasis4 4 2 6 2" xfId="33374" xr:uid="{00000000-0005-0000-0000-0000DD090000}"/>
    <cellStyle name="20% - Énfasis4 4 2 7" xfId="19888" xr:uid="{00000000-0005-0000-0000-0000DE090000}"/>
    <cellStyle name="20% - Énfasis4 4 2 7 2" xfId="28064" xr:uid="{00000000-0005-0000-0000-0000DF090000}"/>
    <cellStyle name="20% - Énfasis4 4 2 8" xfId="22749" xr:uid="{00000000-0005-0000-0000-0000E0090000}"/>
    <cellStyle name="20% - Énfasis4 4 3" xfId="114" xr:uid="{00000000-0005-0000-0000-0000E1090000}"/>
    <cellStyle name="20% - Énfasis4 4 3 2" xfId="2219" xr:uid="{00000000-0005-0000-0000-0000E2090000}"/>
    <cellStyle name="20% - Énfasis4 4 3 2 2" xfId="7195" xr:uid="{00000000-0005-0000-0000-0000E3090000}"/>
    <cellStyle name="20% - Énfasis4 4 3 2 2 2" xfId="40858" xr:uid="{00000000-0005-0000-0000-0000E4090000}"/>
    <cellStyle name="20% - Énfasis4 4 3 2 3" xfId="12360" xr:uid="{00000000-0005-0000-0000-0000E5090000}"/>
    <cellStyle name="20% - Énfasis4 4 3 2 3 2" xfId="35543" xr:uid="{00000000-0005-0000-0000-0000E6090000}"/>
    <cellStyle name="20% - Énfasis4 4 3 2 4" xfId="21806" xr:uid="{00000000-0005-0000-0000-0000E7090000}"/>
    <cellStyle name="20% - Énfasis4 4 3 2 4 2" xfId="30233" xr:uid="{00000000-0005-0000-0000-0000E8090000}"/>
    <cellStyle name="20% - Énfasis4 4 3 2 5" xfId="24918" xr:uid="{00000000-0005-0000-0000-0000E9090000}"/>
    <cellStyle name="20% - Énfasis4 4 3 3" xfId="1632" xr:uid="{00000000-0005-0000-0000-0000EA090000}"/>
    <cellStyle name="20% - Énfasis4 4 3 3 2" xfId="19281" xr:uid="{00000000-0005-0000-0000-0000EB090000}"/>
    <cellStyle name="20% - Énfasis4 4 3 3 2 2" xfId="42626" xr:uid="{00000000-0005-0000-0000-0000EC090000}"/>
    <cellStyle name="20% - Énfasis4 4 3 3 3" xfId="14127" xr:uid="{00000000-0005-0000-0000-0000ED090000}"/>
    <cellStyle name="20% - Énfasis4 4 3 3 3 2" xfId="37311" xr:uid="{00000000-0005-0000-0000-0000EE090000}"/>
    <cellStyle name="20% - Énfasis4 4 3 3 4" xfId="21226" xr:uid="{00000000-0005-0000-0000-0000EF090000}"/>
    <cellStyle name="20% - Énfasis4 4 3 3 4 2" xfId="32001" xr:uid="{00000000-0005-0000-0000-0000F0090000}"/>
    <cellStyle name="20% - Énfasis4 4 3 3 5" xfId="26686" xr:uid="{00000000-0005-0000-0000-0000F1090000}"/>
    <cellStyle name="20% - Énfasis4 4 3 3 6" xfId="44421" xr:uid="{00000000-0005-0000-0000-0000F2090000}"/>
    <cellStyle name="20% - Énfasis4 4 3 3 7" xfId="4231" xr:uid="{00000000-0005-0000-0000-0000F3090000}"/>
    <cellStyle name="20% - Énfasis4 4 3 3 8" xfId="3581" xr:uid="{00000000-0005-0000-0000-0000F4090000}"/>
    <cellStyle name="20% - Énfasis4 4 3 4" xfId="15908" xr:uid="{00000000-0005-0000-0000-0000F5090000}"/>
    <cellStyle name="20% - Énfasis4 4 3 4 2" xfId="39095" xr:uid="{00000000-0005-0000-0000-0000F6090000}"/>
    <cellStyle name="20% - Énfasis4 4 3 5" xfId="10599" xr:uid="{00000000-0005-0000-0000-0000F7090000}"/>
    <cellStyle name="20% - Énfasis4 4 3 5 2" xfId="33780" xr:uid="{00000000-0005-0000-0000-0000F8090000}"/>
    <cellStyle name="20% - Énfasis4 4 3 6" xfId="19890" xr:uid="{00000000-0005-0000-0000-0000F9090000}"/>
    <cellStyle name="20% - Énfasis4 4 3 6 2" xfId="28470" xr:uid="{00000000-0005-0000-0000-0000FA090000}"/>
    <cellStyle name="20% - Énfasis4 4 3 7" xfId="23155" xr:uid="{00000000-0005-0000-0000-0000FB090000}"/>
    <cellStyle name="20% - Énfasis4 4 4" xfId="2216" xr:uid="{00000000-0005-0000-0000-0000FC090000}"/>
    <cellStyle name="20% - Énfasis4 4 4 2" xfId="6396" xr:uid="{00000000-0005-0000-0000-0000FD090000}"/>
    <cellStyle name="20% - Énfasis4 4 4 2 2" xfId="40046" xr:uid="{00000000-0005-0000-0000-0000FE090000}"/>
    <cellStyle name="20% - Énfasis4 4 4 3" xfId="11548" xr:uid="{00000000-0005-0000-0000-0000FF090000}"/>
    <cellStyle name="20% - Énfasis4 4 4 3 2" xfId="34731" xr:uid="{00000000-0005-0000-0000-0000000A0000}"/>
    <cellStyle name="20% - Énfasis4 4 4 4" xfId="21803" xr:uid="{00000000-0005-0000-0000-0000010A0000}"/>
    <cellStyle name="20% - Énfasis4 4 4 4 2" xfId="29421" xr:uid="{00000000-0005-0000-0000-0000020A0000}"/>
    <cellStyle name="20% - Énfasis4 4 4 5" xfId="24106" xr:uid="{00000000-0005-0000-0000-0000030A0000}"/>
    <cellStyle name="20% - Énfasis4 4 5" xfId="816" xr:uid="{00000000-0005-0000-0000-0000040A0000}"/>
    <cellStyle name="20% - Énfasis4 4 5 2" xfId="18470" xr:uid="{00000000-0005-0000-0000-0000050A0000}"/>
    <cellStyle name="20% - Énfasis4 4 5 2 2" xfId="41814" xr:uid="{00000000-0005-0000-0000-0000060A0000}"/>
    <cellStyle name="20% - Énfasis4 4 5 3" xfId="13315" xr:uid="{00000000-0005-0000-0000-0000070A0000}"/>
    <cellStyle name="20% - Énfasis4 4 5 3 2" xfId="36499" xr:uid="{00000000-0005-0000-0000-0000080A0000}"/>
    <cellStyle name="20% - Énfasis4 4 5 4" xfId="20414" xr:uid="{00000000-0005-0000-0000-0000090A0000}"/>
    <cellStyle name="20% - Énfasis4 4 5 4 2" xfId="31189" xr:uid="{00000000-0005-0000-0000-00000A0A0000}"/>
    <cellStyle name="20% - Énfasis4 4 5 5" xfId="25874" xr:uid="{00000000-0005-0000-0000-00000B0A0000}"/>
    <cellStyle name="20% - Énfasis4 4 5 6" xfId="43609" xr:uid="{00000000-0005-0000-0000-00000C0A0000}"/>
    <cellStyle name="20% - Énfasis4 4 5 7" xfId="4232" xr:uid="{00000000-0005-0000-0000-00000D0A0000}"/>
    <cellStyle name="20% - Énfasis4 4 5 8" xfId="2769" xr:uid="{00000000-0005-0000-0000-00000E0A0000}"/>
    <cellStyle name="20% - Énfasis4 4 6" xfId="15096" xr:uid="{00000000-0005-0000-0000-00000F0A0000}"/>
    <cellStyle name="20% - Énfasis4 4 6 2" xfId="38283" xr:uid="{00000000-0005-0000-0000-0000100A0000}"/>
    <cellStyle name="20% - Énfasis4 4 7" xfId="9787" xr:uid="{00000000-0005-0000-0000-0000110A0000}"/>
    <cellStyle name="20% - Énfasis4 4 7 2" xfId="32968" xr:uid="{00000000-0005-0000-0000-0000120A0000}"/>
    <cellStyle name="20% - Énfasis4 4 8" xfId="19887" xr:uid="{00000000-0005-0000-0000-0000130A0000}"/>
    <cellStyle name="20% - Énfasis4 4 8 2" xfId="27658" xr:uid="{00000000-0005-0000-0000-0000140A0000}"/>
    <cellStyle name="20% - Énfasis4 4 9" xfId="22343" xr:uid="{00000000-0005-0000-0000-0000150A0000}"/>
    <cellStyle name="20% - Énfasis4 5" xfId="948" xr:uid="{00000000-0005-0000-0000-0000160A0000}"/>
    <cellStyle name="20% - Énfasis4 5 10" xfId="4233" xr:uid="{00000000-0005-0000-0000-0000170A0000}"/>
    <cellStyle name="20% - Énfasis4 5 11" xfId="2901" xr:uid="{00000000-0005-0000-0000-0000180A0000}"/>
    <cellStyle name="20% - Énfasis4 5 2" xfId="1764" xr:uid="{00000000-0005-0000-0000-0000190A0000}"/>
    <cellStyle name="20% - Énfasis4 5 2 10" xfId="3713" xr:uid="{00000000-0005-0000-0000-00001A0A0000}"/>
    <cellStyle name="20% - Énfasis4 5 2 2" xfId="7325" xr:uid="{00000000-0005-0000-0000-00001B0A0000}"/>
    <cellStyle name="20% - Énfasis4 5 2 2 2" xfId="17678" xr:uid="{00000000-0005-0000-0000-00001C0A0000}"/>
    <cellStyle name="20% - Énfasis4 5 2 2 2 2" xfId="40990" xr:uid="{00000000-0005-0000-0000-00001D0A0000}"/>
    <cellStyle name="20% - Énfasis4 5 2 2 3" xfId="12492" xr:uid="{00000000-0005-0000-0000-00001E0A0000}"/>
    <cellStyle name="20% - Énfasis4 5 2 2 3 2" xfId="35675" xr:uid="{00000000-0005-0000-0000-00001F0A0000}"/>
    <cellStyle name="20% - Énfasis4 5 2 2 4" xfId="30365" xr:uid="{00000000-0005-0000-0000-0000200A0000}"/>
    <cellStyle name="20% - Énfasis4 5 2 2 5" xfId="25050" xr:uid="{00000000-0005-0000-0000-0000210A0000}"/>
    <cellStyle name="20% - Énfasis4 5 2 3" xfId="8967" xr:uid="{00000000-0005-0000-0000-0000220A0000}"/>
    <cellStyle name="20% - Énfasis4 5 2 3 2" xfId="19413" xr:uid="{00000000-0005-0000-0000-0000230A0000}"/>
    <cellStyle name="20% - Énfasis4 5 2 3 2 2" xfId="42758" xr:uid="{00000000-0005-0000-0000-0000240A0000}"/>
    <cellStyle name="20% - Énfasis4 5 2 3 3" xfId="14259" xr:uid="{00000000-0005-0000-0000-0000250A0000}"/>
    <cellStyle name="20% - Énfasis4 5 2 3 3 2" xfId="37443" xr:uid="{00000000-0005-0000-0000-0000260A0000}"/>
    <cellStyle name="20% - Énfasis4 5 2 3 4" xfId="32133" xr:uid="{00000000-0005-0000-0000-0000270A0000}"/>
    <cellStyle name="20% - Énfasis4 5 2 3 5" xfId="26818" xr:uid="{00000000-0005-0000-0000-0000280A0000}"/>
    <cellStyle name="20% - Énfasis4 5 2 4" xfId="16040" xr:uid="{00000000-0005-0000-0000-0000290A0000}"/>
    <cellStyle name="20% - Énfasis4 5 2 4 2" xfId="39227" xr:uid="{00000000-0005-0000-0000-00002A0A0000}"/>
    <cellStyle name="20% - Énfasis4 5 2 5" xfId="10731" xr:uid="{00000000-0005-0000-0000-00002B0A0000}"/>
    <cellStyle name="20% - Énfasis4 5 2 5 2" xfId="33912" xr:uid="{00000000-0005-0000-0000-00002C0A0000}"/>
    <cellStyle name="20% - Énfasis4 5 2 6" xfId="21358" xr:uid="{00000000-0005-0000-0000-00002D0A0000}"/>
    <cellStyle name="20% - Énfasis4 5 2 6 2" xfId="28602" xr:uid="{00000000-0005-0000-0000-00002E0A0000}"/>
    <cellStyle name="20% - Énfasis4 5 2 7" xfId="23287" xr:uid="{00000000-0005-0000-0000-00002F0A0000}"/>
    <cellStyle name="20% - Énfasis4 5 2 8" xfId="44553" xr:uid="{00000000-0005-0000-0000-0000300A0000}"/>
    <cellStyle name="20% - Énfasis4 5 2 9" xfId="4234" xr:uid="{00000000-0005-0000-0000-0000310A0000}"/>
    <cellStyle name="20% - Énfasis4 5 3" xfId="6525" xr:uid="{00000000-0005-0000-0000-0000320A0000}"/>
    <cellStyle name="20% - Énfasis4 5 3 2" xfId="16926" xr:uid="{00000000-0005-0000-0000-0000330A0000}"/>
    <cellStyle name="20% - Énfasis4 5 3 2 2" xfId="40178" xr:uid="{00000000-0005-0000-0000-0000340A0000}"/>
    <cellStyle name="20% - Énfasis4 5 3 3" xfId="11680" xr:uid="{00000000-0005-0000-0000-0000350A0000}"/>
    <cellStyle name="20% - Énfasis4 5 3 3 2" xfId="34863" xr:uid="{00000000-0005-0000-0000-0000360A0000}"/>
    <cellStyle name="20% - Énfasis4 5 3 4" xfId="29553" xr:uid="{00000000-0005-0000-0000-0000370A0000}"/>
    <cellStyle name="20% - Énfasis4 5 3 5" xfId="24238" xr:uid="{00000000-0005-0000-0000-0000380A0000}"/>
    <cellStyle name="20% - Énfasis4 5 4" xfId="8215" xr:uid="{00000000-0005-0000-0000-0000390A0000}"/>
    <cellStyle name="20% - Énfasis4 5 4 2" xfId="18601" xr:uid="{00000000-0005-0000-0000-00003A0A0000}"/>
    <cellStyle name="20% - Énfasis4 5 4 2 2" xfId="41946" xr:uid="{00000000-0005-0000-0000-00003B0A0000}"/>
    <cellStyle name="20% - Énfasis4 5 4 3" xfId="13447" xr:uid="{00000000-0005-0000-0000-00003C0A0000}"/>
    <cellStyle name="20% - Énfasis4 5 4 3 2" xfId="36631" xr:uid="{00000000-0005-0000-0000-00003D0A0000}"/>
    <cellStyle name="20% - Énfasis4 5 4 4" xfId="31321" xr:uid="{00000000-0005-0000-0000-00003E0A0000}"/>
    <cellStyle name="20% - Énfasis4 5 4 5" xfId="26006" xr:uid="{00000000-0005-0000-0000-00003F0A0000}"/>
    <cellStyle name="20% - Énfasis4 5 5" xfId="15228" xr:uid="{00000000-0005-0000-0000-0000400A0000}"/>
    <cellStyle name="20% - Énfasis4 5 5 2" xfId="38415" xr:uid="{00000000-0005-0000-0000-0000410A0000}"/>
    <cellStyle name="20% - Énfasis4 5 6" xfId="9919" xr:uid="{00000000-0005-0000-0000-0000420A0000}"/>
    <cellStyle name="20% - Énfasis4 5 6 2" xfId="33100" xr:uid="{00000000-0005-0000-0000-0000430A0000}"/>
    <cellStyle name="20% - Énfasis4 5 7" xfId="20546" xr:uid="{00000000-0005-0000-0000-0000440A0000}"/>
    <cellStyle name="20% - Énfasis4 5 7 2" xfId="27790" xr:uid="{00000000-0005-0000-0000-0000450A0000}"/>
    <cellStyle name="20% - Énfasis4 5 8" xfId="22475" xr:uid="{00000000-0005-0000-0000-0000460A0000}"/>
    <cellStyle name="20% - Énfasis4 5 9" xfId="43741" xr:uid="{00000000-0005-0000-0000-0000470A0000}"/>
    <cellStyle name="20% - Énfasis4 6" xfId="536" xr:uid="{00000000-0005-0000-0000-0000480A0000}"/>
    <cellStyle name="20% - Énfasis4 6 10" xfId="2500" xr:uid="{00000000-0005-0000-0000-0000490A0000}"/>
    <cellStyle name="20% - Énfasis4 6 2" xfId="6131" xr:uid="{00000000-0005-0000-0000-00004A0A0000}"/>
    <cellStyle name="20% - Énfasis4 6 2 2" xfId="16573" xr:uid="{00000000-0005-0000-0000-00004B0A0000}"/>
    <cellStyle name="20% - Énfasis4 6 2 2 2" xfId="39777" xr:uid="{00000000-0005-0000-0000-00004C0A0000}"/>
    <cellStyle name="20% - Énfasis4 6 2 3" xfId="11279" xr:uid="{00000000-0005-0000-0000-00004D0A0000}"/>
    <cellStyle name="20% - Énfasis4 6 2 3 2" xfId="34462" xr:uid="{00000000-0005-0000-0000-00004E0A0000}"/>
    <cellStyle name="20% - Énfasis4 6 2 4" xfId="29152" xr:uid="{00000000-0005-0000-0000-00004F0A0000}"/>
    <cellStyle name="20% - Énfasis4 6 2 5" xfId="23837" xr:uid="{00000000-0005-0000-0000-0000500A0000}"/>
    <cellStyle name="20% - Énfasis4 6 3" xfId="7862" xr:uid="{00000000-0005-0000-0000-0000510A0000}"/>
    <cellStyle name="20% - Énfasis4 6 3 2" xfId="18201" xr:uid="{00000000-0005-0000-0000-0000520A0000}"/>
    <cellStyle name="20% - Énfasis4 6 3 2 2" xfId="41545" xr:uid="{00000000-0005-0000-0000-0000530A0000}"/>
    <cellStyle name="20% - Énfasis4 6 3 3" xfId="13046" xr:uid="{00000000-0005-0000-0000-0000540A0000}"/>
    <cellStyle name="20% - Énfasis4 6 3 3 2" xfId="36230" xr:uid="{00000000-0005-0000-0000-0000550A0000}"/>
    <cellStyle name="20% - Énfasis4 6 3 4" xfId="30920" xr:uid="{00000000-0005-0000-0000-0000560A0000}"/>
    <cellStyle name="20% - Énfasis4 6 3 5" xfId="25605" xr:uid="{00000000-0005-0000-0000-0000570A0000}"/>
    <cellStyle name="20% - Énfasis4 6 4" xfId="14827" xr:uid="{00000000-0005-0000-0000-0000580A0000}"/>
    <cellStyle name="20% - Énfasis4 6 4 2" xfId="38014" xr:uid="{00000000-0005-0000-0000-0000590A0000}"/>
    <cellStyle name="20% - Énfasis4 6 5" xfId="9518" xr:uid="{00000000-0005-0000-0000-00005A0A0000}"/>
    <cellStyle name="20% - Énfasis4 6 5 2" xfId="32699" xr:uid="{00000000-0005-0000-0000-00005B0A0000}"/>
    <cellStyle name="20% - Énfasis4 6 6" xfId="20145" xr:uid="{00000000-0005-0000-0000-00005C0A0000}"/>
    <cellStyle name="20% - Énfasis4 6 6 2" xfId="27389" xr:uid="{00000000-0005-0000-0000-00005D0A0000}"/>
    <cellStyle name="20% - Énfasis4 6 7" xfId="22074" xr:uid="{00000000-0005-0000-0000-00005E0A0000}"/>
    <cellStyle name="20% - Énfasis4 6 8" xfId="43340" xr:uid="{00000000-0005-0000-0000-00005F0A0000}"/>
    <cellStyle name="20% - Énfasis4 6 9" xfId="4235" xr:uid="{00000000-0005-0000-0000-0000600A0000}"/>
    <cellStyle name="20% - Énfasis4 7" xfId="1363" xr:uid="{00000000-0005-0000-0000-0000610A0000}"/>
    <cellStyle name="20% - Énfasis4 7 10" xfId="3312" xr:uid="{00000000-0005-0000-0000-0000620A0000}"/>
    <cellStyle name="20% - Énfasis4 7 2" xfId="6930" xr:uid="{00000000-0005-0000-0000-0000630A0000}"/>
    <cellStyle name="20% - Énfasis4 7 2 2" xfId="17301" xr:uid="{00000000-0005-0000-0000-0000640A0000}"/>
    <cellStyle name="20% - Énfasis4 7 2 2 2" xfId="40589" xr:uid="{00000000-0005-0000-0000-0000650A0000}"/>
    <cellStyle name="20% - Énfasis4 7 2 3" xfId="12091" xr:uid="{00000000-0005-0000-0000-0000660A0000}"/>
    <cellStyle name="20% - Énfasis4 7 2 3 2" xfId="35274" xr:uid="{00000000-0005-0000-0000-0000670A0000}"/>
    <cellStyle name="20% - Énfasis4 7 2 4" xfId="29964" xr:uid="{00000000-0005-0000-0000-0000680A0000}"/>
    <cellStyle name="20% - Énfasis4 7 2 5" xfId="24649" xr:uid="{00000000-0005-0000-0000-0000690A0000}"/>
    <cellStyle name="20% - Énfasis4 7 3" xfId="8590" xr:uid="{00000000-0005-0000-0000-00006A0A0000}"/>
    <cellStyle name="20% - Énfasis4 7 3 2" xfId="19012" xr:uid="{00000000-0005-0000-0000-00006B0A0000}"/>
    <cellStyle name="20% - Énfasis4 7 3 2 2" xfId="42357" xr:uid="{00000000-0005-0000-0000-00006C0A0000}"/>
    <cellStyle name="20% - Énfasis4 7 3 3" xfId="13858" xr:uid="{00000000-0005-0000-0000-00006D0A0000}"/>
    <cellStyle name="20% - Énfasis4 7 3 3 2" xfId="37042" xr:uid="{00000000-0005-0000-0000-00006E0A0000}"/>
    <cellStyle name="20% - Énfasis4 7 3 4" xfId="31732" xr:uid="{00000000-0005-0000-0000-00006F0A0000}"/>
    <cellStyle name="20% - Énfasis4 7 3 5" xfId="26417" xr:uid="{00000000-0005-0000-0000-0000700A0000}"/>
    <cellStyle name="20% - Énfasis4 7 4" xfId="15639" xr:uid="{00000000-0005-0000-0000-0000710A0000}"/>
    <cellStyle name="20% - Énfasis4 7 4 2" xfId="38826" xr:uid="{00000000-0005-0000-0000-0000720A0000}"/>
    <cellStyle name="20% - Énfasis4 7 5" xfId="10330" xr:uid="{00000000-0005-0000-0000-0000730A0000}"/>
    <cellStyle name="20% - Énfasis4 7 5 2" xfId="33511" xr:uid="{00000000-0005-0000-0000-0000740A0000}"/>
    <cellStyle name="20% - Énfasis4 7 6" xfId="20957" xr:uid="{00000000-0005-0000-0000-0000750A0000}"/>
    <cellStyle name="20% - Énfasis4 7 6 2" xfId="28201" xr:uid="{00000000-0005-0000-0000-0000760A0000}"/>
    <cellStyle name="20% - Énfasis4 7 7" xfId="22886" xr:uid="{00000000-0005-0000-0000-0000770A0000}"/>
    <cellStyle name="20% - Énfasis4 7 8" xfId="44152" xr:uid="{00000000-0005-0000-0000-0000780A0000}"/>
    <cellStyle name="20% - Énfasis4 7 9" xfId="4236" xr:uid="{00000000-0005-0000-0000-0000790A0000}"/>
    <cellStyle name="20% - Énfasis4 8" xfId="5999" xr:uid="{00000000-0005-0000-0000-00007A0A0000}"/>
    <cellStyle name="20% - Énfasis4 8 2" xfId="16450" xr:uid="{00000000-0005-0000-0000-00007B0A0000}"/>
    <cellStyle name="20% - Énfasis4 8 2 2" xfId="39638" xr:uid="{00000000-0005-0000-0000-00007C0A0000}"/>
    <cellStyle name="20% - Énfasis4 8 3" xfId="11140" xr:uid="{00000000-0005-0000-0000-00007D0A0000}"/>
    <cellStyle name="20% - Énfasis4 8 3 2" xfId="34323" xr:uid="{00000000-0005-0000-0000-00007E0A0000}"/>
    <cellStyle name="20% - Énfasis4 8 4" xfId="29013" xr:uid="{00000000-0005-0000-0000-00007F0A0000}"/>
    <cellStyle name="20% - Énfasis4 8 5" xfId="23698" xr:uid="{00000000-0005-0000-0000-0000800A0000}"/>
    <cellStyle name="20% - Énfasis4 9" xfId="7732" xr:uid="{00000000-0005-0000-0000-0000810A0000}"/>
    <cellStyle name="20% - Énfasis4 9 2" xfId="18065" xr:uid="{00000000-0005-0000-0000-0000820A0000}"/>
    <cellStyle name="20% - Énfasis4 9 2 2" xfId="41401" xr:uid="{00000000-0005-0000-0000-0000830A0000}"/>
    <cellStyle name="20% - Énfasis4 9 3" xfId="12902" xr:uid="{00000000-0005-0000-0000-0000840A0000}"/>
    <cellStyle name="20% - Énfasis4 9 3 2" xfId="36086" xr:uid="{00000000-0005-0000-0000-0000850A0000}"/>
    <cellStyle name="20% - Énfasis4 9 4" xfId="30776" xr:uid="{00000000-0005-0000-0000-0000860A0000}"/>
    <cellStyle name="20% - Énfasis4 9 5" xfId="25461" xr:uid="{00000000-0005-0000-0000-0000870A0000}"/>
    <cellStyle name="20% - Énfasis5" xfId="44" builtinId="46" customBuiltin="1"/>
    <cellStyle name="20% - Énfasis5 10" xfId="14682" xr:uid="{00000000-0005-0000-0000-0000890A0000}"/>
    <cellStyle name="20% - Énfasis5 10 2" xfId="37867" xr:uid="{00000000-0005-0000-0000-00008A0A0000}"/>
    <cellStyle name="20% - Énfasis5 11" xfId="9376" xr:uid="{00000000-0005-0000-0000-00008B0A0000}"/>
    <cellStyle name="20% - Énfasis5 11 2" xfId="32557" xr:uid="{00000000-0005-0000-0000-00008C0A0000}"/>
    <cellStyle name="20% - Énfasis5 12" xfId="19834" xr:uid="{00000000-0005-0000-0000-00008D0A0000}"/>
    <cellStyle name="20% - Énfasis5 12 2" xfId="27242" xr:uid="{00000000-0005-0000-0000-00008E0A0000}"/>
    <cellStyle name="20% - Énfasis5 13" xfId="21932" xr:uid="{00000000-0005-0000-0000-00008F0A0000}"/>
    <cellStyle name="20% - Énfasis5 14" xfId="43180" xr:uid="{00000000-0005-0000-0000-0000900A0000}"/>
    <cellStyle name="20% - Énfasis5 15" xfId="4129" xr:uid="{00000000-0005-0000-0000-0000910A0000}"/>
    <cellStyle name="20% - Énfasis5 16" xfId="2346" xr:uid="{00000000-0005-0000-0000-0000920A0000}"/>
    <cellStyle name="20% - Énfasis5 2" xfId="115" xr:uid="{00000000-0005-0000-0000-0000930A0000}"/>
    <cellStyle name="20% - Énfasis5 2 10" xfId="9477" xr:uid="{00000000-0005-0000-0000-0000940A0000}"/>
    <cellStyle name="20% - Énfasis5 2 10 2" xfId="32658" xr:uid="{00000000-0005-0000-0000-0000950A0000}"/>
    <cellStyle name="20% - Énfasis5 2 11" xfId="19891" xr:uid="{00000000-0005-0000-0000-0000960A0000}"/>
    <cellStyle name="20% - Énfasis5 2 11 2" xfId="27348" xr:uid="{00000000-0005-0000-0000-0000970A0000}"/>
    <cellStyle name="20% - Énfasis5 2 12" xfId="22033" xr:uid="{00000000-0005-0000-0000-0000980A0000}"/>
    <cellStyle name="20% - Énfasis5 2 2" xfId="116" xr:uid="{00000000-0005-0000-0000-0000990A0000}"/>
    <cellStyle name="20% - Énfasis5 2 2 2" xfId="117" xr:uid="{00000000-0005-0000-0000-00009A0A0000}"/>
    <cellStyle name="20% - Énfasis5 2 2 2 2" xfId="1998" xr:uid="{00000000-0005-0000-0000-00009B0A0000}"/>
    <cellStyle name="20% - Énfasis5 2 2 2 2 10" xfId="3946" xr:uid="{00000000-0005-0000-0000-00009C0A0000}"/>
    <cellStyle name="20% - Énfasis5 2 2 2 2 2" xfId="7555" xr:uid="{00000000-0005-0000-0000-00009D0A0000}"/>
    <cellStyle name="20% - Énfasis5 2 2 2 2 2 2" xfId="17899" xr:uid="{00000000-0005-0000-0000-00009E0A0000}"/>
    <cellStyle name="20% - Énfasis5 2 2 2 2 2 2 2" xfId="41223" xr:uid="{00000000-0005-0000-0000-00009F0A0000}"/>
    <cellStyle name="20% - Énfasis5 2 2 2 2 2 3" xfId="12725" xr:uid="{00000000-0005-0000-0000-0000A00A0000}"/>
    <cellStyle name="20% - Énfasis5 2 2 2 2 2 3 2" xfId="35908" xr:uid="{00000000-0005-0000-0000-0000A10A0000}"/>
    <cellStyle name="20% - Énfasis5 2 2 2 2 2 4" xfId="30598" xr:uid="{00000000-0005-0000-0000-0000A20A0000}"/>
    <cellStyle name="20% - Énfasis5 2 2 2 2 2 5" xfId="25283" xr:uid="{00000000-0005-0000-0000-0000A30A0000}"/>
    <cellStyle name="20% - Énfasis5 2 2 2 2 3" xfId="9189" xr:uid="{00000000-0005-0000-0000-0000A40A0000}"/>
    <cellStyle name="20% - Énfasis5 2 2 2 2 3 2" xfId="19646" xr:uid="{00000000-0005-0000-0000-0000A50A0000}"/>
    <cellStyle name="20% - Énfasis5 2 2 2 2 3 2 2" xfId="42991" xr:uid="{00000000-0005-0000-0000-0000A60A0000}"/>
    <cellStyle name="20% - Énfasis5 2 2 2 2 3 3" xfId="14492" xr:uid="{00000000-0005-0000-0000-0000A70A0000}"/>
    <cellStyle name="20% - Énfasis5 2 2 2 2 3 3 2" xfId="37676" xr:uid="{00000000-0005-0000-0000-0000A80A0000}"/>
    <cellStyle name="20% - Énfasis5 2 2 2 2 3 4" xfId="32366" xr:uid="{00000000-0005-0000-0000-0000A90A0000}"/>
    <cellStyle name="20% - Énfasis5 2 2 2 2 3 5" xfId="27051" xr:uid="{00000000-0005-0000-0000-0000AA0A0000}"/>
    <cellStyle name="20% - Énfasis5 2 2 2 2 4" xfId="16273" xr:uid="{00000000-0005-0000-0000-0000AB0A0000}"/>
    <cellStyle name="20% - Énfasis5 2 2 2 2 4 2" xfId="39460" xr:uid="{00000000-0005-0000-0000-0000AC0A0000}"/>
    <cellStyle name="20% - Énfasis5 2 2 2 2 5" xfId="10964" xr:uid="{00000000-0005-0000-0000-0000AD0A0000}"/>
    <cellStyle name="20% - Énfasis5 2 2 2 2 5 2" xfId="34145" xr:uid="{00000000-0005-0000-0000-0000AE0A0000}"/>
    <cellStyle name="20% - Énfasis5 2 2 2 2 6" xfId="21591" xr:uid="{00000000-0005-0000-0000-0000AF0A0000}"/>
    <cellStyle name="20% - Énfasis5 2 2 2 2 6 2" xfId="28835" xr:uid="{00000000-0005-0000-0000-0000B00A0000}"/>
    <cellStyle name="20% - Énfasis5 2 2 2 2 7" xfId="23520" xr:uid="{00000000-0005-0000-0000-0000B10A0000}"/>
    <cellStyle name="20% - Énfasis5 2 2 2 2 8" xfId="44786" xr:uid="{00000000-0005-0000-0000-0000B20A0000}"/>
    <cellStyle name="20% - Énfasis5 2 2 2 2 9" xfId="4237" xr:uid="{00000000-0005-0000-0000-0000B30A0000}"/>
    <cellStyle name="20% - Énfasis5 2 2 2 3" xfId="2222" xr:uid="{00000000-0005-0000-0000-0000B40A0000}"/>
    <cellStyle name="20% - Énfasis5 2 2 2 3 2" xfId="6755" xr:uid="{00000000-0005-0000-0000-0000B50A0000}"/>
    <cellStyle name="20% - Énfasis5 2 2 2 3 2 2" xfId="40411" xr:uid="{00000000-0005-0000-0000-0000B60A0000}"/>
    <cellStyle name="20% - Énfasis5 2 2 2 3 3" xfId="11913" xr:uid="{00000000-0005-0000-0000-0000B70A0000}"/>
    <cellStyle name="20% - Énfasis5 2 2 2 3 3 2" xfId="35096" xr:uid="{00000000-0005-0000-0000-0000B80A0000}"/>
    <cellStyle name="20% - Énfasis5 2 2 2 3 4" xfId="21809" xr:uid="{00000000-0005-0000-0000-0000B90A0000}"/>
    <cellStyle name="20% - Énfasis5 2 2 2 3 4 2" xfId="29786" xr:uid="{00000000-0005-0000-0000-0000BA0A0000}"/>
    <cellStyle name="20% - Énfasis5 2 2 2 3 5" xfId="24471" xr:uid="{00000000-0005-0000-0000-0000BB0A0000}"/>
    <cellStyle name="20% - Énfasis5 2 2 2 4" xfId="1183" xr:uid="{00000000-0005-0000-0000-0000BC0A0000}"/>
    <cellStyle name="20% - Énfasis5 2 2 2 4 2" xfId="18834" xr:uid="{00000000-0005-0000-0000-0000BD0A0000}"/>
    <cellStyle name="20% - Énfasis5 2 2 2 4 2 2" xfId="42179" xr:uid="{00000000-0005-0000-0000-0000BE0A0000}"/>
    <cellStyle name="20% - Énfasis5 2 2 2 4 3" xfId="13680" xr:uid="{00000000-0005-0000-0000-0000BF0A0000}"/>
    <cellStyle name="20% - Énfasis5 2 2 2 4 3 2" xfId="36864" xr:uid="{00000000-0005-0000-0000-0000C00A0000}"/>
    <cellStyle name="20% - Énfasis5 2 2 2 4 4" xfId="20779" xr:uid="{00000000-0005-0000-0000-0000C10A0000}"/>
    <cellStyle name="20% - Énfasis5 2 2 2 4 4 2" xfId="31554" xr:uid="{00000000-0005-0000-0000-0000C20A0000}"/>
    <cellStyle name="20% - Énfasis5 2 2 2 4 5" xfId="26239" xr:uid="{00000000-0005-0000-0000-0000C30A0000}"/>
    <cellStyle name="20% - Énfasis5 2 2 2 4 6" xfId="43974" xr:uid="{00000000-0005-0000-0000-0000C40A0000}"/>
    <cellStyle name="20% - Énfasis5 2 2 2 4 7" xfId="4238" xr:uid="{00000000-0005-0000-0000-0000C50A0000}"/>
    <cellStyle name="20% - Énfasis5 2 2 2 4 8" xfId="3134" xr:uid="{00000000-0005-0000-0000-0000C60A0000}"/>
    <cellStyle name="20% - Énfasis5 2 2 2 5" xfId="15461" xr:uid="{00000000-0005-0000-0000-0000C70A0000}"/>
    <cellStyle name="20% - Énfasis5 2 2 2 5 2" xfId="38648" xr:uid="{00000000-0005-0000-0000-0000C80A0000}"/>
    <cellStyle name="20% - Énfasis5 2 2 2 6" xfId="10152" xr:uid="{00000000-0005-0000-0000-0000C90A0000}"/>
    <cellStyle name="20% - Énfasis5 2 2 2 6 2" xfId="33333" xr:uid="{00000000-0005-0000-0000-0000CA0A0000}"/>
    <cellStyle name="20% - Énfasis5 2 2 2 7" xfId="19893" xr:uid="{00000000-0005-0000-0000-0000CB0A0000}"/>
    <cellStyle name="20% - Énfasis5 2 2 2 7 2" xfId="28023" xr:uid="{00000000-0005-0000-0000-0000CC0A0000}"/>
    <cellStyle name="20% - Énfasis5 2 2 2 8" xfId="22708" xr:uid="{00000000-0005-0000-0000-0000CD0A0000}"/>
    <cellStyle name="20% - Énfasis5 2 2 3" xfId="1591" xr:uid="{00000000-0005-0000-0000-0000CE0A0000}"/>
    <cellStyle name="20% - Énfasis5 2 2 3 10" xfId="3540" xr:uid="{00000000-0005-0000-0000-0000CF0A0000}"/>
    <cellStyle name="20% - Énfasis5 2 2 3 2" xfId="7155" xr:uid="{00000000-0005-0000-0000-0000D00A0000}"/>
    <cellStyle name="20% - Énfasis5 2 2 3 2 2" xfId="17517" xr:uid="{00000000-0005-0000-0000-0000D10A0000}"/>
    <cellStyle name="20% - Énfasis5 2 2 3 2 2 2" xfId="40817" xr:uid="{00000000-0005-0000-0000-0000D20A0000}"/>
    <cellStyle name="20% - Énfasis5 2 2 3 2 3" xfId="12319" xr:uid="{00000000-0005-0000-0000-0000D30A0000}"/>
    <cellStyle name="20% - Énfasis5 2 2 3 2 3 2" xfId="35502" xr:uid="{00000000-0005-0000-0000-0000D40A0000}"/>
    <cellStyle name="20% - Énfasis5 2 2 3 2 4" xfId="30192" xr:uid="{00000000-0005-0000-0000-0000D50A0000}"/>
    <cellStyle name="20% - Énfasis5 2 2 3 2 5" xfId="24877" xr:uid="{00000000-0005-0000-0000-0000D60A0000}"/>
    <cellStyle name="20% - Énfasis5 2 2 3 3" xfId="8806" xr:uid="{00000000-0005-0000-0000-0000D70A0000}"/>
    <cellStyle name="20% - Énfasis5 2 2 3 3 2" xfId="19240" xr:uid="{00000000-0005-0000-0000-0000D80A0000}"/>
    <cellStyle name="20% - Énfasis5 2 2 3 3 2 2" xfId="42585" xr:uid="{00000000-0005-0000-0000-0000D90A0000}"/>
    <cellStyle name="20% - Énfasis5 2 2 3 3 3" xfId="14086" xr:uid="{00000000-0005-0000-0000-0000DA0A0000}"/>
    <cellStyle name="20% - Énfasis5 2 2 3 3 3 2" xfId="37270" xr:uid="{00000000-0005-0000-0000-0000DB0A0000}"/>
    <cellStyle name="20% - Énfasis5 2 2 3 3 4" xfId="31960" xr:uid="{00000000-0005-0000-0000-0000DC0A0000}"/>
    <cellStyle name="20% - Énfasis5 2 2 3 3 5" xfId="26645" xr:uid="{00000000-0005-0000-0000-0000DD0A0000}"/>
    <cellStyle name="20% - Énfasis5 2 2 3 4" xfId="15867" xr:uid="{00000000-0005-0000-0000-0000DE0A0000}"/>
    <cellStyle name="20% - Énfasis5 2 2 3 4 2" xfId="39054" xr:uid="{00000000-0005-0000-0000-0000DF0A0000}"/>
    <cellStyle name="20% - Énfasis5 2 2 3 5" xfId="10558" xr:uid="{00000000-0005-0000-0000-0000E00A0000}"/>
    <cellStyle name="20% - Énfasis5 2 2 3 5 2" xfId="33739" xr:uid="{00000000-0005-0000-0000-0000E10A0000}"/>
    <cellStyle name="20% - Énfasis5 2 2 3 6" xfId="21185" xr:uid="{00000000-0005-0000-0000-0000E20A0000}"/>
    <cellStyle name="20% - Énfasis5 2 2 3 6 2" xfId="28429" xr:uid="{00000000-0005-0000-0000-0000E30A0000}"/>
    <cellStyle name="20% - Énfasis5 2 2 3 7" xfId="23114" xr:uid="{00000000-0005-0000-0000-0000E40A0000}"/>
    <cellStyle name="20% - Énfasis5 2 2 3 8" xfId="44380" xr:uid="{00000000-0005-0000-0000-0000E50A0000}"/>
    <cellStyle name="20% - Énfasis5 2 2 3 9" xfId="4239" xr:uid="{00000000-0005-0000-0000-0000E60A0000}"/>
    <cellStyle name="20% - Énfasis5 2 2 4" xfId="2221" xr:uid="{00000000-0005-0000-0000-0000E70A0000}"/>
    <cellStyle name="20% - Énfasis5 2 2 4 2" xfId="6356" xr:uid="{00000000-0005-0000-0000-0000E80A0000}"/>
    <cellStyle name="20% - Énfasis5 2 2 4 2 2" xfId="40005" xr:uid="{00000000-0005-0000-0000-0000E90A0000}"/>
    <cellStyle name="20% - Énfasis5 2 2 4 3" xfId="11507" xr:uid="{00000000-0005-0000-0000-0000EA0A0000}"/>
    <cellStyle name="20% - Énfasis5 2 2 4 3 2" xfId="34690" xr:uid="{00000000-0005-0000-0000-0000EB0A0000}"/>
    <cellStyle name="20% - Énfasis5 2 2 4 4" xfId="21808" xr:uid="{00000000-0005-0000-0000-0000EC0A0000}"/>
    <cellStyle name="20% - Énfasis5 2 2 4 4 2" xfId="29380" xr:uid="{00000000-0005-0000-0000-0000ED0A0000}"/>
    <cellStyle name="20% - Énfasis5 2 2 4 5" xfId="24065" xr:uid="{00000000-0005-0000-0000-0000EE0A0000}"/>
    <cellStyle name="20% - Énfasis5 2 2 5" xfId="767" xr:uid="{00000000-0005-0000-0000-0000EF0A0000}"/>
    <cellStyle name="20% - Énfasis5 2 2 5 2" xfId="18429" xr:uid="{00000000-0005-0000-0000-0000F00A0000}"/>
    <cellStyle name="20% - Énfasis5 2 2 5 2 2" xfId="41773" xr:uid="{00000000-0005-0000-0000-0000F10A0000}"/>
    <cellStyle name="20% - Énfasis5 2 2 5 3" xfId="13274" xr:uid="{00000000-0005-0000-0000-0000F20A0000}"/>
    <cellStyle name="20% - Énfasis5 2 2 5 3 2" xfId="36458" xr:uid="{00000000-0005-0000-0000-0000F30A0000}"/>
    <cellStyle name="20% - Énfasis5 2 2 5 4" xfId="20373" xr:uid="{00000000-0005-0000-0000-0000F40A0000}"/>
    <cellStyle name="20% - Énfasis5 2 2 5 4 2" xfId="31148" xr:uid="{00000000-0005-0000-0000-0000F50A0000}"/>
    <cellStyle name="20% - Énfasis5 2 2 5 5" xfId="25833" xr:uid="{00000000-0005-0000-0000-0000F60A0000}"/>
    <cellStyle name="20% - Énfasis5 2 2 5 6" xfId="43568" xr:uid="{00000000-0005-0000-0000-0000F70A0000}"/>
    <cellStyle name="20% - Énfasis5 2 2 5 7" xfId="4240" xr:uid="{00000000-0005-0000-0000-0000F80A0000}"/>
    <cellStyle name="20% - Énfasis5 2 2 5 8" xfId="2728" xr:uid="{00000000-0005-0000-0000-0000F90A0000}"/>
    <cellStyle name="20% - Énfasis5 2 2 6" xfId="15055" xr:uid="{00000000-0005-0000-0000-0000FA0A0000}"/>
    <cellStyle name="20% - Énfasis5 2 2 6 2" xfId="38242" xr:uid="{00000000-0005-0000-0000-0000FB0A0000}"/>
    <cellStyle name="20% - Énfasis5 2 2 7" xfId="9746" xr:uid="{00000000-0005-0000-0000-0000FC0A0000}"/>
    <cellStyle name="20% - Énfasis5 2 2 7 2" xfId="32927" xr:uid="{00000000-0005-0000-0000-0000FD0A0000}"/>
    <cellStyle name="20% - Énfasis5 2 2 8" xfId="19892" xr:uid="{00000000-0005-0000-0000-0000FE0A0000}"/>
    <cellStyle name="20% - Énfasis5 2 2 8 2" xfId="27617" xr:uid="{00000000-0005-0000-0000-0000FF0A0000}"/>
    <cellStyle name="20% - Énfasis5 2 2 9" xfId="22302" xr:uid="{00000000-0005-0000-0000-0000000B0000}"/>
    <cellStyle name="20% - Énfasis5 2 3" xfId="118" xr:uid="{00000000-0005-0000-0000-0000010B0000}"/>
    <cellStyle name="20% - Énfasis5 2 3 2" xfId="1312" xr:uid="{00000000-0005-0000-0000-0000020B0000}"/>
    <cellStyle name="20% - Énfasis5 2 3 2 10" xfId="4241" xr:uid="{00000000-0005-0000-0000-0000030B0000}"/>
    <cellStyle name="20% - Énfasis5 2 3 2 11" xfId="3263" xr:uid="{00000000-0005-0000-0000-0000040B0000}"/>
    <cellStyle name="20% - Énfasis5 2 3 2 2" xfId="2127" xr:uid="{00000000-0005-0000-0000-0000050B0000}"/>
    <cellStyle name="20% - Énfasis5 2 3 2 2 10" xfId="4075" xr:uid="{00000000-0005-0000-0000-0000060B0000}"/>
    <cellStyle name="20% - Énfasis5 2 3 2 2 2" xfId="7682" xr:uid="{00000000-0005-0000-0000-0000070B0000}"/>
    <cellStyle name="20% - Énfasis5 2 3 2 2 2 2" xfId="18016" xr:uid="{00000000-0005-0000-0000-0000080B0000}"/>
    <cellStyle name="20% - Énfasis5 2 3 2 2 2 2 2" xfId="41352" xr:uid="{00000000-0005-0000-0000-0000090B0000}"/>
    <cellStyle name="20% - Énfasis5 2 3 2 2 2 3" xfId="12854" xr:uid="{00000000-0005-0000-0000-00000A0B0000}"/>
    <cellStyle name="20% - Énfasis5 2 3 2 2 2 3 2" xfId="36037" xr:uid="{00000000-0005-0000-0000-00000B0B0000}"/>
    <cellStyle name="20% - Énfasis5 2 3 2 2 2 4" xfId="30727" xr:uid="{00000000-0005-0000-0000-00000C0B0000}"/>
    <cellStyle name="20% - Énfasis5 2 3 2 2 2 5" xfId="25412" xr:uid="{00000000-0005-0000-0000-00000D0B0000}"/>
    <cellStyle name="20% - Énfasis5 2 3 2 2 3" xfId="9306" xr:uid="{00000000-0005-0000-0000-00000E0B0000}"/>
    <cellStyle name="20% - Énfasis5 2 3 2 2 3 2" xfId="19775" xr:uid="{00000000-0005-0000-0000-00000F0B0000}"/>
    <cellStyle name="20% - Énfasis5 2 3 2 2 3 2 2" xfId="43120" xr:uid="{00000000-0005-0000-0000-0000100B0000}"/>
    <cellStyle name="20% - Énfasis5 2 3 2 2 3 3" xfId="14621" xr:uid="{00000000-0005-0000-0000-0000110B0000}"/>
    <cellStyle name="20% - Énfasis5 2 3 2 2 3 3 2" xfId="37805" xr:uid="{00000000-0005-0000-0000-0000120B0000}"/>
    <cellStyle name="20% - Énfasis5 2 3 2 2 3 4" xfId="32495" xr:uid="{00000000-0005-0000-0000-0000130B0000}"/>
    <cellStyle name="20% - Énfasis5 2 3 2 2 3 5" xfId="27180" xr:uid="{00000000-0005-0000-0000-0000140B0000}"/>
    <cellStyle name="20% - Énfasis5 2 3 2 2 4" xfId="16402" xr:uid="{00000000-0005-0000-0000-0000150B0000}"/>
    <cellStyle name="20% - Énfasis5 2 3 2 2 4 2" xfId="39589" xr:uid="{00000000-0005-0000-0000-0000160B0000}"/>
    <cellStyle name="20% - Énfasis5 2 3 2 2 5" xfId="11093" xr:uid="{00000000-0005-0000-0000-0000170B0000}"/>
    <cellStyle name="20% - Énfasis5 2 3 2 2 5 2" xfId="34274" xr:uid="{00000000-0005-0000-0000-0000180B0000}"/>
    <cellStyle name="20% - Énfasis5 2 3 2 2 6" xfId="21720" xr:uid="{00000000-0005-0000-0000-0000190B0000}"/>
    <cellStyle name="20% - Énfasis5 2 3 2 2 6 2" xfId="28964" xr:uid="{00000000-0005-0000-0000-00001A0B0000}"/>
    <cellStyle name="20% - Énfasis5 2 3 2 2 7" xfId="23649" xr:uid="{00000000-0005-0000-0000-00001B0B0000}"/>
    <cellStyle name="20% - Énfasis5 2 3 2 2 8" xfId="44915" xr:uid="{00000000-0005-0000-0000-00001C0B0000}"/>
    <cellStyle name="20% - Énfasis5 2 3 2 2 9" xfId="4242" xr:uid="{00000000-0005-0000-0000-00001D0B0000}"/>
    <cellStyle name="20% - Énfasis5 2 3 2 3" xfId="6882" xr:uid="{00000000-0005-0000-0000-00001E0B0000}"/>
    <cellStyle name="20% - Énfasis5 2 3 2 3 2" xfId="17252" xr:uid="{00000000-0005-0000-0000-00001F0B0000}"/>
    <cellStyle name="20% - Énfasis5 2 3 2 3 2 2" xfId="40540" xr:uid="{00000000-0005-0000-0000-0000200B0000}"/>
    <cellStyle name="20% - Énfasis5 2 3 2 3 3" xfId="12042" xr:uid="{00000000-0005-0000-0000-0000210B0000}"/>
    <cellStyle name="20% - Énfasis5 2 3 2 3 3 2" xfId="35225" xr:uid="{00000000-0005-0000-0000-0000220B0000}"/>
    <cellStyle name="20% - Énfasis5 2 3 2 3 4" xfId="29915" xr:uid="{00000000-0005-0000-0000-0000230B0000}"/>
    <cellStyle name="20% - Énfasis5 2 3 2 3 5" xfId="24600" xr:uid="{00000000-0005-0000-0000-0000240B0000}"/>
    <cellStyle name="20% - Énfasis5 2 3 2 4" xfId="8541" xr:uid="{00000000-0005-0000-0000-0000250B0000}"/>
    <cellStyle name="20% - Énfasis5 2 3 2 4 2" xfId="18963" xr:uid="{00000000-0005-0000-0000-0000260B0000}"/>
    <cellStyle name="20% - Énfasis5 2 3 2 4 2 2" xfId="42308" xr:uid="{00000000-0005-0000-0000-0000270B0000}"/>
    <cellStyle name="20% - Énfasis5 2 3 2 4 3" xfId="13809" xr:uid="{00000000-0005-0000-0000-0000280B0000}"/>
    <cellStyle name="20% - Énfasis5 2 3 2 4 3 2" xfId="36993" xr:uid="{00000000-0005-0000-0000-0000290B0000}"/>
    <cellStyle name="20% - Énfasis5 2 3 2 4 4" xfId="31683" xr:uid="{00000000-0005-0000-0000-00002A0B0000}"/>
    <cellStyle name="20% - Énfasis5 2 3 2 4 5" xfId="26368" xr:uid="{00000000-0005-0000-0000-00002B0B0000}"/>
    <cellStyle name="20% - Énfasis5 2 3 2 5" xfId="15590" xr:uid="{00000000-0005-0000-0000-00002C0B0000}"/>
    <cellStyle name="20% - Énfasis5 2 3 2 5 2" xfId="38777" xr:uid="{00000000-0005-0000-0000-00002D0B0000}"/>
    <cellStyle name="20% - Énfasis5 2 3 2 6" xfId="10281" xr:uid="{00000000-0005-0000-0000-00002E0B0000}"/>
    <cellStyle name="20% - Énfasis5 2 3 2 6 2" xfId="33462" xr:uid="{00000000-0005-0000-0000-00002F0B0000}"/>
    <cellStyle name="20% - Énfasis5 2 3 2 7" xfId="20908" xr:uid="{00000000-0005-0000-0000-0000300B0000}"/>
    <cellStyle name="20% - Énfasis5 2 3 2 7 2" xfId="28152" xr:uid="{00000000-0005-0000-0000-0000310B0000}"/>
    <cellStyle name="20% - Énfasis5 2 3 2 8" xfId="22837" xr:uid="{00000000-0005-0000-0000-0000320B0000}"/>
    <cellStyle name="20% - Énfasis5 2 3 2 9" xfId="44103" xr:uid="{00000000-0005-0000-0000-0000330B0000}"/>
    <cellStyle name="20% - Énfasis5 2 3 3" xfId="1720" xr:uid="{00000000-0005-0000-0000-0000340B0000}"/>
    <cellStyle name="20% - Énfasis5 2 3 3 10" xfId="3669" xr:uid="{00000000-0005-0000-0000-0000350B0000}"/>
    <cellStyle name="20% - Énfasis5 2 3 3 2" xfId="7282" xr:uid="{00000000-0005-0000-0000-0000360B0000}"/>
    <cellStyle name="20% - Énfasis5 2 3 3 2 2" xfId="17634" xr:uid="{00000000-0005-0000-0000-0000370B0000}"/>
    <cellStyle name="20% - Énfasis5 2 3 3 2 2 2" xfId="40946" xr:uid="{00000000-0005-0000-0000-0000380B0000}"/>
    <cellStyle name="20% - Énfasis5 2 3 3 2 3" xfId="12448" xr:uid="{00000000-0005-0000-0000-0000390B0000}"/>
    <cellStyle name="20% - Énfasis5 2 3 3 2 3 2" xfId="35631" xr:uid="{00000000-0005-0000-0000-00003A0B0000}"/>
    <cellStyle name="20% - Énfasis5 2 3 3 2 4" xfId="30321" xr:uid="{00000000-0005-0000-0000-00003B0B0000}"/>
    <cellStyle name="20% - Énfasis5 2 3 3 2 5" xfId="25006" xr:uid="{00000000-0005-0000-0000-00003C0B0000}"/>
    <cellStyle name="20% - Énfasis5 2 3 3 3" xfId="8923" xr:uid="{00000000-0005-0000-0000-00003D0B0000}"/>
    <cellStyle name="20% - Énfasis5 2 3 3 3 2" xfId="19369" xr:uid="{00000000-0005-0000-0000-00003E0B0000}"/>
    <cellStyle name="20% - Énfasis5 2 3 3 3 2 2" xfId="42714" xr:uid="{00000000-0005-0000-0000-00003F0B0000}"/>
    <cellStyle name="20% - Énfasis5 2 3 3 3 3" xfId="14215" xr:uid="{00000000-0005-0000-0000-0000400B0000}"/>
    <cellStyle name="20% - Énfasis5 2 3 3 3 3 2" xfId="37399" xr:uid="{00000000-0005-0000-0000-0000410B0000}"/>
    <cellStyle name="20% - Énfasis5 2 3 3 3 4" xfId="32089" xr:uid="{00000000-0005-0000-0000-0000420B0000}"/>
    <cellStyle name="20% - Énfasis5 2 3 3 3 5" xfId="26774" xr:uid="{00000000-0005-0000-0000-0000430B0000}"/>
    <cellStyle name="20% - Énfasis5 2 3 3 4" xfId="15996" xr:uid="{00000000-0005-0000-0000-0000440B0000}"/>
    <cellStyle name="20% - Énfasis5 2 3 3 4 2" xfId="39183" xr:uid="{00000000-0005-0000-0000-0000450B0000}"/>
    <cellStyle name="20% - Énfasis5 2 3 3 5" xfId="10687" xr:uid="{00000000-0005-0000-0000-0000460B0000}"/>
    <cellStyle name="20% - Énfasis5 2 3 3 5 2" xfId="33868" xr:uid="{00000000-0005-0000-0000-0000470B0000}"/>
    <cellStyle name="20% - Énfasis5 2 3 3 6" xfId="21314" xr:uid="{00000000-0005-0000-0000-0000480B0000}"/>
    <cellStyle name="20% - Énfasis5 2 3 3 6 2" xfId="28558" xr:uid="{00000000-0005-0000-0000-0000490B0000}"/>
    <cellStyle name="20% - Énfasis5 2 3 3 7" xfId="23243" xr:uid="{00000000-0005-0000-0000-00004A0B0000}"/>
    <cellStyle name="20% - Énfasis5 2 3 3 8" xfId="44509" xr:uid="{00000000-0005-0000-0000-00004B0B0000}"/>
    <cellStyle name="20% - Énfasis5 2 3 3 9" xfId="4243" xr:uid="{00000000-0005-0000-0000-00004C0B0000}"/>
    <cellStyle name="20% - Énfasis5 2 3 4" xfId="2223" xr:uid="{00000000-0005-0000-0000-00004D0B0000}"/>
    <cellStyle name="20% - Énfasis5 2 3 4 2" xfId="6483" xr:uid="{00000000-0005-0000-0000-00004E0B0000}"/>
    <cellStyle name="20% - Énfasis5 2 3 4 2 2" xfId="40134" xr:uid="{00000000-0005-0000-0000-00004F0B0000}"/>
    <cellStyle name="20% - Énfasis5 2 3 4 3" xfId="11636" xr:uid="{00000000-0005-0000-0000-0000500B0000}"/>
    <cellStyle name="20% - Énfasis5 2 3 4 3 2" xfId="34819" xr:uid="{00000000-0005-0000-0000-0000510B0000}"/>
    <cellStyle name="20% - Énfasis5 2 3 4 4" xfId="21810" xr:uid="{00000000-0005-0000-0000-0000520B0000}"/>
    <cellStyle name="20% - Énfasis5 2 3 4 4 2" xfId="29509" xr:uid="{00000000-0005-0000-0000-0000530B0000}"/>
    <cellStyle name="20% - Énfasis5 2 3 4 5" xfId="24194" xr:uid="{00000000-0005-0000-0000-0000540B0000}"/>
    <cellStyle name="20% - Énfasis5 2 3 5" xfId="904" xr:uid="{00000000-0005-0000-0000-0000550B0000}"/>
    <cellStyle name="20% - Énfasis5 2 3 5 2" xfId="18558" xr:uid="{00000000-0005-0000-0000-0000560B0000}"/>
    <cellStyle name="20% - Énfasis5 2 3 5 2 2" xfId="41902" xr:uid="{00000000-0005-0000-0000-0000570B0000}"/>
    <cellStyle name="20% - Énfasis5 2 3 5 3" xfId="13403" xr:uid="{00000000-0005-0000-0000-0000580B0000}"/>
    <cellStyle name="20% - Énfasis5 2 3 5 3 2" xfId="36587" xr:uid="{00000000-0005-0000-0000-0000590B0000}"/>
    <cellStyle name="20% - Énfasis5 2 3 5 4" xfId="20502" xr:uid="{00000000-0005-0000-0000-00005A0B0000}"/>
    <cellStyle name="20% - Énfasis5 2 3 5 4 2" xfId="31277" xr:uid="{00000000-0005-0000-0000-00005B0B0000}"/>
    <cellStyle name="20% - Énfasis5 2 3 5 5" xfId="25962" xr:uid="{00000000-0005-0000-0000-00005C0B0000}"/>
    <cellStyle name="20% - Énfasis5 2 3 5 6" xfId="43697" xr:uid="{00000000-0005-0000-0000-00005D0B0000}"/>
    <cellStyle name="20% - Énfasis5 2 3 5 7" xfId="4244" xr:uid="{00000000-0005-0000-0000-00005E0B0000}"/>
    <cellStyle name="20% - Énfasis5 2 3 5 8" xfId="2857" xr:uid="{00000000-0005-0000-0000-00005F0B0000}"/>
    <cellStyle name="20% - Énfasis5 2 3 6" xfId="15184" xr:uid="{00000000-0005-0000-0000-0000600B0000}"/>
    <cellStyle name="20% - Énfasis5 2 3 6 2" xfId="38371" xr:uid="{00000000-0005-0000-0000-0000610B0000}"/>
    <cellStyle name="20% - Énfasis5 2 3 7" xfId="9875" xr:uid="{00000000-0005-0000-0000-0000620B0000}"/>
    <cellStyle name="20% - Énfasis5 2 3 7 2" xfId="33056" xr:uid="{00000000-0005-0000-0000-0000630B0000}"/>
    <cellStyle name="20% - Énfasis5 2 3 8" xfId="19894" xr:uid="{00000000-0005-0000-0000-0000640B0000}"/>
    <cellStyle name="20% - Énfasis5 2 3 8 2" xfId="27746" xr:uid="{00000000-0005-0000-0000-0000650B0000}"/>
    <cellStyle name="20% - Énfasis5 2 3 9" xfId="22431" xr:uid="{00000000-0005-0000-0000-0000660B0000}"/>
    <cellStyle name="20% - Énfasis5 2 4" xfId="1048" xr:uid="{00000000-0005-0000-0000-0000670B0000}"/>
    <cellStyle name="20% - Énfasis5 2 4 10" xfId="4245" xr:uid="{00000000-0005-0000-0000-0000680B0000}"/>
    <cellStyle name="20% - Énfasis5 2 4 11" xfId="2999" xr:uid="{00000000-0005-0000-0000-0000690B0000}"/>
    <cellStyle name="20% - Énfasis5 2 4 2" xfId="1863" xr:uid="{00000000-0005-0000-0000-00006A0B0000}"/>
    <cellStyle name="20% - Énfasis5 2 4 2 10" xfId="3811" xr:uid="{00000000-0005-0000-0000-00006B0B0000}"/>
    <cellStyle name="20% - Énfasis5 2 4 2 2" xfId="7422" xr:uid="{00000000-0005-0000-0000-00006C0B0000}"/>
    <cellStyle name="20% - Énfasis5 2 4 2 2 2" xfId="17776" xr:uid="{00000000-0005-0000-0000-00006D0B0000}"/>
    <cellStyle name="20% - Énfasis5 2 4 2 2 2 2" xfId="41088" xr:uid="{00000000-0005-0000-0000-00006E0B0000}"/>
    <cellStyle name="20% - Énfasis5 2 4 2 2 3" xfId="12590" xr:uid="{00000000-0005-0000-0000-00006F0B0000}"/>
    <cellStyle name="20% - Énfasis5 2 4 2 2 3 2" xfId="35773" xr:uid="{00000000-0005-0000-0000-0000700B0000}"/>
    <cellStyle name="20% - Énfasis5 2 4 2 2 4" xfId="30463" xr:uid="{00000000-0005-0000-0000-0000710B0000}"/>
    <cellStyle name="20% - Énfasis5 2 4 2 2 5" xfId="25148" xr:uid="{00000000-0005-0000-0000-0000720B0000}"/>
    <cellStyle name="20% - Énfasis5 2 4 2 3" xfId="9066" xr:uid="{00000000-0005-0000-0000-0000730B0000}"/>
    <cellStyle name="20% - Énfasis5 2 4 2 3 2" xfId="19511" xr:uid="{00000000-0005-0000-0000-0000740B0000}"/>
    <cellStyle name="20% - Énfasis5 2 4 2 3 2 2" xfId="42856" xr:uid="{00000000-0005-0000-0000-0000750B0000}"/>
    <cellStyle name="20% - Énfasis5 2 4 2 3 3" xfId="14357" xr:uid="{00000000-0005-0000-0000-0000760B0000}"/>
    <cellStyle name="20% - Énfasis5 2 4 2 3 3 2" xfId="37541" xr:uid="{00000000-0005-0000-0000-0000770B0000}"/>
    <cellStyle name="20% - Énfasis5 2 4 2 3 4" xfId="32231" xr:uid="{00000000-0005-0000-0000-0000780B0000}"/>
    <cellStyle name="20% - Énfasis5 2 4 2 3 5" xfId="26916" xr:uid="{00000000-0005-0000-0000-0000790B0000}"/>
    <cellStyle name="20% - Énfasis5 2 4 2 4" xfId="16138" xr:uid="{00000000-0005-0000-0000-00007A0B0000}"/>
    <cellStyle name="20% - Énfasis5 2 4 2 4 2" xfId="39325" xr:uid="{00000000-0005-0000-0000-00007B0B0000}"/>
    <cellStyle name="20% - Énfasis5 2 4 2 5" xfId="10829" xr:uid="{00000000-0005-0000-0000-00007C0B0000}"/>
    <cellStyle name="20% - Énfasis5 2 4 2 5 2" xfId="34010" xr:uid="{00000000-0005-0000-0000-00007D0B0000}"/>
    <cellStyle name="20% - Énfasis5 2 4 2 6" xfId="21456" xr:uid="{00000000-0005-0000-0000-00007E0B0000}"/>
    <cellStyle name="20% - Énfasis5 2 4 2 6 2" xfId="28700" xr:uid="{00000000-0005-0000-0000-00007F0B0000}"/>
    <cellStyle name="20% - Énfasis5 2 4 2 7" xfId="23385" xr:uid="{00000000-0005-0000-0000-0000800B0000}"/>
    <cellStyle name="20% - Énfasis5 2 4 2 8" xfId="44651" xr:uid="{00000000-0005-0000-0000-0000810B0000}"/>
    <cellStyle name="20% - Énfasis5 2 4 2 9" xfId="4246" xr:uid="{00000000-0005-0000-0000-0000820B0000}"/>
    <cellStyle name="20% - Énfasis5 2 4 3" xfId="6622" xr:uid="{00000000-0005-0000-0000-0000830B0000}"/>
    <cellStyle name="20% - Énfasis5 2 4 3 2" xfId="17024" xr:uid="{00000000-0005-0000-0000-0000840B0000}"/>
    <cellStyle name="20% - Énfasis5 2 4 3 2 2" xfId="40276" xr:uid="{00000000-0005-0000-0000-0000850B0000}"/>
    <cellStyle name="20% - Énfasis5 2 4 3 3" xfId="11778" xr:uid="{00000000-0005-0000-0000-0000860B0000}"/>
    <cellStyle name="20% - Énfasis5 2 4 3 3 2" xfId="34961" xr:uid="{00000000-0005-0000-0000-0000870B0000}"/>
    <cellStyle name="20% - Énfasis5 2 4 3 4" xfId="29651" xr:uid="{00000000-0005-0000-0000-0000880B0000}"/>
    <cellStyle name="20% - Énfasis5 2 4 3 5" xfId="24336" xr:uid="{00000000-0005-0000-0000-0000890B0000}"/>
    <cellStyle name="20% - Énfasis5 2 4 4" xfId="8313" xr:uid="{00000000-0005-0000-0000-00008A0B0000}"/>
    <cellStyle name="20% - Énfasis5 2 4 4 2" xfId="18699" xr:uid="{00000000-0005-0000-0000-00008B0B0000}"/>
    <cellStyle name="20% - Énfasis5 2 4 4 2 2" xfId="42044" xr:uid="{00000000-0005-0000-0000-00008C0B0000}"/>
    <cellStyle name="20% - Énfasis5 2 4 4 3" xfId="13545" xr:uid="{00000000-0005-0000-0000-00008D0B0000}"/>
    <cellStyle name="20% - Énfasis5 2 4 4 3 2" xfId="36729" xr:uid="{00000000-0005-0000-0000-00008E0B0000}"/>
    <cellStyle name="20% - Énfasis5 2 4 4 4" xfId="31419" xr:uid="{00000000-0005-0000-0000-00008F0B0000}"/>
    <cellStyle name="20% - Énfasis5 2 4 4 5" xfId="26104" xr:uid="{00000000-0005-0000-0000-0000900B0000}"/>
    <cellStyle name="20% - Énfasis5 2 4 5" xfId="15326" xr:uid="{00000000-0005-0000-0000-0000910B0000}"/>
    <cellStyle name="20% - Énfasis5 2 4 5 2" xfId="38513" xr:uid="{00000000-0005-0000-0000-0000920B0000}"/>
    <cellStyle name="20% - Énfasis5 2 4 6" xfId="10017" xr:uid="{00000000-0005-0000-0000-0000930B0000}"/>
    <cellStyle name="20% - Énfasis5 2 4 6 2" xfId="33198" xr:uid="{00000000-0005-0000-0000-0000940B0000}"/>
    <cellStyle name="20% - Énfasis5 2 4 7" xfId="20644" xr:uid="{00000000-0005-0000-0000-0000950B0000}"/>
    <cellStyle name="20% - Énfasis5 2 4 7 2" xfId="27888" xr:uid="{00000000-0005-0000-0000-0000960B0000}"/>
    <cellStyle name="20% - Énfasis5 2 4 8" xfId="22573" xr:uid="{00000000-0005-0000-0000-0000970B0000}"/>
    <cellStyle name="20% - Énfasis5 2 4 9" xfId="43839" xr:uid="{00000000-0005-0000-0000-0000980B0000}"/>
    <cellStyle name="20% - Énfasis5 2 5" xfId="629" xr:uid="{00000000-0005-0000-0000-0000990B0000}"/>
    <cellStyle name="20% - Énfasis5 2 5 10" xfId="2593" xr:uid="{00000000-0005-0000-0000-00009A0B0000}"/>
    <cellStyle name="20% - Énfasis5 2 5 2" xfId="6223" xr:uid="{00000000-0005-0000-0000-00009B0B0000}"/>
    <cellStyle name="20% - Énfasis5 2 5 2 2" xfId="16666" xr:uid="{00000000-0005-0000-0000-00009C0B0000}"/>
    <cellStyle name="20% - Énfasis5 2 5 2 2 2" xfId="39870" xr:uid="{00000000-0005-0000-0000-00009D0B0000}"/>
    <cellStyle name="20% - Énfasis5 2 5 2 3" xfId="11372" xr:uid="{00000000-0005-0000-0000-00009E0B0000}"/>
    <cellStyle name="20% - Énfasis5 2 5 2 3 2" xfId="34555" xr:uid="{00000000-0005-0000-0000-00009F0B0000}"/>
    <cellStyle name="20% - Énfasis5 2 5 2 4" xfId="29245" xr:uid="{00000000-0005-0000-0000-0000A00B0000}"/>
    <cellStyle name="20% - Énfasis5 2 5 2 5" xfId="23930" xr:uid="{00000000-0005-0000-0000-0000A10B0000}"/>
    <cellStyle name="20% - Énfasis5 2 5 3" xfId="7955" xr:uid="{00000000-0005-0000-0000-0000A20B0000}"/>
    <cellStyle name="20% - Énfasis5 2 5 3 2" xfId="18294" xr:uid="{00000000-0005-0000-0000-0000A30B0000}"/>
    <cellStyle name="20% - Énfasis5 2 5 3 2 2" xfId="41638" xr:uid="{00000000-0005-0000-0000-0000A40B0000}"/>
    <cellStyle name="20% - Énfasis5 2 5 3 3" xfId="13139" xr:uid="{00000000-0005-0000-0000-0000A50B0000}"/>
    <cellStyle name="20% - Énfasis5 2 5 3 3 2" xfId="36323" xr:uid="{00000000-0005-0000-0000-0000A60B0000}"/>
    <cellStyle name="20% - Énfasis5 2 5 3 4" xfId="31013" xr:uid="{00000000-0005-0000-0000-0000A70B0000}"/>
    <cellStyle name="20% - Énfasis5 2 5 3 5" xfId="25698" xr:uid="{00000000-0005-0000-0000-0000A80B0000}"/>
    <cellStyle name="20% - Énfasis5 2 5 4" xfId="14920" xr:uid="{00000000-0005-0000-0000-0000A90B0000}"/>
    <cellStyle name="20% - Énfasis5 2 5 4 2" xfId="38107" xr:uid="{00000000-0005-0000-0000-0000AA0B0000}"/>
    <cellStyle name="20% - Énfasis5 2 5 5" xfId="9611" xr:uid="{00000000-0005-0000-0000-0000AB0B0000}"/>
    <cellStyle name="20% - Énfasis5 2 5 5 2" xfId="32792" xr:uid="{00000000-0005-0000-0000-0000AC0B0000}"/>
    <cellStyle name="20% - Énfasis5 2 5 6" xfId="20238" xr:uid="{00000000-0005-0000-0000-0000AD0B0000}"/>
    <cellStyle name="20% - Énfasis5 2 5 6 2" xfId="27482" xr:uid="{00000000-0005-0000-0000-0000AE0B0000}"/>
    <cellStyle name="20% - Énfasis5 2 5 7" xfId="22167" xr:uid="{00000000-0005-0000-0000-0000AF0B0000}"/>
    <cellStyle name="20% - Énfasis5 2 5 8" xfId="43433" xr:uid="{00000000-0005-0000-0000-0000B00B0000}"/>
    <cellStyle name="20% - Énfasis5 2 5 9" xfId="4247" xr:uid="{00000000-0005-0000-0000-0000B10B0000}"/>
    <cellStyle name="20% - Énfasis5 2 6" xfId="1456" xr:uid="{00000000-0005-0000-0000-0000B20B0000}"/>
    <cellStyle name="20% - Énfasis5 2 6 10" xfId="3405" xr:uid="{00000000-0005-0000-0000-0000B30B0000}"/>
    <cellStyle name="20% - Énfasis5 2 6 2" xfId="7022" xr:uid="{00000000-0005-0000-0000-0000B40B0000}"/>
    <cellStyle name="20% - Énfasis5 2 6 2 2" xfId="17394" xr:uid="{00000000-0005-0000-0000-0000B50B0000}"/>
    <cellStyle name="20% - Énfasis5 2 6 2 2 2" xfId="40682" xr:uid="{00000000-0005-0000-0000-0000B60B0000}"/>
    <cellStyle name="20% - Énfasis5 2 6 2 3" xfId="12184" xr:uid="{00000000-0005-0000-0000-0000B70B0000}"/>
    <cellStyle name="20% - Énfasis5 2 6 2 3 2" xfId="35367" xr:uid="{00000000-0005-0000-0000-0000B80B0000}"/>
    <cellStyle name="20% - Énfasis5 2 6 2 4" xfId="30057" xr:uid="{00000000-0005-0000-0000-0000B90B0000}"/>
    <cellStyle name="20% - Énfasis5 2 6 2 5" xfId="24742" xr:uid="{00000000-0005-0000-0000-0000BA0B0000}"/>
    <cellStyle name="20% - Énfasis5 2 6 3" xfId="8683" xr:uid="{00000000-0005-0000-0000-0000BB0B0000}"/>
    <cellStyle name="20% - Énfasis5 2 6 3 2" xfId="19105" xr:uid="{00000000-0005-0000-0000-0000BC0B0000}"/>
    <cellStyle name="20% - Énfasis5 2 6 3 2 2" xfId="42450" xr:uid="{00000000-0005-0000-0000-0000BD0B0000}"/>
    <cellStyle name="20% - Énfasis5 2 6 3 3" xfId="13951" xr:uid="{00000000-0005-0000-0000-0000BE0B0000}"/>
    <cellStyle name="20% - Énfasis5 2 6 3 3 2" xfId="37135" xr:uid="{00000000-0005-0000-0000-0000BF0B0000}"/>
    <cellStyle name="20% - Énfasis5 2 6 3 4" xfId="31825" xr:uid="{00000000-0005-0000-0000-0000C00B0000}"/>
    <cellStyle name="20% - Énfasis5 2 6 3 5" xfId="26510" xr:uid="{00000000-0005-0000-0000-0000C10B0000}"/>
    <cellStyle name="20% - Énfasis5 2 6 4" xfId="15732" xr:uid="{00000000-0005-0000-0000-0000C20B0000}"/>
    <cellStyle name="20% - Énfasis5 2 6 4 2" xfId="38919" xr:uid="{00000000-0005-0000-0000-0000C30B0000}"/>
    <cellStyle name="20% - Énfasis5 2 6 5" xfId="10423" xr:uid="{00000000-0005-0000-0000-0000C40B0000}"/>
    <cellStyle name="20% - Énfasis5 2 6 5 2" xfId="33604" xr:uid="{00000000-0005-0000-0000-0000C50B0000}"/>
    <cellStyle name="20% - Énfasis5 2 6 6" xfId="21050" xr:uid="{00000000-0005-0000-0000-0000C60B0000}"/>
    <cellStyle name="20% - Énfasis5 2 6 6 2" xfId="28294" xr:uid="{00000000-0005-0000-0000-0000C70B0000}"/>
    <cellStyle name="20% - Énfasis5 2 6 7" xfId="22979" xr:uid="{00000000-0005-0000-0000-0000C80B0000}"/>
    <cellStyle name="20% - Énfasis5 2 6 8" xfId="44245" xr:uid="{00000000-0005-0000-0000-0000C90B0000}"/>
    <cellStyle name="20% - Énfasis5 2 6 9" xfId="4248" xr:uid="{00000000-0005-0000-0000-0000CA0B0000}"/>
    <cellStyle name="20% - Énfasis5 2 7" xfId="2220" xr:uid="{00000000-0005-0000-0000-0000CB0B0000}"/>
    <cellStyle name="20% - Énfasis5 2 7 2" xfId="6090" xr:uid="{00000000-0005-0000-0000-0000CC0B0000}"/>
    <cellStyle name="20% - Énfasis5 2 7 2 2" xfId="39736" xr:uid="{00000000-0005-0000-0000-0000CD0B0000}"/>
    <cellStyle name="20% - Énfasis5 2 7 3" xfId="11238" xr:uid="{00000000-0005-0000-0000-0000CE0B0000}"/>
    <cellStyle name="20% - Énfasis5 2 7 3 2" xfId="34421" xr:uid="{00000000-0005-0000-0000-0000CF0B0000}"/>
    <cellStyle name="20% - Énfasis5 2 7 4" xfId="21807" xr:uid="{00000000-0005-0000-0000-0000D00B0000}"/>
    <cellStyle name="20% - Énfasis5 2 7 4 2" xfId="29111" xr:uid="{00000000-0005-0000-0000-0000D10B0000}"/>
    <cellStyle name="20% - Énfasis5 2 7 5" xfId="23796" xr:uid="{00000000-0005-0000-0000-0000D20B0000}"/>
    <cellStyle name="20% - Énfasis5 2 8" xfId="495" xr:uid="{00000000-0005-0000-0000-0000D30B0000}"/>
    <cellStyle name="20% - Énfasis5 2 8 2" xfId="18161" xr:uid="{00000000-0005-0000-0000-0000D40B0000}"/>
    <cellStyle name="20% - Énfasis5 2 8 2 2" xfId="41504" xr:uid="{00000000-0005-0000-0000-0000D50B0000}"/>
    <cellStyle name="20% - Énfasis5 2 8 3" xfId="13005" xr:uid="{00000000-0005-0000-0000-0000D60B0000}"/>
    <cellStyle name="20% - Énfasis5 2 8 3 2" xfId="36189" xr:uid="{00000000-0005-0000-0000-0000D70B0000}"/>
    <cellStyle name="20% - Énfasis5 2 8 4" xfId="20104" xr:uid="{00000000-0005-0000-0000-0000D80B0000}"/>
    <cellStyle name="20% - Énfasis5 2 8 4 2" xfId="30879" xr:uid="{00000000-0005-0000-0000-0000D90B0000}"/>
    <cellStyle name="20% - Énfasis5 2 8 5" xfId="25564" xr:uid="{00000000-0005-0000-0000-0000DA0B0000}"/>
    <cellStyle name="20% - Énfasis5 2 8 6" xfId="43299" xr:uid="{00000000-0005-0000-0000-0000DB0B0000}"/>
    <cellStyle name="20% - Énfasis5 2 8 7" xfId="4249" xr:uid="{00000000-0005-0000-0000-0000DC0B0000}"/>
    <cellStyle name="20% - Énfasis5 2 8 8" xfId="2459" xr:uid="{00000000-0005-0000-0000-0000DD0B0000}"/>
    <cellStyle name="20% - Énfasis5 2 9" xfId="14786" xr:uid="{00000000-0005-0000-0000-0000DE0B0000}"/>
    <cellStyle name="20% - Énfasis5 2 9 2" xfId="37973" xr:uid="{00000000-0005-0000-0000-0000DF0B0000}"/>
    <cellStyle name="20% - Énfasis5 3" xfId="119" xr:uid="{00000000-0005-0000-0000-0000E00B0000}"/>
    <cellStyle name="20% - Énfasis5 3 2" xfId="120" xr:uid="{00000000-0005-0000-0000-0000E10B0000}"/>
    <cellStyle name="20% - Énfasis5 3 2 2" xfId="121" xr:uid="{00000000-0005-0000-0000-0000E20B0000}"/>
    <cellStyle name="20% - Énfasis5 3 2 2 2" xfId="2226" xr:uid="{00000000-0005-0000-0000-0000E30B0000}"/>
    <cellStyle name="20% - Énfasis5 3 2 2 2 2" xfId="7460" xr:uid="{00000000-0005-0000-0000-0000E40B0000}"/>
    <cellStyle name="20% - Énfasis5 3 2 2 2 2 2" xfId="41127" xr:uid="{00000000-0005-0000-0000-0000E50B0000}"/>
    <cellStyle name="20% - Énfasis5 3 2 2 2 3" xfId="12629" xr:uid="{00000000-0005-0000-0000-0000E60B0000}"/>
    <cellStyle name="20% - Énfasis5 3 2 2 2 3 2" xfId="35812" xr:uid="{00000000-0005-0000-0000-0000E70B0000}"/>
    <cellStyle name="20% - Énfasis5 3 2 2 2 4" xfId="21813" xr:uid="{00000000-0005-0000-0000-0000E80B0000}"/>
    <cellStyle name="20% - Énfasis5 3 2 2 2 4 2" xfId="30502" xr:uid="{00000000-0005-0000-0000-0000E90B0000}"/>
    <cellStyle name="20% - Énfasis5 3 2 2 2 5" xfId="25187" xr:uid="{00000000-0005-0000-0000-0000EA0B0000}"/>
    <cellStyle name="20% - Énfasis5 3 2 2 3" xfId="1902" xr:uid="{00000000-0005-0000-0000-0000EB0B0000}"/>
    <cellStyle name="20% - Énfasis5 3 2 2 3 2" xfId="19550" xr:uid="{00000000-0005-0000-0000-0000EC0B0000}"/>
    <cellStyle name="20% - Énfasis5 3 2 2 3 2 2" xfId="42895" xr:uid="{00000000-0005-0000-0000-0000ED0B0000}"/>
    <cellStyle name="20% - Énfasis5 3 2 2 3 3" xfId="14396" xr:uid="{00000000-0005-0000-0000-0000EE0B0000}"/>
    <cellStyle name="20% - Énfasis5 3 2 2 3 3 2" xfId="37580" xr:uid="{00000000-0005-0000-0000-0000EF0B0000}"/>
    <cellStyle name="20% - Énfasis5 3 2 2 3 4" xfId="21495" xr:uid="{00000000-0005-0000-0000-0000F00B0000}"/>
    <cellStyle name="20% - Énfasis5 3 2 2 3 4 2" xfId="32270" xr:uid="{00000000-0005-0000-0000-0000F10B0000}"/>
    <cellStyle name="20% - Énfasis5 3 2 2 3 5" xfId="26955" xr:uid="{00000000-0005-0000-0000-0000F20B0000}"/>
    <cellStyle name="20% - Énfasis5 3 2 2 3 6" xfId="44690" xr:uid="{00000000-0005-0000-0000-0000F30B0000}"/>
    <cellStyle name="20% - Énfasis5 3 2 2 3 7" xfId="4250" xr:uid="{00000000-0005-0000-0000-0000F40B0000}"/>
    <cellStyle name="20% - Énfasis5 3 2 2 3 8" xfId="3850" xr:uid="{00000000-0005-0000-0000-0000F50B0000}"/>
    <cellStyle name="20% - Énfasis5 3 2 2 4" xfId="16177" xr:uid="{00000000-0005-0000-0000-0000F60B0000}"/>
    <cellStyle name="20% - Énfasis5 3 2 2 4 2" xfId="39364" xr:uid="{00000000-0005-0000-0000-0000F70B0000}"/>
    <cellStyle name="20% - Énfasis5 3 2 2 5" xfId="10868" xr:uid="{00000000-0005-0000-0000-0000F80B0000}"/>
    <cellStyle name="20% - Énfasis5 3 2 2 5 2" xfId="34049" xr:uid="{00000000-0005-0000-0000-0000F90B0000}"/>
    <cellStyle name="20% - Énfasis5 3 2 2 6" xfId="19897" xr:uid="{00000000-0005-0000-0000-0000FA0B0000}"/>
    <cellStyle name="20% - Énfasis5 3 2 2 6 2" xfId="28739" xr:uid="{00000000-0005-0000-0000-0000FB0B0000}"/>
    <cellStyle name="20% - Énfasis5 3 2 2 7" xfId="23424" xr:uid="{00000000-0005-0000-0000-0000FC0B0000}"/>
    <cellStyle name="20% - Énfasis5 3 2 3" xfId="2225" xr:uid="{00000000-0005-0000-0000-0000FD0B0000}"/>
    <cellStyle name="20% - Énfasis5 3 2 3 2" xfId="6660" xr:uid="{00000000-0005-0000-0000-0000FE0B0000}"/>
    <cellStyle name="20% - Énfasis5 3 2 3 2 2" xfId="40315" xr:uid="{00000000-0005-0000-0000-0000FF0B0000}"/>
    <cellStyle name="20% - Énfasis5 3 2 3 3" xfId="11817" xr:uid="{00000000-0005-0000-0000-0000000C0000}"/>
    <cellStyle name="20% - Énfasis5 3 2 3 3 2" xfId="35000" xr:uid="{00000000-0005-0000-0000-0000010C0000}"/>
    <cellStyle name="20% - Énfasis5 3 2 3 4" xfId="21812" xr:uid="{00000000-0005-0000-0000-0000020C0000}"/>
    <cellStyle name="20% - Énfasis5 3 2 3 4 2" xfId="29690" xr:uid="{00000000-0005-0000-0000-0000030C0000}"/>
    <cellStyle name="20% - Énfasis5 3 2 3 5" xfId="24375" xr:uid="{00000000-0005-0000-0000-0000040C0000}"/>
    <cellStyle name="20% - Énfasis5 3 2 4" xfId="1087" xr:uid="{00000000-0005-0000-0000-0000050C0000}"/>
    <cellStyle name="20% - Énfasis5 3 2 4 2" xfId="18738" xr:uid="{00000000-0005-0000-0000-0000060C0000}"/>
    <cellStyle name="20% - Énfasis5 3 2 4 2 2" xfId="42083" xr:uid="{00000000-0005-0000-0000-0000070C0000}"/>
    <cellStyle name="20% - Énfasis5 3 2 4 3" xfId="13584" xr:uid="{00000000-0005-0000-0000-0000080C0000}"/>
    <cellStyle name="20% - Énfasis5 3 2 4 3 2" xfId="36768" xr:uid="{00000000-0005-0000-0000-0000090C0000}"/>
    <cellStyle name="20% - Énfasis5 3 2 4 4" xfId="20683" xr:uid="{00000000-0005-0000-0000-00000A0C0000}"/>
    <cellStyle name="20% - Énfasis5 3 2 4 4 2" xfId="31458" xr:uid="{00000000-0005-0000-0000-00000B0C0000}"/>
    <cellStyle name="20% - Énfasis5 3 2 4 5" xfId="26143" xr:uid="{00000000-0005-0000-0000-00000C0C0000}"/>
    <cellStyle name="20% - Énfasis5 3 2 4 6" xfId="43878" xr:uid="{00000000-0005-0000-0000-00000D0C0000}"/>
    <cellStyle name="20% - Énfasis5 3 2 4 7" xfId="4251" xr:uid="{00000000-0005-0000-0000-00000E0C0000}"/>
    <cellStyle name="20% - Énfasis5 3 2 4 8" xfId="3038" xr:uid="{00000000-0005-0000-0000-00000F0C0000}"/>
    <cellStyle name="20% - Énfasis5 3 2 5" xfId="15365" xr:uid="{00000000-0005-0000-0000-0000100C0000}"/>
    <cellStyle name="20% - Énfasis5 3 2 5 2" xfId="38552" xr:uid="{00000000-0005-0000-0000-0000110C0000}"/>
    <cellStyle name="20% - Énfasis5 3 2 6" xfId="10056" xr:uid="{00000000-0005-0000-0000-0000120C0000}"/>
    <cellStyle name="20% - Énfasis5 3 2 6 2" xfId="33237" xr:uid="{00000000-0005-0000-0000-0000130C0000}"/>
    <cellStyle name="20% - Énfasis5 3 2 7" xfId="19896" xr:uid="{00000000-0005-0000-0000-0000140C0000}"/>
    <cellStyle name="20% - Énfasis5 3 2 7 2" xfId="27927" xr:uid="{00000000-0005-0000-0000-0000150C0000}"/>
    <cellStyle name="20% - Énfasis5 3 2 8" xfId="22612" xr:uid="{00000000-0005-0000-0000-0000160C0000}"/>
    <cellStyle name="20% - Énfasis5 3 3" xfId="122" xr:uid="{00000000-0005-0000-0000-0000170C0000}"/>
    <cellStyle name="20% - Énfasis5 3 3 2" xfId="2227" xr:uid="{00000000-0005-0000-0000-0000180C0000}"/>
    <cellStyle name="20% - Énfasis5 3 3 2 2" xfId="7060" xr:uid="{00000000-0005-0000-0000-0000190C0000}"/>
    <cellStyle name="20% - Énfasis5 3 3 2 2 2" xfId="40721" xr:uid="{00000000-0005-0000-0000-00001A0C0000}"/>
    <cellStyle name="20% - Énfasis5 3 3 2 3" xfId="12223" xr:uid="{00000000-0005-0000-0000-00001B0C0000}"/>
    <cellStyle name="20% - Énfasis5 3 3 2 3 2" xfId="35406" xr:uid="{00000000-0005-0000-0000-00001C0C0000}"/>
    <cellStyle name="20% - Énfasis5 3 3 2 4" xfId="21814" xr:uid="{00000000-0005-0000-0000-00001D0C0000}"/>
    <cellStyle name="20% - Énfasis5 3 3 2 4 2" xfId="30096" xr:uid="{00000000-0005-0000-0000-00001E0C0000}"/>
    <cellStyle name="20% - Énfasis5 3 3 2 5" xfId="24781" xr:uid="{00000000-0005-0000-0000-00001F0C0000}"/>
    <cellStyle name="20% - Énfasis5 3 3 3" xfId="1495" xr:uid="{00000000-0005-0000-0000-0000200C0000}"/>
    <cellStyle name="20% - Énfasis5 3 3 3 2" xfId="19144" xr:uid="{00000000-0005-0000-0000-0000210C0000}"/>
    <cellStyle name="20% - Énfasis5 3 3 3 2 2" xfId="42489" xr:uid="{00000000-0005-0000-0000-0000220C0000}"/>
    <cellStyle name="20% - Énfasis5 3 3 3 3" xfId="13990" xr:uid="{00000000-0005-0000-0000-0000230C0000}"/>
    <cellStyle name="20% - Énfasis5 3 3 3 3 2" xfId="37174" xr:uid="{00000000-0005-0000-0000-0000240C0000}"/>
    <cellStyle name="20% - Énfasis5 3 3 3 4" xfId="21089" xr:uid="{00000000-0005-0000-0000-0000250C0000}"/>
    <cellStyle name="20% - Énfasis5 3 3 3 4 2" xfId="31864" xr:uid="{00000000-0005-0000-0000-0000260C0000}"/>
    <cellStyle name="20% - Énfasis5 3 3 3 5" xfId="26549" xr:uid="{00000000-0005-0000-0000-0000270C0000}"/>
    <cellStyle name="20% - Énfasis5 3 3 3 6" xfId="44284" xr:uid="{00000000-0005-0000-0000-0000280C0000}"/>
    <cellStyle name="20% - Énfasis5 3 3 3 7" xfId="4252" xr:uid="{00000000-0005-0000-0000-0000290C0000}"/>
    <cellStyle name="20% - Énfasis5 3 3 3 8" xfId="3444" xr:uid="{00000000-0005-0000-0000-00002A0C0000}"/>
    <cellStyle name="20% - Énfasis5 3 3 4" xfId="15771" xr:uid="{00000000-0005-0000-0000-00002B0C0000}"/>
    <cellStyle name="20% - Énfasis5 3 3 4 2" xfId="38958" xr:uid="{00000000-0005-0000-0000-00002C0C0000}"/>
    <cellStyle name="20% - Énfasis5 3 3 5" xfId="10462" xr:uid="{00000000-0005-0000-0000-00002D0C0000}"/>
    <cellStyle name="20% - Énfasis5 3 3 5 2" xfId="33643" xr:uid="{00000000-0005-0000-0000-00002E0C0000}"/>
    <cellStyle name="20% - Énfasis5 3 3 6" xfId="19898" xr:uid="{00000000-0005-0000-0000-00002F0C0000}"/>
    <cellStyle name="20% - Énfasis5 3 3 6 2" xfId="28333" xr:uid="{00000000-0005-0000-0000-0000300C0000}"/>
    <cellStyle name="20% - Énfasis5 3 3 7" xfId="23018" xr:uid="{00000000-0005-0000-0000-0000310C0000}"/>
    <cellStyle name="20% - Énfasis5 3 4" xfId="2224" xr:uid="{00000000-0005-0000-0000-0000320C0000}"/>
    <cellStyle name="20% - Énfasis5 3 4 2" xfId="6261" xr:uid="{00000000-0005-0000-0000-0000330C0000}"/>
    <cellStyle name="20% - Énfasis5 3 4 2 2" xfId="39909" xr:uid="{00000000-0005-0000-0000-0000340C0000}"/>
    <cellStyle name="20% - Énfasis5 3 4 3" xfId="11411" xr:uid="{00000000-0005-0000-0000-0000350C0000}"/>
    <cellStyle name="20% - Énfasis5 3 4 3 2" xfId="34594" xr:uid="{00000000-0005-0000-0000-0000360C0000}"/>
    <cellStyle name="20% - Énfasis5 3 4 4" xfId="21811" xr:uid="{00000000-0005-0000-0000-0000370C0000}"/>
    <cellStyle name="20% - Énfasis5 3 4 4 2" xfId="29284" xr:uid="{00000000-0005-0000-0000-0000380C0000}"/>
    <cellStyle name="20% - Énfasis5 3 4 5" xfId="23969" xr:uid="{00000000-0005-0000-0000-0000390C0000}"/>
    <cellStyle name="20% - Énfasis5 3 5" xfId="668" xr:uid="{00000000-0005-0000-0000-00003A0C0000}"/>
    <cellStyle name="20% - Énfasis5 3 5 2" xfId="18333" xr:uid="{00000000-0005-0000-0000-00003B0C0000}"/>
    <cellStyle name="20% - Énfasis5 3 5 2 2" xfId="41677" xr:uid="{00000000-0005-0000-0000-00003C0C0000}"/>
    <cellStyle name="20% - Énfasis5 3 5 3" xfId="13178" xr:uid="{00000000-0005-0000-0000-00003D0C0000}"/>
    <cellStyle name="20% - Énfasis5 3 5 3 2" xfId="36362" xr:uid="{00000000-0005-0000-0000-00003E0C0000}"/>
    <cellStyle name="20% - Énfasis5 3 5 4" xfId="20277" xr:uid="{00000000-0005-0000-0000-00003F0C0000}"/>
    <cellStyle name="20% - Énfasis5 3 5 4 2" xfId="31052" xr:uid="{00000000-0005-0000-0000-0000400C0000}"/>
    <cellStyle name="20% - Énfasis5 3 5 5" xfId="25737" xr:uid="{00000000-0005-0000-0000-0000410C0000}"/>
    <cellStyle name="20% - Énfasis5 3 5 6" xfId="43472" xr:uid="{00000000-0005-0000-0000-0000420C0000}"/>
    <cellStyle name="20% - Énfasis5 3 5 7" xfId="4253" xr:uid="{00000000-0005-0000-0000-0000430C0000}"/>
    <cellStyle name="20% - Énfasis5 3 5 8" xfId="2632" xr:uid="{00000000-0005-0000-0000-0000440C0000}"/>
    <cellStyle name="20% - Énfasis5 3 6" xfId="14959" xr:uid="{00000000-0005-0000-0000-0000450C0000}"/>
    <cellStyle name="20% - Énfasis5 3 6 2" xfId="38146" xr:uid="{00000000-0005-0000-0000-0000460C0000}"/>
    <cellStyle name="20% - Énfasis5 3 7" xfId="9650" xr:uid="{00000000-0005-0000-0000-0000470C0000}"/>
    <cellStyle name="20% - Énfasis5 3 7 2" xfId="32831" xr:uid="{00000000-0005-0000-0000-0000480C0000}"/>
    <cellStyle name="20% - Énfasis5 3 8" xfId="19895" xr:uid="{00000000-0005-0000-0000-0000490C0000}"/>
    <cellStyle name="20% - Énfasis5 3 8 2" xfId="27521" xr:uid="{00000000-0005-0000-0000-00004A0C0000}"/>
    <cellStyle name="20% - Énfasis5 3 9" xfId="22206" xr:uid="{00000000-0005-0000-0000-00004B0C0000}"/>
    <cellStyle name="20% - Énfasis5 4" xfId="123" xr:uid="{00000000-0005-0000-0000-00004C0C0000}"/>
    <cellStyle name="20% - Énfasis5 4 2" xfId="124" xr:uid="{00000000-0005-0000-0000-00004D0C0000}"/>
    <cellStyle name="20% - Énfasis5 4 2 2" xfId="125" xr:uid="{00000000-0005-0000-0000-00004E0C0000}"/>
    <cellStyle name="20% - Énfasis5 4 2 2 2" xfId="2230" xr:uid="{00000000-0005-0000-0000-00004F0C0000}"/>
    <cellStyle name="20% - Énfasis5 4 2 2 2 2" xfId="7597" xr:uid="{00000000-0005-0000-0000-0000500C0000}"/>
    <cellStyle name="20% - Énfasis5 4 2 2 2 2 2" xfId="41266" xr:uid="{00000000-0005-0000-0000-0000510C0000}"/>
    <cellStyle name="20% - Énfasis5 4 2 2 2 3" xfId="12768" xr:uid="{00000000-0005-0000-0000-0000520C0000}"/>
    <cellStyle name="20% - Énfasis5 4 2 2 2 3 2" xfId="35951" xr:uid="{00000000-0005-0000-0000-0000530C0000}"/>
    <cellStyle name="20% - Énfasis5 4 2 2 2 4" xfId="21817" xr:uid="{00000000-0005-0000-0000-0000540C0000}"/>
    <cellStyle name="20% - Énfasis5 4 2 2 2 4 2" xfId="30641" xr:uid="{00000000-0005-0000-0000-0000550C0000}"/>
    <cellStyle name="20% - Énfasis5 4 2 2 2 5" xfId="25326" xr:uid="{00000000-0005-0000-0000-0000560C0000}"/>
    <cellStyle name="20% - Énfasis5 4 2 2 3" xfId="2041" xr:uid="{00000000-0005-0000-0000-0000570C0000}"/>
    <cellStyle name="20% - Énfasis5 4 2 2 3 2" xfId="19689" xr:uid="{00000000-0005-0000-0000-0000580C0000}"/>
    <cellStyle name="20% - Énfasis5 4 2 2 3 2 2" xfId="43034" xr:uid="{00000000-0005-0000-0000-0000590C0000}"/>
    <cellStyle name="20% - Énfasis5 4 2 2 3 3" xfId="14535" xr:uid="{00000000-0005-0000-0000-00005A0C0000}"/>
    <cellStyle name="20% - Énfasis5 4 2 2 3 3 2" xfId="37719" xr:uid="{00000000-0005-0000-0000-00005B0C0000}"/>
    <cellStyle name="20% - Énfasis5 4 2 2 3 4" xfId="21634" xr:uid="{00000000-0005-0000-0000-00005C0C0000}"/>
    <cellStyle name="20% - Énfasis5 4 2 2 3 4 2" xfId="32409" xr:uid="{00000000-0005-0000-0000-00005D0C0000}"/>
    <cellStyle name="20% - Énfasis5 4 2 2 3 5" xfId="27094" xr:uid="{00000000-0005-0000-0000-00005E0C0000}"/>
    <cellStyle name="20% - Énfasis5 4 2 2 3 6" xfId="44829" xr:uid="{00000000-0005-0000-0000-00005F0C0000}"/>
    <cellStyle name="20% - Énfasis5 4 2 2 3 7" xfId="4254" xr:uid="{00000000-0005-0000-0000-0000600C0000}"/>
    <cellStyle name="20% - Énfasis5 4 2 2 3 8" xfId="3989" xr:uid="{00000000-0005-0000-0000-0000610C0000}"/>
    <cellStyle name="20% - Énfasis5 4 2 2 4" xfId="16316" xr:uid="{00000000-0005-0000-0000-0000620C0000}"/>
    <cellStyle name="20% - Énfasis5 4 2 2 4 2" xfId="39503" xr:uid="{00000000-0005-0000-0000-0000630C0000}"/>
    <cellStyle name="20% - Énfasis5 4 2 2 5" xfId="11007" xr:uid="{00000000-0005-0000-0000-0000640C0000}"/>
    <cellStyle name="20% - Énfasis5 4 2 2 5 2" xfId="34188" xr:uid="{00000000-0005-0000-0000-0000650C0000}"/>
    <cellStyle name="20% - Énfasis5 4 2 2 6" xfId="19901" xr:uid="{00000000-0005-0000-0000-0000660C0000}"/>
    <cellStyle name="20% - Énfasis5 4 2 2 6 2" xfId="28878" xr:uid="{00000000-0005-0000-0000-0000670C0000}"/>
    <cellStyle name="20% - Énfasis5 4 2 2 7" xfId="23563" xr:uid="{00000000-0005-0000-0000-0000680C0000}"/>
    <cellStyle name="20% - Énfasis5 4 2 3" xfId="2229" xr:uid="{00000000-0005-0000-0000-0000690C0000}"/>
    <cellStyle name="20% - Énfasis5 4 2 3 2" xfId="6797" xr:uid="{00000000-0005-0000-0000-00006A0C0000}"/>
    <cellStyle name="20% - Énfasis5 4 2 3 2 2" xfId="40454" xr:uid="{00000000-0005-0000-0000-00006B0C0000}"/>
    <cellStyle name="20% - Énfasis5 4 2 3 3" xfId="11956" xr:uid="{00000000-0005-0000-0000-00006C0C0000}"/>
    <cellStyle name="20% - Énfasis5 4 2 3 3 2" xfId="35139" xr:uid="{00000000-0005-0000-0000-00006D0C0000}"/>
    <cellStyle name="20% - Énfasis5 4 2 3 4" xfId="21816" xr:uid="{00000000-0005-0000-0000-00006E0C0000}"/>
    <cellStyle name="20% - Énfasis5 4 2 3 4 2" xfId="29829" xr:uid="{00000000-0005-0000-0000-00006F0C0000}"/>
    <cellStyle name="20% - Énfasis5 4 2 3 5" xfId="24514" xr:uid="{00000000-0005-0000-0000-0000700C0000}"/>
    <cellStyle name="20% - Énfasis5 4 2 4" xfId="1226" xr:uid="{00000000-0005-0000-0000-0000710C0000}"/>
    <cellStyle name="20% - Énfasis5 4 2 4 2" xfId="18877" xr:uid="{00000000-0005-0000-0000-0000720C0000}"/>
    <cellStyle name="20% - Énfasis5 4 2 4 2 2" xfId="42222" xr:uid="{00000000-0005-0000-0000-0000730C0000}"/>
    <cellStyle name="20% - Énfasis5 4 2 4 3" xfId="13723" xr:uid="{00000000-0005-0000-0000-0000740C0000}"/>
    <cellStyle name="20% - Énfasis5 4 2 4 3 2" xfId="36907" xr:uid="{00000000-0005-0000-0000-0000750C0000}"/>
    <cellStyle name="20% - Énfasis5 4 2 4 4" xfId="20822" xr:uid="{00000000-0005-0000-0000-0000760C0000}"/>
    <cellStyle name="20% - Énfasis5 4 2 4 4 2" xfId="31597" xr:uid="{00000000-0005-0000-0000-0000770C0000}"/>
    <cellStyle name="20% - Énfasis5 4 2 4 5" xfId="26282" xr:uid="{00000000-0005-0000-0000-0000780C0000}"/>
    <cellStyle name="20% - Énfasis5 4 2 4 6" xfId="44017" xr:uid="{00000000-0005-0000-0000-0000790C0000}"/>
    <cellStyle name="20% - Énfasis5 4 2 4 7" xfId="4255" xr:uid="{00000000-0005-0000-0000-00007A0C0000}"/>
    <cellStyle name="20% - Énfasis5 4 2 4 8" xfId="3177" xr:uid="{00000000-0005-0000-0000-00007B0C0000}"/>
    <cellStyle name="20% - Énfasis5 4 2 5" xfId="15504" xr:uid="{00000000-0005-0000-0000-00007C0C0000}"/>
    <cellStyle name="20% - Énfasis5 4 2 5 2" xfId="38691" xr:uid="{00000000-0005-0000-0000-00007D0C0000}"/>
    <cellStyle name="20% - Énfasis5 4 2 6" xfId="10195" xr:uid="{00000000-0005-0000-0000-00007E0C0000}"/>
    <cellStyle name="20% - Énfasis5 4 2 6 2" xfId="33376" xr:uid="{00000000-0005-0000-0000-00007F0C0000}"/>
    <cellStyle name="20% - Énfasis5 4 2 7" xfId="19900" xr:uid="{00000000-0005-0000-0000-0000800C0000}"/>
    <cellStyle name="20% - Énfasis5 4 2 7 2" xfId="28066" xr:uid="{00000000-0005-0000-0000-0000810C0000}"/>
    <cellStyle name="20% - Énfasis5 4 2 8" xfId="22751" xr:uid="{00000000-0005-0000-0000-0000820C0000}"/>
    <cellStyle name="20% - Énfasis5 4 3" xfId="126" xr:uid="{00000000-0005-0000-0000-0000830C0000}"/>
    <cellStyle name="20% - Énfasis5 4 3 2" xfId="2231" xr:uid="{00000000-0005-0000-0000-0000840C0000}"/>
    <cellStyle name="20% - Énfasis5 4 3 2 2" xfId="7197" xr:uid="{00000000-0005-0000-0000-0000850C0000}"/>
    <cellStyle name="20% - Énfasis5 4 3 2 2 2" xfId="40860" xr:uid="{00000000-0005-0000-0000-0000860C0000}"/>
    <cellStyle name="20% - Énfasis5 4 3 2 3" xfId="12362" xr:uid="{00000000-0005-0000-0000-0000870C0000}"/>
    <cellStyle name="20% - Énfasis5 4 3 2 3 2" xfId="35545" xr:uid="{00000000-0005-0000-0000-0000880C0000}"/>
    <cellStyle name="20% - Énfasis5 4 3 2 4" xfId="21818" xr:uid="{00000000-0005-0000-0000-0000890C0000}"/>
    <cellStyle name="20% - Énfasis5 4 3 2 4 2" xfId="30235" xr:uid="{00000000-0005-0000-0000-00008A0C0000}"/>
    <cellStyle name="20% - Énfasis5 4 3 2 5" xfId="24920" xr:uid="{00000000-0005-0000-0000-00008B0C0000}"/>
    <cellStyle name="20% - Énfasis5 4 3 3" xfId="1634" xr:uid="{00000000-0005-0000-0000-00008C0C0000}"/>
    <cellStyle name="20% - Énfasis5 4 3 3 2" xfId="19283" xr:uid="{00000000-0005-0000-0000-00008D0C0000}"/>
    <cellStyle name="20% - Énfasis5 4 3 3 2 2" xfId="42628" xr:uid="{00000000-0005-0000-0000-00008E0C0000}"/>
    <cellStyle name="20% - Énfasis5 4 3 3 3" xfId="14129" xr:uid="{00000000-0005-0000-0000-00008F0C0000}"/>
    <cellStyle name="20% - Énfasis5 4 3 3 3 2" xfId="37313" xr:uid="{00000000-0005-0000-0000-0000900C0000}"/>
    <cellStyle name="20% - Énfasis5 4 3 3 4" xfId="21228" xr:uid="{00000000-0005-0000-0000-0000910C0000}"/>
    <cellStyle name="20% - Énfasis5 4 3 3 4 2" xfId="32003" xr:uid="{00000000-0005-0000-0000-0000920C0000}"/>
    <cellStyle name="20% - Énfasis5 4 3 3 5" xfId="26688" xr:uid="{00000000-0005-0000-0000-0000930C0000}"/>
    <cellStyle name="20% - Énfasis5 4 3 3 6" xfId="44423" xr:uid="{00000000-0005-0000-0000-0000940C0000}"/>
    <cellStyle name="20% - Énfasis5 4 3 3 7" xfId="4256" xr:uid="{00000000-0005-0000-0000-0000950C0000}"/>
    <cellStyle name="20% - Énfasis5 4 3 3 8" xfId="3583" xr:uid="{00000000-0005-0000-0000-0000960C0000}"/>
    <cellStyle name="20% - Énfasis5 4 3 4" xfId="15910" xr:uid="{00000000-0005-0000-0000-0000970C0000}"/>
    <cellStyle name="20% - Énfasis5 4 3 4 2" xfId="39097" xr:uid="{00000000-0005-0000-0000-0000980C0000}"/>
    <cellStyle name="20% - Énfasis5 4 3 5" xfId="10601" xr:uid="{00000000-0005-0000-0000-0000990C0000}"/>
    <cellStyle name="20% - Énfasis5 4 3 5 2" xfId="33782" xr:uid="{00000000-0005-0000-0000-00009A0C0000}"/>
    <cellStyle name="20% - Énfasis5 4 3 6" xfId="19902" xr:uid="{00000000-0005-0000-0000-00009B0C0000}"/>
    <cellStyle name="20% - Énfasis5 4 3 6 2" xfId="28472" xr:uid="{00000000-0005-0000-0000-00009C0C0000}"/>
    <cellStyle name="20% - Énfasis5 4 3 7" xfId="23157" xr:uid="{00000000-0005-0000-0000-00009D0C0000}"/>
    <cellStyle name="20% - Énfasis5 4 4" xfId="2228" xr:uid="{00000000-0005-0000-0000-00009E0C0000}"/>
    <cellStyle name="20% - Énfasis5 4 4 2" xfId="6398" xr:uid="{00000000-0005-0000-0000-00009F0C0000}"/>
    <cellStyle name="20% - Énfasis5 4 4 2 2" xfId="40048" xr:uid="{00000000-0005-0000-0000-0000A00C0000}"/>
    <cellStyle name="20% - Énfasis5 4 4 3" xfId="11550" xr:uid="{00000000-0005-0000-0000-0000A10C0000}"/>
    <cellStyle name="20% - Énfasis5 4 4 3 2" xfId="34733" xr:uid="{00000000-0005-0000-0000-0000A20C0000}"/>
    <cellStyle name="20% - Énfasis5 4 4 4" xfId="21815" xr:uid="{00000000-0005-0000-0000-0000A30C0000}"/>
    <cellStyle name="20% - Énfasis5 4 4 4 2" xfId="29423" xr:uid="{00000000-0005-0000-0000-0000A40C0000}"/>
    <cellStyle name="20% - Énfasis5 4 4 5" xfId="24108" xr:uid="{00000000-0005-0000-0000-0000A50C0000}"/>
    <cellStyle name="20% - Énfasis5 4 5" xfId="818" xr:uid="{00000000-0005-0000-0000-0000A60C0000}"/>
    <cellStyle name="20% - Énfasis5 4 5 2" xfId="18472" xr:uid="{00000000-0005-0000-0000-0000A70C0000}"/>
    <cellStyle name="20% - Énfasis5 4 5 2 2" xfId="41816" xr:uid="{00000000-0005-0000-0000-0000A80C0000}"/>
    <cellStyle name="20% - Énfasis5 4 5 3" xfId="13317" xr:uid="{00000000-0005-0000-0000-0000A90C0000}"/>
    <cellStyle name="20% - Énfasis5 4 5 3 2" xfId="36501" xr:uid="{00000000-0005-0000-0000-0000AA0C0000}"/>
    <cellStyle name="20% - Énfasis5 4 5 4" xfId="20416" xr:uid="{00000000-0005-0000-0000-0000AB0C0000}"/>
    <cellStyle name="20% - Énfasis5 4 5 4 2" xfId="31191" xr:uid="{00000000-0005-0000-0000-0000AC0C0000}"/>
    <cellStyle name="20% - Énfasis5 4 5 5" xfId="25876" xr:uid="{00000000-0005-0000-0000-0000AD0C0000}"/>
    <cellStyle name="20% - Énfasis5 4 5 6" xfId="43611" xr:uid="{00000000-0005-0000-0000-0000AE0C0000}"/>
    <cellStyle name="20% - Énfasis5 4 5 7" xfId="4257" xr:uid="{00000000-0005-0000-0000-0000AF0C0000}"/>
    <cellStyle name="20% - Énfasis5 4 5 8" xfId="2771" xr:uid="{00000000-0005-0000-0000-0000B00C0000}"/>
    <cellStyle name="20% - Énfasis5 4 6" xfId="15098" xr:uid="{00000000-0005-0000-0000-0000B10C0000}"/>
    <cellStyle name="20% - Énfasis5 4 6 2" xfId="38285" xr:uid="{00000000-0005-0000-0000-0000B20C0000}"/>
    <cellStyle name="20% - Énfasis5 4 7" xfId="9789" xr:uid="{00000000-0005-0000-0000-0000B30C0000}"/>
    <cellStyle name="20% - Énfasis5 4 7 2" xfId="32970" xr:uid="{00000000-0005-0000-0000-0000B40C0000}"/>
    <cellStyle name="20% - Énfasis5 4 8" xfId="19899" xr:uid="{00000000-0005-0000-0000-0000B50C0000}"/>
    <cellStyle name="20% - Énfasis5 4 8 2" xfId="27660" xr:uid="{00000000-0005-0000-0000-0000B60C0000}"/>
    <cellStyle name="20% - Énfasis5 4 9" xfId="22345" xr:uid="{00000000-0005-0000-0000-0000B70C0000}"/>
    <cellStyle name="20% - Énfasis5 5" xfId="950" xr:uid="{00000000-0005-0000-0000-0000B80C0000}"/>
    <cellStyle name="20% - Énfasis5 5 10" xfId="4258" xr:uid="{00000000-0005-0000-0000-0000B90C0000}"/>
    <cellStyle name="20% - Énfasis5 5 11" xfId="2903" xr:uid="{00000000-0005-0000-0000-0000BA0C0000}"/>
    <cellStyle name="20% - Énfasis5 5 2" xfId="1766" xr:uid="{00000000-0005-0000-0000-0000BB0C0000}"/>
    <cellStyle name="20% - Énfasis5 5 2 10" xfId="3715" xr:uid="{00000000-0005-0000-0000-0000BC0C0000}"/>
    <cellStyle name="20% - Énfasis5 5 2 2" xfId="7327" xr:uid="{00000000-0005-0000-0000-0000BD0C0000}"/>
    <cellStyle name="20% - Énfasis5 5 2 2 2" xfId="17680" xr:uid="{00000000-0005-0000-0000-0000BE0C0000}"/>
    <cellStyle name="20% - Énfasis5 5 2 2 2 2" xfId="40992" xr:uid="{00000000-0005-0000-0000-0000BF0C0000}"/>
    <cellStyle name="20% - Énfasis5 5 2 2 3" xfId="12494" xr:uid="{00000000-0005-0000-0000-0000C00C0000}"/>
    <cellStyle name="20% - Énfasis5 5 2 2 3 2" xfId="35677" xr:uid="{00000000-0005-0000-0000-0000C10C0000}"/>
    <cellStyle name="20% - Énfasis5 5 2 2 4" xfId="30367" xr:uid="{00000000-0005-0000-0000-0000C20C0000}"/>
    <cellStyle name="20% - Énfasis5 5 2 2 5" xfId="25052" xr:uid="{00000000-0005-0000-0000-0000C30C0000}"/>
    <cellStyle name="20% - Énfasis5 5 2 3" xfId="8969" xr:uid="{00000000-0005-0000-0000-0000C40C0000}"/>
    <cellStyle name="20% - Énfasis5 5 2 3 2" xfId="19415" xr:uid="{00000000-0005-0000-0000-0000C50C0000}"/>
    <cellStyle name="20% - Énfasis5 5 2 3 2 2" xfId="42760" xr:uid="{00000000-0005-0000-0000-0000C60C0000}"/>
    <cellStyle name="20% - Énfasis5 5 2 3 3" xfId="14261" xr:uid="{00000000-0005-0000-0000-0000C70C0000}"/>
    <cellStyle name="20% - Énfasis5 5 2 3 3 2" xfId="37445" xr:uid="{00000000-0005-0000-0000-0000C80C0000}"/>
    <cellStyle name="20% - Énfasis5 5 2 3 4" xfId="32135" xr:uid="{00000000-0005-0000-0000-0000C90C0000}"/>
    <cellStyle name="20% - Énfasis5 5 2 3 5" xfId="26820" xr:uid="{00000000-0005-0000-0000-0000CA0C0000}"/>
    <cellStyle name="20% - Énfasis5 5 2 4" xfId="16042" xr:uid="{00000000-0005-0000-0000-0000CB0C0000}"/>
    <cellStyle name="20% - Énfasis5 5 2 4 2" xfId="39229" xr:uid="{00000000-0005-0000-0000-0000CC0C0000}"/>
    <cellStyle name="20% - Énfasis5 5 2 5" xfId="10733" xr:uid="{00000000-0005-0000-0000-0000CD0C0000}"/>
    <cellStyle name="20% - Énfasis5 5 2 5 2" xfId="33914" xr:uid="{00000000-0005-0000-0000-0000CE0C0000}"/>
    <cellStyle name="20% - Énfasis5 5 2 6" xfId="21360" xr:uid="{00000000-0005-0000-0000-0000CF0C0000}"/>
    <cellStyle name="20% - Énfasis5 5 2 6 2" xfId="28604" xr:uid="{00000000-0005-0000-0000-0000D00C0000}"/>
    <cellStyle name="20% - Énfasis5 5 2 7" xfId="23289" xr:uid="{00000000-0005-0000-0000-0000D10C0000}"/>
    <cellStyle name="20% - Énfasis5 5 2 8" xfId="44555" xr:uid="{00000000-0005-0000-0000-0000D20C0000}"/>
    <cellStyle name="20% - Énfasis5 5 2 9" xfId="4259" xr:uid="{00000000-0005-0000-0000-0000D30C0000}"/>
    <cellStyle name="20% - Énfasis5 5 3" xfId="6527" xr:uid="{00000000-0005-0000-0000-0000D40C0000}"/>
    <cellStyle name="20% - Énfasis5 5 3 2" xfId="16928" xr:uid="{00000000-0005-0000-0000-0000D50C0000}"/>
    <cellStyle name="20% - Énfasis5 5 3 2 2" xfId="40180" xr:uid="{00000000-0005-0000-0000-0000D60C0000}"/>
    <cellStyle name="20% - Énfasis5 5 3 3" xfId="11682" xr:uid="{00000000-0005-0000-0000-0000D70C0000}"/>
    <cellStyle name="20% - Énfasis5 5 3 3 2" xfId="34865" xr:uid="{00000000-0005-0000-0000-0000D80C0000}"/>
    <cellStyle name="20% - Énfasis5 5 3 4" xfId="29555" xr:uid="{00000000-0005-0000-0000-0000D90C0000}"/>
    <cellStyle name="20% - Énfasis5 5 3 5" xfId="24240" xr:uid="{00000000-0005-0000-0000-0000DA0C0000}"/>
    <cellStyle name="20% - Énfasis5 5 4" xfId="8217" xr:uid="{00000000-0005-0000-0000-0000DB0C0000}"/>
    <cellStyle name="20% - Énfasis5 5 4 2" xfId="18603" xr:uid="{00000000-0005-0000-0000-0000DC0C0000}"/>
    <cellStyle name="20% - Énfasis5 5 4 2 2" xfId="41948" xr:uid="{00000000-0005-0000-0000-0000DD0C0000}"/>
    <cellStyle name="20% - Énfasis5 5 4 3" xfId="13449" xr:uid="{00000000-0005-0000-0000-0000DE0C0000}"/>
    <cellStyle name="20% - Énfasis5 5 4 3 2" xfId="36633" xr:uid="{00000000-0005-0000-0000-0000DF0C0000}"/>
    <cellStyle name="20% - Énfasis5 5 4 4" xfId="31323" xr:uid="{00000000-0005-0000-0000-0000E00C0000}"/>
    <cellStyle name="20% - Énfasis5 5 4 5" xfId="26008" xr:uid="{00000000-0005-0000-0000-0000E10C0000}"/>
    <cellStyle name="20% - Énfasis5 5 5" xfId="15230" xr:uid="{00000000-0005-0000-0000-0000E20C0000}"/>
    <cellStyle name="20% - Énfasis5 5 5 2" xfId="38417" xr:uid="{00000000-0005-0000-0000-0000E30C0000}"/>
    <cellStyle name="20% - Énfasis5 5 6" xfId="9921" xr:uid="{00000000-0005-0000-0000-0000E40C0000}"/>
    <cellStyle name="20% - Énfasis5 5 6 2" xfId="33102" xr:uid="{00000000-0005-0000-0000-0000E50C0000}"/>
    <cellStyle name="20% - Énfasis5 5 7" xfId="20548" xr:uid="{00000000-0005-0000-0000-0000E60C0000}"/>
    <cellStyle name="20% - Énfasis5 5 7 2" xfId="27792" xr:uid="{00000000-0005-0000-0000-0000E70C0000}"/>
    <cellStyle name="20% - Énfasis5 5 8" xfId="22477" xr:uid="{00000000-0005-0000-0000-0000E80C0000}"/>
    <cellStyle name="20% - Énfasis5 5 9" xfId="43743" xr:uid="{00000000-0005-0000-0000-0000E90C0000}"/>
    <cellStyle name="20% - Énfasis5 6" xfId="538" xr:uid="{00000000-0005-0000-0000-0000EA0C0000}"/>
    <cellStyle name="20% - Énfasis5 6 10" xfId="2502" xr:uid="{00000000-0005-0000-0000-0000EB0C0000}"/>
    <cellStyle name="20% - Énfasis5 6 2" xfId="6133" xr:uid="{00000000-0005-0000-0000-0000EC0C0000}"/>
    <cellStyle name="20% - Énfasis5 6 2 2" xfId="16575" xr:uid="{00000000-0005-0000-0000-0000ED0C0000}"/>
    <cellStyle name="20% - Énfasis5 6 2 2 2" xfId="39779" xr:uid="{00000000-0005-0000-0000-0000EE0C0000}"/>
    <cellStyle name="20% - Énfasis5 6 2 3" xfId="11281" xr:uid="{00000000-0005-0000-0000-0000EF0C0000}"/>
    <cellStyle name="20% - Énfasis5 6 2 3 2" xfId="34464" xr:uid="{00000000-0005-0000-0000-0000F00C0000}"/>
    <cellStyle name="20% - Énfasis5 6 2 4" xfId="29154" xr:uid="{00000000-0005-0000-0000-0000F10C0000}"/>
    <cellStyle name="20% - Énfasis5 6 2 5" xfId="23839" xr:uid="{00000000-0005-0000-0000-0000F20C0000}"/>
    <cellStyle name="20% - Énfasis5 6 3" xfId="7864" xr:uid="{00000000-0005-0000-0000-0000F30C0000}"/>
    <cellStyle name="20% - Énfasis5 6 3 2" xfId="18203" xr:uid="{00000000-0005-0000-0000-0000F40C0000}"/>
    <cellStyle name="20% - Énfasis5 6 3 2 2" xfId="41547" xr:uid="{00000000-0005-0000-0000-0000F50C0000}"/>
    <cellStyle name="20% - Énfasis5 6 3 3" xfId="13048" xr:uid="{00000000-0005-0000-0000-0000F60C0000}"/>
    <cellStyle name="20% - Énfasis5 6 3 3 2" xfId="36232" xr:uid="{00000000-0005-0000-0000-0000F70C0000}"/>
    <cellStyle name="20% - Énfasis5 6 3 4" xfId="30922" xr:uid="{00000000-0005-0000-0000-0000F80C0000}"/>
    <cellStyle name="20% - Énfasis5 6 3 5" xfId="25607" xr:uid="{00000000-0005-0000-0000-0000F90C0000}"/>
    <cellStyle name="20% - Énfasis5 6 4" xfId="14829" xr:uid="{00000000-0005-0000-0000-0000FA0C0000}"/>
    <cellStyle name="20% - Énfasis5 6 4 2" xfId="38016" xr:uid="{00000000-0005-0000-0000-0000FB0C0000}"/>
    <cellStyle name="20% - Énfasis5 6 5" xfId="9520" xr:uid="{00000000-0005-0000-0000-0000FC0C0000}"/>
    <cellStyle name="20% - Énfasis5 6 5 2" xfId="32701" xr:uid="{00000000-0005-0000-0000-0000FD0C0000}"/>
    <cellStyle name="20% - Énfasis5 6 6" xfId="20147" xr:uid="{00000000-0005-0000-0000-0000FE0C0000}"/>
    <cellStyle name="20% - Énfasis5 6 6 2" xfId="27391" xr:uid="{00000000-0005-0000-0000-0000FF0C0000}"/>
    <cellStyle name="20% - Énfasis5 6 7" xfId="22076" xr:uid="{00000000-0005-0000-0000-0000000D0000}"/>
    <cellStyle name="20% - Énfasis5 6 8" xfId="43342" xr:uid="{00000000-0005-0000-0000-0000010D0000}"/>
    <cellStyle name="20% - Énfasis5 6 9" xfId="4260" xr:uid="{00000000-0005-0000-0000-0000020D0000}"/>
    <cellStyle name="20% - Énfasis5 7" xfId="1365" xr:uid="{00000000-0005-0000-0000-0000030D0000}"/>
    <cellStyle name="20% - Énfasis5 7 10" xfId="3314" xr:uid="{00000000-0005-0000-0000-0000040D0000}"/>
    <cellStyle name="20% - Énfasis5 7 2" xfId="6932" xr:uid="{00000000-0005-0000-0000-0000050D0000}"/>
    <cellStyle name="20% - Énfasis5 7 2 2" xfId="17303" xr:uid="{00000000-0005-0000-0000-0000060D0000}"/>
    <cellStyle name="20% - Énfasis5 7 2 2 2" xfId="40591" xr:uid="{00000000-0005-0000-0000-0000070D0000}"/>
    <cellStyle name="20% - Énfasis5 7 2 3" xfId="12093" xr:uid="{00000000-0005-0000-0000-0000080D0000}"/>
    <cellStyle name="20% - Énfasis5 7 2 3 2" xfId="35276" xr:uid="{00000000-0005-0000-0000-0000090D0000}"/>
    <cellStyle name="20% - Énfasis5 7 2 4" xfId="29966" xr:uid="{00000000-0005-0000-0000-00000A0D0000}"/>
    <cellStyle name="20% - Énfasis5 7 2 5" xfId="24651" xr:uid="{00000000-0005-0000-0000-00000B0D0000}"/>
    <cellStyle name="20% - Énfasis5 7 3" xfId="8592" xr:uid="{00000000-0005-0000-0000-00000C0D0000}"/>
    <cellStyle name="20% - Énfasis5 7 3 2" xfId="19014" xr:uid="{00000000-0005-0000-0000-00000D0D0000}"/>
    <cellStyle name="20% - Énfasis5 7 3 2 2" xfId="42359" xr:uid="{00000000-0005-0000-0000-00000E0D0000}"/>
    <cellStyle name="20% - Énfasis5 7 3 3" xfId="13860" xr:uid="{00000000-0005-0000-0000-00000F0D0000}"/>
    <cellStyle name="20% - Énfasis5 7 3 3 2" xfId="37044" xr:uid="{00000000-0005-0000-0000-0000100D0000}"/>
    <cellStyle name="20% - Énfasis5 7 3 4" xfId="31734" xr:uid="{00000000-0005-0000-0000-0000110D0000}"/>
    <cellStyle name="20% - Énfasis5 7 3 5" xfId="26419" xr:uid="{00000000-0005-0000-0000-0000120D0000}"/>
    <cellStyle name="20% - Énfasis5 7 4" xfId="15641" xr:uid="{00000000-0005-0000-0000-0000130D0000}"/>
    <cellStyle name="20% - Énfasis5 7 4 2" xfId="38828" xr:uid="{00000000-0005-0000-0000-0000140D0000}"/>
    <cellStyle name="20% - Énfasis5 7 5" xfId="10332" xr:uid="{00000000-0005-0000-0000-0000150D0000}"/>
    <cellStyle name="20% - Énfasis5 7 5 2" xfId="33513" xr:uid="{00000000-0005-0000-0000-0000160D0000}"/>
    <cellStyle name="20% - Énfasis5 7 6" xfId="20959" xr:uid="{00000000-0005-0000-0000-0000170D0000}"/>
    <cellStyle name="20% - Énfasis5 7 6 2" xfId="28203" xr:uid="{00000000-0005-0000-0000-0000180D0000}"/>
    <cellStyle name="20% - Énfasis5 7 7" xfId="22888" xr:uid="{00000000-0005-0000-0000-0000190D0000}"/>
    <cellStyle name="20% - Énfasis5 7 8" xfId="44154" xr:uid="{00000000-0005-0000-0000-00001A0D0000}"/>
    <cellStyle name="20% - Énfasis5 7 9" xfId="4261" xr:uid="{00000000-0005-0000-0000-00001B0D0000}"/>
    <cellStyle name="20% - Énfasis5 8" xfId="6001" xr:uid="{00000000-0005-0000-0000-00001C0D0000}"/>
    <cellStyle name="20% - Énfasis5 8 2" xfId="16452" xr:uid="{00000000-0005-0000-0000-00001D0D0000}"/>
    <cellStyle name="20% - Énfasis5 8 2 2" xfId="39640" xr:uid="{00000000-0005-0000-0000-00001E0D0000}"/>
    <cellStyle name="20% - Énfasis5 8 3" xfId="11142" xr:uid="{00000000-0005-0000-0000-00001F0D0000}"/>
    <cellStyle name="20% - Énfasis5 8 3 2" xfId="34325" xr:uid="{00000000-0005-0000-0000-0000200D0000}"/>
    <cellStyle name="20% - Énfasis5 8 4" xfId="29015" xr:uid="{00000000-0005-0000-0000-0000210D0000}"/>
    <cellStyle name="20% - Énfasis5 8 5" xfId="23700" xr:uid="{00000000-0005-0000-0000-0000220D0000}"/>
    <cellStyle name="20% - Énfasis5 9" xfId="7734" xr:uid="{00000000-0005-0000-0000-0000230D0000}"/>
    <cellStyle name="20% - Énfasis5 9 2" xfId="18067" xr:uid="{00000000-0005-0000-0000-0000240D0000}"/>
    <cellStyle name="20% - Énfasis5 9 2 2" xfId="41403" xr:uid="{00000000-0005-0000-0000-0000250D0000}"/>
    <cellStyle name="20% - Énfasis5 9 3" xfId="12904" xr:uid="{00000000-0005-0000-0000-0000260D0000}"/>
    <cellStyle name="20% - Énfasis5 9 3 2" xfId="36088" xr:uid="{00000000-0005-0000-0000-0000270D0000}"/>
    <cellStyle name="20% - Énfasis5 9 4" xfId="30778" xr:uid="{00000000-0005-0000-0000-0000280D0000}"/>
    <cellStyle name="20% - Énfasis5 9 5" xfId="25463" xr:uid="{00000000-0005-0000-0000-0000290D0000}"/>
    <cellStyle name="20% - Énfasis6" xfId="48" builtinId="50" customBuiltin="1"/>
    <cellStyle name="20% - Énfasis6 10" xfId="14684" xr:uid="{00000000-0005-0000-0000-00002B0D0000}"/>
    <cellStyle name="20% - Énfasis6 10 2" xfId="37869" xr:uid="{00000000-0005-0000-0000-00002C0D0000}"/>
    <cellStyle name="20% - Énfasis6 11" xfId="9378" xr:uid="{00000000-0005-0000-0000-00002D0D0000}"/>
    <cellStyle name="20% - Énfasis6 11 2" xfId="32559" xr:uid="{00000000-0005-0000-0000-00002E0D0000}"/>
    <cellStyle name="20% - Énfasis6 12" xfId="19836" xr:uid="{00000000-0005-0000-0000-00002F0D0000}"/>
    <cellStyle name="20% - Énfasis6 12 2" xfId="27244" xr:uid="{00000000-0005-0000-0000-0000300D0000}"/>
    <cellStyle name="20% - Énfasis6 13" xfId="21934" xr:uid="{00000000-0005-0000-0000-0000310D0000}"/>
    <cellStyle name="20% - Énfasis6 14" xfId="43182" xr:uid="{00000000-0005-0000-0000-0000320D0000}"/>
    <cellStyle name="20% - Énfasis6 15" xfId="4131" xr:uid="{00000000-0005-0000-0000-0000330D0000}"/>
    <cellStyle name="20% - Énfasis6 16" xfId="2348" xr:uid="{00000000-0005-0000-0000-0000340D0000}"/>
    <cellStyle name="20% - Énfasis6 2" xfId="127" xr:uid="{00000000-0005-0000-0000-0000350D0000}"/>
    <cellStyle name="20% - Énfasis6 2 10" xfId="9479" xr:uid="{00000000-0005-0000-0000-0000360D0000}"/>
    <cellStyle name="20% - Énfasis6 2 10 2" xfId="32660" xr:uid="{00000000-0005-0000-0000-0000370D0000}"/>
    <cellStyle name="20% - Énfasis6 2 11" xfId="19903" xr:uid="{00000000-0005-0000-0000-0000380D0000}"/>
    <cellStyle name="20% - Énfasis6 2 11 2" xfId="27350" xr:uid="{00000000-0005-0000-0000-0000390D0000}"/>
    <cellStyle name="20% - Énfasis6 2 12" xfId="22035" xr:uid="{00000000-0005-0000-0000-00003A0D0000}"/>
    <cellStyle name="20% - Énfasis6 2 2" xfId="128" xr:uid="{00000000-0005-0000-0000-00003B0D0000}"/>
    <cellStyle name="20% - Énfasis6 2 2 2" xfId="129" xr:uid="{00000000-0005-0000-0000-00003C0D0000}"/>
    <cellStyle name="20% - Énfasis6 2 2 2 2" xfId="2000" xr:uid="{00000000-0005-0000-0000-00003D0D0000}"/>
    <cellStyle name="20% - Énfasis6 2 2 2 2 10" xfId="3948" xr:uid="{00000000-0005-0000-0000-00003E0D0000}"/>
    <cellStyle name="20% - Énfasis6 2 2 2 2 2" xfId="7557" xr:uid="{00000000-0005-0000-0000-00003F0D0000}"/>
    <cellStyle name="20% - Énfasis6 2 2 2 2 2 2" xfId="17901" xr:uid="{00000000-0005-0000-0000-0000400D0000}"/>
    <cellStyle name="20% - Énfasis6 2 2 2 2 2 2 2" xfId="41225" xr:uid="{00000000-0005-0000-0000-0000410D0000}"/>
    <cellStyle name="20% - Énfasis6 2 2 2 2 2 3" xfId="12727" xr:uid="{00000000-0005-0000-0000-0000420D0000}"/>
    <cellStyle name="20% - Énfasis6 2 2 2 2 2 3 2" xfId="35910" xr:uid="{00000000-0005-0000-0000-0000430D0000}"/>
    <cellStyle name="20% - Énfasis6 2 2 2 2 2 4" xfId="30600" xr:uid="{00000000-0005-0000-0000-0000440D0000}"/>
    <cellStyle name="20% - Énfasis6 2 2 2 2 2 5" xfId="25285" xr:uid="{00000000-0005-0000-0000-0000450D0000}"/>
    <cellStyle name="20% - Énfasis6 2 2 2 2 3" xfId="9191" xr:uid="{00000000-0005-0000-0000-0000460D0000}"/>
    <cellStyle name="20% - Énfasis6 2 2 2 2 3 2" xfId="19648" xr:uid="{00000000-0005-0000-0000-0000470D0000}"/>
    <cellStyle name="20% - Énfasis6 2 2 2 2 3 2 2" xfId="42993" xr:uid="{00000000-0005-0000-0000-0000480D0000}"/>
    <cellStyle name="20% - Énfasis6 2 2 2 2 3 3" xfId="14494" xr:uid="{00000000-0005-0000-0000-0000490D0000}"/>
    <cellStyle name="20% - Énfasis6 2 2 2 2 3 3 2" xfId="37678" xr:uid="{00000000-0005-0000-0000-00004A0D0000}"/>
    <cellStyle name="20% - Énfasis6 2 2 2 2 3 4" xfId="32368" xr:uid="{00000000-0005-0000-0000-00004B0D0000}"/>
    <cellStyle name="20% - Énfasis6 2 2 2 2 3 5" xfId="27053" xr:uid="{00000000-0005-0000-0000-00004C0D0000}"/>
    <cellStyle name="20% - Énfasis6 2 2 2 2 4" xfId="16275" xr:uid="{00000000-0005-0000-0000-00004D0D0000}"/>
    <cellStyle name="20% - Énfasis6 2 2 2 2 4 2" xfId="39462" xr:uid="{00000000-0005-0000-0000-00004E0D0000}"/>
    <cellStyle name="20% - Énfasis6 2 2 2 2 5" xfId="10966" xr:uid="{00000000-0005-0000-0000-00004F0D0000}"/>
    <cellStyle name="20% - Énfasis6 2 2 2 2 5 2" xfId="34147" xr:uid="{00000000-0005-0000-0000-0000500D0000}"/>
    <cellStyle name="20% - Énfasis6 2 2 2 2 6" xfId="21593" xr:uid="{00000000-0005-0000-0000-0000510D0000}"/>
    <cellStyle name="20% - Énfasis6 2 2 2 2 6 2" xfId="28837" xr:uid="{00000000-0005-0000-0000-0000520D0000}"/>
    <cellStyle name="20% - Énfasis6 2 2 2 2 7" xfId="23522" xr:uid="{00000000-0005-0000-0000-0000530D0000}"/>
    <cellStyle name="20% - Énfasis6 2 2 2 2 8" xfId="44788" xr:uid="{00000000-0005-0000-0000-0000540D0000}"/>
    <cellStyle name="20% - Énfasis6 2 2 2 2 9" xfId="4262" xr:uid="{00000000-0005-0000-0000-0000550D0000}"/>
    <cellStyle name="20% - Énfasis6 2 2 2 3" xfId="2234" xr:uid="{00000000-0005-0000-0000-0000560D0000}"/>
    <cellStyle name="20% - Énfasis6 2 2 2 3 2" xfId="6757" xr:uid="{00000000-0005-0000-0000-0000570D0000}"/>
    <cellStyle name="20% - Énfasis6 2 2 2 3 2 2" xfId="40413" xr:uid="{00000000-0005-0000-0000-0000580D0000}"/>
    <cellStyle name="20% - Énfasis6 2 2 2 3 3" xfId="11915" xr:uid="{00000000-0005-0000-0000-0000590D0000}"/>
    <cellStyle name="20% - Énfasis6 2 2 2 3 3 2" xfId="35098" xr:uid="{00000000-0005-0000-0000-00005A0D0000}"/>
    <cellStyle name="20% - Énfasis6 2 2 2 3 4" xfId="21821" xr:uid="{00000000-0005-0000-0000-00005B0D0000}"/>
    <cellStyle name="20% - Énfasis6 2 2 2 3 4 2" xfId="29788" xr:uid="{00000000-0005-0000-0000-00005C0D0000}"/>
    <cellStyle name="20% - Énfasis6 2 2 2 3 5" xfId="24473" xr:uid="{00000000-0005-0000-0000-00005D0D0000}"/>
    <cellStyle name="20% - Énfasis6 2 2 2 4" xfId="1185" xr:uid="{00000000-0005-0000-0000-00005E0D0000}"/>
    <cellStyle name="20% - Énfasis6 2 2 2 4 2" xfId="18836" xr:uid="{00000000-0005-0000-0000-00005F0D0000}"/>
    <cellStyle name="20% - Énfasis6 2 2 2 4 2 2" xfId="42181" xr:uid="{00000000-0005-0000-0000-0000600D0000}"/>
    <cellStyle name="20% - Énfasis6 2 2 2 4 3" xfId="13682" xr:uid="{00000000-0005-0000-0000-0000610D0000}"/>
    <cellStyle name="20% - Énfasis6 2 2 2 4 3 2" xfId="36866" xr:uid="{00000000-0005-0000-0000-0000620D0000}"/>
    <cellStyle name="20% - Énfasis6 2 2 2 4 4" xfId="20781" xr:uid="{00000000-0005-0000-0000-0000630D0000}"/>
    <cellStyle name="20% - Énfasis6 2 2 2 4 4 2" xfId="31556" xr:uid="{00000000-0005-0000-0000-0000640D0000}"/>
    <cellStyle name="20% - Énfasis6 2 2 2 4 5" xfId="26241" xr:uid="{00000000-0005-0000-0000-0000650D0000}"/>
    <cellStyle name="20% - Énfasis6 2 2 2 4 6" xfId="43976" xr:uid="{00000000-0005-0000-0000-0000660D0000}"/>
    <cellStyle name="20% - Énfasis6 2 2 2 4 7" xfId="4263" xr:uid="{00000000-0005-0000-0000-0000670D0000}"/>
    <cellStyle name="20% - Énfasis6 2 2 2 4 8" xfId="3136" xr:uid="{00000000-0005-0000-0000-0000680D0000}"/>
    <cellStyle name="20% - Énfasis6 2 2 2 5" xfId="15463" xr:uid="{00000000-0005-0000-0000-0000690D0000}"/>
    <cellStyle name="20% - Énfasis6 2 2 2 5 2" xfId="38650" xr:uid="{00000000-0005-0000-0000-00006A0D0000}"/>
    <cellStyle name="20% - Énfasis6 2 2 2 6" xfId="10154" xr:uid="{00000000-0005-0000-0000-00006B0D0000}"/>
    <cellStyle name="20% - Énfasis6 2 2 2 6 2" xfId="33335" xr:uid="{00000000-0005-0000-0000-00006C0D0000}"/>
    <cellStyle name="20% - Énfasis6 2 2 2 7" xfId="19905" xr:uid="{00000000-0005-0000-0000-00006D0D0000}"/>
    <cellStyle name="20% - Énfasis6 2 2 2 7 2" xfId="28025" xr:uid="{00000000-0005-0000-0000-00006E0D0000}"/>
    <cellStyle name="20% - Énfasis6 2 2 2 8" xfId="22710" xr:uid="{00000000-0005-0000-0000-00006F0D0000}"/>
    <cellStyle name="20% - Énfasis6 2 2 3" xfId="1593" xr:uid="{00000000-0005-0000-0000-0000700D0000}"/>
    <cellStyle name="20% - Énfasis6 2 2 3 10" xfId="3542" xr:uid="{00000000-0005-0000-0000-0000710D0000}"/>
    <cellStyle name="20% - Énfasis6 2 2 3 2" xfId="7157" xr:uid="{00000000-0005-0000-0000-0000720D0000}"/>
    <cellStyle name="20% - Énfasis6 2 2 3 2 2" xfId="17519" xr:uid="{00000000-0005-0000-0000-0000730D0000}"/>
    <cellStyle name="20% - Énfasis6 2 2 3 2 2 2" xfId="40819" xr:uid="{00000000-0005-0000-0000-0000740D0000}"/>
    <cellStyle name="20% - Énfasis6 2 2 3 2 3" xfId="12321" xr:uid="{00000000-0005-0000-0000-0000750D0000}"/>
    <cellStyle name="20% - Énfasis6 2 2 3 2 3 2" xfId="35504" xr:uid="{00000000-0005-0000-0000-0000760D0000}"/>
    <cellStyle name="20% - Énfasis6 2 2 3 2 4" xfId="30194" xr:uid="{00000000-0005-0000-0000-0000770D0000}"/>
    <cellStyle name="20% - Énfasis6 2 2 3 2 5" xfId="24879" xr:uid="{00000000-0005-0000-0000-0000780D0000}"/>
    <cellStyle name="20% - Énfasis6 2 2 3 3" xfId="8808" xr:uid="{00000000-0005-0000-0000-0000790D0000}"/>
    <cellStyle name="20% - Énfasis6 2 2 3 3 2" xfId="19242" xr:uid="{00000000-0005-0000-0000-00007A0D0000}"/>
    <cellStyle name="20% - Énfasis6 2 2 3 3 2 2" xfId="42587" xr:uid="{00000000-0005-0000-0000-00007B0D0000}"/>
    <cellStyle name="20% - Énfasis6 2 2 3 3 3" xfId="14088" xr:uid="{00000000-0005-0000-0000-00007C0D0000}"/>
    <cellStyle name="20% - Énfasis6 2 2 3 3 3 2" xfId="37272" xr:uid="{00000000-0005-0000-0000-00007D0D0000}"/>
    <cellStyle name="20% - Énfasis6 2 2 3 3 4" xfId="31962" xr:uid="{00000000-0005-0000-0000-00007E0D0000}"/>
    <cellStyle name="20% - Énfasis6 2 2 3 3 5" xfId="26647" xr:uid="{00000000-0005-0000-0000-00007F0D0000}"/>
    <cellStyle name="20% - Énfasis6 2 2 3 4" xfId="15869" xr:uid="{00000000-0005-0000-0000-0000800D0000}"/>
    <cellStyle name="20% - Énfasis6 2 2 3 4 2" xfId="39056" xr:uid="{00000000-0005-0000-0000-0000810D0000}"/>
    <cellStyle name="20% - Énfasis6 2 2 3 5" xfId="10560" xr:uid="{00000000-0005-0000-0000-0000820D0000}"/>
    <cellStyle name="20% - Énfasis6 2 2 3 5 2" xfId="33741" xr:uid="{00000000-0005-0000-0000-0000830D0000}"/>
    <cellStyle name="20% - Énfasis6 2 2 3 6" xfId="21187" xr:uid="{00000000-0005-0000-0000-0000840D0000}"/>
    <cellStyle name="20% - Énfasis6 2 2 3 6 2" xfId="28431" xr:uid="{00000000-0005-0000-0000-0000850D0000}"/>
    <cellStyle name="20% - Énfasis6 2 2 3 7" xfId="23116" xr:uid="{00000000-0005-0000-0000-0000860D0000}"/>
    <cellStyle name="20% - Énfasis6 2 2 3 8" xfId="44382" xr:uid="{00000000-0005-0000-0000-0000870D0000}"/>
    <cellStyle name="20% - Énfasis6 2 2 3 9" xfId="4264" xr:uid="{00000000-0005-0000-0000-0000880D0000}"/>
    <cellStyle name="20% - Énfasis6 2 2 4" xfId="2233" xr:uid="{00000000-0005-0000-0000-0000890D0000}"/>
    <cellStyle name="20% - Énfasis6 2 2 4 2" xfId="6358" xr:uid="{00000000-0005-0000-0000-00008A0D0000}"/>
    <cellStyle name="20% - Énfasis6 2 2 4 2 2" xfId="40007" xr:uid="{00000000-0005-0000-0000-00008B0D0000}"/>
    <cellStyle name="20% - Énfasis6 2 2 4 3" xfId="11509" xr:uid="{00000000-0005-0000-0000-00008C0D0000}"/>
    <cellStyle name="20% - Énfasis6 2 2 4 3 2" xfId="34692" xr:uid="{00000000-0005-0000-0000-00008D0D0000}"/>
    <cellStyle name="20% - Énfasis6 2 2 4 4" xfId="21820" xr:uid="{00000000-0005-0000-0000-00008E0D0000}"/>
    <cellStyle name="20% - Énfasis6 2 2 4 4 2" xfId="29382" xr:uid="{00000000-0005-0000-0000-00008F0D0000}"/>
    <cellStyle name="20% - Énfasis6 2 2 4 5" xfId="24067" xr:uid="{00000000-0005-0000-0000-0000900D0000}"/>
    <cellStyle name="20% - Énfasis6 2 2 5" xfId="769" xr:uid="{00000000-0005-0000-0000-0000910D0000}"/>
    <cellStyle name="20% - Énfasis6 2 2 5 2" xfId="18431" xr:uid="{00000000-0005-0000-0000-0000920D0000}"/>
    <cellStyle name="20% - Énfasis6 2 2 5 2 2" xfId="41775" xr:uid="{00000000-0005-0000-0000-0000930D0000}"/>
    <cellStyle name="20% - Énfasis6 2 2 5 3" xfId="13276" xr:uid="{00000000-0005-0000-0000-0000940D0000}"/>
    <cellStyle name="20% - Énfasis6 2 2 5 3 2" xfId="36460" xr:uid="{00000000-0005-0000-0000-0000950D0000}"/>
    <cellStyle name="20% - Énfasis6 2 2 5 4" xfId="20375" xr:uid="{00000000-0005-0000-0000-0000960D0000}"/>
    <cellStyle name="20% - Énfasis6 2 2 5 4 2" xfId="31150" xr:uid="{00000000-0005-0000-0000-0000970D0000}"/>
    <cellStyle name="20% - Énfasis6 2 2 5 5" xfId="25835" xr:uid="{00000000-0005-0000-0000-0000980D0000}"/>
    <cellStyle name="20% - Énfasis6 2 2 5 6" xfId="43570" xr:uid="{00000000-0005-0000-0000-0000990D0000}"/>
    <cellStyle name="20% - Énfasis6 2 2 5 7" xfId="4265" xr:uid="{00000000-0005-0000-0000-00009A0D0000}"/>
    <cellStyle name="20% - Énfasis6 2 2 5 8" xfId="2730" xr:uid="{00000000-0005-0000-0000-00009B0D0000}"/>
    <cellStyle name="20% - Énfasis6 2 2 6" xfId="15057" xr:uid="{00000000-0005-0000-0000-00009C0D0000}"/>
    <cellStyle name="20% - Énfasis6 2 2 6 2" xfId="38244" xr:uid="{00000000-0005-0000-0000-00009D0D0000}"/>
    <cellStyle name="20% - Énfasis6 2 2 7" xfId="9748" xr:uid="{00000000-0005-0000-0000-00009E0D0000}"/>
    <cellStyle name="20% - Énfasis6 2 2 7 2" xfId="32929" xr:uid="{00000000-0005-0000-0000-00009F0D0000}"/>
    <cellStyle name="20% - Énfasis6 2 2 8" xfId="19904" xr:uid="{00000000-0005-0000-0000-0000A00D0000}"/>
    <cellStyle name="20% - Énfasis6 2 2 8 2" xfId="27619" xr:uid="{00000000-0005-0000-0000-0000A10D0000}"/>
    <cellStyle name="20% - Énfasis6 2 2 9" xfId="22304" xr:uid="{00000000-0005-0000-0000-0000A20D0000}"/>
    <cellStyle name="20% - Énfasis6 2 3" xfId="130" xr:uid="{00000000-0005-0000-0000-0000A30D0000}"/>
    <cellStyle name="20% - Énfasis6 2 3 2" xfId="1314" xr:uid="{00000000-0005-0000-0000-0000A40D0000}"/>
    <cellStyle name="20% - Énfasis6 2 3 2 10" xfId="4266" xr:uid="{00000000-0005-0000-0000-0000A50D0000}"/>
    <cellStyle name="20% - Énfasis6 2 3 2 11" xfId="3265" xr:uid="{00000000-0005-0000-0000-0000A60D0000}"/>
    <cellStyle name="20% - Énfasis6 2 3 2 2" xfId="2129" xr:uid="{00000000-0005-0000-0000-0000A70D0000}"/>
    <cellStyle name="20% - Énfasis6 2 3 2 2 10" xfId="4077" xr:uid="{00000000-0005-0000-0000-0000A80D0000}"/>
    <cellStyle name="20% - Énfasis6 2 3 2 2 2" xfId="7684" xr:uid="{00000000-0005-0000-0000-0000A90D0000}"/>
    <cellStyle name="20% - Énfasis6 2 3 2 2 2 2" xfId="18018" xr:uid="{00000000-0005-0000-0000-0000AA0D0000}"/>
    <cellStyle name="20% - Énfasis6 2 3 2 2 2 2 2" xfId="41354" xr:uid="{00000000-0005-0000-0000-0000AB0D0000}"/>
    <cellStyle name="20% - Énfasis6 2 3 2 2 2 3" xfId="12856" xr:uid="{00000000-0005-0000-0000-0000AC0D0000}"/>
    <cellStyle name="20% - Énfasis6 2 3 2 2 2 3 2" xfId="36039" xr:uid="{00000000-0005-0000-0000-0000AD0D0000}"/>
    <cellStyle name="20% - Énfasis6 2 3 2 2 2 4" xfId="30729" xr:uid="{00000000-0005-0000-0000-0000AE0D0000}"/>
    <cellStyle name="20% - Énfasis6 2 3 2 2 2 5" xfId="25414" xr:uid="{00000000-0005-0000-0000-0000AF0D0000}"/>
    <cellStyle name="20% - Énfasis6 2 3 2 2 3" xfId="9308" xr:uid="{00000000-0005-0000-0000-0000B00D0000}"/>
    <cellStyle name="20% - Énfasis6 2 3 2 2 3 2" xfId="19777" xr:uid="{00000000-0005-0000-0000-0000B10D0000}"/>
    <cellStyle name="20% - Énfasis6 2 3 2 2 3 2 2" xfId="43122" xr:uid="{00000000-0005-0000-0000-0000B20D0000}"/>
    <cellStyle name="20% - Énfasis6 2 3 2 2 3 3" xfId="14623" xr:uid="{00000000-0005-0000-0000-0000B30D0000}"/>
    <cellStyle name="20% - Énfasis6 2 3 2 2 3 3 2" xfId="37807" xr:uid="{00000000-0005-0000-0000-0000B40D0000}"/>
    <cellStyle name="20% - Énfasis6 2 3 2 2 3 4" xfId="32497" xr:uid="{00000000-0005-0000-0000-0000B50D0000}"/>
    <cellStyle name="20% - Énfasis6 2 3 2 2 3 5" xfId="27182" xr:uid="{00000000-0005-0000-0000-0000B60D0000}"/>
    <cellStyle name="20% - Énfasis6 2 3 2 2 4" xfId="16404" xr:uid="{00000000-0005-0000-0000-0000B70D0000}"/>
    <cellStyle name="20% - Énfasis6 2 3 2 2 4 2" xfId="39591" xr:uid="{00000000-0005-0000-0000-0000B80D0000}"/>
    <cellStyle name="20% - Énfasis6 2 3 2 2 5" xfId="11095" xr:uid="{00000000-0005-0000-0000-0000B90D0000}"/>
    <cellStyle name="20% - Énfasis6 2 3 2 2 5 2" xfId="34276" xr:uid="{00000000-0005-0000-0000-0000BA0D0000}"/>
    <cellStyle name="20% - Énfasis6 2 3 2 2 6" xfId="21722" xr:uid="{00000000-0005-0000-0000-0000BB0D0000}"/>
    <cellStyle name="20% - Énfasis6 2 3 2 2 6 2" xfId="28966" xr:uid="{00000000-0005-0000-0000-0000BC0D0000}"/>
    <cellStyle name="20% - Énfasis6 2 3 2 2 7" xfId="23651" xr:uid="{00000000-0005-0000-0000-0000BD0D0000}"/>
    <cellStyle name="20% - Énfasis6 2 3 2 2 8" xfId="44917" xr:uid="{00000000-0005-0000-0000-0000BE0D0000}"/>
    <cellStyle name="20% - Énfasis6 2 3 2 2 9" xfId="4267" xr:uid="{00000000-0005-0000-0000-0000BF0D0000}"/>
    <cellStyle name="20% - Énfasis6 2 3 2 3" xfId="6884" xr:uid="{00000000-0005-0000-0000-0000C00D0000}"/>
    <cellStyle name="20% - Énfasis6 2 3 2 3 2" xfId="17254" xr:uid="{00000000-0005-0000-0000-0000C10D0000}"/>
    <cellStyle name="20% - Énfasis6 2 3 2 3 2 2" xfId="40542" xr:uid="{00000000-0005-0000-0000-0000C20D0000}"/>
    <cellStyle name="20% - Énfasis6 2 3 2 3 3" xfId="12044" xr:uid="{00000000-0005-0000-0000-0000C30D0000}"/>
    <cellStyle name="20% - Énfasis6 2 3 2 3 3 2" xfId="35227" xr:uid="{00000000-0005-0000-0000-0000C40D0000}"/>
    <cellStyle name="20% - Énfasis6 2 3 2 3 4" xfId="29917" xr:uid="{00000000-0005-0000-0000-0000C50D0000}"/>
    <cellStyle name="20% - Énfasis6 2 3 2 3 5" xfId="24602" xr:uid="{00000000-0005-0000-0000-0000C60D0000}"/>
    <cellStyle name="20% - Énfasis6 2 3 2 4" xfId="8543" xr:uid="{00000000-0005-0000-0000-0000C70D0000}"/>
    <cellStyle name="20% - Énfasis6 2 3 2 4 2" xfId="18965" xr:uid="{00000000-0005-0000-0000-0000C80D0000}"/>
    <cellStyle name="20% - Énfasis6 2 3 2 4 2 2" xfId="42310" xr:uid="{00000000-0005-0000-0000-0000C90D0000}"/>
    <cellStyle name="20% - Énfasis6 2 3 2 4 3" xfId="13811" xr:uid="{00000000-0005-0000-0000-0000CA0D0000}"/>
    <cellStyle name="20% - Énfasis6 2 3 2 4 3 2" xfId="36995" xr:uid="{00000000-0005-0000-0000-0000CB0D0000}"/>
    <cellStyle name="20% - Énfasis6 2 3 2 4 4" xfId="31685" xr:uid="{00000000-0005-0000-0000-0000CC0D0000}"/>
    <cellStyle name="20% - Énfasis6 2 3 2 4 5" xfId="26370" xr:uid="{00000000-0005-0000-0000-0000CD0D0000}"/>
    <cellStyle name="20% - Énfasis6 2 3 2 5" xfId="15592" xr:uid="{00000000-0005-0000-0000-0000CE0D0000}"/>
    <cellStyle name="20% - Énfasis6 2 3 2 5 2" xfId="38779" xr:uid="{00000000-0005-0000-0000-0000CF0D0000}"/>
    <cellStyle name="20% - Énfasis6 2 3 2 6" xfId="10283" xr:uid="{00000000-0005-0000-0000-0000D00D0000}"/>
    <cellStyle name="20% - Énfasis6 2 3 2 6 2" xfId="33464" xr:uid="{00000000-0005-0000-0000-0000D10D0000}"/>
    <cellStyle name="20% - Énfasis6 2 3 2 7" xfId="20910" xr:uid="{00000000-0005-0000-0000-0000D20D0000}"/>
    <cellStyle name="20% - Énfasis6 2 3 2 7 2" xfId="28154" xr:uid="{00000000-0005-0000-0000-0000D30D0000}"/>
    <cellStyle name="20% - Énfasis6 2 3 2 8" xfId="22839" xr:uid="{00000000-0005-0000-0000-0000D40D0000}"/>
    <cellStyle name="20% - Énfasis6 2 3 2 9" xfId="44105" xr:uid="{00000000-0005-0000-0000-0000D50D0000}"/>
    <cellStyle name="20% - Énfasis6 2 3 3" xfId="1722" xr:uid="{00000000-0005-0000-0000-0000D60D0000}"/>
    <cellStyle name="20% - Énfasis6 2 3 3 10" xfId="3671" xr:uid="{00000000-0005-0000-0000-0000D70D0000}"/>
    <cellStyle name="20% - Énfasis6 2 3 3 2" xfId="7284" xr:uid="{00000000-0005-0000-0000-0000D80D0000}"/>
    <cellStyle name="20% - Énfasis6 2 3 3 2 2" xfId="17636" xr:uid="{00000000-0005-0000-0000-0000D90D0000}"/>
    <cellStyle name="20% - Énfasis6 2 3 3 2 2 2" xfId="40948" xr:uid="{00000000-0005-0000-0000-0000DA0D0000}"/>
    <cellStyle name="20% - Énfasis6 2 3 3 2 3" xfId="12450" xr:uid="{00000000-0005-0000-0000-0000DB0D0000}"/>
    <cellStyle name="20% - Énfasis6 2 3 3 2 3 2" xfId="35633" xr:uid="{00000000-0005-0000-0000-0000DC0D0000}"/>
    <cellStyle name="20% - Énfasis6 2 3 3 2 4" xfId="30323" xr:uid="{00000000-0005-0000-0000-0000DD0D0000}"/>
    <cellStyle name="20% - Énfasis6 2 3 3 2 5" xfId="25008" xr:uid="{00000000-0005-0000-0000-0000DE0D0000}"/>
    <cellStyle name="20% - Énfasis6 2 3 3 3" xfId="8925" xr:uid="{00000000-0005-0000-0000-0000DF0D0000}"/>
    <cellStyle name="20% - Énfasis6 2 3 3 3 2" xfId="19371" xr:uid="{00000000-0005-0000-0000-0000E00D0000}"/>
    <cellStyle name="20% - Énfasis6 2 3 3 3 2 2" xfId="42716" xr:uid="{00000000-0005-0000-0000-0000E10D0000}"/>
    <cellStyle name="20% - Énfasis6 2 3 3 3 3" xfId="14217" xr:uid="{00000000-0005-0000-0000-0000E20D0000}"/>
    <cellStyle name="20% - Énfasis6 2 3 3 3 3 2" xfId="37401" xr:uid="{00000000-0005-0000-0000-0000E30D0000}"/>
    <cellStyle name="20% - Énfasis6 2 3 3 3 4" xfId="32091" xr:uid="{00000000-0005-0000-0000-0000E40D0000}"/>
    <cellStyle name="20% - Énfasis6 2 3 3 3 5" xfId="26776" xr:uid="{00000000-0005-0000-0000-0000E50D0000}"/>
    <cellStyle name="20% - Énfasis6 2 3 3 4" xfId="15998" xr:uid="{00000000-0005-0000-0000-0000E60D0000}"/>
    <cellStyle name="20% - Énfasis6 2 3 3 4 2" xfId="39185" xr:uid="{00000000-0005-0000-0000-0000E70D0000}"/>
    <cellStyle name="20% - Énfasis6 2 3 3 5" xfId="10689" xr:uid="{00000000-0005-0000-0000-0000E80D0000}"/>
    <cellStyle name="20% - Énfasis6 2 3 3 5 2" xfId="33870" xr:uid="{00000000-0005-0000-0000-0000E90D0000}"/>
    <cellStyle name="20% - Énfasis6 2 3 3 6" xfId="21316" xr:uid="{00000000-0005-0000-0000-0000EA0D0000}"/>
    <cellStyle name="20% - Énfasis6 2 3 3 6 2" xfId="28560" xr:uid="{00000000-0005-0000-0000-0000EB0D0000}"/>
    <cellStyle name="20% - Énfasis6 2 3 3 7" xfId="23245" xr:uid="{00000000-0005-0000-0000-0000EC0D0000}"/>
    <cellStyle name="20% - Énfasis6 2 3 3 8" xfId="44511" xr:uid="{00000000-0005-0000-0000-0000ED0D0000}"/>
    <cellStyle name="20% - Énfasis6 2 3 3 9" xfId="4268" xr:uid="{00000000-0005-0000-0000-0000EE0D0000}"/>
    <cellStyle name="20% - Énfasis6 2 3 4" xfId="2235" xr:uid="{00000000-0005-0000-0000-0000EF0D0000}"/>
    <cellStyle name="20% - Énfasis6 2 3 4 2" xfId="6485" xr:uid="{00000000-0005-0000-0000-0000F00D0000}"/>
    <cellStyle name="20% - Énfasis6 2 3 4 2 2" xfId="40136" xr:uid="{00000000-0005-0000-0000-0000F10D0000}"/>
    <cellStyle name="20% - Énfasis6 2 3 4 3" xfId="11638" xr:uid="{00000000-0005-0000-0000-0000F20D0000}"/>
    <cellStyle name="20% - Énfasis6 2 3 4 3 2" xfId="34821" xr:uid="{00000000-0005-0000-0000-0000F30D0000}"/>
    <cellStyle name="20% - Énfasis6 2 3 4 4" xfId="21822" xr:uid="{00000000-0005-0000-0000-0000F40D0000}"/>
    <cellStyle name="20% - Énfasis6 2 3 4 4 2" xfId="29511" xr:uid="{00000000-0005-0000-0000-0000F50D0000}"/>
    <cellStyle name="20% - Énfasis6 2 3 4 5" xfId="24196" xr:uid="{00000000-0005-0000-0000-0000F60D0000}"/>
    <cellStyle name="20% - Énfasis6 2 3 5" xfId="906" xr:uid="{00000000-0005-0000-0000-0000F70D0000}"/>
    <cellStyle name="20% - Énfasis6 2 3 5 2" xfId="18560" xr:uid="{00000000-0005-0000-0000-0000F80D0000}"/>
    <cellStyle name="20% - Énfasis6 2 3 5 2 2" xfId="41904" xr:uid="{00000000-0005-0000-0000-0000F90D0000}"/>
    <cellStyle name="20% - Énfasis6 2 3 5 3" xfId="13405" xr:uid="{00000000-0005-0000-0000-0000FA0D0000}"/>
    <cellStyle name="20% - Énfasis6 2 3 5 3 2" xfId="36589" xr:uid="{00000000-0005-0000-0000-0000FB0D0000}"/>
    <cellStyle name="20% - Énfasis6 2 3 5 4" xfId="20504" xr:uid="{00000000-0005-0000-0000-0000FC0D0000}"/>
    <cellStyle name="20% - Énfasis6 2 3 5 4 2" xfId="31279" xr:uid="{00000000-0005-0000-0000-0000FD0D0000}"/>
    <cellStyle name="20% - Énfasis6 2 3 5 5" xfId="25964" xr:uid="{00000000-0005-0000-0000-0000FE0D0000}"/>
    <cellStyle name="20% - Énfasis6 2 3 5 6" xfId="43699" xr:uid="{00000000-0005-0000-0000-0000FF0D0000}"/>
    <cellStyle name="20% - Énfasis6 2 3 5 7" xfId="4269" xr:uid="{00000000-0005-0000-0000-0000000E0000}"/>
    <cellStyle name="20% - Énfasis6 2 3 5 8" xfId="2859" xr:uid="{00000000-0005-0000-0000-0000010E0000}"/>
    <cellStyle name="20% - Énfasis6 2 3 6" xfId="15186" xr:uid="{00000000-0005-0000-0000-0000020E0000}"/>
    <cellStyle name="20% - Énfasis6 2 3 6 2" xfId="38373" xr:uid="{00000000-0005-0000-0000-0000030E0000}"/>
    <cellStyle name="20% - Énfasis6 2 3 7" xfId="9877" xr:uid="{00000000-0005-0000-0000-0000040E0000}"/>
    <cellStyle name="20% - Énfasis6 2 3 7 2" xfId="33058" xr:uid="{00000000-0005-0000-0000-0000050E0000}"/>
    <cellStyle name="20% - Énfasis6 2 3 8" xfId="19906" xr:uid="{00000000-0005-0000-0000-0000060E0000}"/>
    <cellStyle name="20% - Énfasis6 2 3 8 2" xfId="27748" xr:uid="{00000000-0005-0000-0000-0000070E0000}"/>
    <cellStyle name="20% - Énfasis6 2 3 9" xfId="22433" xr:uid="{00000000-0005-0000-0000-0000080E0000}"/>
    <cellStyle name="20% - Énfasis6 2 4" xfId="1050" xr:uid="{00000000-0005-0000-0000-0000090E0000}"/>
    <cellStyle name="20% - Énfasis6 2 4 10" xfId="4270" xr:uid="{00000000-0005-0000-0000-00000A0E0000}"/>
    <cellStyle name="20% - Énfasis6 2 4 11" xfId="3001" xr:uid="{00000000-0005-0000-0000-00000B0E0000}"/>
    <cellStyle name="20% - Énfasis6 2 4 2" xfId="1865" xr:uid="{00000000-0005-0000-0000-00000C0E0000}"/>
    <cellStyle name="20% - Énfasis6 2 4 2 10" xfId="3813" xr:uid="{00000000-0005-0000-0000-00000D0E0000}"/>
    <cellStyle name="20% - Énfasis6 2 4 2 2" xfId="7424" xr:uid="{00000000-0005-0000-0000-00000E0E0000}"/>
    <cellStyle name="20% - Énfasis6 2 4 2 2 2" xfId="17778" xr:uid="{00000000-0005-0000-0000-00000F0E0000}"/>
    <cellStyle name="20% - Énfasis6 2 4 2 2 2 2" xfId="41090" xr:uid="{00000000-0005-0000-0000-0000100E0000}"/>
    <cellStyle name="20% - Énfasis6 2 4 2 2 3" xfId="12592" xr:uid="{00000000-0005-0000-0000-0000110E0000}"/>
    <cellStyle name="20% - Énfasis6 2 4 2 2 3 2" xfId="35775" xr:uid="{00000000-0005-0000-0000-0000120E0000}"/>
    <cellStyle name="20% - Énfasis6 2 4 2 2 4" xfId="30465" xr:uid="{00000000-0005-0000-0000-0000130E0000}"/>
    <cellStyle name="20% - Énfasis6 2 4 2 2 5" xfId="25150" xr:uid="{00000000-0005-0000-0000-0000140E0000}"/>
    <cellStyle name="20% - Énfasis6 2 4 2 3" xfId="9068" xr:uid="{00000000-0005-0000-0000-0000150E0000}"/>
    <cellStyle name="20% - Énfasis6 2 4 2 3 2" xfId="19513" xr:uid="{00000000-0005-0000-0000-0000160E0000}"/>
    <cellStyle name="20% - Énfasis6 2 4 2 3 2 2" xfId="42858" xr:uid="{00000000-0005-0000-0000-0000170E0000}"/>
    <cellStyle name="20% - Énfasis6 2 4 2 3 3" xfId="14359" xr:uid="{00000000-0005-0000-0000-0000180E0000}"/>
    <cellStyle name="20% - Énfasis6 2 4 2 3 3 2" xfId="37543" xr:uid="{00000000-0005-0000-0000-0000190E0000}"/>
    <cellStyle name="20% - Énfasis6 2 4 2 3 4" xfId="32233" xr:uid="{00000000-0005-0000-0000-00001A0E0000}"/>
    <cellStyle name="20% - Énfasis6 2 4 2 3 5" xfId="26918" xr:uid="{00000000-0005-0000-0000-00001B0E0000}"/>
    <cellStyle name="20% - Énfasis6 2 4 2 4" xfId="16140" xr:uid="{00000000-0005-0000-0000-00001C0E0000}"/>
    <cellStyle name="20% - Énfasis6 2 4 2 4 2" xfId="39327" xr:uid="{00000000-0005-0000-0000-00001D0E0000}"/>
    <cellStyle name="20% - Énfasis6 2 4 2 5" xfId="10831" xr:uid="{00000000-0005-0000-0000-00001E0E0000}"/>
    <cellStyle name="20% - Énfasis6 2 4 2 5 2" xfId="34012" xr:uid="{00000000-0005-0000-0000-00001F0E0000}"/>
    <cellStyle name="20% - Énfasis6 2 4 2 6" xfId="21458" xr:uid="{00000000-0005-0000-0000-0000200E0000}"/>
    <cellStyle name="20% - Énfasis6 2 4 2 6 2" xfId="28702" xr:uid="{00000000-0005-0000-0000-0000210E0000}"/>
    <cellStyle name="20% - Énfasis6 2 4 2 7" xfId="23387" xr:uid="{00000000-0005-0000-0000-0000220E0000}"/>
    <cellStyle name="20% - Énfasis6 2 4 2 8" xfId="44653" xr:uid="{00000000-0005-0000-0000-0000230E0000}"/>
    <cellStyle name="20% - Énfasis6 2 4 2 9" xfId="4271" xr:uid="{00000000-0005-0000-0000-0000240E0000}"/>
    <cellStyle name="20% - Énfasis6 2 4 3" xfId="6624" xr:uid="{00000000-0005-0000-0000-0000250E0000}"/>
    <cellStyle name="20% - Énfasis6 2 4 3 2" xfId="17026" xr:uid="{00000000-0005-0000-0000-0000260E0000}"/>
    <cellStyle name="20% - Énfasis6 2 4 3 2 2" xfId="40278" xr:uid="{00000000-0005-0000-0000-0000270E0000}"/>
    <cellStyle name="20% - Énfasis6 2 4 3 3" xfId="11780" xr:uid="{00000000-0005-0000-0000-0000280E0000}"/>
    <cellStyle name="20% - Énfasis6 2 4 3 3 2" xfId="34963" xr:uid="{00000000-0005-0000-0000-0000290E0000}"/>
    <cellStyle name="20% - Énfasis6 2 4 3 4" xfId="29653" xr:uid="{00000000-0005-0000-0000-00002A0E0000}"/>
    <cellStyle name="20% - Énfasis6 2 4 3 5" xfId="24338" xr:uid="{00000000-0005-0000-0000-00002B0E0000}"/>
    <cellStyle name="20% - Énfasis6 2 4 4" xfId="8315" xr:uid="{00000000-0005-0000-0000-00002C0E0000}"/>
    <cellStyle name="20% - Énfasis6 2 4 4 2" xfId="18701" xr:uid="{00000000-0005-0000-0000-00002D0E0000}"/>
    <cellStyle name="20% - Énfasis6 2 4 4 2 2" xfId="42046" xr:uid="{00000000-0005-0000-0000-00002E0E0000}"/>
    <cellStyle name="20% - Énfasis6 2 4 4 3" xfId="13547" xr:uid="{00000000-0005-0000-0000-00002F0E0000}"/>
    <cellStyle name="20% - Énfasis6 2 4 4 3 2" xfId="36731" xr:uid="{00000000-0005-0000-0000-0000300E0000}"/>
    <cellStyle name="20% - Énfasis6 2 4 4 4" xfId="31421" xr:uid="{00000000-0005-0000-0000-0000310E0000}"/>
    <cellStyle name="20% - Énfasis6 2 4 4 5" xfId="26106" xr:uid="{00000000-0005-0000-0000-0000320E0000}"/>
    <cellStyle name="20% - Énfasis6 2 4 5" xfId="15328" xr:uid="{00000000-0005-0000-0000-0000330E0000}"/>
    <cellStyle name="20% - Énfasis6 2 4 5 2" xfId="38515" xr:uid="{00000000-0005-0000-0000-0000340E0000}"/>
    <cellStyle name="20% - Énfasis6 2 4 6" xfId="10019" xr:uid="{00000000-0005-0000-0000-0000350E0000}"/>
    <cellStyle name="20% - Énfasis6 2 4 6 2" xfId="33200" xr:uid="{00000000-0005-0000-0000-0000360E0000}"/>
    <cellStyle name="20% - Énfasis6 2 4 7" xfId="20646" xr:uid="{00000000-0005-0000-0000-0000370E0000}"/>
    <cellStyle name="20% - Énfasis6 2 4 7 2" xfId="27890" xr:uid="{00000000-0005-0000-0000-0000380E0000}"/>
    <cellStyle name="20% - Énfasis6 2 4 8" xfId="22575" xr:uid="{00000000-0005-0000-0000-0000390E0000}"/>
    <cellStyle name="20% - Énfasis6 2 4 9" xfId="43841" xr:uid="{00000000-0005-0000-0000-00003A0E0000}"/>
    <cellStyle name="20% - Énfasis6 2 5" xfId="631" xr:uid="{00000000-0005-0000-0000-00003B0E0000}"/>
    <cellStyle name="20% - Énfasis6 2 5 10" xfId="2595" xr:uid="{00000000-0005-0000-0000-00003C0E0000}"/>
    <cellStyle name="20% - Énfasis6 2 5 2" xfId="6225" xr:uid="{00000000-0005-0000-0000-00003D0E0000}"/>
    <cellStyle name="20% - Énfasis6 2 5 2 2" xfId="16668" xr:uid="{00000000-0005-0000-0000-00003E0E0000}"/>
    <cellStyle name="20% - Énfasis6 2 5 2 2 2" xfId="39872" xr:uid="{00000000-0005-0000-0000-00003F0E0000}"/>
    <cellStyle name="20% - Énfasis6 2 5 2 3" xfId="11374" xr:uid="{00000000-0005-0000-0000-0000400E0000}"/>
    <cellStyle name="20% - Énfasis6 2 5 2 3 2" xfId="34557" xr:uid="{00000000-0005-0000-0000-0000410E0000}"/>
    <cellStyle name="20% - Énfasis6 2 5 2 4" xfId="29247" xr:uid="{00000000-0005-0000-0000-0000420E0000}"/>
    <cellStyle name="20% - Énfasis6 2 5 2 5" xfId="23932" xr:uid="{00000000-0005-0000-0000-0000430E0000}"/>
    <cellStyle name="20% - Énfasis6 2 5 3" xfId="7957" xr:uid="{00000000-0005-0000-0000-0000440E0000}"/>
    <cellStyle name="20% - Énfasis6 2 5 3 2" xfId="18296" xr:uid="{00000000-0005-0000-0000-0000450E0000}"/>
    <cellStyle name="20% - Énfasis6 2 5 3 2 2" xfId="41640" xr:uid="{00000000-0005-0000-0000-0000460E0000}"/>
    <cellStyle name="20% - Énfasis6 2 5 3 3" xfId="13141" xr:uid="{00000000-0005-0000-0000-0000470E0000}"/>
    <cellStyle name="20% - Énfasis6 2 5 3 3 2" xfId="36325" xr:uid="{00000000-0005-0000-0000-0000480E0000}"/>
    <cellStyle name="20% - Énfasis6 2 5 3 4" xfId="31015" xr:uid="{00000000-0005-0000-0000-0000490E0000}"/>
    <cellStyle name="20% - Énfasis6 2 5 3 5" xfId="25700" xr:uid="{00000000-0005-0000-0000-00004A0E0000}"/>
    <cellStyle name="20% - Énfasis6 2 5 4" xfId="14922" xr:uid="{00000000-0005-0000-0000-00004B0E0000}"/>
    <cellStyle name="20% - Énfasis6 2 5 4 2" xfId="38109" xr:uid="{00000000-0005-0000-0000-00004C0E0000}"/>
    <cellStyle name="20% - Énfasis6 2 5 5" xfId="9613" xr:uid="{00000000-0005-0000-0000-00004D0E0000}"/>
    <cellStyle name="20% - Énfasis6 2 5 5 2" xfId="32794" xr:uid="{00000000-0005-0000-0000-00004E0E0000}"/>
    <cellStyle name="20% - Énfasis6 2 5 6" xfId="20240" xr:uid="{00000000-0005-0000-0000-00004F0E0000}"/>
    <cellStyle name="20% - Énfasis6 2 5 6 2" xfId="27484" xr:uid="{00000000-0005-0000-0000-0000500E0000}"/>
    <cellStyle name="20% - Énfasis6 2 5 7" xfId="22169" xr:uid="{00000000-0005-0000-0000-0000510E0000}"/>
    <cellStyle name="20% - Énfasis6 2 5 8" xfId="43435" xr:uid="{00000000-0005-0000-0000-0000520E0000}"/>
    <cellStyle name="20% - Énfasis6 2 5 9" xfId="4272" xr:uid="{00000000-0005-0000-0000-0000530E0000}"/>
    <cellStyle name="20% - Énfasis6 2 6" xfId="1458" xr:uid="{00000000-0005-0000-0000-0000540E0000}"/>
    <cellStyle name="20% - Énfasis6 2 6 10" xfId="3407" xr:uid="{00000000-0005-0000-0000-0000550E0000}"/>
    <cellStyle name="20% - Énfasis6 2 6 2" xfId="7024" xr:uid="{00000000-0005-0000-0000-0000560E0000}"/>
    <cellStyle name="20% - Énfasis6 2 6 2 2" xfId="17396" xr:uid="{00000000-0005-0000-0000-0000570E0000}"/>
    <cellStyle name="20% - Énfasis6 2 6 2 2 2" xfId="40684" xr:uid="{00000000-0005-0000-0000-0000580E0000}"/>
    <cellStyle name="20% - Énfasis6 2 6 2 3" xfId="12186" xr:uid="{00000000-0005-0000-0000-0000590E0000}"/>
    <cellStyle name="20% - Énfasis6 2 6 2 3 2" xfId="35369" xr:uid="{00000000-0005-0000-0000-00005A0E0000}"/>
    <cellStyle name="20% - Énfasis6 2 6 2 4" xfId="30059" xr:uid="{00000000-0005-0000-0000-00005B0E0000}"/>
    <cellStyle name="20% - Énfasis6 2 6 2 5" xfId="24744" xr:uid="{00000000-0005-0000-0000-00005C0E0000}"/>
    <cellStyle name="20% - Énfasis6 2 6 3" xfId="8685" xr:uid="{00000000-0005-0000-0000-00005D0E0000}"/>
    <cellStyle name="20% - Énfasis6 2 6 3 2" xfId="19107" xr:uid="{00000000-0005-0000-0000-00005E0E0000}"/>
    <cellStyle name="20% - Énfasis6 2 6 3 2 2" xfId="42452" xr:uid="{00000000-0005-0000-0000-00005F0E0000}"/>
    <cellStyle name="20% - Énfasis6 2 6 3 3" xfId="13953" xr:uid="{00000000-0005-0000-0000-0000600E0000}"/>
    <cellStyle name="20% - Énfasis6 2 6 3 3 2" xfId="37137" xr:uid="{00000000-0005-0000-0000-0000610E0000}"/>
    <cellStyle name="20% - Énfasis6 2 6 3 4" xfId="31827" xr:uid="{00000000-0005-0000-0000-0000620E0000}"/>
    <cellStyle name="20% - Énfasis6 2 6 3 5" xfId="26512" xr:uid="{00000000-0005-0000-0000-0000630E0000}"/>
    <cellStyle name="20% - Énfasis6 2 6 4" xfId="15734" xr:uid="{00000000-0005-0000-0000-0000640E0000}"/>
    <cellStyle name="20% - Énfasis6 2 6 4 2" xfId="38921" xr:uid="{00000000-0005-0000-0000-0000650E0000}"/>
    <cellStyle name="20% - Énfasis6 2 6 5" xfId="10425" xr:uid="{00000000-0005-0000-0000-0000660E0000}"/>
    <cellStyle name="20% - Énfasis6 2 6 5 2" xfId="33606" xr:uid="{00000000-0005-0000-0000-0000670E0000}"/>
    <cellStyle name="20% - Énfasis6 2 6 6" xfId="21052" xr:uid="{00000000-0005-0000-0000-0000680E0000}"/>
    <cellStyle name="20% - Énfasis6 2 6 6 2" xfId="28296" xr:uid="{00000000-0005-0000-0000-0000690E0000}"/>
    <cellStyle name="20% - Énfasis6 2 6 7" xfId="22981" xr:uid="{00000000-0005-0000-0000-00006A0E0000}"/>
    <cellStyle name="20% - Énfasis6 2 6 8" xfId="44247" xr:uid="{00000000-0005-0000-0000-00006B0E0000}"/>
    <cellStyle name="20% - Énfasis6 2 6 9" xfId="4273" xr:uid="{00000000-0005-0000-0000-00006C0E0000}"/>
    <cellStyle name="20% - Énfasis6 2 7" xfId="2232" xr:uid="{00000000-0005-0000-0000-00006D0E0000}"/>
    <cellStyle name="20% - Énfasis6 2 7 2" xfId="6092" xr:uid="{00000000-0005-0000-0000-00006E0E0000}"/>
    <cellStyle name="20% - Énfasis6 2 7 2 2" xfId="39738" xr:uid="{00000000-0005-0000-0000-00006F0E0000}"/>
    <cellStyle name="20% - Énfasis6 2 7 3" xfId="11240" xr:uid="{00000000-0005-0000-0000-0000700E0000}"/>
    <cellStyle name="20% - Énfasis6 2 7 3 2" xfId="34423" xr:uid="{00000000-0005-0000-0000-0000710E0000}"/>
    <cellStyle name="20% - Énfasis6 2 7 4" xfId="21819" xr:uid="{00000000-0005-0000-0000-0000720E0000}"/>
    <cellStyle name="20% - Énfasis6 2 7 4 2" xfId="29113" xr:uid="{00000000-0005-0000-0000-0000730E0000}"/>
    <cellStyle name="20% - Énfasis6 2 7 5" xfId="23798" xr:uid="{00000000-0005-0000-0000-0000740E0000}"/>
    <cellStyle name="20% - Énfasis6 2 8" xfId="497" xr:uid="{00000000-0005-0000-0000-0000750E0000}"/>
    <cellStyle name="20% - Énfasis6 2 8 2" xfId="18163" xr:uid="{00000000-0005-0000-0000-0000760E0000}"/>
    <cellStyle name="20% - Énfasis6 2 8 2 2" xfId="41506" xr:uid="{00000000-0005-0000-0000-0000770E0000}"/>
    <cellStyle name="20% - Énfasis6 2 8 3" xfId="13007" xr:uid="{00000000-0005-0000-0000-0000780E0000}"/>
    <cellStyle name="20% - Énfasis6 2 8 3 2" xfId="36191" xr:uid="{00000000-0005-0000-0000-0000790E0000}"/>
    <cellStyle name="20% - Énfasis6 2 8 4" xfId="20106" xr:uid="{00000000-0005-0000-0000-00007A0E0000}"/>
    <cellStyle name="20% - Énfasis6 2 8 4 2" xfId="30881" xr:uid="{00000000-0005-0000-0000-00007B0E0000}"/>
    <cellStyle name="20% - Énfasis6 2 8 5" xfId="25566" xr:uid="{00000000-0005-0000-0000-00007C0E0000}"/>
    <cellStyle name="20% - Énfasis6 2 8 6" xfId="43301" xr:uid="{00000000-0005-0000-0000-00007D0E0000}"/>
    <cellStyle name="20% - Énfasis6 2 8 7" xfId="4274" xr:uid="{00000000-0005-0000-0000-00007E0E0000}"/>
    <cellStyle name="20% - Énfasis6 2 8 8" xfId="2461" xr:uid="{00000000-0005-0000-0000-00007F0E0000}"/>
    <cellStyle name="20% - Énfasis6 2 9" xfId="14788" xr:uid="{00000000-0005-0000-0000-0000800E0000}"/>
    <cellStyle name="20% - Énfasis6 2 9 2" xfId="37975" xr:uid="{00000000-0005-0000-0000-0000810E0000}"/>
    <cellStyle name="20% - Énfasis6 3" xfId="131" xr:uid="{00000000-0005-0000-0000-0000820E0000}"/>
    <cellStyle name="20% - Énfasis6 3 2" xfId="132" xr:uid="{00000000-0005-0000-0000-0000830E0000}"/>
    <cellStyle name="20% - Énfasis6 3 2 2" xfId="133" xr:uid="{00000000-0005-0000-0000-0000840E0000}"/>
    <cellStyle name="20% - Énfasis6 3 2 2 2" xfId="2238" xr:uid="{00000000-0005-0000-0000-0000850E0000}"/>
    <cellStyle name="20% - Énfasis6 3 2 2 2 2" xfId="7462" xr:uid="{00000000-0005-0000-0000-0000860E0000}"/>
    <cellStyle name="20% - Énfasis6 3 2 2 2 2 2" xfId="41129" xr:uid="{00000000-0005-0000-0000-0000870E0000}"/>
    <cellStyle name="20% - Énfasis6 3 2 2 2 3" xfId="12631" xr:uid="{00000000-0005-0000-0000-0000880E0000}"/>
    <cellStyle name="20% - Énfasis6 3 2 2 2 3 2" xfId="35814" xr:uid="{00000000-0005-0000-0000-0000890E0000}"/>
    <cellStyle name="20% - Énfasis6 3 2 2 2 4" xfId="21825" xr:uid="{00000000-0005-0000-0000-00008A0E0000}"/>
    <cellStyle name="20% - Énfasis6 3 2 2 2 4 2" xfId="30504" xr:uid="{00000000-0005-0000-0000-00008B0E0000}"/>
    <cellStyle name="20% - Énfasis6 3 2 2 2 5" xfId="25189" xr:uid="{00000000-0005-0000-0000-00008C0E0000}"/>
    <cellStyle name="20% - Énfasis6 3 2 2 3" xfId="1904" xr:uid="{00000000-0005-0000-0000-00008D0E0000}"/>
    <cellStyle name="20% - Énfasis6 3 2 2 3 2" xfId="19552" xr:uid="{00000000-0005-0000-0000-00008E0E0000}"/>
    <cellStyle name="20% - Énfasis6 3 2 2 3 2 2" xfId="42897" xr:uid="{00000000-0005-0000-0000-00008F0E0000}"/>
    <cellStyle name="20% - Énfasis6 3 2 2 3 3" xfId="14398" xr:uid="{00000000-0005-0000-0000-0000900E0000}"/>
    <cellStyle name="20% - Énfasis6 3 2 2 3 3 2" xfId="37582" xr:uid="{00000000-0005-0000-0000-0000910E0000}"/>
    <cellStyle name="20% - Énfasis6 3 2 2 3 4" xfId="21497" xr:uid="{00000000-0005-0000-0000-0000920E0000}"/>
    <cellStyle name="20% - Énfasis6 3 2 2 3 4 2" xfId="32272" xr:uid="{00000000-0005-0000-0000-0000930E0000}"/>
    <cellStyle name="20% - Énfasis6 3 2 2 3 5" xfId="26957" xr:uid="{00000000-0005-0000-0000-0000940E0000}"/>
    <cellStyle name="20% - Énfasis6 3 2 2 3 6" xfId="44692" xr:uid="{00000000-0005-0000-0000-0000950E0000}"/>
    <cellStyle name="20% - Énfasis6 3 2 2 3 7" xfId="4275" xr:uid="{00000000-0005-0000-0000-0000960E0000}"/>
    <cellStyle name="20% - Énfasis6 3 2 2 3 8" xfId="3852" xr:uid="{00000000-0005-0000-0000-0000970E0000}"/>
    <cellStyle name="20% - Énfasis6 3 2 2 4" xfId="16179" xr:uid="{00000000-0005-0000-0000-0000980E0000}"/>
    <cellStyle name="20% - Énfasis6 3 2 2 4 2" xfId="39366" xr:uid="{00000000-0005-0000-0000-0000990E0000}"/>
    <cellStyle name="20% - Énfasis6 3 2 2 5" xfId="10870" xr:uid="{00000000-0005-0000-0000-00009A0E0000}"/>
    <cellStyle name="20% - Énfasis6 3 2 2 5 2" xfId="34051" xr:uid="{00000000-0005-0000-0000-00009B0E0000}"/>
    <cellStyle name="20% - Énfasis6 3 2 2 6" xfId="19909" xr:uid="{00000000-0005-0000-0000-00009C0E0000}"/>
    <cellStyle name="20% - Énfasis6 3 2 2 6 2" xfId="28741" xr:uid="{00000000-0005-0000-0000-00009D0E0000}"/>
    <cellStyle name="20% - Énfasis6 3 2 2 7" xfId="23426" xr:uid="{00000000-0005-0000-0000-00009E0E0000}"/>
    <cellStyle name="20% - Énfasis6 3 2 3" xfId="2237" xr:uid="{00000000-0005-0000-0000-00009F0E0000}"/>
    <cellStyle name="20% - Énfasis6 3 2 3 2" xfId="6662" xr:uid="{00000000-0005-0000-0000-0000A00E0000}"/>
    <cellStyle name="20% - Énfasis6 3 2 3 2 2" xfId="40317" xr:uid="{00000000-0005-0000-0000-0000A10E0000}"/>
    <cellStyle name="20% - Énfasis6 3 2 3 3" xfId="11819" xr:uid="{00000000-0005-0000-0000-0000A20E0000}"/>
    <cellStyle name="20% - Énfasis6 3 2 3 3 2" xfId="35002" xr:uid="{00000000-0005-0000-0000-0000A30E0000}"/>
    <cellStyle name="20% - Énfasis6 3 2 3 4" xfId="21824" xr:uid="{00000000-0005-0000-0000-0000A40E0000}"/>
    <cellStyle name="20% - Énfasis6 3 2 3 4 2" xfId="29692" xr:uid="{00000000-0005-0000-0000-0000A50E0000}"/>
    <cellStyle name="20% - Énfasis6 3 2 3 5" xfId="24377" xr:uid="{00000000-0005-0000-0000-0000A60E0000}"/>
    <cellStyle name="20% - Énfasis6 3 2 4" xfId="1089" xr:uid="{00000000-0005-0000-0000-0000A70E0000}"/>
    <cellStyle name="20% - Énfasis6 3 2 4 2" xfId="18740" xr:uid="{00000000-0005-0000-0000-0000A80E0000}"/>
    <cellStyle name="20% - Énfasis6 3 2 4 2 2" xfId="42085" xr:uid="{00000000-0005-0000-0000-0000A90E0000}"/>
    <cellStyle name="20% - Énfasis6 3 2 4 3" xfId="13586" xr:uid="{00000000-0005-0000-0000-0000AA0E0000}"/>
    <cellStyle name="20% - Énfasis6 3 2 4 3 2" xfId="36770" xr:uid="{00000000-0005-0000-0000-0000AB0E0000}"/>
    <cellStyle name="20% - Énfasis6 3 2 4 4" xfId="20685" xr:uid="{00000000-0005-0000-0000-0000AC0E0000}"/>
    <cellStyle name="20% - Énfasis6 3 2 4 4 2" xfId="31460" xr:uid="{00000000-0005-0000-0000-0000AD0E0000}"/>
    <cellStyle name="20% - Énfasis6 3 2 4 5" xfId="26145" xr:uid="{00000000-0005-0000-0000-0000AE0E0000}"/>
    <cellStyle name="20% - Énfasis6 3 2 4 6" xfId="43880" xr:uid="{00000000-0005-0000-0000-0000AF0E0000}"/>
    <cellStyle name="20% - Énfasis6 3 2 4 7" xfId="4276" xr:uid="{00000000-0005-0000-0000-0000B00E0000}"/>
    <cellStyle name="20% - Énfasis6 3 2 4 8" xfId="3040" xr:uid="{00000000-0005-0000-0000-0000B10E0000}"/>
    <cellStyle name="20% - Énfasis6 3 2 5" xfId="15367" xr:uid="{00000000-0005-0000-0000-0000B20E0000}"/>
    <cellStyle name="20% - Énfasis6 3 2 5 2" xfId="38554" xr:uid="{00000000-0005-0000-0000-0000B30E0000}"/>
    <cellStyle name="20% - Énfasis6 3 2 6" xfId="10058" xr:uid="{00000000-0005-0000-0000-0000B40E0000}"/>
    <cellStyle name="20% - Énfasis6 3 2 6 2" xfId="33239" xr:uid="{00000000-0005-0000-0000-0000B50E0000}"/>
    <cellStyle name="20% - Énfasis6 3 2 7" xfId="19908" xr:uid="{00000000-0005-0000-0000-0000B60E0000}"/>
    <cellStyle name="20% - Énfasis6 3 2 7 2" xfId="27929" xr:uid="{00000000-0005-0000-0000-0000B70E0000}"/>
    <cellStyle name="20% - Énfasis6 3 2 8" xfId="22614" xr:uid="{00000000-0005-0000-0000-0000B80E0000}"/>
    <cellStyle name="20% - Énfasis6 3 3" xfId="134" xr:uid="{00000000-0005-0000-0000-0000B90E0000}"/>
    <cellStyle name="20% - Énfasis6 3 3 2" xfId="2239" xr:uid="{00000000-0005-0000-0000-0000BA0E0000}"/>
    <cellStyle name="20% - Énfasis6 3 3 2 2" xfId="7062" xr:uid="{00000000-0005-0000-0000-0000BB0E0000}"/>
    <cellStyle name="20% - Énfasis6 3 3 2 2 2" xfId="40723" xr:uid="{00000000-0005-0000-0000-0000BC0E0000}"/>
    <cellStyle name="20% - Énfasis6 3 3 2 3" xfId="12225" xr:uid="{00000000-0005-0000-0000-0000BD0E0000}"/>
    <cellStyle name="20% - Énfasis6 3 3 2 3 2" xfId="35408" xr:uid="{00000000-0005-0000-0000-0000BE0E0000}"/>
    <cellStyle name="20% - Énfasis6 3 3 2 4" xfId="21826" xr:uid="{00000000-0005-0000-0000-0000BF0E0000}"/>
    <cellStyle name="20% - Énfasis6 3 3 2 4 2" xfId="30098" xr:uid="{00000000-0005-0000-0000-0000C00E0000}"/>
    <cellStyle name="20% - Énfasis6 3 3 2 5" xfId="24783" xr:uid="{00000000-0005-0000-0000-0000C10E0000}"/>
    <cellStyle name="20% - Énfasis6 3 3 3" xfId="1497" xr:uid="{00000000-0005-0000-0000-0000C20E0000}"/>
    <cellStyle name="20% - Énfasis6 3 3 3 2" xfId="19146" xr:uid="{00000000-0005-0000-0000-0000C30E0000}"/>
    <cellStyle name="20% - Énfasis6 3 3 3 2 2" xfId="42491" xr:uid="{00000000-0005-0000-0000-0000C40E0000}"/>
    <cellStyle name="20% - Énfasis6 3 3 3 3" xfId="13992" xr:uid="{00000000-0005-0000-0000-0000C50E0000}"/>
    <cellStyle name="20% - Énfasis6 3 3 3 3 2" xfId="37176" xr:uid="{00000000-0005-0000-0000-0000C60E0000}"/>
    <cellStyle name="20% - Énfasis6 3 3 3 4" xfId="21091" xr:uid="{00000000-0005-0000-0000-0000C70E0000}"/>
    <cellStyle name="20% - Énfasis6 3 3 3 4 2" xfId="31866" xr:uid="{00000000-0005-0000-0000-0000C80E0000}"/>
    <cellStyle name="20% - Énfasis6 3 3 3 5" xfId="26551" xr:uid="{00000000-0005-0000-0000-0000C90E0000}"/>
    <cellStyle name="20% - Énfasis6 3 3 3 6" xfId="44286" xr:uid="{00000000-0005-0000-0000-0000CA0E0000}"/>
    <cellStyle name="20% - Énfasis6 3 3 3 7" xfId="4277" xr:uid="{00000000-0005-0000-0000-0000CB0E0000}"/>
    <cellStyle name="20% - Énfasis6 3 3 3 8" xfId="3446" xr:uid="{00000000-0005-0000-0000-0000CC0E0000}"/>
    <cellStyle name="20% - Énfasis6 3 3 4" xfId="15773" xr:uid="{00000000-0005-0000-0000-0000CD0E0000}"/>
    <cellStyle name="20% - Énfasis6 3 3 4 2" xfId="38960" xr:uid="{00000000-0005-0000-0000-0000CE0E0000}"/>
    <cellStyle name="20% - Énfasis6 3 3 5" xfId="10464" xr:uid="{00000000-0005-0000-0000-0000CF0E0000}"/>
    <cellStyle name="20% - Énfasis6 3 3 5 2" xfId="33645" xr:uid="{00000000-0005-0000-0000-0000D00E0000}"/>
    <cellStyle name="20% - Énfasis6 3 3 6" xfId="19910" xr:uid="{00000000-0005-0000-0000-0000D10E0000}"/>
    <cellStyle name="20% - Énfasis6 3 3 6 2" xfId="28335" xr:uid="{00000000-0005-0000-0000-0000D20E0000}"/>
    <cellStyle name="20% - Énfasis6 3 3 7" xfId="23020" xr:uid="{00000000-0005-0000-0000-0000D30E0000}"/>
    <cellStyle name="20% - Énfasis6 3 4" xfId="2236" xr:uid="{00000000-0005-0000-0000-0000D40E0000}"/>
    <cellStyle name="20% - Énfasis6 3 4 2" xfId="6263" xr:uid="{00000000-0005-0000-0000-0000D50E0000}"/>
    <cellStyle name="20% - Énfasis6 3 4 2 2" xfId="39911" xr:uid="{00000000-0005-0000-0000-0000D60E0000}"/>
    <cellStyle name="20% - Énfasis6 3 4 3" xfId="11413" xr:uid="{00000000-0005-0000-0000-0000D70E0000}"/>
    <cellStyle name="20% - Énfasis6 3 4 3 2" xfId="34596" xr:uid="{00000000-0005-0000-0000-0000D80E0000}"/>
    <cellStyle name="20% - Énfasis6 3 4 4" xfId="21823" xr:uid="{00000000-0005-0000-0000-0000D90E0000}"/>
    <cellStyle name="20% - Énfasis6 3 4 4 2" xfId="29286" xr:uid="{00000000-0005-0000-0000-0000DA0E0000}"/>
    <cellStyle name="20% - Énfasis6 3 4 5" xfId="23971" xr:uid="{00000000-0005-0000-0000-0000DB0E0000}"/>
    <cellStyle name="20% - Énfasis6 3 5" xfId="670" xr:uid="{00000000-0005-0000-0000-0000DC0E0000}"/>
    <cellStyle name="20% - Énfasis6 3 5 2" xfId="18335" xr:uid="{00000000-0005-0000-0000-0000DD0E0000}"/>
    <cellStyle name="20% - Énfasis6 3 5 2 2" xfId="41679" xr:uid="{00000000-0005-0000-0000-0000DE0E0000}"/>
    <cellStyle name="20% - Énfasis6 3 5 3" xfId="13180" xr:uid="{00000000-0005-0000-0000-0000DF0E0000}"/>
    <cellStyle name="20% - Énfasis6 3 5 3 2" xfId="36364" xr:uid="{00000000-0005-0000-0000-0000E00E0000}"/>
    <cellStyle name="20% - Énfasis6 3 5 4" xfId="20279" xr:uid="{00000000-0005-0000-0000-0000E10E0000}"/>
    <cellStyle name="20% - Énfasis6 3 5 4 2" xfId="31054" xr:uid="{00000000-0005-0000-0000-0000E20E0000}"/>
    <cellStyle name="20% - Énfasis6 3 5 5" xfId="25739" xr:uid="{00000000-0005-0000-0000-0000E30E0000}"/>
    <cellStyle name="20% - Énfasis6 3 5 6" xfId="43474" xr:uid="{00000000-0005-0000-0000-0000E40E0000}"/>
    <cellStyle name="20% - Énfasis6 3 5 7" xfId="4278" xr:uid="{00000000-0005-0000-0000-0000E50E0000}"/>
    <cellStyle name="20% - Énfasis6 3 5 8" xfId="2634" xr:uid="{00000000-0005-0000-0000-0000E60E0000}"/>
    <cellStyle name="20% - Énfasis6 3 6" xfId="14961" xr:uid="{00000000-0005-0000-0000-0000E70E0000}"/>
    <cellStyle name="20% - Énfasis6 3 6 2" xfId="38148" xr:uid="{00000000-0005-0000-0000-0000E80E0000}"/>
    <cellStyle name="20% - Énfasis6 3 7" xfId="9652" xr:uid="{00000000-0005-0000-0000-0000E90E0000}"/>
    <cellStyle name="20% - Énfasis6 3 7 2" xfId="32833" xr:uid="{00000000-0005-0000-0000-0000EA0E0000}"/>
    <cellStyle name="20% - Énfasis6 3 8" xfId="19907" xr:uid="{00000000-0005-0000-0000-0000EB0E0000}"/>
    <cellStyle name="20% - Énfasis6 3 8 2" xfId="27523" xr:uid="{00000000-0005-0000-0000-0000EC0E0000}"/>
    <cellStyle name="20% - Énfasis6 3 9" xfId="22208" xr:uid="{00000000-0005-0000-0000-0000ED0E0000}"/>
    <cellStyle name="20% - Énfasis6 4" xfId="135" xr:uid="{00000000-0005-0000-0000-0000EE0E0000}"/>
    <cellStyle name="20% - Énfasis6 4 2" xfId="136" xr:uid="{00000000-0005-0000-0000-0000EF0E0000}"/>
    <cellStyle name="20% - Énfasis6 4 2 2" xfId="137" xr:uid="{00000000-0005-0000-0000-0000F00E0000}"/>
    <cellStyle name="20% - Énfasis6 4 2 2 2" xfId="2242" xr:uid="{00000000-0005-0000-0000-0000F10E0000}"/>
    <cellStyle name="20% - Énfasis6 4 2 2 2 2" xfId="7599" xr:uid="{00000000-0005-0000-0000-0000F20E0000}"/>
    <cellStyle name="20% - Énfasis6 4 2 2 2 2 2" xfId="41268" xr:uid="{00000000-0005-0000-0000-0000F30E0000}"/>
    <cellStyle name="20% - Énfasis6 4 2 2 2 3" xfId="12770" xr:uid="{00000000-0005-0000-0000-0000F40E0000}"/>
    <cellStyle name="20% - Énfasis6 4 2 2 2 3 2" xfId="35953" xr:uid="{00000000-0005-0000-0000-0000F50E0000}"/>
    <cellStyle name="20% - Énfasis6 4 2 2 2 4" xfId="21829" xr:uid="{00000000-0005-0000-0000-0000F60E0000}"/>
    <cellStyle name="20% - Énfasis6 4 2 2 2 4 2" xfId="30643" xr:uid="{00000000-0005-0000-0000-0000F70E0000}"/>
    <cellStyle name="20% - Énfasis6 4 2 2 2 5" xfId="25328" xr:uid="{00000000-0005-0000-0000-0000F80E0000}"/>
    <cellStyle name="20% - Énfasis6 4 2 2 3" xfId="2043" xr:uid="{00000000-0005-0000-0000-0000F90E0000}"/>
    <cellStyle name="20% - Énfasis6 4 2 2 3 2" xfId="19691" xr:uid="{00000000-0005-0000-0000-0000FA0E0000}"/>
    <cellStyle name="20% - Énfasis6 4 2 2 3 2 2" xfId="43036" xr:uid="{00000000-0005-0000-0000-0000FB0E0000}"/>
    <cellStyle name="20% - Énfasis6 4 2 2 3 3" xfId="14537" xr:uid="{00000000-0005-0000-0000-0000FC0E0000}"/>
    <cellStyle name="20% - Énfasis6 4 2 2 3 3 2" xfId="37721" xr:uid="{00000000-0005-0000-0000-0000FD0E0000}"/>
    <cellStyle name="20% - Énfasis6 4 2 2 3 4" xfId="21636" xr:uid="{00000000-0005-0000-0000-0000FE0E0000}"/>
    <cellStyle name="20% - Énfasis6 4 2 2 3 4 2" xfId="32411" xr:uid="{00000000-0005-0000-0000-0000FF0E0000}"/>
    <cellStyle name="20% - Énfasis6 4 2 2 3 5" xfId="27096" xr:uid="{00000000-0005-0000-0000-0000000F0000}"/>
    <cellStyle name="20% - Énfasis6 4 2 2 3 6" xfId="44831" xr:uid="{00000000-0005-0000-0000-0000010F0000}"/>
    <cellStyle name="20% - Énfasis6 4 2 2 3 7" xfId="4279" xr:uid="{00000000-0005-0000-0000-0000020F0000}"/>
    <cellStyle name="20% - Énfasis6 4 2 2 3 8" xfId="3991" xr:uid="{00000000-0005-0000-0000-0000030F0000}"/>
    <cellStyle name="20% - Énfasis6 4 2 2 4" xfId="16318" xr:uid="{00000000-0005-0000-0000-0000040F0000}"/>
    <cellStyle name="20% - Énfasis6 4 2 2 4 2" xfId="39505" xr:uid="{00000000-0005-0000-0000-0000050F0000}"/>
    <cellStyle name="20% - Énfasis6 4 2 2 5" xfId="11009" xr:uid="{00000000-0005-0000-0000-0000060F0000}"/>
    <cellStyle name="20% - Énfasis6 4 2 2 5 2" xfId="34190" xr:uid="{00000000-0005-0000-0000-0000070F0000}"/>
    <cellStyle name="20% - Énfasis6 4 2 2 6" xfId="19913" xr:uid="{00000000-0005-0000-0000-0000080F0000}"/>
    <cellStyle name="20% - Énfasis6 4 2 2 6 2" xfId="28880" xr:uid="{00000000-0005-0000-0000-0000090F0000}"/>
    <cellStyle name="20% - Énfasis6 4 2 2 7" xfId="23565" xr:uid="{00000000-0005-0000-0000-00000A0F0000}"/>
    <cellStyle name="20% - Énfasis6 4 2 3" xfId="2241" xr:uid="{00000000-0005-0000-0000-00000B0F0000}"/>
    <cellStyle name="20% - Énfasis6 4 2 3 2" xfId="6799" xr:uid="{00000000-0005-0000-0000-00000C0F0000}"/>
    <cellStyle name="20% - Énfasis6 4 2 3 2 2" xfId="40456" xr:uid="{00000000-0005-0000-0000-00000D0F0000}"/>
    <cellStyle name="20% - Énfasis6 4 2 3 3" xfId="11958" xr:uid="{00000000-0005-0000-0000-00000E0F0000}"/>
    <cellStyle name="20% - Énfasis6 4 2 3 3 2" xfId="35141" xr:uid="{00000000-0005-0000-0000-00000F0F0000}"/>
    <cellStyle name="20% - Énfasis6 4 2 3 4" xfId="21828" xr:uid="{00000000-0005-0000-0000-0000100F0000}"/>
    <cellStyle name="20% - Énfasis6 4 2 3 4 2" xfId="29831" xr:uid="{00000000-0005-0000-0000-0000110F0000}"/>
    <cellStyle name="20% - Énfasis6 4 2 3 5" xfId="24516" xr:uid="{00000000-0005-0000-0000-0000120F0000}"/>
    <cellStyle name="20% - Énfasis6 4 2 4" xfId="1228" xr:uid="{00000000-0005-0000-0000-0000130F0000}"/>
    <cellStyle name="20% - Énfasis6 4 2 4 2" xfId="18879" xr:uid="{00000000-0005-0000-0000-0000140F0000}"/>
    <cellStyle name="20% - Énfasis6 4 2 4 2 2" xfId="42224" xr:uid="{00000000-0005-0000-0000-0000150F0000}"/>
    <cellStyle name="20% - Énfasis6 4 2 4 3" xfId="13725" xr:uid="{00000000-0005-0000-0000-0000160F0000}"/>
    <cellStyle name="20% - Énfasis6 4 2 4 3 2" xfId="36909" xr:uid="{00000000-0005-0000-0000-0000170F0000}"/>
    <cellStyle name="20% - Énfasis6 4 2 4 4" xfId="20824" xr:uid="{00000000-0005-0000-0000-0000180F0000}"/>
    <cellStyle name="20% - Énfasis6 4 2 4 4 2" xfId="31599" xr:uid="{00000000-0005-0000-0000-0000190F0000}"/>
    <cellStyle name="20% - Énfasis6 4 2 4 5" xfId="26284" xr:uid="{00000000-0005-0000-0000-00001A0F0000}"/>
    <cellStyle name="20% - Énfasis6 4 2 4 6" xfId="44019" xr:uid="{00000000-0005-0000-0000-00001B0F0000}"/>
    <cellStyle name="20% - Énfasis6 4 2 4 7" xfId="4280" xr:uid="{00000000-0005-0000-0000-00001C0F0000}"/>
    <cellStyle name="20% - Énfasis6 4 2 4 8" xfId="3179" xr:uid="{00000000-0005-0000-0000-00001D0F0000}"/>
    <cellStyle name="20% - Énfasis6 4 2 5" xfId="15506" xr:uid="{00000000-0005-0000-0000-00001E0F0000}"/>
    <cellStyle name="20% - Énfasis6 4 2 5 2" xfId="38693" xr:uid="{00000000-0005-0000-0000-00001F0F0000}"/>
    <cellStyle name="20% - Énfasis6 4 2 6" xfId="10197" xr:uid="{00000000-0005-0000-0000-0000200F0000}"/>
    <cellStyle name="20% - Énfasis6 4 2 6 2" xfId="33378" xr:uid="{00000000-0005-0000-0000-0000210F0000}"/>
    <cellStyle name="20% - Énfasis6 4 2 7" xfId="19912" xr:uid="{00000000-0005-0000-0000-0000220F0000}"/>
    <cellStyle name="20% - Énfasis6 4 2 7 2" xfId="28068" xr:uid="{00000000-0005-0000-0000-0000230F0000}"/>
    <cellStyle name="20% - Énfasis6 4 2 8" xfId="22753" xr:uid="{00000000-0005-0000-0000-0000240F0000}"/>
    <cellStyle name="20% - Énfasis6 4 3" xfId="138" xr:uid="{00000000-0005-0000-0000-0000250F0000}"/>
    <cellStyle name="20% - Énfasis6 4 3 2" xfId="2243" xr:uid="{00000000-0005-0000-0000-0000260F0000}"/>
    <cellStyle name="20% - Énfasis6 4 3 2 2" xfId="7199" xr:uid="{00000000-0005-0000-0000-0000270F0000}"/>
    <cellStyle name="20% - Énfasis6 4 3 2 2 2" xfId="40862" xr:uid="{00000000-0005-0000-0000-0000280F0000}"/>
    <cellStyle name="20% - Énfasis6 4 3 2 3" xfId="12364" xr:uid="{00000000-0005-0000-0000-0000290F0000}"/>
    <cellStyle name="20% - Énfasis6 4 3 2 3 2" xfId="35547" xr:uid="{00000000-0005-0000-0000-00002A0F0000}"/>
    <cellStyle name="20% - Énfasis6 4 3 2 4" xfId="21830" xr:uid="{00000000-0005-0000-0000-00002B0F0000}"/>
    <cellStyle name="20% - Énfasis6 4 3 2 4 2" xfId="30237" xr:uid="{00000000-0005-0000-0000-00002C0F0000}"/>
    <cellStyle name="20% - Énfasis6 4 3 2 5" xfId="24922" xr:uid="{00000000-0005-0000-0000-00002D0F0000}"/>
    <cellStyle name="20% - Énfasis6 4 3 3" xfId="1636" xr:uid="{00000000-0005-0000-0000-00002E0F0000}"/>
    <cellStyle name="20% - Énfasis6 4 3 3 2" xfId="19285" xr:uid="{00000000-0005-0000-0000-00002F0F0000}"/>
    <cellStyle name="20% - Énfasis6 4 3 3 2 2" xfId="42630" xr:uid="{00000000-0005-0000-0000-0000300F0000}"/>
    <cellStyle name="20% - Énfasis6 4 3 3 3" xfId="14131" xr:uid="{00000000-0005-0000-0000-0000310F0000}"/>
    <cellStyle name="20% - Énfasis6 4 3 3 3 2" xfId="37315" xr:uid="{00000000-0005-0000-0000-0000320F0000}"/>
    <cellStyle name="20% - Énfasis6 4 3 3 4" xfId="21230" xr:uid="{00000000-0005-0000-0000-0000330F0000}"/>
    <cellStyle name="20% - Énfasis6 4 3 3 4 2" xfId="32005" xr:uid="{00000000-0005-0000-0000-0000340F0000}"/>
    <cellStyle name="20% - Énfasis6 4 3 3 5" xfId="26690" xr:uid="{00000000-0005-0000-0000-0000350F0000}"/>
    <cellStyle name="20% - Énfasis6 4 3 3 6" xfId="44425" xr:uid="{00000000-0005-0000-0000-0000360F0000}"/>
    <cellStyle name="20% - Énfasis6 4 3 3 7" xfId="4281" xr:uid="{00000000-0005-0000-0000-0000370F0000}"/>
    <cellStyle name="20% - Énfasis6 4 3 3 8" xfId="3585" xr:uid="{00000000-0005-0000-0000-0000380F0000}"/>
    <cellStyle name="20% - Énfasis6 4 3 4" xfId="15912" xr:uid="{00000000-0005-0000-0000-0000390F0000}"/>
    <cellStyle name="20% - Énfasis6 4 3 4 2" xfId="39099" xr:uid="{00000000-0005-0000-0000-00003A0F0000}"/>
    <cellStyle name="20% - Énfasis6 4 3 5" xfId="10603" xr:uid="{00000000-0005-0000-0000-00003B0F0000}"/>
    <cellStyle name="20% - Énfasis6 4 3 5 2" xfId="33784" xr:uid="{00000000-0005-0000-0000-00003C0F0000}"/>
    <cellStyle name="20% - Énfasis6 4 3 6" xfId="19914" xr:uid="{00000000-0005-0000-0000-00003D0F0000}"/>
    <cellStyle name="20% - Énfasis6 4 3 6 2" xfId="28474" xr:uid="{00000000-0005-0000-0000-00003E0F0000}"/>
    <cellStyle name="20% - Énfasis6 4 3 7" xfId="23159" xr:uid="{00000000-0005-0000-0000-00003F0F0000}"/>
    <cellStyle name="20% - Énfasis6 4 4" xfId="2240" xr:uid="{00000000-0005-0000-0000-0000400F0000}"/>
    <cellStyle name="20% - Énfasis6 4 4 2" xfId="6400" xr:uid="{00000000-0005-0000-0000-0000410F0000}"/>
    <cellStyle name="20% - Énfasis6 4 4 2 2" xfId="40050" xr:uid="{00000000-0005-0000-0000-0000420F0000}"/>
    <cellStyle name="20% - Énfasis6 4 4 3" xfId="11552" xr:uid="{00000000-0005-0000-0000-0000430F0000}"/>
    <cellStyle name="20% - Énfasis6 4 4 3 2" xfId="34735" xr:uid="{00000000-0005-0000-0000-0000440F0000}"/>
    <cellStyle name="20% - Énfasis6 4 4 4" xfId="21827" xr:uid="{00000000-0005-0000-0000-0000450F0000}"/>
    <cellStyle name="20% - Énfasis6 4 4 4 2" xfId="29425" xr:uid="{00000000-0005-0000-0000-0000460F0000}"/>
    <cellStyle name="20% - Énfasis6 4 4 5" xfId="24110" xr:uid="{00000000-0005-0000-0000-0000470F0000}"/>
    <cellStyle name="20% - Énfasis6 4 5" xfId="820" xr:uid="{00000000-0005-0000-0000-0000480F0000}"/>
    <cellStyle name="20% - Énfasis6 4 5 2" xfId="18474" xr:uid="{00000000-0005-0000-0000-0000490F0000}"/>
    <cellStyle name="20% - Énfasis6 4 5 2 2" xfId="41818" xr:uid="{00000000-0005-0000-0000-00004A0F0000}"/>
    <cellStyle name="20% - Énfasis6 4 5 3" xfId="13319" xr:uid="{00000000-0005-0000-0000-00004B0F0000}"/>
    <cellStyle name="20% - Énfasis6 4 5 3 2" xfId="36503" xr:uid="{00000000-0005-0000-0000-00004C0F0000}"/>
    <cellStyle name="20% - Énfasis6 4 5 4" xfId="20418" xr:uid="{00000000-0005-0000-0000-00004D0F0000}"/>
    <cellStyle name="20% - Énfasis6 4 5 4 2" xfId="31193" xr:uid="{00000000-0005-0000-0000-00004E0F0000}"/>
    <cellStyle name="20% - Énfasis6 4 5 5" xfId="25878" xr:uid="{00000000-0005-0000-0000-00004F0F0000}"/>
    <cellStyle name="20% - Énfasis6 4 5 6" xfId="43613" xr:uid="{00000000-0005-0000-0000-0000500F0000}"/>
    <cellStyle name="20% - Énfasis6 4 5 7" xfId="4282" xr:uid="{00000000-0005-0000-0000-0000510F0000}"/>
    <cellStyle name="20% - Énfasis6 4 5 8" xfId="2773" xr:uid="{00000000-0005-0000-0000-0000520F0000}"/>
    <cellStyle name="20% - Énfasis6 4 6" xfId="15100" xr:uid="{00000000-0005-0000-0000-0000530F0000}"/>
    <cellStyle name="20% - Énfasis6 4 6 2" xfId="38287" xr:uid="{00000000-0005-0000-0000-0000540F0000}"/>
    <cellStyle name="20% - Énfasis6 4 7" xfId="9791" xr:uid="{00000000-0005-0000-0000-0000550F0000}"/>
    <cellStyle name="20% - Énfasis6 4 7 2" xfId="32972" xr:uid="{00000000-0005-0000-0000-0000560F0000}"/>
    <cellStyle name="20% - Énfasis6 4 8" xfId="19911" xr:uid="{00000000-0005-0000-0000-0000570F0000}"/>
    <cellStyle name="20% - Énfasis6 4 8 2" xfId="27662" xr:uid="{00000000-0005-0000-0000-0000580F0000}"/>
    <cellStyle name="20% - Énfasis6 4 9" xfId="22347" xr:uid="{00000000-0005-0000-0000-0000590F0000}"/>
    <cellStyle name="20% - Énfasis6 5" xfId="952" xr:uid="{00000000-0005-0000-0000-00005A0F0000}"/>
    <cellStyle name="20% - Énfasis6 5 10" xfId="4283" xr:uid="{00000000-0005-0000-0000-00005B0F0000}"/>
    <cellStyle name="20% - Énfasis6 5 11" xfId="2905" xr:uid="{00000000-0005-0000-0000-00005C0F0000}"/>
    <cellStyle name="20% - Énfasis6 5 2" xfId="1768" xr:uid="{00000000-0005-0000-0000-00005D0F0000}"/>
    <cellStyle name="20% - Énfasis6 5 2 10" xfId="3717" xr:uid="{00000000-0005-0000-0000-00005E0F0000}"/>
    <cellStyle name="20% - Énfasis6 5 2 2" xfId="7329" xr:uid="{00000000-0005-0000-0000-00005F0F0000}"/>
    <cellStyle name="20% - Énfasis6 5 2 2 2" xfId="17682" xr:uid="{00000000-0005-0000-0000-0000600F0000}"/>
    <cellStyle name="20% - Énfasis6 5 2 2 2 2" xfId="40994" xr:uid="{00000000-0005-0000-0000-0000610F0000}"/>
    <cellStyle name="20% - Énfasis6 5 2 2 3" xfId="12496" xr:uid="{00000000-0005-0000-0000-0000620F0000}"/>
    <cellStyle name="20% - Énfasis6 5 2 2 3 2" xfId="35679" xr:uid="{00000000-0005-0000-0000-0000630F0000}"/>
    <cellStyle name="20% - Énfasis6 5 2 2 4" xfId="30369" xr:uid="{00000000-0005-0000-0000-0000640F0000}"/>
    <cellStyle name="20% - Énfasis6 5 2 2 5" xfId="25054" xr:uid="{00000000-0005-0000-0000-0000650F0000}"/>
    <cellStyle name="20% - Énfasis6 5 2 3" xfId="8971" xr:uid="{00000000-0005-0000-0000-0000660F0000}"/>
    <cellStyle name="20% - Énfasis6 5 2 3 2" xfId="19417" xr:uid="{00000000-0005-0000-0000-0000670F0000}"/>
    <cellStyle name="20% - Énfasis6 5 2 3 2 2" xfId="42762" xr:uid="{00000000-0005-0000-0000-0000680F0000}"/>
    <cellStyle name="20% - Énfasis6 5 2 3 3" xfId="14263" xr:uid="{00000000-0005-0000-0000-0000690F0000}"/>
    <cellStyle name="20% - Énfasis6 5 2 3 3 2" xfId="37447" xr:uid="{00000000-0005-0000-0000-00006A0F0000}"/>
    <cellStyle name="20% - Énfasis6 5 2 3 4" xfId="32137" xr:uid="{00000000-0005-0000-0000-00006B0F0000}"/>
    <cellStyle name="20% - Énfasis6 5 2 3 5" xfId="26822" xr:uid="{00000000-0005-0000-0000-00006C0F0000}"/>
    <cellStyle name="20% - Énfasis6 5 2 4" xfId="16044" xr:uid="{00000000-0005-0000-0000-00006D0F0000}"/>
    <cellStyle name="20% - Énfasis6 5 2 4 2" xfId="39231" xr:uid="{00000000-0005-0000-0000-00006E0F0000}"/>
    <cellStyle name="20% - Énfasis6 5 2 5" xfId="10735" xr:uid="{00000000-0005-0000-0000-00006F0F0000}"/>
    <cellStyle name="20% - Énfasis6 5 2 5 2" xfId="33916" xr:uid="{00000000-0005-0000-0000-0000700F0000}"/>
    <cellStyle name="20% - Énfasis6 5 2 6" xfId="21362" xr:uid="{00000000-0005-0000-0000-0000710F0000}"/>
    <cellStyle name="20% - Énfasis6 5 2 6 2" xfId="28606" xr:uid="{00000000-0005-0000-0000-0000720F0000}"/>
    <cellStyle name="20% - Énfasis6 5 2 7" xfId="23291" xr:uid="{00000000-0005-0000-0000-0000730F0000}"/>
    <cellStyle name="20% - Énfasis6 5 2 8" xfId="44557" xr:uid="{00000000-0005-0000-0000-0000740F0000}"/>
    <cellStyle name="20% - Énfasis6 5 2 9" xfId="4284" xr:uid="{00000000-0005-0000-0000-0000750F0000}"/>
    <cellStyle name="20% - Énfasis6 5 3" xfId="6529" xr:uid="{00000000-0005-0000-0000-0000760F0000}"/>
    <cellStyle name="20% - Énfasis6 5 3 2" xfId="16930" xr:uid="{00000000-0005-0000-0000-0000770F0000}"/>
    <cellStyle name="20% - Énfasis6 5 3 2 2" xfId="40182" xr:uid="{00000000-0005-0000-0000-0000780F0000}"/>
    <cellStyle name="20% - Énfasis6 5 3 3" xfId="11684" xr:uid="{00000000-0005-0000-0000-0000790F0000}"/>
    <cellStyle name="20% - Énfasis6 5 3 3 2" xfId="34867" xr:uid="{00000000-0005-0000-0000-00007A0F0000}"/>
    <cellStyle name="20% - Énfasis6 5 3 4" xfId="29557" xr:uid="{00000000-0005-0000-0000-00007B0F0000}"/>
    <cellStyle name="20% - Énfasis6 5 3 5" xfId="24242" xr:uid="{00000000-0005-0000-0000-00007C0F0000}"/>
    <cellStyle name="20% - Énfasis6 5 4" xfId="8219" xr:uid="{00000000-0005-0000-0000-00007D0F0000}"/>
    <cellStyle name="20% - Énfasis6 5 4 2" xfId="18605" xr:uid="{00000000-0005-0000-0000-00007E0F0000}"/>
    <cellStyle name="20% - Énfasis6 5 4 2 2" xfId="41950" xr:uid="{00000000-0005-0000-0000-00007F0F0000}"/>
    <cellStyle name="20% - Énfasis6 5 4 3" xfId="13451" xr:uid="{00000000-0005-0000-0000-0000800F0000}"/>
    <cellStyle name="20% - Énfasis6 5 4 3 2" xfId="36635" xr:uid="{00000000-0005-0000-0000-0000810F0000}"/>
    <cellStyle name="20% - Énfasis6 5 4 4" xfId="31325" xr:uid="{00000000-0005-0000-0000-0000820F0000}"/>
    <cellStyle name="20% - Énfasis6 5 4 5" xfId="26010" xr:uid="{00000000-0005-0000-0000-0000830F0000}"/>
    <cellStyle name="20% - Énfasis6 5 5" xfId="15232" xr:uid="{00000000-0005-0000-0000-0000840F0000}"/>
    <cellStyle name="20% - Énfasis6 5 5 2" xfId="38419" xr:uid="{00000000-0005-0000-0000-0000850F0000}"/>
    <cellStyle name="20% - Énfasis6 5 6" xfId="9923" xr:uid="{00000000-0005-0000-0000-0000860F0000}"/>
    <cellStyle name="20% - Énfasis6 5 6 2" xfId="33104" xr:uid="{00000000-0005-0000-0000-0000870F0000}"/>
    <cellStyle name="20% - Énfasis6 5 7" xfId="20550" xr:uid="{00000000-0005-0000-0000-0000880F0000}"/>
    <cellStyle name="20% - Énfasis6 5 7 2" xfId="27794" xr:uid="{00000000-0005-0000-0000-0000890F0000}"/>
    <cellStyle name="20% - Énfasis6 5 8" xfId="22479" xr:uid="{00000000-0005-0000-0000-00008A0F0000}"/>
    <cellStyle name="20% - Énfasis6 5 9" xfId="43745" xr:uid="{00000000-0005-0000-0000-00008B0F0000}"/>
    <cellStyle name="20% - Énfasis6 6" xfId="540" xr:uid="{00000000-0005-0000-0000-00008C0F0000}"/>
    <cellStyle name="20% - Énfasis6 6 10" xfId="2504" xr:uid="{00000000-0005-0000-0000-00008D0F0000}"/>
    <cellStyle name="20% - Énfasis6 6 2" xfId="6135" xr:uid="{00000000-0005-0000-0000-00008E0F0000}"/>
    <cellStyle name="20% - Énfasis6 6 2 2" xfId="16577" xr:uid="{00000000-0005-0000-0000-00008F0F0000}"/>
    <cellStyle name="20% - Énfasis6 6 2 2 2" xfId="39781" xr:uid="{00000000-0005-0000-0000-0000900F0000}"/>
    <cellStyle name="20% - Énfasis6 6 2 3" xfId="11283" xr:uid="{00000000-0005-0000-0000-0000910F0000}"/>
    <cellStyle name="20% - Énfasis6 6 2 3 2" xfId="34466" xr:uid="{00000000-0005-0000-0000-0000920F0000}"/>
    <cellStyle name="20% - Énfasis6 6 2 4" xfId="29156" xr:uid="{00000000-0005-0000-0000-0000930F0000}"/>
    <cellStyle name="20% - Énfasis6 6 2 5" xfId="23841" xr:uid="{00000000-0005-0000-0000-0000940F0000}"/>
    <cellStyle name="20% - Énfasis6 6 3" xfId="7866" xr:uid="{00000000-0005-0000-0000-0000950F0000}"/>
    <cellStyle name="20% - Énfasis6 6 3 2" xfId="18205" xr:uid="{00000000-0005-0000-0000-0000960F0000}"/>
    <cellStyle name="20% - Énfasis6 6 3 2 2" xfId="41549" xr:uid="{00000000-0005-0000-0000-0000970F0000}"/>
    <cellStyle name="20% - Énfasis6 6 3 3" xfId="13050" xr:uid="{00000000-0005-0000-0000-0000980F0000}"/>
    <cellStyle name="20% - Énfasis6 6 3 3 2" xfId="36234" xr:uid="{00000000-0005-0000-0000-0000990F0000}"/>
    <cellStyle name="20% - Énfasis6 6 3 4" xfId="30924" xr:uid="{00000000-0005-0000-0000-00009A0F0000}"/>
    <cellStyle name="20% - Énfasis6 6 3 5" xfId="25609" xr:uid="{00000000-0005-0000-0000-00009B0F0000}"/>
    <cellStyle name="20% - Énfasis6 6 4" xfId="14831" xr:uid="{00000000-0005-0000-0000-00009C0F0000}"/>
    <cellStyle name="20% - Énfasis6 6 4 2" xfId="38018" xr:uid="{00000000-0005-0000-0000-00009D0F0000}"/>
    <cellStyle name="20% - Énfasis6 6 5" xfId="9522" xr:uid="{00000000-0005-0000-0000-00009E0F0000}"/>
    <cellStyle name="20% - Énfasis6 6 5 2" xfId="32703" xr:uid="{00000000-0005-0000-0000-00009F0F0000}"/>
    <cellStyle name="20% - Énfasis6 6 6" xfId="20149" xr:uid="{00000000-0005-0000-0000-0000A00F0000}"/>
    <cellStyle name="20% - Énfasis6 6 6 2" xfId="27393" xr:uid="{00000000-0005-0000-0000-0000A10F0000}"/>
    <cellStyle name="20% - Énfasis6 6 7" xfId="22078" xr:uid="{00000000-0005-0000-0000-0000A20F0000}"/>
    <cellStyle name="20% - Énfasis6 6 8" xfId="43344" xr:uid="{00000000-0005-0000-0000-0000A30F0000}"/>
    <cellStyle name="20% - Énfasis6 6 9" xfId="4285" xr:uid="{00000000-0005-0000-0000-0000A40F0000}"/>
    <cellStyle name="20% - Énfasis6 7" xfId="1367" xr:uid="{00000000-0005-0000-0000-0000A50F0000}"/>
    <cellStyle name="20% - Énfasis6 7 10" xfId="3316" xr:uid="{00000000-0005-0000-0000-0000A60F0000}"/>
    <cellStyle name="20% - Énfasis6 7 2" xfId="6934" xr:uid="{00000000-0005-0000-0000-0000A70F0000}"/>
    <cellStyle name="20% - Énfasis6 7 2 2" xfId="17305" xr:uid="{00000000-0005-0000-0000-0000A80F0000}"/>
    <cellStyle name="20% - Énfasis6 7 2 2 2" xfId="40593" xr:uid="{00000000-0005-0000-0000-0000A90F0000}"/>
    <cellStyle name="20% - Énfasis6 7 2 3" xfId="12095" xr:uid="{00000000-0005-0000-0000-0000AA0F0000}"/>
    <cellStyle name="20% - Énfasis6 7 2 3 2" xfId="35278" xr:uid="{00000000-0005-0000-0000-0000AB0F0000}"/>
    <cellStyle name="20% - Énfasis6 7 2 4" xfId="29968" xr:uid="{00000000-0005-0000-0000-0000AC0F0000}"/>
    <cellStyle name="20% - Énfasis6 7 2 5" xfId="24653" xr:uid="{00000000-0005-0000-0000-0000AD0F0000}"/>
    <cellStyle name="20% - Énfasis6 7 3" xfId="8594" xr:uid="{00000000-0005-0000-0000-0000AE0F0000}"/>
    <cellStyle name="20% - Énfasis6 7 3 2" xfId="19016" xr:uid="{00000000-0005-0000-0000-0000AF0F0000}"/>
    <cellStyle name="20% - Énfasis6 7 3 2 2" xfId="42361" xr:uid="{00000000-0005-0000-0000-0000B00F0000}"/>
    <cellStyle name="20% - Énfasis6 7 3 3" xfId="13862" xr:uid="{00000000-0005-0000-0000-0000B10F0000}"/>
    <cellStyle name="20% - Énfasis6 7 3 3 2" xfId="37046" xr:uid="{00000000-0005-0000-0000-0000B20F0000}"/>
    <cellStyle name="20% - Énfasis6 7 3 4" xfId="31736" xr:uid="{00000000-0005-0000-0000-0000B30F0000}"/>
    <cellStyle name="20% - Énfasis6 7 3 5" xfId="26421" xr:uid="{00000000-0005-0000-0000-0000B40F0000}"/>
    <cellStyle name="20% - Énfasis6 7 4" xfId="15643" xr:uid="{00000000-0005-0000-0000-0000B50F0000}"/>
    <cellStyle name="20% - Énfasis6 7 4 2" xfId="38830" xr:uid="{00000000-0005-0000-0000-0000B60F0000}"/>
    <cellStyle name="20% - Énfasis6 7 5" xfId="10334" xr:uid="{00000000-0005-0000-0000-0000B70F0000}"/>
    <cellStyle name="20% - Énfasis6 7 5 2" xfId="33515" xr:uid="{00000000-0005-0000-0000-0000B80F0000}"/>
    <cellStyle name="20% - Énfasis6 7 6" xfId="20961" xr:uid="{00000000-0005-0000-0000-0000B90F0000}"/>
    <cellStyle name="20% - Énfasis6 7 6 2" xfId="28205" xr:uid="{00000000-0005-0000-0000-0000BA0F0000}"/>
    <cellStyle name="20% - Énfasis6 7 7" xfId="22890" xr:uid="{00000000-0005-0000-0000-0000BB0F0000}"/>
    <cellStyle name="20% - Énfasis6 7 8" xfId="44156" xr:uid="{00000000-0005-0000-0000-0000BC0F0000}"/>
    <cellStyle name="20% - Énfasis6 7 9" xfId="4286" xr:uid="{00000000-0005-0000-0000-0000BD0F0000}"/>
    <cellStyle name="20% - Énfasis6 8" xfId="6003" xr:uid="{00000000-0005-0000-0000-0000BE0F0000}"/>
    <cellStyle name="20% - Énfasis6 8 2" xfId="16454" xr:uid="{00000000-0005-0000-0000-0000BF0F0000}"/>
    <cellStyle name="20% - Énfasis6 8 2 2" xfId="39642" xr:uid="{00000000-0005-0000-0000-0000C00F0000}"/>
    <cellStyle name="20% - Énfasis6 8 3" xfId="11144" xr:uid="{00000000-0005-0000-0000-0000C10F0000}"/>
    <cellStyle name="20% - Énfasis6 8 3 2" xfId="34327" xr:uid="{00000000-0005-0000-0000-0000C20F0000}"/>
    <cellStyle name="20% - Énfasis6 8 4" xfId="29017" xr:uid="{00000000-0005-0000-0000-0000C30F0000}"/>
    <cellStyle name="20% - Énfasis6 8 5" xfId="23702" xr:uid="{00000000-0005-0000-0000-0000C40F0000}"/>
    <cellStyle name="20% - Énfasis6 9" xfId="7736" xr:uid="{00000000-0005-0000-0000-0000C50F0000}"/>
    <cellStyle name="20% - Énfasis6 9 2" xfId="18069" xr:uid="{00000000-0005-0000-0000-0000C60F0000}"/>
    <cellStyle name="20% - Énfasis6 9 2 2" xfId="41405" xr:uid="{00000000-0005-0000-0000-0000C70F0000}"/>
    <cellStyle name="20% - Énfasis6 9 3" xfId="12906" xr:uid="{00000000-0005-0000-0000-0000C80F0000}"/>
    <cellStyle name="20% - Énfasis6 9 3 2" xfId="36090" xr:uid="{00000000-0005-0000-0000-0000C90F0000}"/>
    <cellStyle name="20% - Énfasis6 9 4" xfId="30780" xr:uid="{00000000-0005-0000-0000-0000CA0F0000}"/>
    <cellStyle name="20% - Énfasis6 9 5" xfId="25465" xr:uid="{00000000-0005-0000-0000-0000CB0F0000}"/>
    <cellStyle name="40% - Énfasis1" xfId="29" builtinId="31" customBuiltin="1"/>
    <cellStyle name="40% - Énfasis1 10" xfId="14675" xr:uid="{00000000-0005-0000-0000-0000CD0F0000}"/>
    <cellStyle name="40% - Énfasis1 10 2" xfId="37860" xr:uid="{00000000-0005-0000-0000-0000CE0F0000}"/>
    <cellStyle name="40% - Énfasis1 11" xfId="9369" xr:uid="{00000000-0005-0000-0000-0000CF0F0000}"/>
    <cellStyle name="40% - Énfasis1 11 2" xfId="32550" xr:uid="{00000000-0005-0000-0000-0000D00F0000}"/>
    <cellStyle name="40% - Énfasis1 12" xfId="19827" xr:uid="{00000000-0005-0000-0000-0000D10F0000}"/>
    <cellStyle name="40% - Énfasis1 12 2" xfId="27235" xr:uid="{00000000-0005-0000-0000-0000D20F0000}"/>
    <cellStyle name="40% - Énfasis1 13" xfId="21925" xr:uid="{00000000-0005-0000-0000-0000D30F0000}"/>
    <cellStyle name="40% - Énfasis1 14" xfId="43173" xr:uid="{00000000-0005-0000-0000-0000D40F0000}"/>
    <cellStyle name="40% - Énfasis1 15" xfId="4122" xr:uid="{00000000-0005-0000-0000-0000D50F0000}"/>
    <cellStyle name="40% - Énfasis1 16" xfId="2339" xr:uid="{00000000-0005-0000-0000-0000D60F0000}"/>
    <cellStyle name="40% - Énfasis1 2" xfId="139" xr:uid="{00000000-0005-0000-0000-0000D70F0000}"/>
    <cellStyle name="40% - Énfasis1 2 10" xfId="9470" xr:uid="{00000000-0005-0000-0000-0000D80F0000}"/>
    <cellStyle name="40% - Énfasis1 2 10 2" xfId="32651" xr:uid="{00000000-0005-0000-0000-0000D90F0000}"/>
    <cellStyle name="40% - Énfasis1 2 11" xfId="19915" xr:uid="{00000000-0005-0000-0000-0000DA0F0000}"/>
    <cellStyle name="40% - Énfasis1 2 11 2" xfId="27341" xr:uid="{00000000-0005-0000-0000-0000DB0F0000}"/>
    <cellStyle name="40% - Énfasis1 2 12" xfId="22026" xr:uid="{00000000-0005-0000-0000-0000DC0F0000}"/>
    <cellStyle name="40% - Énfasis1 2 2" xfId="140" xr:uid="{00000000-0005-0000-0000-0000DD0F0000}"/>
    <cellStyle name="40% - Énfasis1 2 2 2" xfId="141" xr:uid="{00000000-0005-0000-0000-0000DE0F0000}"/>
    <cellStyle name="40% - Énfasis1 2 2 2 2" xfId="1991" xr:uid="{00000000-0005-0000-0000-0000DF0F0000}"/>
    <cellStyle name="40% - Énfasis1 2 2 2 2 10" xfId="3939" xr:uid="{00000000-0005-0000-0000-0000E00F0000}"/>
    <cellStyle name="40% - Énfasis1 2 2 2 2 2" xfId="7548" xr:uid="{00000000-0005-0000-0000-0000E10F0000}"/>
    <cellStyle name="40% - Énfasis1 2 2 2 2 2 2" xfId="17892" xr:uid="{00000000-0005-0000-0000-0000E20F0000}"/>
    <cellStyle name="40% - Énfasis1 2 2 2 2 2 2 2" xfId="41216" xr:uid="{00000000-0005-0000-0000-0000E30F0000}"/>
    <cellStyle name="40% - Énfasis1 2 2 2 2 2 3" xfId="12718" xr:uid="{00000000-0005-0000-0000-0000E40F0000}"/>
    <cellStyle name="40% - Énfasis1 2 2 2 2 2 3 2" xfId="35901" xr:uid="{00000000-0005-0000-0000-0000E50F0000}"/>
    <cellStyle name="40% - Énfasis1 2 2 2 2 2 4" xfId="30591" xr:uid="{00000000-0005-0000-0000-0000E60F0000}"/>
    <cellStyle name="40% - Énfasis1 2 2 2 2 2 5" xfId="25276" xr:uid="{00000000-0005-0000-0000-0000E70F0000}"/>
    <cellStyle name="40% - Énfasis1 2 2 2 2 3" xfId="9182" xr:uid="{00000000-0005-0000-0000-0000E80F0000}"/>
    <cellStyle name="40% - Énfasis1 2 2 2 2 3 2" xfId="19639" xr:uid="{00000000-0005-0000-0000-0000E90F0000}"/>
    <cellStyle name="40% - Énfasis1 2 2 2 2 3 2 2" xfId="42984" xr:uid="{00000000-0005-0000-0000-0000EA0F0000}"/>
    <cellStyle name="40% - Énfasis1 2 2 2 2 3 3" xfId="14485" xr:uid="{00000000-0005-0000-0000-0000EB0F0000}"/>
    <cellStyle name="40% - Énfasis1 2 2 2 2 3 3 2" xfId="37669" xr:uid="{00000000-0005-0000-0000-0000EC0F0000}"/>
    <cellStyle name="40% - Énfasis1 2 2 2 2 3 4" xfId="32359" xr:uid="{00000000-0005-0000-0000-0000ED0F0000}"/>
    <cellStyle name="40% - Énfasis1 2 2 2 2 3 5" xfId="27044" xr:uid="{00000000-0005-0000-0000-0000EE0F0000}"/>
    <cellStyle name="40% - Énfasis1 2 2 2 2 4" xfId="16266" xr:uid="{00000000-0005-0000-0000-0000EF0F0000}"/>
    <cellStyle name="40% - Énfasis1 2 2 2 2 4 2" xfId="39453" xr:uid="{00000000-0005-0000-0000-0000F00F0000}"/>
    <cellStyle name="40% - Énfasis1 2 2 2 2 5" xfId="10957" xr:uid="{00000000-0005-0000-0000-0000F10F0000}"/>
    <cellStyle name="40% - Énfasis1 2 2 2 2 5 2" xfId="34138" xr:uid="{00000000-0005-0000-0000-0000F20F0000}"/>
    <cellStyle name="40% - Énfasis1 2 2 2 2 6" xfId="21584" xr:uid="{00000000-0005-0000-0000-0000F30F0000}"/>
    <cellStyle name="40% - Énfasis1 2 2 2 2 6 2" xfId="28828" xr:uid="{00000000-0005-0000-0000-0000F40F0000}"/>
    <cellStyle name="40% - Énfasis1 2 2 2 2 7" xfId="23513" xr:uid="{00000000-0005-0000-0000-0000F50F0000}"/>
    <cellStyle name="40% - Énfasis1 2 2 2 2 8" xfId="44779" xr:uid="{00000000-0005-0000-0000-0000F60F0000}"/>
    <cellStyle name="40% - Énfasis1 2 2 2 2 9" xfId="4287" xr:uid="{00000000-0005-0000-0000-0000F70F0000}"/>
    <cellStyle name="40% - Énfasis1 2 2 2 3" xfId="2246" xr:uid="{00000000-0005-0000-0000-0000F80F0000}"/>
    <cellStyle name="40% - Énfasis1 2 2 2 3 2" xfId="6748" xr:uid="{00000000-0005-0000-0000-0000F90F0000}"/>
    <cellStyle name="40% - Énfasis1 2 2 2 3 2 2" xfId="40404" xr:uid="{00000000-0005-0000-0000-0000FA0F0000}"/>
    <cellStyle name="40% - Énfasis1 2 2 2 3 3" xfId="11906" xr:uid="{00000000-0005-0000-0000-0000FB0F0000}"/>
    <cellStyle name="40% - Énfasis1 2 2 2 3 3 2" xfId="35089" xr:uid="{00000000-0005-0000-0000-0000FC0F0000}"/>
    <cellStyle name="40% - Énfasis1 2 2 2 3 4" xfId="21833" xr:uid="{00000000-0005-0000-0000-0000FD0F0000}"/>
    <cellStyle name="40% - Énfasis1 2 2 2 3 4 2" xfId="29779" xr:uid="{00000000-0005-0000-0000-0000FE0F0000}"/>
    <cellStyle name="40% - Énfasis1 2 2 2 3 5" xfId="24464" xr:uid="{00000000-0005-0000-0000-0000FF0F0000}"/>
    <cellStyle name="40% - Énfasis1 2 2 2 4" xfId="1176" xr:uid="{00000000-0005-0000-0000-000000100000}"/>
    <cellStyle name="40% - Énfasis1 2 2 2 4 2" xfId="18827" xr:uid="{00000000-0005-0000-0000-000001100000}"/>
    <cellStyle name="40% - Énfasis1 2 2 2 4 2 2" xfId="42172" xr:uid="{00000000-0005-0000-0000-000002100000}"/>
    <cellStyle name="40% - Énfasis1 2 2 2 4 3" xfId="13673" xr:uid="{00000000-0005-0000-0000-000003100000}"/>
    <cellStyle name="40% - Énfasis1 2 2 2 4 3 2" xfId="36857" xr:uid="{00000000-0005-0000-0000-000004100000}"/>
    <cellStyle name="40% - Énfasis1 2 2 2 4 4" xfId="20772" xr:uid="{00000000-0005-0000-0000-000005100000}"/>
    <cellStyle name="40% - Énfasis1 2 2 2 4 4 2" xfId="31547" xr:uid="{00000000-0005-0000-0000-000006100000}"/>
    <cellStyle name="40% - Énfasis1 2 2 2 4 5" xfId="26232" xr:uid="{00000000-0005-0000-0000-000007100000}"/>
    <cellStyle name="40% - Énfasis1 2 2 2 4 6" xfId="43967" xr:uid="{00000000-0005-0000-0000-000008100000}"/>
    <cellStyle name="40% - Énfasis1 2 2 2 4 7" xfId="4288" xr:uid="{00000000-0005-0000-0000-000009100000}"/>
    <cellStyle name="40% - Énfasis1 2 2 2 4 8" xfId="3127" xr:uid="{00000000-0005-0000-0000-00000A100000}"/>
    <cellStyle name="40% - Énfasis1 2 2 2 5" xfId="15454" xr:uid="{00000000-0005-0000-0000-00000B100000}"/>
    <cellStyle name="40% - Énfasis1 2 2 2 5 2" xfId="38641" xr:uid="{00000000-0005-0000-0000-00000C100000}"/>
    <cellStyle name="40% - Énfasis1 2 2 2 6" xfId="10145" xr:uid="{00000000-0005-0000-0000-00000D100000}"/>
    <cellStyle name="40% - Énfasis1 2 2 2 6 2" xfId="33326" xr:uid="{00000000-0005-0000-0000-00000E100000}"/>
    <cellStyle name="40% - Énfasis1 2 2 2 7" xfId="19917" xr:uid="{00000000-0005-0000-0000-00000F100000}"/>
    <cellStyle name="40% - Énfasis1 2 2 2 7 2" xfId="28016" xr:uid="{00000000-0005-0000-0000-000010100000}"/>
    <cellStyle name="40% - Énfasis1 2 2 2 8" xfId="22701" xr:uid="{00000000-0005-0000-0000-000011100000}"/>
    <cellStyle name="40% - Énfasis1 2 2 3" xfId="1584" xr:uid="{00000000-0005-0000-0000-000012100000}"/>
    <cellStyle name="40% - Énfasis1 2 2 3 10" xfId="3533" xr:uid="{00000000-0005-0000-0000-000013100000}"/>
    <cellStyle name="40% - Énfasis1 2 2 3 2" xfId="7148" xr:uid="{00000000-0005-0000-0000-000014100000}"/>
    <cellStyle name="40% - Énfasis1 2 2 3 2 2" xfId="17510" xr:uid="{00000000-0005-0000-0000-000015100000}"/>
    <cellStyle name="40% - Énfasis1 2 2 3 2 2 2" xfId="40810" xr:uid="{00000000-0005-0000-0000-000016100000}"/>
    <cellStyle name="40% - Énfasis1 2 2 3 2 3" xfId="12312" xr:uid="{00000000-0005-0000-0000-000017100000}"/>
    <cellStyle name="40% - Énfasis1 2 2 3 2 3 2" xfId="35495" xr:uid="{00000000-0005-0000-0000-000018100000}"/>
    <cellStyle name="40% - Énfasis1 2 2 3 2 4" xfId="30185" xr:uid="{00000000-0005-0000-0000-000019100000}"/>
    <cellStyle name="40% - Énfasis1 2 2 3 2 5" xfId="24870" xr:uid="{00000000-0005-0000-0000-00001A100000}"/>
    <cellStyle name="40% - Énfasis1 2 2 3 3" xfId="8799" xr:uid="{00000000-0005-0000-0000-00001B100000}"/>
    <cellStyle name="40% - Énfasis1 2 2 3 3 2" xfId="19233" xr:uid="{00000000-0005-0000-0000-00001C100000}"/>
    <cellStyle name="40% - Énfasis1 2 2 3 3 2 2" xfId="42578" xr:uid="{00000000-0005-0000-0000-00001D100000}"/>
    <cellStyle name="40% - Énfasis1 2 2 3 3 3" xfId="14079" xr:uid="{00000000-0005-0000-0000-00001E100000}"/>
    <cellStyle name="40% - Énfasis1 2 2 3 3 3 2" xfId="37263" xr:uid="{00000000-0005-0000-0000-00001F100000}"/>
    <cellStyle name="40% - Énfasis1 2 2 3 3 4" xfId="31953" xr:uid="{00000000-0005-0000-0000-000020100000}"/>
    <cellStyle name="40% - Énfasis1 2 2 3 3 5" xfId="26638" xr:uid="{00000000-0005-0000-0000-000021100000}"/>
    <cellStyle name="40% - Énfasis1 2 2 3 4" xfId="15860" xr:uid="{00000000-0005-0000-0000-000022100000}"/>
    <cellStyle name="40% - Énfasis1 2 2 3 4 2" xfId="39047" xr:uid="{00000000-0005-0000-0000-000023100000}"/>
    <cellStyle name="40% - Énfasis1 2 2 3 5" xfId="10551" xr:uid="{00000000-0005-0000-0000-000024100000}"/>
    <cellStyle name="40% - Énfasis1 2 2 3 5 2" xfId="33732" xr:uid="{00000000-0005-0000-0000-000025100000}"/>
    <cellStyle name="40% - Énfasis1 2 2 3 6" xfId="21178" xr:uid="{00000000-0005-0000-0000-000026100000}"/>
    <cellStyle name="40% - Énfasis1 2 2 3 6 2" xfId="28422" xr:uid="{00000000-0005-0000-0000-000027100000}"/>
    <cellStyle name="40% - Énfasis1 2 2 3 7" xfId="23107" xr:uid="{00000000-0005-0000-0000-000028100000}"/>
    <cellStyle name="40% - Énfasis1 2 2 3 8" xfId="44373" xr:uid="{00000000-0005-0000-0000-000029100000}"/>
    <cellStyle name="40% - Énfasis1 2 2 3 9" xfId="4289" xr:uid="{00000000-0005-0000-0000-00002A100000}"/>
    <cellStyle name="40% - Énfasis1 2 2 4" xfId="2245" xr:uid="{00000000-0005-0000-0000-00002B100000}"/>
    <cellStyle name="40% - Énfasis1 2 2 4 2" xfId="6349" xr:uid="{00000000-0005-0000-0000-00002C100000}"/>
    <cellStyle name="40% - Énfasis1 2 2 4 2 2" xfId="39998" xr:uid="{00000000-0005-0000-0000-00002D100000}"/>
    <cellStyle name="40% - Énfasis1 2 2 4 3" xfId="11500" xr:uid="{00000000-0005-0000-0000-00002E100000}"/>
    <cellStyle name="40% - Énfasis1 2 2 4 3 2" xfId="34683" xr:uid="{00000000-0005-0000-0000-00002F100000}"/>
    <cellStyle name="40% - Énfasis1 2 2 4 4" xfId="21832" xr:uid="{00000000-0005-0000-0000-000030100000}"/>
    <cellStyle name="40% - Énfasis1 2 2 4 4 2" xfId="29373" xr:uid="{00000000-0005-0000-0000-000031100000}"/>
    <cellStyle name="40% - Énfasis1 2 2 4 5" xfId="24058" xr:uid="{00000000-0005-0000-0000-000032100000}"/>
    <cellStyle name="40% - Énfasis1 2 2 5" xfId="760" xr:uid="{00000000-0005-0000-0000-000033100000}"/>
    <cellStyle name="40% - Énfasis1 2 2 5 2" xfId="18422" xr:uid="{00000000-0005-0000-0000-000034100000}"/>
    <cellStyle name="40% - Énfasis1 2 2 5 2 2" xfId="41766" xr:uid="{00000000-0005-0000-0000-000035100000}"/>
    <cellStyle name="40% - Énfasis1 2 2 5 3" xfId="13267" xr:uid="{00000000-0005-0000-0000-000036100000}"/>
    <cellStyle name="40% - Énfasis1 2 2 5 3 2" xfId="36451" xr:uid="{00000000-0005-0000-0000-000037100000}"/>
    <cellStyle name="40% - Énfasis1 2 2 5 4" xfId="20366" xr:uid="{00000000-0005-0000-0000-000038100000}"/>
    <cellStyle name="40% - Énfasis1 2 2 5 4 2" xfId="31141" xr:uid="{00000000-0005-0000-0000-000039100000}"/>
    <cellStyle name="40% - Énfasis1 2 2 5 5" xfId="25826" xr:uid="{00000000-0005-0000-0000-00003A100000}"/>
    <cellStyle name="40% - Énfasis1 2 2 5 6" xfId="43561" xr:uid="{00000000-0005-0000-0000-00003B100000}"/>
    <cellStyle name="40% - Énfasis1 2 2 5 7" xfId="4290" xr:uid="{00000000-0005-0000-0000-00003C100000}"/>
    <cellStyle name="40% - Énfasis1 2 2 5 8" xfId="2721" xr:uid="{00000000-0005-0000-0000-00003D100000}"/>
    <cellStyle name="40% - Énfasis1 2 2 6" xfId="15048" xr:uid="{00000000-0005-0000-0000-00003E100000}"/>
    <cellStyle name="40% - Énfasis1 2 2 6 2" xfId="38235" xr:uid="{00000000-0005-0000-0000-00003F100000}"/>
    <cellStyle name="40% - Énfasis1 2 2 7" xfId="9739" xr:uid="{00000000-0005-0000-0000-000040100000}"/>
    <cellStyle name="40% - Énfasis1 2 2 7 2" xfId="32920" xr:uid="{00000000-0005-0000-0000-000041100000}"/>
    <cellStyle name="40% - Énfasis1 2 2 8" xfId="19916" xr:uid="{00000000-0005-0000-0000-000042100000}"/>
    <cellStyle name="40% - Énfasis1 2 2 8 2" xfId="27610" xr:uid="{00000000-0005-0000-0000-000043100000}"/>
    <cellStyle name="40% - Énfasis1 2 2 9" xfId="22295" xr:uid="{00000000-0005-0000-0000-000044100000}"/>
    <cellStyle name="40% - Énfasis1 2 3" xfId="142" xr:uid="{00000000-0005-0000-0000-000045100000}"/>
    <cellStyle name="40% - Énfasis1 2 3 2" xfId="1305" xr:uid="{00000000-0005-0000-0000-000046100000}"/>
    <cellStyle name="40% - Énfasis1 2 3 2 10" xfId="4291" xr:uid="{00000000-0005-0000-0000-000047100000}"/>
    <cellStyle name="40% - Énfasis1 2 3 2 11" xfId="3256" xr:uid="{00000000-0005-0000-0000-000048100000}"/>
    <cellStyle name="40% - Énfasis1 2 3 2 2" xfId="2120" xr:uid="{00000000-0005-0000-0000-000049100000}"/>
    <cellStyle name="40% - Énfasis1 2 3 2 2 10" xfId="4068" xr:uid="{00000000-0005-0000-0000-00004A100000}"/>
    <cellStyle name="40% - Énfasis1 2 3 2 2 2" xfId="7675" xr:uid="{00000000-0005-0000-0000-00004B100000}"/>
    <cellStyle name="40% - Énfasis1 2 3 2 2 2 2" xfId="18009" xr:uid="{00000000-0005-0000-0000-00004C100000}"/>
    <cellStyle name="40% - Énfasis1 2 3 2 2 2 2 2" xfId="41345" xr:uid="{00000000-0005-0000-0000-00004D100000}"/>
    <cellStyle name="40% - Énfasis1 2 3 2 2 2 3" xfId="12847" xr:uid="{00000000-0005-0000-0000-00004E100000}"/>
    <cellStyle name="40% - Énfasis1 2 3 2 2 2 3 2" xfId="36030" xr:uid="{00000000-0005-0000-0000-00004F100000}"/>
    <cellStyle name="40% - Énfasis1 2 3 2 2 2 4" xfId="30720" xr:uid="{00000000-0005-0000-0000-000050100000}"/>
    <cellStyle name="40% - Énfasis1 2 3 2 2 2 5" xfId="25405" xr:uid="{00000000-0005-0000-0000-000051100000}"/>
    <cellStyle name="40% - Énfasis1 2 3 2 2 3" xfId="9299" xr:uid="{00000000-0005-0000-0000-000052100000}"/>
    <cellStyle name="40% - Énfasis1 2 3 2 2 3 2" xfId="19768" xr:uid="{00000000-0005-0000-0000-000053100000}"/>
    <cellStyle name="40% - Énfasis1 2 3 2 2 3 2 2" xfId="43113" xr:uid="{00000000-0005-0000-0000-000054100000}"/>
    <cellStyle name="40% - Énfasis1 2 3 2 2 3 3" xfId="14614" xr:uid="{00000000-0005-0000-0000-000055100000}"/>
    <cellStyle name="40% - Énfasis1 2 3 2 2 3 3 2" xfId="37798" xr:uid="{00000000-0005-0000-0000-000056100000}"/>
    <cellStyle name="40% - Énfasis1 2 3 2 2 3 4" xfId="32488" xr:uid="{00000000-0005-0000-0000-000057100000}"/>
    <cellStyle name="40% - Énfasis1 2 3 2 2 3 5" xfId="27173" xr:uid="{00000000-0005-0000-0000-000058100000}"/>
    <cellStyle name="40% - Énfasis1 2 3 2 2 4" xfId="16395" xr:uid="{00000000-0005-0000-0000-000059100000}"/>
    <cellStyle name="40% - Énfasis1 2 3 2 2 4 2" xfId="39582" xr:uid="{00000000-0005-0000-0000-00005A100000}"/>
    <cellStyle name="40% - Énfasis1 2 3 2 2 5" xfId="11086" xr:uid="{00000000-0005-0000-0000-00005B100000}"/>
    <cellStyle name="40% - Énfasis1 2 3 2 2 5 2" xfId="34267" xr:uid="{00000000-0005-0000-0000-00005C100000}"/>
    <cellStyle name="40% - Énfasis1 2 3 2 2 6" xfId="21713" xr:uid="{00000000-0005-0000-0000-00005D100000}"/>
    <cellStyle name="40% - Énfasis1 2 3 2 2 6 2" xfId="28957" xr:uid="{00000000-0005-0000-0000-00005E100000}"/>
    <cellStyle name="40% - Énfasis1 2 3 2 2 7" xfId="23642" xr:uid="{00000000-0005-0000-0000-00005F100000}"/>
    <cellStyle name="40% - Énfasis1 2 3 2 2 8" xfId="44908" xr:uid="{00000000-0005-0000-0000-000060100000}"/>
    <cellStyle name="40% - Énfasis1 2 3 2 2 9" xfId="4292" xr:uid="{00000000-0005-0000-0000-000061100000}"/>
    <cellStyle name="40% - Énfasis1 2 3 2 3" xfId="6875" xr:uid="{00000000-0005-0000-0000-000062100000}"/>
    <cellStyle name="40% - Énfasis1 2 3 2 3 2" xfId="17245" xr:uid="{00000000-0005-0000-0000-000063100000}"/>
    <cellStyle name="40% - Énfasis1 2 3 2 3 2 2" xfId="40533" xr:uid="{00000000-0005-0000-0000-000064100000}"/>
    <cellStyle name="40% - Énfasis1 2 3 2 3 3" xfId="12035" xr:uid="{00000000-0005-0000-0000-000065100000}"/>
    <cellStyle name="40% - Énfasis1 2 3 2 3 3 2" xfId="35218" xr:uid="{00000000-0005-0000-0000-000066100000}"/>
    <cellStyle name="40% - Énfasis1 2 3 2 3 4" xfId="29908" xr:uid="{00000000-0005-0000-0000-000067100000}"/>
    <cellStyle name="40% - Énfasis1 2 3 2 3 5" xfId="24593" xr:uid="{00000000-0005-0000-0000-000068100000}"/>
    <cellStyle name="40% - Énfasis1 2 3 2 4" xfId="8534" xr:uid="{00000000-0005-0000-0000-000069100000}"/>
    <cellStyle name="40% - Énfasis1 2 3 2 4 2" xfId="18956" xr:uid="{00000000-0005-0000-0000-00006A100000}"/>
    <cellStyle name="40% - Énfasis1 2 3 2 4 2 2" xfId="42301" xr:uid="{00000000-0005-0000-0000-00006B100000}"/>
    <cellStyle name="40% - Énfasis1 2 3 2 4 3" xfId="13802" xr:uid="{00000000-0005-0000-0000-00006C100000}"/>
    <cellStyle name="40% - Énfasis1 2 3 2 4 3 2" xfId="36986" xr:uid="{00000000-0005-0000-0000-00006D100000}"/>
    <cellStyle name="40% - Énfasis1 2 3 2 4 4" xfId="31676" xr:uid="{00000000-0005-0000-0000-00006E100000}"/>
    <cellStyle name="40% - Énfasis1 2 3 2 4 5" xfId="26361" xr:uid="{00000000-0005-0000-0000-00006F100000}"/>
    <cellStyle name="40% - Énfasis1 2 3 2 5" xfId="15583" xr:uid="{00000000-0005-0000-0000-000070100000}"/>
    <cellStyle name="40% - Énfasis1 2 3 2 5 2" xfId="38770" xr:uid="{00000000-0005-0000-0000-000071100000}"/>
    <cellStyle name="40% - Énfasis1 2 3 2 6" xfId="10274" xr:uid="{00000000-0005-0000-0000-000072100000}"/>
    <cellStyle name="40% - Énfasis1 2 3 2 6 2" xfId="33455" xr:uid="{00000000-0005-0000-0000-000073100000}"/>
    <cellStyle name="40% - Énfasis1 2 3 2 7" xfId="20901" xr:uid="{00000000-0005-0000-0000-000074100000}"/>
    <cellStyle name="40% - Énfasis1 2 3 2 7 2" xfId="28145" xr:uid="{00000000-0005-0000-0000-000075100000}"/>
    <cellStyle name="40% - Énfasis1 2 3 2 8" xfId="22830" xr:uid="{00000000-0005-0000-0000-000076100000}"/>
    <cellStyle name="40% - Énfasis1 2 3 2 9" xfId="44096" xr:uid="{00000000-0005-0000-0000-000077100000}"/>
    <cellStyle name="40% - Énfasis1 2 3 3" xfId="1713" xr:uid="{00000000-0005-0000-0000-000078100000}"/>
    <cellStyle name="40% - Énfasis1 2 3 3 10" xfId="3662" xr:uid="{00000000-0005-0000-0000-000079100000}"/>
    <cellStyle name="40% - Énfasis1 2 3 3 2" xfId="7275" xr:uid="{00000000-0005-0000-0000-00007A100000}"/>
    <cellStyle name="40% - Énfasis1 2 3 3 2 2" xfId="17627" xr:uid="{00000000-0005-0000-0000-00007B100000}"/>
    <cellStyle name="40% - Énfasis1 2 3 3 2 2 2" xfId="40939" xr:uid="{00000000-0005-0000-0000-00007C100000}"/>
    <cellStyle name="40% - Énfasis1 2 3 3 2 3" xfId="12441" xr:uid="{00000000-0005-0000-0000-00007D100000}"/>
    <cellStyle name="40% - Énfasis1 2 3 3 2 3 2" xfId="35624" xr:uid="{00000000-0005-0000-0000-00007E100000}"/>
    <cellStyle name="40% - Énfasis1 2 3 3 2 4" xfId="30314" xr:uid="{00000000-0005-0000-0000-00007F100000}"/>
    <cellStyle name="40% - Énfasis1 2 3 3 2 5" xfId="24999" xr:uid="{00000000-0005-0000-0000-000080100000}"/>
    <cellStyle name="40% - Énfasis1 2 3 3 3" xfId="8916" xr:uid="{00000000-0005-0000-0000-000081100000}"/>
    <cellStyle name="40% - Énfasis1 2 3 3 3 2" xfId="19362" xr:uid="{00000000-0005-0000-0000-000082100000}"/>
    <cellStyle name="40% - Énfasis1 2 3 3 3 2 2" xfId="42707" xr:uid="{00000000-0005-0000-0000-000083100000}"/>
    <cellStyle name="40% - Énfasis1 2 3 3 3 3" xfId="14208" xr:uid="{00000000-0005-0000-0000-000084100000}"/>
    <cellStyle name="40% - Énfasis1 2 3 3 3 3 2" xfId="37392" xr:uid="{00000000-0005-0000-0000-000085100000}"/>
    <cellStyle name="40% - Énfasis1 2 3 3 3 4" xfId="32082" xr:uid="{00000000-0005-0000-0000-000086100000}"/>
    <cellStyle name="40% - Énfasis1 2 3 3 3 5" xfId="26767" xr:uid="{00000000-0005-0000-0000-000087100000}"/>
    <cellStyle name="40% - Énfasis1 2 3 3 4" xfId="15989" xr:uid="{00000000-0005-0000-0000-000088100000}"/>
    <cellStyle name="40% - Énfasis1 2 3 3 4 2" xfId="39176" xr:uid="{00000000-0005-0000-0000-000089100000}"/>
    <cellStyle name="40% - Énfasis1 2 3 3 5" xfId="10680" xr:uid="{00000000-0005-0000-0000-00008A100000}"/>
    <cellStyle name="40% - Énfasis1 2 3 3 5 2" xfId="33861" xr:uid="{00000000-0005-0000-0000-00008B100000}"/>
    <cellStyle name="40% - Énfasis1 2 3 3 6" xfId="21307" xr:uid="{00000000-0005-0000-0000-00008C100000}"/>
    <cellStyle name="40% - Énfasis1 2 3 3 6 2" xfId="28551" xr:uid="{00000000-0005-0000-0000-00008D100000}"/>
    <cellStyle name="40% - Énfasis1 2 3 3 7" xfId="23236" xr:uid="{00000000-0005-0000-0000-00008E100000}"/>
    <cellStyle name="40% - Énfasis1 2 3 3 8" xfId="44502" xr:uid="{00000000-0005-0000-0000-00008F100000}"/>
    <cellStyle name="40% - Énfasis1 2 3 3 9" xfId="4293" xr:uid="{00000000-0005-0000-0000-000090100000}"/>
    <cellStyle name="40% - Énfasis1 2 3 4" xfId="2247" xr:uid="{00000000-0005-0000-0000-000091100000}"/>
    <cellStyle name="40% - Énfasis1 2 3 4 2" xfId="6476" xr:uid="{00000000-0005-0000-0000-000092100000}"/>
    <cellStyle name="40% - Énfasis1 2 3 4 2 2" xfId="40127" xr:uid="{00000000-0005-0000-0000-000093100000}"/>
    <cellStyle name="40% - Énfasis1 2 3 4 3" xfId="11629" xr:uid="{00000000-0005-0000-0000-000094100000}"/>
    <cellStyle name="40% - Énfasis1 2 3 4 3 2" xfId="34812" xr:uid="{00000000-0005-0000-0000-000095100000}"/>
    <cellStyle name="40% - Énfasis1 2 3 4 4" xfId="21834" xr:uid="{00000000-0005-0000-0000-000096100000}"/>
    <cellStyle name="40% - Énfasis1 2 3 4 4 2" xfId="29502" xr:uid="{00000000-0005-0000-0000-000097100000}"/>
    <cellStyle name="40% - Énfasis1 2 3 4 5" xfId="24187" xr:uid="{00000000-0005-0000-0000-000098100000}"/>
    <cellStyle name="40% - Énfasis1 2 3 5" xfId="897" xr:uid="{00000000-0005-0000-0000-000099100000}"/>
    <cellStyle name="40% - Énfasis1 2 3 5 2" xfId="18551" xr:uid="{00000000-0005-0000-0000-00009A100000}"/>
    <cellStyle name="40% - Énfasis1 2 3 5 2 2" xfId="41895" xr:uid="{00000000-0005-0000-0000-00009B100000}"/>
    <cellStyle name="40% - Énfasis1 2 3 5 3" xfId="13396" xr:uid="{00000000-0005-0000-0000-00009C100000}"/>
    <cellStyle name="40% - Énfasis1 2 3 5 3 2" xfId="36580" xr:uid="{00000000-0005-0000-0000-00009D100000}"/>
    <cellStyle name="40% - Énfasis1 2 3 5 4" xfId="20495" xr:uid="{00000000-0005-0000-0000-00009E100000}"/>
    <cellStyle name="40% - Énfasis1 2 3 5 4 2" xfId="31270" xr:uid="{00000000-0005-0000-0000-00009F100000}"/>
    <cellStyle name="40% - Énfasis1 2 3 5 5" xfId="25955" xr:uid="{00000000-0005-0000-0000-0000A0100000}"/>
    <cellStyle name="40% - Énfasis1 2 3 5 6" xfId="43690" xr:uid="{00000000-0005-0000-0000-0000A1100000}"/>
    <cellStyle name="40% - Énfasis1 2 3 5 7" xfId="4294" xr:uid="{00000000-0005-0000-0000-0000A2100000}"/>
    <cellStyle name="40% - Énfasis1 2 3 5 8" xfId="2850" xr:uid="{00000000-0005-0000-0000-0000A3100000}"/>
    <cellStyle name="40% - Énfasis1 2 3 6" xfId="15177" xr:uid="{00000000-0005-0000-0000-0000A4100000}"/>
    <cellStyle name="40% - Énfasis1 2 3 6 2" xfId="38364" xr:uid="{00000000-0005-0000-0000-0000A5100000}"/>
    <cellStyle name="40% - Énfasis1 2 3 7" xfId="9868" xr:uid="{00000000-0005-0000-0000-0000A6100000}"/>
    <cellStyle name="40% - Énfasis1 2 3 7 2" xfId="33049" xr:uid="{00000000-0005-0000-0000-0000A7100000}"/>
    <cellStyle name="40% - Énfasis1 2 3 8" xfId="19918" xr:uid="{00000000-0005-0000-0000-0000A8100000}"/>
    <cellStyle name="40% - Énfasis1 2 3 8 2" xfId="27739" xr:uid="{00000000-0005-0000-0000-0000A9100000}"/>
    <cellStyle name="40% - Énfasis1 2 3 9" xfId="22424" xr:uid="{00000000-0005-0000-0000-0000AA100000}"/>
    <cellStyle name="40% - Énfasis1 2 4" xfId="1041" xr:uid="{00000000-0005-0000-0000-0000AB100000}"/>
    <cellStyle name="40% - Énfasis1 2 4 10" xfId="4295" xr:uid="{00000000-0005-0000-0000-0000AC100000}"/>
    <cellStyle name="40% - Énfasis1 2 4 11" xfId="2992" xr:uid="{00000000-0005-0000-0000-0000AD100000}"/>
    <cellStyle name="40% - Énfasis1 2 4 2" xfId="1856" xr:uid="{00000000-0005-0000-0000-0000AE100000}"/>
    <cellStyle name="40% - Énfasis1 2 4 2 10" xfId="3804" xr:uid="{00000000-0005-0000-0000-0000AF100000}"/>
    <cellStyle name="40% - Énfasis1 2 4 2 2" xfId="7415" xr:uid="{00000000-0005-0000-0000-0000B0100000}"/>
    <cellStyle name="40% - Énfasis1 2 4 2 2 2" xfId="17769" xr:uid="{00000000-0005-0000-0000-0000B1100000}"/>
    <cellStyle name="40% - Énfasis1 2 4 2 2 2 2" xfId="41081" xr:uid="{00000000-0005-0000-0000-0000B2100000}"/>
    <cellStyle name="40% - Énfasis1 2 4 2 2 3" xfId="12583" xr:uid="{00000000-0005-0000-0000-0000B3100000}"/>
    <cellStyle name="40% - Énfasis1 2 4 2 2 3 2" xfId="35766" xr:uid="{00000000-0005-0000-0000-0000B4100000}"/>
    <cellStyle name="40% - Énfasis1 2 4 2 2 4" xfId="30456" xr:uid="{00000000-0005-0000-0000-0000B5100000}"/>
    <cellStyle name="40% - Énfasis1 2 4 2 2 5" xfId="25141" xr:uid="{00000000-0005-0000-0000-0000B6100000}"/>
    <cellStyle name="40% - Énfasis1 2 4 2 3" xfId="9059" xr:uid="{00000000-0005-0000-0000-0000B7100000}"/>
    <cellStyle name="40% - Énfasis1 2 4 2 3 2" xfId="19504" xr:uid="{00000000-0005-0000-0000-0000B8100000}"/>
    <cellStyle name="40% - Énfasis1 2 4 2 3 2 2" xfId="42849" xr:uid="{00000000-0005-0000-0000-0000B9100000}"/>
    <cellStyle name="40% - Énfasis1 2 4 2 3 3" xfId="14350" xr:uid="{00000000-0005-0000-0000-0000BA100000}"/>
    <cellStyle name="40% - Énfasis1 2 4 2 3 3 2" xfId="37534" xr:uid="{00000000-0005-0000-0000-0000BB100000}"/>
    <cellStyle name="40% - Énfasis1 2 4 2 3 4" xfId="32224" xr:uid="{00000000-0005-0000-0000-0000BC100000}"/>
    <cellStyle name="40% - Énfasis1 2 4 2 3 5" xfId="26909" xr:uid="{00000000-0005-0000-0000-0000BD100000}"/>
    <cellStyle name="40% - Énfasis1 2 4 2 4" xfId="16131" xr:uid="{00000000-0005-0000-0000-0000BE100000}"/>
    <cellStyle name="40% - Énfasis1 2 4 2 4 2" xfId="39318" xr:uid="{00000000-0005-0000-0000-0000BF100000}"/>
    <cellStyle name="40% - Énfasis1 2 4 2 5" xfId="10822" xr:uid="{00000000-0005-0000-0000-0000C0100000}"/>
    <cellStyle name="40% - Énfasis1 2 4 2 5 2" xfId="34003" xr:uid="{00000000-0005-0000-0000-0000C1100000}"/>
    <cellStyle name="40% - Énfasis1 2 4 2 6" xfId="21449" xr:uid="{00000000-0005-0000-0000-0000C2100000}"/>
    <cellStyle name="40% - Énfasis1 2 4 2 6 2" xfId="28693" xr:uid="{00000000-0005-0000-0000-0000C3100000}"/>
    <cellStyle name="40% - Énfasis1 2 4 2 7" xfId="23378" xr:uid="{00000000-0005-0000-0000-0000C4100000}"/>
    <cellStyle name="40% - Énfasis1 2 4 2 8" xfId="44644" xr:uid="{00000000-0005-0000-0000-0000C5100000}"/>
    <cellStyle name="40% - Énfasis1 2 4 2 9" xfId="4296" xr:uid="{00000000-0005-0000-0000-0000C6100000}"/>
    <cellStyle name="40% - Énfasis1 2 4 3" xfId="6615" xr:uid="{00000000-0005-0000-0000-0000C7100000}"/>
    <cellStyle name="40% - Énfasis1 2 4 3 2" xfId="17017" xr:uid="{00000000-0005-0000-0000-0000C8100000}"/>
    <cellStyle name="40% - Énfasis1 2 4 3 2 2" xfId="40269" xr:uid="{00000000-0005-0000-0000-0000C9100000}"/>
    <cellStyle name="40% - Énfasis1 2 4 3 3" xfId="11771" xr:uid="{00000000-0005-0000-0000-0000CA100000}"/>
    <cellStyle name="40% - Énfasis1 2 4 3 3 2" xfId="34954" xr:uid="{00000000-0005-0000-0000-0000CB100000}"/>
    <cellStyle name="40% - Énfasis1 2 4 3 4" xfId="29644" xr:uid="{00000000-0005-0000-0000-0000CC100000}"/>
    <cellStyle name="40% - Énfasis1 2 4 3 5" xfId="24329" xr:uid="{00000000-0005-0000-0000-0000CD100000}"/>
    <cellStyle name="40% - Énfasis1 2 4 4" xfId="8306" xr:uid="{00000000-0005-0000-0000-0000CE100000}"/>
    <cellStyle name="40% - Énfasis1 2 4 4 2" xfId="18692" xr:uid="{00000000-0005-0000-0000-0000CF100000}"/>
    <cellStyle name="40% - Énfasis1 2 4 4 2 2" xfId="42037" xr:uid="{00000000-0005-0000-0000-0000D0100000}"/>
    <cellStyle name="40% - Énfasis1 2 4 4 3" xfId="13538" xr:uid="{00000000-0005-0000-0000-0000D1100000}"/>
    <cellStyle name="40% - Énfasis1 2 4 4 3 2" xfId="36722" xr:uid="{00000000-0005-0000-0000-0000D2100000}"/>
    <cellStyle name="40% - Énfasis1 2 4 4 4" xfId="31412" xr:uid="{00000000-0005-0000-0000-0000D3100000}"/>
    <cellStyle name="40% - Énfasis1 2 4 4 5" xfId="26097" xr:uid="{00000000-0005-0000-0000-0000D4100000}"/>
    <cellStyle name="40% - Énfasis1 2 4 5" xfId="15319" xr:uid="{00000000-0005-0000-0000-0000D5100000}"/>
    <cellStyle name="40% - Énfasis1 2 4 5 2" xfId="38506" xr:uid="{00000000-0005-0000-0000-0000D6100000}"/>
    <cellStyle name="40% - Énfasis1 2 4 6" xfId="10010" xr:uid="{00000000-0005-0000-0000-0000D7100000}"/>
    <cellStyle name="40% - Énfasis1 2 4 6 2" xfId="33191" xr:uid="{00000000-0005-0000-0000-0000D8100000}"/>
    <cellStyle name="40% - Énfasis1 2 4 7" xfId="20637" xr:uid="{00000000-0005-0000-0000-0000D9100000}"/>
    <cellStyle name="40% - Énfasis1 2 4 7 2" xfId="27881" xr:uid="{00000000-0005-0000-0000-0000DA100000}"/>
    <cellStyle name="40% - Énfasis1 2 4 8" xfId="22566" xr:uid="{00000000-0005-0000-0000-0000DB100000}"/>
    <cellStyle name="40% - Énfasis1 2 4 9" xfId="43832" xr:uid="{00000000-0005-0000-0000-0000DC100000}"/>
    <cellStyle name="40% - Énfasis1 2 5" xfId="622" xr:uid="{00000000-0005-0000-0000-0000DD100000}"/>
    <cellStyle name="40% - Énfasis1 2 5 10" xfId="2586" xr:uid="{00000000-0005-0000-0000-0000DE100000}"/>
    <cellStyle name="40% - Énfasis1 2 5 2" xfId="6216" xr:uid="{00000000-0005-0000-0000-0000DF100000}"/>
    <cellStyle name="40% - Énfasis1 2 5 2 2" xfId="16659" xr:uid="{00000000-0005-0000-0000-0000E0100000}"/>
    <cellStyle name="40% - Énfasis1 2 5 2 2 2" xfId="39863" xr:uid="{00000000-0005-0000-0000-0000E1100000}"/>
    <cellStyle name="40% - Énfasis1 2 5 2 3" xfId="11365" xr:uid="{00000000-0005-0000-0000-0000E2100000}"/>
    <cellStyle name="40% - Énfasis1 2 5 2 3 2" xfId="34548" xr:uid="{00000000-0005-0000-0000-0000E3100000}"/>
    <cellStyle name="40% - Énfasis1 2 5 2 4" xfId="29238" xr:uid="{00000000-0005-0000-0000-0000E4100000}"/>
    <cellStyle name="40% - Énfasis1 2 5 2 5" xfId="23923" xr:uid="{00000000-0005-0000-0000-0000E5100000}"/>
    <cellStyle name="40% - Énfasis1 2 5 3" xfId="7948" xr:uid="{00000000-0005-0000-0000-0000E6100000}"/>
    <cellStyle name="40% - Énfasis1 2 5 3 2" xfId="18287" xr:uid="{00000000-0005-0000-0000-0000E7100000}"/>
    <cellStyle name="40% - Énfasis1 2 5 3 2 2" xfId="41631" xr:uid="{00000000-0005-0000-0000-0000E8100000}"/>
    <cellStyle name="40% - Énfasis1 2 5 3 3" xfId="13132" xr:uid="{00000000-0005-0000-0000-0000E9100000}"/>
    <cellStyle name="40% - Énfasis1 2 5 3 3 2" xfId="36316" xr:uid="{00000000-0005-0000-0000-0000EA100000}"/>
    <cellStyle name="40% - Énfasis1 2 5 3 4" xfId="31006" xr:uid="{00000000-0005-0000-0000-0000EB100000}"/>
    <cellStyle name="40% - Énfasis1 2 5 3 5" xfId="25691" xr:uid="{00000000-0005-0000-0000-0000EC100000}"/>
    <cellStyle name="40% - Énfasis1 2 5 4" xfId="14913" xr:uid="{00000000-0005-0000-0000-0000ED100000}"/>
    <cellStyle name="40% - Énfasis1 2 5 4 2" xfId="38100" xr:uid="{00000000-0005-0000-0000-0000EE100000}"/>
    <cellStyle name="40% - Énfasis1 2 5 5" xfId="9604" xr:uid="{00000000-0005-0000-0000-0000EF100000}"/>
    <cellStyle name="40% - Énfasis1 2 5 5 2" xfId="32785" xr:uid="{00000000-0005-0000-0000-0000F0100000}"/>
    <cellStyle name="40% - Énfasis1 2 5 6" xfId="20231" xr:uid="{00000000-0005-0000-0000-0000F1100000}"/>
    <cellStyle name="40% - Énfasis1 2 5 6 2" xfId="27475" xr:uid="{00000000-0005-0000-0000-0000F2100000}"/>
    <cellStyle name="40% - Énfasis1 2 5 7" xfId="22160" xr:uid="{00000000-0005-0000-0000-0000F3100000}"/>
    <cellStyle name="40% - Énfasis1 2 5 8" xfId="43426" xr:uid="{00000000-0005-0000-0000-0000F4100000}"/>
    <cellStyle name="40% - Énfasis1 2 5 9" xfId="4297" xr:uid="{00000000-0005-0000-0000-0000F5100000}"/>
    <cellStyle name="40% - Énfasis1 2 6" xfId="1449" xr:uid="{00000000-0005-0000-0000-0000F6100000}"/>
    <cellStyle name="40% - Énfasis1 2 6 10" xfId="3398" xr:uid="{00000000-0005-0000-0000-0000F7100000}"/>
    <cellStyle name="40% - Énfasis1 2 6 2" xfId="7015" xr:uid="{00000000-0005-0000-0000-0000F8100000}"/>
    <cellStyle name="40% - Énfasis1 2 6 2 2" xfId="17387" xr:uid="{00000000-0005-0000-0000-0000F9100000}"/>
    <cellStyle name="40% - Énfasis1 2 6 2 2 2" xfId="40675" xr:uid="{00000000-0005-0000-0000-0000FA100000}"/>
    <cellStyle name="40% - Énfasis1 2 6 2 3" xfId="12177" xr:uid="{00000000-0005-0000-0000-0000FB100000}"/>
    <cellStyle name="40% - Énfasis1 2 6 2 3 2" xfId="35360" xr:uid="{00000000-0005-0000-0000-0000FC100000}"/>
    <cellStyle name="40% - Énfasis1 2 6 2 4" xfId="30050" xr:uid="{00000000-0005-0000-0000-0000FD100000}"/>
    <cellStyle name="40% - Énfasis1 2 6 2 5" xfId="24735" xr:uid="{00000000-0005-0000-0000-0000FE100000}"/>
    <cellStyle name="40% - Énfasis1 2 6 3" xfId="8676" xr:uid="{00000000-0005-0000-0000-0000FF100000}"/>
    <cellStyle name="40% - Énfasis1 2 6 3 2" xfId="19098" xr:uid="{00000000-0005-0000-0000-000000110000}"/>
    <cellStyle name="40% - Énfasis1 2 6 3 2 2" xfId="42443" xr:uid="{00000000-0005-0000-0000-000001110000}"/>
    <cellStyle name="40% - Énfasis1 2 6 3 3" xfId="13944" xr:uid="{00000000-0005-0000-0000-000002110000}"/>
    <cellStyle name="40% - Énfasis1 2 6 3 3 2" xfId="37128" xr:uid="{00000000-0005-0000-0000-000003110000}"/>
    <cellStyle name="40% - Énfasis1 2 6 3 4" xfId="31818" xr:uid="{00000000-0005-0000-0000-000004110000}"/>
    <cellStyle name="40% - Énfasis1 2 6 3 5" xfId="26503" xr:uid="{00000000-0005-0000-0000-000005110000}"/>
    <cellStyle name="40% - Énfasis1 2 6 4" xfId="15725" xr:uid="{00000000-0005-0000-0000-000006110000}"/>
    <cellStyle name="40% - Énfasis1 2 6 4 2" xfId="38912" xr:uid="{00000000-0005-0000-0000-000007110000}"/>
    <cellStyle name="40% - Énfasis1 2 6 5" xfId="10416" xr:uid="{00000000-0005-0000-0000-000008110000}"/>
    <cellStyle name="40% - Énfasis1 2 6 5 2" xfId="33597" xr:uid="{00000000-0005-0000-0000-000009110000}"/>
    <cellStyle name="40% - Énfasis1 2 6 6" xfId="21043" xr:uid="{00000000-0005-0000-0000-00000A110000}"/>
    <cellStyle name="40% - Énfasis1 2 6 6 2" xfId="28287" xr:uid="{00000000-0005-0000-0000-00000B110000}"/>
    <cellStyle name="40% - Énfasis1 2 6 7" xfId="22972" xr:uid="{00000000-0005-0000-0000-00000C110000}"/>
    <cellStyle name="40% - Énfasis1 2 6 8" xfId="44238" xr:uid="{00000000-0005-0000-0000-00000D110000}"/>
    <cellStyle name="40% - Énfasis1 2 6 9" xfId="4298" xr:uid="{00000000-0005-0000-0000-00000E110000}"/>
    <cellStyle name="40% - Énfasis1 2 7" xfId="2244" xr:uid="{00000000-0005-0000-0000-00000F110000}"/>
    <cellStyle name="40% - Énfasis1 2 7 2" xfId="6083" xr:uid="{00000000-0005-0000-0000-000010110000}"/>
    <cellStyle name="40% - Énfasis1 2 7 2 2" xfId="39729" xr:uid="{00000000-0005-0000-0000-000011110000}"/>
    <cellStyle name="40% - Énfasis1 2 7 3" xfId="11231" xr:uid="{00000000-0005-0000-0000-000012110000}"/>
    <cellStyle name="40% - Énfasis1 2 7 3 2" xfId="34414" xr:uid="{00000000-0005-0000-0000-000013110000}"/>
    <cellStyle name="40% - Énfasis1 2 7 4" xfId="21831" xr:uid="{00000000-0005-0000-0000-000014110000}"/>
    <cellStyle name="40% - Énfasis1 2 7 4 2" xfId="29104" xr:uid="{00000000-0005-0000-0000-000015110000}"/>
    <cellStyle name="40% - Énfasis1 2 7 5" xfId="23789" xr:uid="{00000000-0005-0000-0000-000016110000}"/>
    <cellStyle name="40% - Énfasis1 2 8" xfId="488" xr:uid="{00000000-0005-0000-0000-000017110000}"/>
    <cellStyle name="40% - Énfasis1 2 8 2" xfId="18154" xr:uid="{00000000-0005-0000-0000-000018110000}"/>
    <cellStyle name="40% - Énfasis1 2 8 2 2" xfId="41497" xr:uid="{00000000-0005-0000-0000-000019110000}"/>
    <cellStyle name="40% - Énfasis1 2 8 3" xfId="12998" xr:uid="{00000000-0005-0000-0000-00001A110000}"/>
    <cellStyle name="40% - Énfasis1 2 8 3 2" xfId="36182" xr:uid="{00000000-0005-0000-0000-00001B110000}"/>
    <cellStyle name="40% - Énfasis1 2 8 4" xfId="20097" xr:uid="{00000000-0005-0000-0000-00001C110000}"/>
    <cellStyle name="40% - Énfasis1 2 8 4 2" xfId="30872" xr:uid="{00000000-0005-0000-0000-00001D110000}"/>
    <cellStyle name="40% - Énfasis1 2 8 5" xfId="25557" xr:uid="{00000000-0005-0000-0000-00001E110000}"/>
    <cellStyle name="40% - Énfasis1 2 8 6" xfId="43292" xr:uid="{00000000-0005-0000-0000-00001F110000}"/>
    <cellStyle name="40% - Énfasis1 2 8 7" xfId="4299" xr:uid="{00000000-0005-0000-0000-000020110000}"/>
    <cellStyle name="40% - Énfasis1 2 8 8" xfId="2452" xr:uid="{00000000-0005-0000-0000-000021110000}"/>
    <cellStyle name="40% - Énfasis1 2 9" xfId="14779" xr:uid="{00000000-0005-0000-0000-000022110000}"/>
    <cellStyle name="40% - Énfasis1 2 9 2" xfId="37966" xr:uid="{00000000-0005-0000-0000-000023110000}"/>
    <cellStyle name="40% - Énfasis1 3" xfId="143" xr:uid="{00000000-0005-0000-0000-000024110000}"/>
    <cellStyle name="40% - Énfasis1 3 2" xfId="144" xr:uid="{00000000-0005-0000-0000-000025110000}"/>
    <cellStyle name="40% - Énfasis1 3 2 2" xfId="145" xr:uid="{00000000-0005-0000-0000-000026110000}"/>
    <cellStyle name="40% - Énfasis1 3 2 2 2" xfId="2250" xr:uid="{00000000-0005-0000-0000-000027110000}"/>
    <cellStyle name="40% - Énfasis1 3 2 2 2 2" xfId="7453" xr:uid="{00000000-0005-0000-0000-000028110000}"/>
    <cellStyle name="40% - Énfasis1 3 2 2 2 2 2" xfId="41120" xr:uid="{00000000-0005-0000-0000-000029110000}"/>
    <cellStyle name="40% - Énfasis1 3 2 2 2 3" xfId="12622" xr:uid="{00000000-0005-0000-0000-00002A110000}"/>
    <cellStyle name="40% - Énfasis1 3 2 2 2 3 2" xfId="35805" xr:uid="{00000000-0005-0000-0000-00002B110000}"/>
    <cellStyle name="40% - Énfasis1 3 2 2 2 4" xfId="21837" xr:uid="{00000000-0005-0000-0000-00002C110000}"/>
    <cellStyle name="40% - Énfasis1 3 2 2 2 4 2" xfId="30495" xr:uid="{00000000-0005-0000-0000-00002D110000}"/>
    <cellStyle name="40% - Énfasis1 3 2 2 2 5" xfId="25180" xr:uid="{00000000-0005-0000-0000-00002E110000}"/>
    <cellStyle name="40% - Énfasis1 3 2 2 3" xfId="1895" xr:uid="{00000000-0005-0000-0000-00002F110000}"/>
    <cellStyle name="40% - Énfasis1 3 2 2 3 2" xfId="19543" xr:uid="{00000000-0005-0000-0000-000030110000}"/>
    <cellStyle name="40% - Énfasis1 3 2 2 3 2 2" xfId="42888" xr:uid="{00000000-0005-0000-0000-000031110000}"/>
    <cellStyle name="40% - Énfasis1 3 2 2 3 3" xfId="14389" xr:uid="{00000000-0005-0000-0000-000032110000}"/>
    <cellStyle name="40% - Énfasis1 3 2 2 3 3 2" xfId="37573" xr:uid="{00000000-0005-0000-0000-000033110000}"/>
    <cellStyle name="40% - Énfasis1 3 2 2 3 4" xfId="21488" xr:uid="{00000000-0005-0000-0000-000034110000}"/>
    <cellStyle name="40% - Énfasis1 3 2 2 3 4 2" xfId="32263" xr:uid="{00000000-0005-0000-0000-000035110000}"/>
    <cellStyle name="40% - Énfasis1 3 2 2 3 5" xfId="26948" xr:uid="{00000000-0005-0000-0000-000036110000}"/>
    <cellStyle name="40% - Énfasis1 3 2 2 3 6" xfId="44683" xr:uid="{00000000-0005-0000-0000-000037110000}"/>
    <cellStyle name="40% - Énfasis1 3 2 2 3 7" xfId="4300" xr:uid="{00000000-0005-0000-0000-000038110000}"/>
    <cellStyle name="40% - Énfasis1 3 2 2 3 8" xfId="3843" xr:uid="{00000000-0005-0000-0000-000039110000}"/>
    <cellStyle name="40% - Énfasis1 3 2 2 4" xfId="16170" xr:uid="{00000000-0005-0000-0000-00003A110000}"/>
    <cellStyle name="40% - Énfasis1 3 2 2 4 2" xfId="39357" xr:uid="{00000000-0005-0000-0000-00003B110000}"/>
    <cellStyle name="40% - Énfasis1 3 2 2 5" xfId="10861" xr:uid="{00000000-0005-0000-0000-00003C110000}"/>
    <cellStyle name="40% - Énfasis1 3 2 2 5 2" xfId="34042" xr:uid="{00000000-0005-0000-0000-00003D110000}"/>
    <cellStyle name="40% - Énfasis1 3 2 2 6" xfId="19921" xr:uid="{00000000-0005-0000-0000-00003E110000}"/>
    <cellStyle name="40% - Énfasis1 3 2 2 6 2" xfId="28732" xr:uid="{00000000-0005-0000-0000-00003F110000}"/>
    <cellStyle name="40% - Énfasis1 3 2 2 7" xfId="23417" xr:uid="{00000000-0005-0000-0000-000040110000}"/>
    <cellStyle name="40% - Énfasis1 3 2 3" xfId="2249" xr:uid="{00000000-0005-0000-0000-000041110000}"/>
    <cellStyle name="40% - Énfasis1 3 2 3 2" xfId="6653" xr:uid="{00000000-0005-0000-0000-000042110000}"/>
    <cellStyle name="40% - Énfasis1 3 2 3 2 2" xfId="40308" xr:uid="{00000000-0005-0000-0000-000043110000}"/>
    <cellStyle name="40% - Énfasis1 3 2 3 3" xfId="11810" xr:uid="{00000000-0005-0000-0000-000044110000}"/>
    <cellStyle name="40% - Énfasis1 3 2 3 3 2" xfId="34993" xr:uid="{00000000-0005-0000-0000-000045110000}"/>
    <cellStyle name="40% - Énfasis1 3 2 3 4" xfId="21836" xr:uid="{00000000-0005-0000-0000-000046110000}"/>
    <cellStyle name="40% - Énfasis1 3 2 3 4 2" xfId="29683" xr:uid="{00000000-0005-0000-0000-000047110000}"/>
    <cellStyle name="40% - Énfasis1 3 2 3 5" xfId="24368" xr:uid="{00000000-0005-0000-0000-000048110000}"/>
    <cellStyle name="40% - Énfasis1 3 2 4" xfId="1080" xr:uid="{00000000-0005-0000-0000-000049110000}"/>
    <cellStyle name="40% - Énfasis1 3 2 4 2" xfId="18731" xr:uid="{00000000-0005-0000-0000-00004A110000}"/>
    <cellStyle name="40% - Énfasis1 3 2 4 2 2" xfId="42076" xr:uid="{00000000-0005-0000-0000-00004B110000}"/>
    <cellStyle name="40% - Énfasis1 3 2 4 3" xfId="13577" xr:uid="{00000000-0005-0000-0000-00004C110000}"/>
    <cellStyle name="40% - Énfasis1 3 2 4 3 2" xfId="36761" xr:uid="{00000000-0005-0000-0000-00004D110000}"/>
    <cellStyle name="40% - Énfasis1 3 2 4 4" xfId="20676" xr:uid="{00000000-0005-0000-0000-00004E110000}"/>
    <cellStyle name="40% - Énfasis1 3 2 4 4 2" xfId="31451" xr:uid="{00000000-0005-0000-0000-00004F110000}"/>
    <cellStyle name="40% - Énfasis1 3 2 4 5" xfId="26136" xr:uid="{00000000-0005-0000-0000-000050110000}"/>
    <cellStyle name="40% - Énfasis1 3 2 4 6" xfId="43871" xr:uid="{00000000-0005-0000-0000-000051110000}"/>
    <cellStyle name="40% - Énfasis1 3 2 4 7" xfId="4301" xr:uid="{00000000-0005-0000-0000-000052110000}"/>
    <cellStyle name="40% - Énfasis1 3 2 4 8" xfId="3031" xr:uid="{00000000-0005-0000-0000-000053110000}"/>
    <cellStyle name="40% - Énfasis1 3 2 5" xfId="15358" xr:uid="{00000000-0005-0000-0000-000054110000}"/>
    <cellStyle name="40% - Énfasis1 3 2 5 2" xfId="38545" xr:uid="{00000000-0005-0000-0000-000055110000}"/>
    <cellStyle name="40% - Énfasis1 3 2 6" xfId="10049" xr:uid="{00000000-0005-0000-0000-000056110000}"/>
    <cellStyle name="40% - Énfasis1 3 2 6 2" xfId="33230" xr:uid="{00000000-0005-0000-0000-000057110000}"/>
    <cellStyle name="40% - Énfasis1 3 2 7" xfId="19920" xr:uid="{00000000-0005-0000-0000-000058110000}"/>
    <cellStyle name="40% - Énfasis1 3 2 7 2" xfId="27920" xr:uid="{00000000-0005-0000-0000-000059110000}"/>
    <cellStyle name="40% - Énfasis1 3 2 8" xfId="22605" xr:uid="{00000000-0005-0000-0000-00005A110000}"/>
    <cellStyle name="40% - Énfasis1 3 3" xfId="146" xr:uid="{00000000-0005-0000-0000-00005B110000}"/>
    <cellStyle name="40% - Énfasis1 3 3 2" xfId="2251" xr:uid="{00000000-0005-0000-0000-00005C110000}"/>
    <cellStyle name="40% - Énfasis1 3 3 2 2" xfId="7053" xr:uid="{00000000-0005-0000-0000-00005D110000}"/>
    <cellStyle name="40% - Énfasis1 3 3 2 2 2" xfId="40714" xr:uid="{00000000-0005-0000-0000-00005E110000}"/>
    <cellStyle name="40% - Énfasis1 3 3 2 3" xfId="12216" xr:uid="{00000000-0005-0000-0000-00005F110000}"/>
    <cellStyle name="40% - Énfasis1 3 3 2 3 2" xfId="35399" xr:uid="{00000000-0005-0000-0000-000060110000}"/>
    <cellStyle name="40% - Énfasis1 3 3 2 4" xfId="21838" xr:uid="{00000000-0005-0000-0000-000061110000}"/>
    <cellStyle name="40% - Énfasis1 3 3 2 4 2" xfId="30089" xr:uid="{00000000-0005-0000-0000-000062110000}"/>
    <cellStyle name="40% - Énfasis1 3 3 2 5" xfId="24774" xr:uid="{00000000-0005-0000-0000-000063110000}"/>
    <cellStyle name="40% - Énfasis1 3 3 3" xfId="1488" xr:uid="{00000000-0005-0000-0000-000064110000}"/>
    <cellStyle name="40% - Énfasis1 3 3 3 2" xfId="19137" xr:uid="{00000000-0005-0000-0000-000065110000}"/>
    <cellStyle name="40% - Énfasis1 3 3 3 2 2" xfId="42482" xr:uid="{00000000-0005-0000-0000-000066110000}"/>
    <cellStyle name="40% - Énfasis1 3 3 3 3" xfId="13983" xr:uid="{00000000-0005-0000-0000-000067110000}"/>
    <cellStyle name="40% - Énfasis1 3 3 3 3 2" xfId="37167" xr:uid="{00000000-0005-0000-0000-000068110000}"/>
    <cellStyle name="40% - Énfasis1 3 3 3 4" xfId="21082" xr:uid="{00000000-0005-0000-0000-000069110000}"/>
    <cellStyle name="40% - Énfasis1 3 3 3 4 2" xfId="31857" xr:uid="{00000000-0005-0000-0000-00006A110000}"/>
    <cellStyle name="40% - Énfasis1 3 3 3 5" xfId="26542" xr:uid="{00000000-0005-0000-0000-00006B110000}"/>
    <cellStyle name="40% - Énfasis1 3 3 3 6" xfId="44277" xr:uid="{00000000-0005-0000-0000-00006C110000}"/>
    <cellStyle name="40% - Énfasis1 3 3 3 7" xfId="4302" xr:uid="{00000000-0005-0000-0000-00006D110000}"/>
    <cellStyle name="40% - Énfasis1 3 3 3 8" xfId="3437" xr:uid="{00000000-0005-0000-0000-00006E110000}"/>
    <cellStyle name="40% - Énfasis1 3 3 4" xfId="15764" xr:uid="{00000000-0005-0000-0000-00006F110000}"/>
    <cellStyle name="40% - Énfasis1 3 3 4 2" xfId="38951" xr:uid="{00000000-0005-0000-0000-000070110000}"/>
    <cellStyle name="40% - Énfasis1 3 3 5" xfId="10455" xr:uid="{00000000-0005-0000-0000-000071110000}"/>
    <cellStyle name="40% - Énfasis1 3 3 5 2" xfId="33636" xr:uid="{00000000-0005-0000-0000-000072110000}"/>
    <cellStyle name="40% - Énfasis1 3 3 6" xfId="19922" xr:uid="{00000000-0005-0000-0000-000073110000}"/>
    <cellStyle name="40% - Énfasis1 3 3 6 2" xfId="28326" xr:uid="{00000000-0005-0000-0000-000074110000}"/>
    <cellStyle name="40% - Énfasis1 3 3 7" xfId="23011" xr:uid="{00000000-0005-0000-0000-000075110000}"/>
    <cellStyle name="40% - Énfasis1 3 4" xfId="2248" xr:uid="{00000000-0005-0000-0000-000076110000}"/>
    <cellStyle name="40% - Énfasis1 3 4 2" xfId="6254" xr:uid="{00000000-0005-0000-0000-000077110000}"/>
    <cellStyle name="40% - Énfasis1 3 4 2 2" xfId="39902" xr:uid="{00000000-0005-0000-0000-000078110000}"/>
    <cellStyle name="40% - Énfasis1 3 4 3" xfId="11404" xr:uid="{00000000-0005-0000-0000-000079110000}"/>
    <cellStyle name="40% - Énfasis1 3 4 3 2" xfId="34587" xr:uid="{00000000-0005-0000-0000-00007A110000}"/>
    <cellStyle name="40% - Énfasis1 3 4 4" xfId="21835" xr:uid="{00000000-0005-0000-0000-00007B110000}"/>
    <cellStyle name="40% - Énfasis1 3 4 4 2" xfId="29277" xr:uid="{00000000-0005-0000-0000-00007C110000}"/>
    <cellStyle name="40% - Énfasis1 3 4 5" xfId="23962" xr:uid="{00000000-0005-0000-0000-00007D110000}"/>
    <cellStyle name="40% - Énfasis1 3 5" xfId="661" xr:uid="{00000000-0005-0000-0000-00007E110000}"/>
    <cellStyle name="40% - Énfasis1 3 5 2" xfId="18326" xr:uid="{00000000-0005-0000-0000-00007F110000}"/>
    <cellStyle name="40% - Énfasis1 3 5 2 2" xfId="41670" xr:uid="{00000000-0005-0000-0000-000080110000}"/>
    <cellStyle name="40% - Énfasis1 3 5 3" xfId="13171" xr:uid="{00000000-0005-0000-0000-000081110000}"/>
    <cellStyle name="40% - Énfasis1 3 5 3 2" xfId="36355" xr:uid="{00000000-0005-0000-0000-000082110000}"/>
    <cellStyle name="40% - Énfasis1 3 5 4" xfId="20270" xr:uid="{00000000-0005-0000-0000-000083110000}"/>
    <cellStyle name="40% - Énfasis1 3 5 4 2" xfId="31045" xr:uid="{00000000-0005-0000-0000-000084110000}"/>
    <cellStyle name="40% - Énfasis1 3 5 5" xfId="25730" xr:uid="{00000000-0005-0000-0000-000085110000}"/>
    <cellStyle name="40% - Énfasis1 3 5 6" xfId="43465" xr:uid="{00000000-0005-0000-0000-000086110000}"/>
    <cellStyle name="40% - Énfasis1 3 5 7" xfId="4303" xr:uid="{00000000-0005-0000-0000-000087110000}"/>
    <cellStyle name="40% - Énfasis1 3 5 8" xfId="2625" xr:uid="{00000000-0005-0000-0000-000088110000}"/>
    <cellStyle name="40% - Énfasis1 3 6" xfId="14952" xr:uid="{00000000-0005-0000-0000-000089110000}"/>
    <cellStyle name="40% - Énfasis1 3 6 2" xfId="38139" xr:uid="{00000000-0005-0000-0000-00008A110000}"/>
    <cellStyle name="40% - Énfasis1 3 7" xfId="9643" xr:uid="{00000000-0005-0000-0000-00008B110000}"/>
    <cellStyle name="40% - Énfasis1 3 7 2" xfId="32824" xr:uid="{00000000-0005-0000-0000-00008C110000}"/>
    <cellStyle name="40% - Énfasis1 3 8" xfId="19919" xr:uid="{00000000-0005-0000-0000-00008D110000}"/>
    <cellStyle name="40% - Énfasis1 3 8 2" xfId="27514" xr:uid="{00000000-0005-0000-0000-00008E110000}"/>
    <cellStyle name="40% - Énfasis1 3 9" xfId="22199" xr:uid="{00000000-0005-0000-0000-00008F110000}"/>
    <cellStyle name="40% - Énfasis1 4" xfId="147" xr:uid="{00000000-0005-0000-0000-000090110000}"/>
    <cellStyle name="40% - Énfasis1 4 2" xfId="148" xr:uid="{00000000-0005-0000-0000-000091110000}"/>
    <cellStyle name="40% - Énfasis1 4 2 2" xfId="149" xr:uid="{00000000-0005-0000-0000-000092110000}"/>
    <cellStyle name="40% - Énfasis1 4 2 2 2" xfId="2254" xr:uid="{00000000-0005-0000-0000-000093110000}"/>
    <cellStyle name="40% - Énfasis1 4 2 2 2 2" xfId="7590" xr:uid="{00000000-0005-0000-0000-000094110000}"/>
    <cellStyle name="40% - Énfasis1 4 2 2 2 2 2" xfId="41259" xr:uid="{00000000-0005-0000-0000-000095110000}"/>
    <cellStyle name="40% - Énfasis1 4 2 2 2 3" xfId="12761" xr:uid="{00000000-0005-0000-0000-000096110000}"/>
    <cellStyle name="40% - Énfasis1 4 2 2 2 3 2" xfId="35944" xr:uid="{00000000-0005-0000-0000-000097110000}"/>
    <cellStyle name="40% - Énfasis1 4 2 2 2 4" xfId="21841" xr:uid="{00000000-0005-0000-0000-000098110000}"/>
    <cellStyle name="40% - Énfasis1 4 2 2 2 4 2" xfId="30634" xr:uid="{00000000-0005-0000-0000-000099110000}"/>
    <cellStyle name="40% - Énfasis1 4 2 2 2 5" xfId="25319" xr:uid="{00000000-0005-0000-0000-00009A110000}"/>
    <cellStyle name="40% - Énfasis1 4 2 2 3" xfId="2034" xr:uid="{00000000-0005-0000-0000-00009B110000}"/>
    <cellStyle name="40% - Énfasis1 4 2 2 3 2" xfId="19682" xr:uid="{00000000-0005-0000-0000-00009C110000}"/>
    <cellStyle name="40% - Énfasis1 4 2 2 3 2 2" xfId="43027" xr:uid="{00000000-0005-0000-0000-00009D110000}"/>
    <cellStyle name="40% - Énfasis1 4 2 2 3 3" xfId="14528" xr:uid="{00000000-0005-0000-0000-00009E110000}"/>
    <cellStyle name="40% - Énfasis1 4 2 2 3 3 2" xfId="37712" xr:uid="{00000000-0005-0000-0000-00009F110000}"/>
    <cellStyle name="40% - Énfasis1 4 2 2 3 4" xfId="21627" xr:uid="{00000000-0005-0000-0000-0000A0110000}"/>
    <cellStyle name="40% - Énfasis1 4 2 2 3 4 2" xfId="32402" xr:uid="{00000000-0005-0000-0000-0000A1110000}"/>
    <cellStyle name="40% - Énfasis1 4 2 2 3 5" xfId="27087" xr:uid="{00000000-0005-0000-0000-0000A2110000}"/>
    <cellStyle name="40% - Énfasis1 4 2 2 3 6" xfId="44822" xr:uid="{00000000-0005-0000-0000-0000A3110000}"/>
    <cellStyle name="40% - Énfasis1 4 2 2 3 7" xfId="4304" xr:uid="{00000000-0005-0000-0000-0000A4110000}"/>
    <cellStyle name="40% - Énfasis1 4 2 2 3 8" xfId="3982" xr:uid="{00000000-0005-0000-0000-0000A5110000}"/>
    <cellStyle name="40% - Énfasis1 4 2 2 4" xfId="16309" xr:uid="{00000000-0005-0000-0000-0000A6110000}"/>
    <cellStyle name="40% - Énfasis1 4 2 2 4 2" xfId="39496" xr:uid="{00000000-0005-0000-0000-0000A7110000}"/>
    <cellStyle name="40% - Énfasis1 4 2 2 5" xfId="11000" xr:uid="{00000000-0005-0000-0000-0000A8110000}"/>
    <cellStyle name="40% - Énfasis1 4 2 2 5 2" xfId="34181" xr:uid="{00000000-0005-0000-0000-0000A9110000}"/>
    <cellStyle name="40% - Énfasis1 4 2 2 6" xfId="19925" xr:uid="{00000000-0005-0000-0000-0000AA110000}"/>
    <cellStyle name="40% - Énfasis1 4 2 2 6 2" xfId="28871" xr:uid="{00000000-0005-0000-0000-0000AB110000}"/>
    <cellStyle name="40% - Énfasis1 4 2 2 7" xfId="23556" xr:uid="{00000000-0005-0000-0000-0000AC110000}"/>
    <cellStyle name="40% - Énfasis1 4 2 3" xfId="2253" xr:uid="{00000000-0005-0000-0000-0000AD110000}"/>
    <cellStyle name="40% - Énfasis1 4 2 3 2" xfId="6790" xr:uid="{00000000-0005-0000-0000-0000AE110000}"/>
    <cellStyle name="40% - Énfasis1 4 2 3 2 2" xfId="40447" xr:uid="{00000000-0005-0000-0000-0000AF110000}"/>
    <cellStyle name="40% - Énfasis1 4 2 3 3" xfId="11949" xr:uid="{00000000-0005-0000-0000-0000B0110000}"/>
    <cellStyle name="40% - Énfasis1 4 2 3 3 2" xfId="35132" xr:uid="{00000000-0005-0000-0000-0000B1110000}"/>
    <cellStyle name="40% - Énfasis1 4 2 3 4" xfId="21840" xr:uid="{00000000-0005-0000-0000-0000B2110000}"/>
    <cellStyle name="40% - Énfasis1 4 2 3 4 2" xfId="29822" xr:uid="{00000000-0005-0000-0000-0000B3110000}"/>
    <cellStyle name="40% - Énfasis1 4 2 3 5" xfId="24507" xr:uid="{00000000-0005-0000-0000-0000B4110000}"/>
    <cellStyle name="40% - Énfasis1 4 2 4" xfId="1219" xr:uid="{00000000-0005-0000-0000-0000B5110000}"/>
    <cellStyle name="40% - Énfasis1 4 2 4 2" xfId="18870" xr:uid="{00000000-0005-0000-0000-0000B6110000}"/>
    <cellStyle name="40% - Énfasis1 4 2 4 2 2" xfId="42215" xr:uid="{00000000-0005-0000-0000-0000B7110000}"/>
    <cellStyle name="40% - Énfasis1 4 2 4 3" xfId="13716" xr:uid="{00000000-0005-0000-0000-0000B8110000}"/>
    <cellStyle name="40% - Énfasis1 4 2 4 3 2" xfId="36900" xr:uid="{00000000-0005-0000-0000-0000B9110000}"/>
    <cellStyle name="40% - Énfasis1 4 2 4 4" xfId="20815" xr:uid="{00000000-0005-0000-0000-0000BA110000}"/>
    <cellStyle name="40% - Énfasis1 4 2 4 4 2" xfId="31590" xr:uid="{00000000-0005-0000-0000-0000BB110000}"/>
    <cellStyle name="40% - Énfasis1 4 2 4 5" xfId="26275" xr:uid="{00000000-0005-0000-0000-0000BC110000}"/>
    <cellStyle name="40% - Énfasis1 4 2 4 6" xfId="44010" xr:uid="{00000000-0005-0000-0000-0000BD110000}"/>
    <cellStyle name="40% - Énfasis1 4 2 4 7" xfId="4305" xr:uid="{00000000-0005-0000-0000-0000BE110000}"/>
    <cellStyle name="40% - Énfasis1 4 2 4 8" xfId="3170" xr:uid="{00000000-0005-0000-0000-0000BF110000}"/>
    <cellStyle name="40% - Énfasis1 4 2 5" xfId="15497" xr:uid="{00000000-0005-0000-0000-0000C0110000}"/>
    <cellStyle name="40% - Énfasis1 4 2 5 2" xfId="38684" xr:uid="{00000000-0005-0000-0000-0000C1110000}"/>
    <cellStyle name="40% - Énfasis1 4 2 6" xfId="10188" xr:uid="{00000000-0005-0000-0000-0000C2110000}"/>
    <cellStyle name="40% - Énfasis1 4 2 6 2" xfId="33369" xr:uid="{00000000-0005-0000-0000-0000C3110000}"/>
    <cellStyle name="40% - Énfasis1 4 2 7" xfId="19924" xr:uid="{00000000-0005-0000-0000-0000C4110000}"/>
    <cellStyle name="40% - Énfasis1 4 2 7 2" xfId="28059" xr:uid="{00000000-0005-0000-0000-0000C5110000}"/>
    <cellStyle name="40% - Énfasis1 4 2 8" xfId="22744" xr:uid="{00000000-0005-0000-0000-0000C6110000}"/>
    <cellStyle name="40% - Énfasis1 4 3" xfId="150" xr:uid="{00000000-0005-0000-0000-0000C7110000}"/>
    <cellStyle name="40% - Énfasis1 4 3 2" xfId="2255" xr:uid="{00000000-0005-0000-0000-0000C8110000}"/>
    <cellStyle name="40% - Énfasis1 4 3 2 2" xfId="7190" xr:uid="{00000000-0005-0000-0000-0000C9110000}"/>
    <cellStyle name="40% - Énfasis1 4 3 2 2 2" xfId="40853" xr:uid="{00000000-0005-0000-0000-0000CA110000}"/>
    <cellStyle name="40% - Énfasis1 4 3 2 3" xfId="12355" xr:uid="{00000000-0005-0000-0000-0000CB110000}"/>
    <cellStyle name="40% - Énfasis1 4 3 2 3 2" xfId="35538" xr:uid="{00000000-0005-0000-0000-0000CC110000}"/>
    <cellStyle name="40% - Énfasis1 4 3 2 4" xfId="21842" xr:uid="{00000000-0005-0000-0000-0000CD110000}"/>
    <cellStyle name="40% - Énfasis1 4 3 2 4 2" xfId="30228" xr:uid="{00000000-0005-0000-0000-0000CE110000}"/>
    <cellStyle name="40% - Énfasis1 4 3 2 5" xfId="24913" xr:uid="{00000000-0005-0000-0000-0000CF110000}"/>
    <cellStyle name="40% - Énfasis1 4 3 3" xfId="1627" xr:uid="{00000000-0005-0000-0000-0000D0110000}"/>
    <cellStyle name="40% - Énfasis1 4 3 3 2" xfId="19276" xr:uid="{00000000-0005-0000-0000-0000D1110000}"/>
    <cellStyle name="40% - Énfasis1 4 3 3 2 2" xfId="42621" xr:uid="{00000000-0005-0000-0000-0000D2110000}"/>
    <cellStyle name="40% - Énfasis1 4 3 3 3" xfId="14122" xr:uid="{00000000-0005-0000-0000-0000D3110000}"/>
    <cellStyle name="40% - Énfasis1 4 3 3 3 2" xfId="37306" xr:uid="{00000000-0005-0000-0000-0000D4110000}"/>
    <cellStyle name="40% - Énfasis1 4 3 3 4" xfId="21221" xr:uid="{00000000-0005-0000-0000-0000D5110000}"/>
    <cellStyle name="40% - Énfasis1 4 3 3 4 2" xfId="31996" xr:uid="{00000000-0005-0000-0000-0000D6110000}"/>
    <cellStyle name="40% - Énfasis1 4 3 3 5" xfId="26681" xr:uid="{00000000-0005-0000-0000-0000D7110000}"/>
    <cellStyle name="40% - Énfasis1 4 3 3 6" xfId="44416" xr:uid="{00000000-0005-0000-0000-0000D8110000}"/>
    <cellStyle name="40% - Énfasis1 4 3 3 7" xfId="4306" xr:uid="{00000000-0005-0000-0000-0000D9110000}"/>
    <cellStyle name="40% - Énfasis1 4 3 3 8" xfId="3576" xr:uid="{00000000-0005-0000-0000-0000DA110000}"/>
    <cellStyle name="40% - Énfasis1 4 3 4" xfId="15903" xr:uid="{00000000-0005-0000-0000-0000DB110000}"/>
    <cellStyle name="40% - Énfasis1 4 3 4 2" xfId="39090" xr:uid="{00000000-0005-0000-0000-0000DC110000}"/>
    <cellStyle name="40% - Énfasis1 4 3 5" xfId="10594" xr:uid="{00000000-0005-0000-0000-0000DD110000}"/>
    <cellStyle name="40% - Énfasis1 4 3 5 2" xfId="33775" xr:uid="{00000000-0005-0000-0000-0000DE110000}"/>
    <cellStyle name="40% - Énfasis1 4 3 6" xfId="19926" xr:uid="{00000000-0005-0000-0000-0000DF110000}"/>
    <cellStyle name="40% - Énfasis1 4 3 6 2" xfId="28465" xr:uid="{00000000-0005-0000-0000-0000E0110000}"/>
    <cellStyle name="40% - Énfasis1 4 3 7" xfId="23150" xr:uid="{00000000-0005-0000-0000-0000E1110000}"/>
    <cellStyle name="40% - Énfasis1 4 4" xfId="2252" xr:uid="{00000000-0005-0000-0000-0000E2110000}"/>
    <cellStyle name="40% - Énfasis1 4 4 2" xfId="6391" xr:uid="{00000000-0005-0000-0000-0000E3110000}"/>
    <cellStyle name="40% - Énfasis1 4 4 2 2" xfId="40041" xr:uid="{00000000-0005-0000-0000-0000E4110000}"/>
    <cellStyle name="40% - Énfasis1 4 4 3" xfId="11543" xr:uid="{00000000-0005-0000-0000-0000E5110000}"/>
    <cellStyle name="40% - Énfasis1 4 4 3 2" xfId="34726" xr:uid="{00000000-0005-0000-0000-0000E6110000}"/>
    <cellStyle name="40% - Énfasis1 4 4 4" xfId="21839" xr:uid="{00000000-0005-0000-0000-0000E7110000}"/>
    <cellStyle name="40% - Énfasis1 4 4 4 2" xfId="29416" xr:uid="{00000000-0005-0000-0000-0000E8110000}"/>
    <cellStyle name="40% - Énfasis1 4 4 5" xfId="24101" xr:uid="{00000000-0005-0000-0000-0000E9110000}"/>
    <cellStyle name="40% - Énfasis1 4 5" xfId="811" xr:uid="{00000000-0005-0000-0000-0000EA110000}"/>
    <cellStyle name="40% - Énfasis1 4 5 2" xfId="18465" xr:uid="{00000000-0005-0000-0000-0000EB110000}"/>
    <cellStyle name="40% - Énfasis1 4 5 2 2" xfId="41809" xr:uid="{00000000-0005-0000-0000-0000EC110000}"/>
    <cellStyle name="40% - Énfasis1 4 5 3" xfId="13310" xr:uid="{00000000-0005-0000-0000-0000ED110000}"/>
    <cellStyle name="40% - Énfasis1 4 5 3 2" xfId="36494" xr:uid="{00000000-0005-0000-0000-0000EE110000}"/>
    <cellStyle name="40% - Énfasis1 4 5 4" xfId="20409" xr:uid="{00000000-0005-0000-0000-0000EF110000}"/>
    <cellStyle name="40% - Énfasis1 4 5 4 2" xfId="31184" xr:uid="{00000000-0005-0000-0000-0000F0110000}"/>
    <cellStyle name="40% - Énfasis1 4 5 5" xfId="25869" xr:uid="{00000000-0005-0000-0000-0000F1110000}"/>
    <cellStyle name="40% - Énfasis1 4 5 6" xfId="43604" xr:uid="{00000000-0005-0000-0000-0000F2110000}"/>
    <cellStyle name="40% - Énfasis1 4 5 7" xfId="4307" xr:uid="{00000000-0005-0000-0000-0000F3110000}"/>
    <cellStyle name="40% - Énfasis1 4 5 8" xfId="2764" xr:uid="{00000000-0005-0000-0000-0000F4110000}"/>
    <cellStyle name="40% - Énfasis1 4 6" xfId="15091" xr:uid="{00000000-0005-0000-0000-0000F5110000}"/>
    <cellStyle name="40% - Énfasis1 4 6 2" xfId="38278" xr:uid="{00000000-0005-0000-0000-0000F6110000}"/>
    <cellStyle name="40% - Énfasis1 4 7" xfId="9782" xr:uid="{00000000-0005-0000-0000-0000F7110000}"/>
    <cellStyle name="40% - Énfasis1 4 7 2" xfId="32963" xr:uid="{00000000-0005-0000-0000-0000F8110000}"/>
    <cellStyle name="40% - Énfasis1 4 8" xfId="19923" xr:uid="{00000000-0005-0000-0000-0000F9110000}"/>
    <cellStyle name="40% - Énfasis1 4 8 2" xfId="27653" xr:uid="{00000000-0005-0000-0000-0000FA110000}"/>
    <cellStyle name="40% - Énfasis1 4 9" xfId="22338" xr:uid="{00000000-0005-0000-0000-0000FB110000}"/>
    <cellStyle name="40% - Énfasis1 5" xfId="943" xr:uid="{00000000-0005-0000-0000-0000FC110000}"/>
    <cellStyle name="40% - Énfasis1 5 10" xfId="4308" xr:uid="{00000000-0005-0000-0000-0000FD110000}"/>
    <cellStyle name="40% - Énfasis1 5 11" xfId="2896" xr:uid="{00000000-0005-0000-0000-0000FE110000}"/>
    <cellStyle name="40% - Énfasis1 5 2" xfId="1759" xr:uid="{00000000-0005-0000-0000-0000FF110000}"/>
    <cellStyle name="40% - Énfasis1 5 2 10" xfId="3708" xr:uid="{00000000-0005-0000-0000-000000120000}"/>
    <cellStyle name="40% - Énfasis1 5 2 2" xfId="7320" xr:uid="{00000000-0005-0000-0000-000001120000}"/>
    <cellStyle name="40% - Énfasis1 5 2 2 2" xfId="17673" xr:uid="{00000000-0005-0000-0000-000002120000}"/>
    <cellStyle name="40% - Énfasis1 5 2 2 2 2" xfId="40985" xr:uid="{00000000-0005-0000-0000-000003120000}"/>
    <cellStyle name="40% - Énfasis1 5 2 2 3" xfId="12487" xr:uid="{00000000-0005-0000-0000-000004120000}"/>
    <cellStyle name="40% - Énfasis1 5 2 2 3 2" xfId="35670" xr:uid="{00000000-0005-0000-0000-000005120000}"/>
    <cellStyle name="40% - Énfasis1 5 2 2 4" xfId="30360" xr:uid="{00000000-0005-0000-0000-000006120000}"/>
    <cellStyle name="40% - Énfasis1 5 2 2 5" xfId="25045" xr:uid="{00000000-0005-0000-0000-000007120000}"/>
    <cellStyle name="40% - Énfasis1 5 2 3" xfId="8962" xr:uid="{00000000-0005-0000-0000-000008120000}"/>
    <cellStyle name="40% - Énfasis1 5 2 3 2" xfId="19408" xr:uid="{00000000-0005-0000-0000-000009120000}"/>
    <cellStyle name="40% - Énfasis1 5 2 3 2 2" xfId="42753" xr:uid="{00000000-0005-0000-0000-00000A120000}"/>
    <cellStyle name="40% - Énfasis1 5 2 3 3" xfId="14254" xr:uid="{00000000-0005-0000-0000-00000B120000}"/>
    <cellStyle name="40% - Énfasis1 5 2 3 3 2" xfId="37438" xr:uid="{00000000-0005-0000-0000-00000C120000}"/>
    <cellStyle name="40% - Énfasis1 5 2 3 4" xfId="32128" xr:uid="{00000000-0005-0000-0000-00000D120000}"/>
    <cellStyle name="40% - Énfasis1 5 2 3 5" xfId="26813" xr:uid="{00000000-0005-0000-0000-00000E120000}"/>
    <cellStyle name="40% - Énfasis1 5 2 4" xfId="16035" xr:uid="{00000000-0005-0000-0000-00000F120000}"/>
    <cellStyle name="40% - Énfasis1 5 2 4 2" xfId="39222" xr:uid="{00000000-0005-0000-0000-000010120000}"/>
    <cellStyle name="40% - Énfasis1 5 2 5" xfId="10726" xr:uid="{00000000-0005-0000-0000-000011120000}"/>
    <cellStyle name="40% - Énfasis1 5 2 5 2" xfId="33907" xr:uid="{00000000-0005-0000-0000-000012120000}"/>
    <cellStyle name="40% - Énfasis1 5 2 6" xfId="21353" xr:uid="{00000000-0005-0000-0000-000013120000}"/>
    <cellStyle name="40% - Énfasis1 5 2 6 2" xfId="28597" xr:uid="{00000000-0005-0000-0000-000014120000}"/>
    <cellStyle name="40% - Énfasis1 5 2 7" xfId="23282" xr:uid="{00000000-0005-0000-0000-000015120000}"/>
    <cellStyle name="40% - Énfasis1 5 2 8" xfId="44548" xr:uid="{00000000-0005-0000-0000-000016120000}"/>
    <cellStyle name="40% - Énfasis1 5 2 9" xfId="4309" xr:uid="{00000000-0005-0000-0000-000017120000}"/>
    <cellStyle name="40% - Énfasis1 5 3" xfId="6520" xr:uid="{00000000-0005-0000-0000-000018120000}"/>
    <cellStyle name="40% - Énfasis1 5 3 2" xfId="16921" xr:uid="{00000000-0005-0000-0000-000019120000}"/>
    <cellStyle name="40% - Énfasis1 5 3 2 2" xfId="40173" xr:uid="{00000000-0005-0000-0000-00001A120000}"/>
    <cellStyle name="40% - Énfasis1 5 3 3" xfId="11675" xr:uid="{00000000-0005-0000-0000-00001B120000}"/>
    <cellStyle name="40% - Énfasis1 5 3 3 2" xfId="34858" xr:uid="{00000000-0005-0000-0000-00001C120000}"/>
    <cellStyle name="40% - Énfasis1 5 3 4" xfId="29548" xr:uid="{00000000-0005-0000-0000-00001D120000}"/>
    <cellStyle name="40% - Énfasis1 5 3 5" xfId="24233" xr:uid="{00000000-0005-0000-0000-00001E120000}"/>
    <cellStyle name="40% - Énfasis1 5 4" xfId="8210" xr:uid="{00000000-0005-0000-0000-00001F120000}"/>
    <cellStyle name="40% - Énfasis1 5 4 2" xfId="18596" xr:uid="{00000000-0005-0000-0000-000020120000}"/>
    <cellStyle name="40% - Énfasis1 5 4 2 2" xfId="41941" xr:uid="{00000000-0005-0000-0000-000021120000}"/>
    <cellStyle name="40% - Énfasis1 5 4 3" xfId="13442" xr:uid="{00000000-0005-0000-0000-000022120000}"/>
    <cellStyle name="40% - Énfasis1 5 4 3 2" xfId="36626" xr:uid="{00000000-0005-0000-0000-000023120000}"/>
    <cellStyle name="40% - Énfasis1 5 4 4" xfId="31316" xr:uid="{00000000-0005-0000-0000-000024120000}"/>
    <cellStyle name="40% - Énfasis1 5 4 5" xfId="26001" xr:uid="{00000000-0005-0000-0000-000025120000}"/>
    <cellStyle name="40% - Énfasis1 5 5" xfId="15223" xr:uid="{00000000-0005-0000-0000-000026120000}"/>
    <cellStyle name="40% - Énfasis1 5 5 2" xfId="38410" xr:uid="{00000000-0005-0000-0000-000027120000}"/>
    <cellStyle name="40% - Énfasis1 5 6" xfId="9914" xr:uid="{00000000-0005-0000-0000-000028120000}"/>
    <cellStyle name="40% - Énfasis1 5 6 2" xfId="33095" xr:uid="{00000000-0005-0000-0000-000029120000}"/>
    <cellStyle name="40% - Énfasis1 5 7" xfId="20541" xr:uid="{00000000-0005-0000-0000-00002A120000}"/>
    <cellStyle name="40% - Énfasis1 5 7 2" xfId="27785" xr:uid="{00000000-0005-0000-0000-00002B120000}"/>
    <cellStyle name="40% - Énfasis1 5 8" xfId="22470" xr:uid="{00000000-0005-0000-0000-00002C120000}"/>
    <cellStyle name="40% - Énfasis1 5 9" xfId="43736" xr:uid="{00000000-0005-0000-0000-00002D120000}"/>
    <cellStyle name="40% - Énfasis1 6" xfId="531" xr:uid="{00000000-0005-0000-0000-00002E120000}"/>
    <cellStyle name="40% - Énfasis1 6 10" xfId="2495" xr:uid="{00000000-0005-0000-0000-00002F120000}"/>
    <cellStyle name="40% - Énfasis1 6 2" xfId="6126" xr:uid="{00000000-0005-0000-0000-000030120000}"/>
    <cellStyle name="40% - Énfasis1 6 2 2" xfId="16568" xr:uid="{00000000-0005-0000-0000-000031120000}"/>
    <cellStyle name="40% - Énfasis1 6 2 2 2" xfId="39772" xr:uid="{00000000-0005-0000-0000-000032120000}"/>
    <cellStyle name="40% - Énfasis1 6 2 3" xfId="11274" xr:uid="{00000000-0005-0000-0000-000033120000}"/>
    <cellStyle name="40% - Énfasis1 6 2 3 2" xfId="34457" xr:uid="{00000000-0005-0000-0000-000034120000}"/>
    <cellStyle name="40% - Énfasis1 6 2 4" xfId="29147" xr:uid="{00000000-0005-0000-0000-000035120000}"/>
    <cellStyle name="40% - Énfasis1 6 2 5" xfId="23832" xr:uid="{00000000-0005-0000-0000-000036120000}"/>
    <cellStyle name="40% - Énfasis1 6 3" xfId="7857" xr:uid="{00000000-0005-0000-0000-000037120000}"/>
    <cellStyle name="40% - Énfasis1 6 3 2" xfId="18196" xr:uid="{00000000-0005-0000-0000-000038120000}"/>
    <cellStyle name="40% - Énfasis1 6 3 2 2" xfId="41540" xr:uid="{00000000-0005-0000-0000-000039120000}"/>
    <cellStyle name="40% - Énfasis1 6 3 3" xfId="13041" xr:uid="{00000000-0005-0000-0000-00003A120000}"/>
    <cellStyle name="40% - Énfasis1 6 3 3 2" xfId="36225" xr:uid="{00000000-0005-0000-0000-00003B120000}"/>
    <cellStyle name="40% - Énfasis1 6 3 4" xfId="30915" xr:uid="{00000000-0005-0000-0000-00003C120000}"/>
    <cellStyle name="40% - Énfasis1 6 3 5" xfId="25600" xr:uid="{00000000-0005-0000-0000-00003D120000}"/>
    <cellStyle name="40% - Énfasis1 6 4" xfId="14822" xr:uid="{00000000-0005-0000-0000-00003E120000}"/>
    <cellStyle name="40% - Énfasis1 6 4 2" xfId="38009" xr:uid="{00000000-0005-0000-0000-00003F120000}"/>
    <cellStyle name="40% - Énfasis1 6 5" xfId="9513" xr:uid="{00000000-0005-0000-0000-000040120000}"/>
    <cellStyle name="40% - Énfasis1 6 5 2" xfId="32694" xr:uid="{00000000-0005-0000-0000-000041120000}"/>
    <cellStyle name="40% - Énfasis1 6 6" xfId="20140" xr:uid="{00000000-0005-0000-0000-000042120000}"/>
    <cellStyle name="40% - Énfasis1 6 6 2" xfId="27384" xr:uid="{00000000-0005-0000-0000-000043120000}"/>
    <cellStyle name="40% - Énfasis1 6 7" xfId="22069" xr:uid="{00000000-0005-0000-0000-000044120000}"/>
    <cellStyle name="40% - Énfasis1 6 8" xfId="43335" xr:uid="{00000000-0005-0000-0000-000045120000}"/>
    <cellStyle name="40% - Énfasis1 6 9" xfId="4310" xr:uid="{00000000-0005-0000-0000-000046120000}"/>
    <cellStyle name="40% - Énfasis1 7" xfId="1358" xr:uid="{00000000-0005-0000-0000-000047120000}"/>
    <cellStyle name="40% - Énfasis1 7 10" xfId="3307" xr:uid="{00000000-0005-0000-0000-000048120000}"/>
    <cellStyle name="40% - Énfasis1 7 2" xfId="6925" xr:uid="{00000000-0005-0000-0000-000049120000}"/>
    <cellStyle name="40% - Énfasis1 7 2 2" xfId="17296" xr:uid="{00000000-0005-0000-0000-00004A120000}"/>
    <cellStyle name="40% - Énfasis1 7 2 2 2" xfId="40584" xr:uid="{00000000-0005-0000-0000-00004B120000}"/>
    <cellStyle name="40% - Énfasis1 7 2 3" xfId="12086" xr:uid="{00000000-0005-0000-0000-00004C120000}"/>
    <cellStyle name="40% - Énfasis1 7 2 3 2" xfId="35269" xr:uid="{00000000-0005-0000-0000-00004D120000}"/>
    <cellStyle name="40% - Énfasis1 7 2 4" xfId="29959" xr:uid="{00000000-0005-0000-0000-00004E120000}"/>
    <cellStyle name="40% - Énfasis1 7 2 5" xfId="24644" xr:uid="{00000000-0005-0000-0000-00004F120000}"/>
    <cellStyle name="40% - Énfasis1 7 3" xfId="8585" xr:uid="{00000000-0005-0000-0000-000050120000}"/>
    <cellStyle name="40% - Énfasis1 7 3 2" xfId="19007" xr:uid="{00000000-0005-0000-0000-000051120000}"/>
    <cellStyle name="40% - Énfasis1 7 3 2 2" xfId="42352" xr:uid="{00000000-0005-0000-0000-000052120000}"/>
    <cellStyle name="40% - Énfasis1 7 3 3" xfId="13853" xr:uid="{00000000-0005-0000-0000-000053120000}"/>
    <cellStyle name="40% - Énfasis1 7 3 3 2" xfId="37037" xr:uid="{00000000-0005-0000-0000-000054120000}"/>
    <cellStyle name="40% - Énfasis1 7 3 4" xfId="31727" xr:uid="{00000000-0005-0000-0000-000055120000}"/>
    <cellStyle name="40% - Énfasis1 7 3 5" xfId="26412" xr:uid="{00000000-0005-0000-0000-000056120000}"/>
    <cellStyle name="40% - Énfasis1 7 4" xfId="15634" xr:uid="{00000000-0005-0000-0000-000057120000}"/>
    <cellStyle name="40% - Énfasis1 7 4 2" xfId="38821" xr:uid="{00000000-0005-0000-0000-000058120000}"/>
    <cellStyle name="40% - Énfasis1 7 5" xfId="10325" xr:uid="{00000000-0005-0000-0000-000059120000}"/>
    <cellStyle name="40% - Énfasis1 7 5 2" xfId="33506" xr:uid="{00000000-0005-0000-0000-00005A120000}"/>
    <cellStyle name="40% - Énfasis1 7 6" xfId="20952" xr:uid="{00000000-0005-0000-0000-00005B120000}"/>
    <cellStyle name="40% - Énfasis1 7 6 2" xfId="28196" xr:uid="{00000000-0005-0000-0000-00005C120000}"/>
    <cellStyle name="40% - Énfasis1 7 7" xfId="22881" xr:uid="{00000000-0005-0000-0000-00005D120000}"/>
    <cellStyle name="40% - Énfasis1 7 8" xfId="44147" xr:uid="{00000000-0005-0000-0000-00005E120000}"/>
    <cellStyle name="40% - Énfasis1 7 9" xfId="4311" xr:uid="{00000000-0005-0000-0000-00005F120000}"/>
    <cellStyle name="40% - Énfasis1 8" xfId="5994" xr:uid="{00000000-0005-0000-0000-000060120000}"/>
    <cellStyle name="40% - Énfasis1 8 2" xfId="16445" xr:uid="{00000000-0005-0000-0000-000061120000}"/>
    <cellStyle name="40% - Énfasis1 8 2 2" xfId="39633" xr:uid="{00000000-0005-0000-0000-000062120000}"/>
    <cellStyle name="40% - Énfasis1 8 3" xfId="11135" xr:uid="{00000000-0005-0000-0000-000063120000}"/>
    <cellStyle name="40% - Énfasis1 8 3 2" xfId="34318" xr:uid="{00000000-0005-0000-0000-000064120000}"/>
    <cellStyle name="40% - Énfasis1 8 4" xfId="29008" xr:uid="{00000000-0005-0000-0000-000065120000}"/>
    <cellStyle name="40% - Énfasis1 8 5" xfId="23693" xr:uid="{00000000-0005-0000-0000-000066120000}"/>
    <cellStyle name="40% - Énfasis1 9" xfId="7727" xr:uid="{00000000-0005-0000-0000-000067120000}"/>
    <cellStyle name="40% - Énfasis1 9 2" xfId="18060" xr:uid="{00000000-0005-0000-0000-000068120000}"/>
    <cellStyle name="40% - Énfasis1 9 2 2" xfId="41396" xr:uid="{00000000-0005-0000-0000-000069120000}"/>
    <cellStyle name="40% - Énfasis1 9 3" xfId="12897" xr:uid="{00000000-0005-0000-0000-00006A120000}"/>
    <cellStyle name="40% - Énfasis1 9 3 2" xfId="36081" xr:uid="{00000000-0005-0000-0000-00006B120000}"/>
    <cellStyle name="40% - Énfasis1 9 4" xfId="30771" xr:uid="{00000000-0005-0000-0000-00006C120000}"/>
    <cellStyle name="40% - Énfasis1 9 5" xfId="25456" xr:uid="{00000000-0005-0000-0000-00006D120000}"/>
    <cellStyle name="40% - Énfasis2" xfId="33" builtinId="35" customBuiltin="1"/>
    <cellStyle name="40% - Énfasis2 10" xfId="14677" xr:uid="{00000000-0005-0000-0000-00006F120000}"/>
    <cellStyle name="40% - Énfasis2 10 2" xfId="37862" xr:uid="{00000000-0005-0000-0000-000070120000}"/>
    <cellStyle name="40% - Énfasis2 11" xfId="9371" xr:uid="{00000000-0005-0000-0000-000071120000}"/>
    <cellStyle name="40% - Énfasis2 11 2" xfId="32552" xr:uid="{00000000-0005-0000-0000-000072120000}"/>
    <cellStyle name="40% - Énfasis2 12" xfId="19829" xr:uid="{00000000-0005-0000-0000-000073120000}"/>
    <cellStyle name="40% - Énfasis2 12 2" xfId="27237" xr:uid="{00000000-0005-0000-0000-000074120000}"/>
    <cellStyle name="40% - Énfasis2 13" xfId="21927" xr:uid="{00000000-0005-0000-0000-000075120000}"/>
    <cellStyle name="40% - Énfasis2 14" xfId="43175" xr:uid="{00000000-0005-0000-0000-000076120000}"/>
    <cellStyle name="40% - Énfasis2 15" xfId="4124" xr:uid="{00000000-0005-0000-0000-000077120000}"/>
    <cellStyle name="40% - Énfasis2 16" xfId="2341" xr:uid="{00000000-0005-0000-0000-000078120000}"/>
    <cellStyle name="40% - Énfasis2 2" xfId="151" xr:uid="{00000000-0005-0000-0000-000079120000}"/>
    <cellStyle name="40% - Énfasis2 2 10" xfId="9472" xr:uid="{00000000-0005-0000-0000-00007A120000}"/>
    <cellStyle name="40% - Énfasis2 2 10 2" xfId="32653" xr:uid="{00000000-0005-0000-0000-00007B120000}"/>
    <cellStyle name="40% - Énfasis2 2 11" xfId="19927" xr:uid="{00000000-0005-0000-0000-00007C120000}"/>
    <cellStyle name="40% - Énfasis2 2 11 2" xfId="27343" xr:uid="{00000000-0005-0000-0000-00007D120000}"/>
    <cellStyle name="40% - Énfasis2 2 12" xfId="22028" xr:uid="{00000000-0005-0000-0000-00007E120000}"/>
    <cellStyle name="40% - Énfasis2 2 2" xfId="152" xr:uid="{00000000-0005-0000-0000-00007F120000}"/>
    <cellStyle name="40% - Énfasis2 2 2 2" xfId="153" xr:uid="{00000000-0005-0000-0000-000080120000}"/>
    <cellStyle name="40% - Énfasis2 2 2 2 2" xfId="1993" xr:uid="{00000000-0005-0000-0000-000081120000}"/>
    <cellStyle name="40% - Énfasis2 2 2 2 2 10" xfId="3941" xr:uid="{00000000-0005-0000-0000-000082120000}"/>
    <cellStyle name="40% - Énfasis2 2 2 2 2 2" xfId="7550" xr:uid="{00000000-0005-0000-0000-000083120000}"/>
    <cellStyle name="40% - Énfasis2 2 2 2 2 2 2" xfId="17894" xr:uid="{00000000-0005-0000-0000-000084120000}"/>
    <cellStyle name="40% - Énfasis2 2 2 2 2 2 2 2" xfId="41218" xr:uid="{00000000-0005-0000-0000-000085120000}"/>
    <cellStyle name="40% - Énfasis2 2 2 2 2 2 3" xfId="12720" xr:uid="{00000000-0005-0000-0000-000086120000}"/>
    <cellStyle name="40% - Énfasis2 2 2 2 2 2 3 2" xfId="35903" xr:uid="{00000000-0005-0000-0000-000087120000}"/>
    <cellStyle name="40% - Énfasis2 2 2 2 2 2 4" xfId="30593" xr:uid="{00000000-0005-0000-0000-000088120000}"/>
    <cellStyle name="40% - Énfasis2 2 2 2 2 2 5" xfId="25278" xr:uid="{00000000-0005-0000-0000-000089120000}"/>
    <cellStyle name="40% - Énfasis2 2 2 2 2 3" xfId="9184" xr:uid="{00000000-0005-0000-0000-00008A120000}"/>
    <cellStyle name="40% - Énfasis2 2 2 2 2 3 2" xfId="19641" xr:uid="{00000000-0005-0000-0000-00008B120000}"/>
    <cellStyle name="40% - Énfasis2 2 2 2 2 3 2 2" xfId="42986" xr:uid="{00000000-0005-0000-0000-00008C120000}"/>
    <cellStyle name="40% - Énfasis2 2 2 2 2 3 3" xfId="14487" xr:uid="{00000000-0005-0000-0000-00008D120000}"/>
    <cellStyle name="40% - Énfasis2 2 2 2 2 3 3 2" xfId="37671" xr:uid="{00000000-0005-0000-0000-00008E120000}"/>
    <cellStyle name="40% - Énfasis2 2 2 2 2 3 4" xfId="32361" xr:uid="{00000000-0005-0000-0000-00008F120000}"/>
    <cellStyle name="40% - Énfasis2 2 2 2 2 3 5" xfId="27046" xr:uid="{00000000-0005-0000-0000-000090120000}"/>
    <cellStyle name="40% - Énfasis2 2 2 2 2 4" xfId="16268" xr:uid="{00000000-0005-0000-0000-000091120000}"/>
    <cellStyle name="40% - Énfasis2 2 2 2 2 4 2" xfId="39455" xr:uid="{00000000-0005-0000-0000-000092120000}"/>
    <cellStyle name="40% - Énfasis2 2 2 2 2 5" xfId="10959" xr:uid="{00000000-0005-0000-0000-000093120000}"/>
    <cellStyle name="40% - Énfasis2 2 2 2 2 5 2" xfId="34140" xr:uid="{00000000-0005-0000-0000-000094120000}"/>
    <cellStyle name="40% - Énfasis2 2 2 2 2 6" xfId="21586" xr:uid="{00000000-0005-0000-0000-000095120000}"/>
    <cellStyle name="40% - Énfasis2 2 2 2 2 6 2" xfId="28830" xr:uid="{00000000-0005-0000-0000-000096120000}"/>
    <cellStyle name="40% - Énfasis2 2 2 2 2 7" xfId="23515" xr:uid="{00000000-0005-0000-0000-000097120000}"/>
    <cellStyle name="40% - Énfasis2 2 2 2 2 8" xfId="44781" xr:uid="{00000000-0005-0000-0000-000098120000}"/>
    <cellStyle name="40% - Énfasis2 2 2 2 2 9" xfId="4312" xr:uid="{00000000-0005-0000-0000-000099120000}"/>
    <cellStyle name="40% - Énfasis2 2 2 2 3" xfId="2258" xr:uid="{00000000-0005-0000-0000-00009A120000}"/>
    <cellStyle name="40% - Énfasis2 2 2 2 3 2" xfId="6750" xr:uid="{00000000-0005-0000-0000-00009B120000}"/>
    <cellStyle name="40% - Énfasis2 2 2 2 3 2 2" xfId="40406" xr:uid="{00000000-0005-0000-0000-00009C120000}"/>
    <cellStyle name="40% - Énfasis2 2 2 2 3 3" xfId="11908" xr:uid="{00000000-0005-0000-0000-00009D120000}"/>
    <cellStyle name="40% - Énfasis2 2 2 2 3 3 2" xfId="35091" xr:uid="{00000000-0005-0000-0000-00009E120000}"/>
    <cellStyle name="40% - Énfasis2 2 2 2 3 4" xfId="21845" xr:uid="{00000000-0005-0000-0000-00009F120000}"/>
    <cellStyle name="40% - Énfasis2 2 2 2 3 4 2" xfId="29781" xr:uid="{00000000-0005-0000-0000-0000A0120000}"/>
    <cellStyle name="40% - Énfasis2 2 2 2 3 5" xfId="24466" xr:uid="{00000000-0005-0000-0000-0000A1120000}"/>
    <cellStyle name="40% - Énfasis2 2 2 2 4" xfId="1178" xr:uid="{00000000-0005-0000-0000-0000A2120000}"/>
    <cellStyle name="40% - Énfasis2 2 2 2 4 2" xfId="18829" xr:uid="{00000000-0005-0000-0000-0000A3120000}"/>
    <cellStyle name="40% - Énfasis2 2 2 2 4 2 2" xfId="42174" xr:uid="{00000000-0005-0000-0000-0000A4120000}"/>
    <cellStyle name="40% - Énfasis2 2 2 2 4 3" xfId="13675" xr:uid="{00000000-0005-0000-0000-0000A5120000}"/>
    <cellStyle name="40% - Énfasis2 2 2 2 4 3 2" xfId="36859" xr:uid="{00000000-0005-0000-0000-0000A6120000}"/>
    <cellStyle name="40% - Énfasis2 2 2 2 4 4" xfId="20774" xr:uid="{00000000-0005-0000-0000-0000A7120000}"/>
    <cellStyle name="40% - Énfasis2 2 2 2 4 4 2" xfId="31549" xr:uid="{00000000-0005-0000-0000-0000A8120000}"/>
    <cellStyle name="40% - Énfasis2 2 2 2 4 5" xfId="26234" xr:uid="{00000000-0005-0000-0000-0000A9120000}"/>
    <cellStyle name="40% - Énfasis2 2 2 2 4 6" xfId="43969" xr:uid="{00000000-0005-0000-0000-0000AA120000}"/>
    <cellStyle name="40% - Énfasis2 2 2 2 4 7" xfId="4313" xr:uid="{00000000-0005-0000-0000-0000AB120000}"/>
    <cellStyle name="40% - Énfasis2 2 2 2 4 8" xfId="3129" xr:uid="{00000000-0005-0000-0000-0000AC120000}"/>
    <cellStyle name="40% - Énfasis2 2 2 2 5" xfId="15456" xr:uid="{00000000-0005-0000-0000-0000AD120000}"/>
    <cellStyle name="40% - Énfasis2 2 2 2 5 2" xfId="38643" xr:uid="{00000000-0005-0000-0000-0000AE120000}"/>
    <cellStyle name="40% - Énfasis2 2 2 2 6" xfId="10147" xr:uid="{00000000-0005-0000-0000-0000AF120000}"/>
    <cellStyle name="40% - Énfasis2 2 2 2 6 2" xfId="33328" xr:uid="{00000000-0005-0000-0000-0000B0120000}"/>
    <cellStyle name="40% - Énfasis2 2 2 2 7" xfId="19929" xr:uid="{00000000-0005-0000-0000-0000B1120000}"/>
    <cellStyle name="40% - Énfasis2 2 2 2 7 2" xfId="28018" xr:uid="{00000000-0005-0000-0000-0000B2120000}"/>
    <cellStyle name="40% - Énfasis2 2 2 2 8" xfId="22703" xr:uid="{00000000-0005-0000-0000-0000B3120000}"/>
    <cellStyle name="40% - Énfasis2 2 2 3" xfId="1586" xr:uid="{00000000-0005-0000-0000-0000B4120000}"/>
    <cellStyle name="40% - Énfasis2 2 2 3 10" xfId="3535" xr:uid="{00000000-0005-0000-0000-0000B5120000}"/>
    <cellStyle name="40% - Énfasis2 2 2 3 2" xfId="7150" xr:uid="{00000000-0005-0000-0000-0000B6120000}"/>
    <cellStyle name="40% - Énfasis2 2 2 3 2 2" xfId="17512" xr:uid="{00000000-0005-0000-0000-0000B7120000}"/>
    <cellStyle name="40% - Énfasis2 2 2 3 2 2 2" xfId="40812" xr:uid="{00000000-0005-0000-0000-0000B8120000}"/>
    <cellStyle name="40% - Énfasis2 2 2 3 2 3" xfId="12314" xr:uid="{00000000-0005-0000-0000-0000B9120000}"/>
    <cellStyle name="40% - Énfasis2 2 2 3 2 3 2" xfId="35497" xr:uid="{00000000-0005-0000-0000-0000BA120000}"/>
    <cellStyle name="40% - Énfasis2 2 2 3 2 4" xfId="30187" xr:uid="{00000000-0005-0000-0000-0000BB120000}"/>
    <cellStyle name="40% - Énfasis2 2 2 3 2 5" xfId="24872" xr:uid="{00000000-0005-0000-0000-0000BC120000}"/>
    <cellStyle name="40% - Énfasis2 2 2 3 3" xfId="8801" xr:uid="{00000000-0005-0000-0000-0000BD120000}"/>
    <cellStyle name="40% - Énfasis2 2 2 3 3 2" xfId="19235" xr:uid="{00000000-0005-0000-0000-0000BE120000}"/>
    <cellStyle name="40% - Énfasis2 2 2 3 3 2 2" xfId="42580" xr:uid="{00000000-0005-0000-0000-0000BF120000}"/>
    <cellStyle name="40% - Énfasis2 2 2 3 3 3" xfId="14081" xr:uid="{00000000-0005-0000-0000-0000C0120000}"/>
    <cellStyle name="40% - Énfasis2 2 2 3 3 3 2" xfId="37265" xr:uid="{00000000-0005-0000-0000-0000C1120000}"/>
    <cellStyle name="40% - Énfasis2 2 2 3 3 4" xfId="31955" xr:uid="{00000000-0005-0000-0000-0000C2120000}"/>
    <cellStyle name="40% - Énfasis2 2 2 3 3 5" xfId="26640" xr:uid="{00000000-0005-0000-0000-0000C3120000}"/>
    <cellStyle name="40% - Énfasis2 2 2 3 4" xfId="15862" xr:uid="{00000000-0005-0000-0000-0000C4120000}"/>
    <cellStyle name="40% - Énfasis2 2 2 3 4 2" xfId="39049" xr:uid="{00000000-0005-0000-0000-0000C5120000}"/>
    <cellStyle name="40% - Énfasis2 2 2 3 5" xfId="10553" xr:uid="{00000000-0005-0000-0000-0000C6120000}"/>
    <cellStyle name="40% - Énfasis2 2 2 3 5 2" xfId="33734" xr:uid="{00000000-0005-0000-0000-0000C7120000}"/>
    <cellStyle name="40% - Énfasis2 2 2 3 6" xfId="21180" xr:uid="{00000000-0005-0000-0000-0000C8120000}"/>
    <cellStyle name="40% - Énfasis2 2 2 3 6 2" xfId="28424" xr:uid="{00000000-0005-0000-0000-0000C9120000}"/>
    <cellStyle name="40% - Énfasis2 2 2 3 7" xfId="23109" xr:uid="{00000000-0005-0000-0000-0000CA120000}"/>
    <cellStyle name="40% - Énfasis2 2 2 3 8" xfId="44375" xr:uid="{00000000-0005-0000-0000-0000CB120000}"/>
    <cellStyle name="40% - Énfasis2 2 2 3 9" xfId="4314" xr:uid="{00000000-0005-0000-0000-0000CC120000}"/>
    <cellStyle name="40% - Énfasis2 2 2 4" xfId="2257" xr:uid="{00000000-0005-0000-0000-0000CD120000}"/>
    <cellStyle name="40% - Énfasis2 2 2 4 2" xfId="6351" xr:uid="{00000000-0005-0000-0000-0000CE120000}"/>
    <cellStyle name="40% - Énfasis2 2 2 4 2 2" xfId="40000" xr:uid="{00000000-0005-0000-0000-0000CF120000}"/>
    <cellStyle name="40% - Énfasis2 2 2 4 3" xfId="11502" xr:uid="{00000000-0005-0000-0000-0000D0120000}"/>
    <cellStyle name="40% - Énfasis2 2 2 4 3 2" xfId="34685" xr:uid="{00000000-0005-0000-0000-0000D1120000}"/>
    <cellStyle name="40% - Énfasis2 2 2 4 4" xfId="21844" xr:uid="{00000000-0005-0000-0000-0000D2120000}"/>
    <cellStyle name="40% - Énfasis2 2 2 4 4 2" xfId="29375" xr:uid="{00000000-0005-0000-0000-0000D3120000}"/>
    <cellStyle name="40% - Énfasis2 2 2 4 5" xfId="24060" xr:uid="{00000000-0005-0000-0000-0000D4120000}"/>
    <cellStyle name="40% - Énfasis2 2 2 5" xfId="762" xr:uid="{00000000-0005-0000-0000-0000D5120000}"/>
    <cellStyle name="40% - Énfasis2 2 2 5 2" xfId="18424" xr:uid="{00000000-0005-0000-0000-0000D6120000}"/>
    <cellStyle name="40% - Énfasis2 2 2 5 2 2" xfId="41768" xr:uid="{00000000-0005-0000-0000-0000D7120000}"/>
    <cellStyle name="40% - Énfasis2 2 2 5 3" xfId="13269" xr:uid="{00000000-0005-0000-0000-0000D8120000}"/>
    <cellStyle name="40% - Énfasis2 2 2 5 3 2" xfId="36453" xr:uid="{00000000-0005-0000-0000-0000D9120000}"/>
    <cellStyle name="40% - Énfasis2 2 2 5 4" xfId="20368" xr:uid="{00000000-0005-0000-0000-0000DA120000}"/>
    <cellStyle name="40% - Énfasis2 2 2 5 4 2" xfId="31143" xr:uid="{00000000-0005-0000-0000-0000DB120000}"/>
    <cellStyle name="40% - Énfasis2 2 2 5 5" xfId="25828" xr:uid="{00000000-0005-0000-0000-0000DC120000}"/>
    <cellStyle name="40% - Énfasis2 2 2 5 6" xfId="43563" xr:uid="{00000000-0005-0000-0000-0000DD120000}"/>
    <cellStyle name="40% - Énfasis2 2 2 5 7" xfId="4315" xr:uid="{00000000-0005-0000-0000-0000DE120000}"/>
    <cellStyle name="40% - Énfasis2 2 2 5 8" xfId="2723" xr:uid="{00000000-0005-0000-0000-0000DF120000}"/>
    <cellStyle name="40% - Énfasis2 2 2 6" xfId="15050" xr:uid="{00000000-0005-0000-0000-0000E0120000}"/>
    <cellStyle name="40% - Énfasis2 2 2 6 2" xfId="38237" xr:uid="{00000000-0005-0000-0000-0000E1120000}"/>
    <cellStyle name="40% - Énfasis2 2 2 7" xfId="9741" xr:uid="{00000000-0005-0000-0000-0000E2120000}"/>
    <cellStyle name="40% - Énfasis2 2 2 7 2" xfId="32922" xr:uid="{00000000-0005-0000-0000-0000E3120000}"/>
    <cellStyle name="40% - Énfasis2 2 2 8" xfId="19928" xr:uid="{00000000-0005-0000-0000-0000E4120000}"/>
    <cellStyle name="40% - Énfasis2 2 2 8 2" xfId="27612" xr:uid="{00000000-0005-0000-0000-0000E5120000}"/>
    <cellStyle name="40% - Énfasis2 2 2 9" xfId="22297" xr:uid="{00000000-0005-0000-0000-0000E6120000}"/>
    <cellStyle name="40% - Énfasis2 2 3" xfId="154" xr:uid="{00000000-0005-0000-0000-0000E7120000}"/>
    <cellStyle name="40% - Énfasis2 2 3 2" xfId="1307" xr:uid="{00000000-0005-0000-0000-0000E8120000}"/>
    <cellStyle name="40% - Énfasis2 2 3 2 10" xfId="4316" xr:uid="{00000000-0005-0000-0000-0000E9120000}"/>
    <cellStyle name="40% - Énfasis2 2 3 2 11" xfId="3258" xr:uid="{00000000-0005-0000-0000-0000EA120000}"/>
    <cellStyle name="40% - Énfasis2 2 3 2 2" xfId="2122" xr:uid="{00000000-0005-0000-0000-0000EB120000}"/>
    <cellStyle name="40% - Énfasis2 2 3 2 2 10" xfId="4070" xr:uid="{00000000-0005-0000-0000-0000EC120000}"/>
    <cellStyle name="40% - Énfasis2 2 3 2 2 2" xfId="7677" xr:uid="{00000000-0005-0000-0000-0000ED120000}"/>
    <cellStyle name="40% - Énfasis2 2 3 2 2 2 2" xfId="18011" xr:uid="{00000000-0005-0000-0000-0000EE120000}"/>
    <cellStyle name="40% - Énfasis2 2 3 2 2 2 2 2" xfId="41347" xr:uid="{00000000-0005-0000-0000-0000EF120000}"/>
    <cellStyle name="40% - Énfasis2 2 3 2 2 2 3" xfId="12849" xr:uid="{00000000-0005-0000-0000-0000F0120000}"/>
    <cellStyle name="40% - Énfasis2 2 3 2 2 2 3 2" xfId="36032" xr:uid="{00000000-0005-0000-0000-0000F1120000}"/>
    <cellStyle name="40% - Énfasis2 2 3 2 2 2 4" xfId="30722" xr:uid="{00000000-0005-0000-0000-0000F2120000}"/>
    <cellStyle name="40% - Énfasis2 2 3 2 2 2 5" xfId="25407" xr:uid="{00000000-0005-0000-0000-0000F3120000}"/>
    <cellStyle name="40% - Énfasis2 2 3 2 2 3" xfId="9301" xr:uid="{00000000-0005-0000-0000-0000F4120000}"/>
    <cellStyle name="40% - Énfasis2 2 3 2 2 3 2" xfId="19770" xr:uid="{00000000-0005-0000-0000-0000F5120000}"/>
    <cellStyle name="40% - Énfasis2 2 3 2 2 3 2 2" xfId="43115" xr:uid="{00000000-0005-0000-0000-0000F6120000}"/>
    <cellStyle name="40% - Énfasis2 2 3 2 2 3 3" xfId="14616" xr:uid="{00000000-0005-0000-0000-0000F7120000}"/>
    <cellStyle name="40% - Énfasis2 2 3 2 2 3 3 2" xfId="37800" xr:uid="{00000000-0005-0000-0000-0000F8120000}"/>
    <cellStyle name="40% - Énfasis2 2 3 2 2 3 4" xfId="32490" xr:uid="{00000000-0005-0000-0000-0000F9120000}"/>
    <cellStyle name="40% - Énfasis2 2 3 2 2 3 5" xfId="27175" xr:uid="{00000000-0005-0000-0000-0000FA120000}"/>
    <cellStyle name="40% - Énfasis2 2 3 2 2 4" xfId="16397" xr:uid="{00000000-0005-0000-0000-0000FB120000}"/>
    <cellStyle name="40% - Énfasis2 2 3 2 2 4 2" xfId="39584" xr:uid="{00000000-0005-0000-0000-0000FC120000}"/>
    <cellStyle name="40% - Énfasis2 2 3 2 2 5" xfId="11088" xr:uid="{00000000-0005-0000-0000-0000FD120000}"/>
    <cellStyle name="40% - Énfasis2 2 3 2 2 5 2" xfId="34269" xr:uid="{00000000-0005-0000-0000-0000FE120000}"/>
    <cellStyle name="40% - Énfasis2 2 3 2 2 6" xfId="21715" xr:uid="{00000000-0005-0000-0000-0000FF120000}"/>
    <cellStyle name="40% - Énfasis2 2 3 2 2 6 2" xfId="28959" xr:uid="{00000000-0005-0000-0000-000000130000}"/>
    <cellStyle name="40% - Énfasis2 2 3 2 2 7" xfId="23644" xr:uid="{00000000-0005-0000-0000-000001130000}"/>
    <cellStyle name="40% - Énfasis2 2 3 2 2 8" xfId="44910" xr:uid="{00000000-0005-0000-0000-000002130000}"/>
    <cellStyle name="40% - Énfasis2 2 3 2 2 9" xfId="4317" xr:uid="{00000000-0005-0000-0000-000003130000}"/>
    <cellStyle name="40% - Énfasis2 2 3 2 3" xfId="6877" xr:uid="{00000000-0005-0000-0000-000004130000}"/>
    <cellStyle name="40% - Énfasis2 2 3 2 3 2" xfId="17247" xr:uid="{00000000-0005-0000-0000-000005130000}"/>
    <cellStyle name="40% - Énfasis2 2 3 2 3 2 2" xfId="40535" xr:uid="{00000000-0005-0000-0000-000006130000}"/>
    <cellStyle name="40% - Énfasis2 2 3 2 3 3" xfId="12037" xr:uid="{00000000-0005-0000-0000-000007130000}"/>
    <cellStyle name="40% - Énfasis2 2 3 2 3 3 2" xfId="35220" xr:uid="{00000000-0005-0000-0000-000008130000}"/>
    <cellStyle name="40% - Énfasis2 2 3 2 3 4" xfId="29910" xr:uid="{00000000-0005-0000-0000-000009130000}"/>
    <cellStyle name="40% - Énfasis2 2 3 2 3 5" xfId="24595" xr:uid="{00000000-0005-0000-0000-00000A130000}"/>
    <cellStyle name="40% - Énfasis2 2 3 2 4" xfId="8536" xr:uid="{00000000-0005-0000-0000-00000B130000}"/>
    <cellStyle name="40% - Énfasis2 2 3 2 4 2" xfId="18958" xr:uid="{00000000-0005-0000-0000-00000C130000}"/>
    <cellStyle name="40% - Énfasis2 2 3 2 4 2 2" xfId="42303" xr:uid="{00000000-0005-0000-0000-00000D130000}"/>
    <cellStyle name="40% - Énfasis2 2 3 2 4 3" xfId="13804" xr:uid="{00000000-0005-0000-0000-00000E130000}"/>
    <cellStyle name="40% - Énfasis2 2 3 2 4 3 2" xfId="36988" xr:uid="{00000000-0005-0000-0000-00000F130000}"/>
    <cellStyle name="40% - Énfasis2 2 3 2 4 4" xfId="31678" xr:uid="{00000000-0005-0000-0000-000010130000}"/>
    <cellStyle name="40% - Énfasis2 2 3 2 4 5" xfId="26363" xr:uid="{00000000-0005-0000-0000-000011130000}"/>
    <cellStyle name="40% - Énfasis2 2 3 2 5" xfId="15585" xr:uid="{00000000-0005-0000-0000-000012130000}"/>
    <cellStyle name="40% - Énfasis2 2 3 2 5 2" xfId="38772" xr:uid="{00000000-0005-0000-0000-000013130000}"/>
    <cellStyle name="40% - Énfasis2 2 3 2 6" xfId="10276" xr:uid="{00000000-0005-0000-0000-000014130000}"/>
    <cellStyle name="40% - Énfasis2 2 3 2 6 2" xfId="33457" xr:uid="{00000000-0005-0000-0000-000015130000}"/>
    <cellStyle name="40% - Énfasis2 2 3 2 7" xfId="20903" xr:uid="{00000000-0005-0000-0000-000016130000}"/>
    <cellStyle name="40% - Énfasis2 2 3 2 7 2" xfId="28147" xr:uid="{00000000-0005-0000-0000-000017130000}"/>
    <cellStyle name="40% - Énfasis2 2 3 2 8" xfId="22832" xr:uid="{00000000-0005-0000-0000-000018130000}"/>
    <cellStyle name="40% - Énfasis2 2 3 2 9" xfId="44098" xr:uid="{00000000-0005-0000-0000-000019130000}"/>
    <cellStyle name="40% - Énfasis2 2 3 3" xfId="1715" xr:uid="{00000000-0005-0000-0000-00001A130000}"/>
    <cellStyle name="40% - Énfasis2 2 3 3 10" xfId="3664" xr:uid="{00000000-0005-0000-0000-00001B130000}"/>
    <cellStyle name="40% - Énfasis2 2 3 3 2" xfId="7277" xr:uid="{00000000-0005-0000-0000-00001C130000}"/>
    <cellStyle name="40% - Énfasis2 2 3 3 2 2" xfId="17629" xr:uid="{00000000-0005-0000-0000-00001D130000}"/>
    <cellStyle name="40% - Énfasis2 2 3 3 2 2 2" xfId="40941" xr:uid="{00000000-0005-0000-0000-00001E130000}"/>
    <cellStyle name="40% - Énfasis2 2 3 3 2 3" xfId="12443" xr:uid="{00000000-0005-0000-0000-00001F130000}"/>
    <cellStyle name="40% - Énfasis2 2 3 3 2 3 2" xfId="35626" xr:uid="{00000000-0005-0000-0000-000020130000}"/>
    <cellStyle name="40% - Énfasis2 2 3 3 2 4" xfId="30316" xr:uid="{00000000-0005-0000-0000-000021130000}"/>
    <cellStyle name="40% - Énfasis2 2 3 3 2 5" xfId="25001" xr:uid="{00000000-0005-0000-0000-000022130000}"/>
    <cellStyle name="40% - Énfasis2 2 3 3 3" xfId="8918" xr:uid="{00000000-0005-0000-0000-000023130000}"/>
    <cellStyle name="40% - Énfasis2 2 3 3 3 2" xfId="19364" xr:uid="{00000000-0005-0000-0000-000024130000}"/>
    <cellStyle name="40% - Énfasis2 2 3 3 3 2 2" xfId="42709" xr:uid="{00000000-0005-0000-0000-000025130000}"/>
    <cellStyle name="40% - Énfasis2 2 3 3 3 3" xfId="14210" xr:uid="{00000000-0005-0000-0000-000026130000}"/>
    <cellStyle name="40% - Énfasis2 2 3 3 3 3 2" xfId="37394" xr:uid="{00000000-0005-0000-0000-000027130000}"/>
    <cellStyle name="40% - Énfasis2 2 3 3 3 4" xfId="32084" xr:uid="{00000000-0005-0000-0000-000028130000}"/>
    <cellStyle name="40% - Énfasis2 2 3 3 3 5" xfId="26769" xr:uid="{00000000-0005-0000-0000-000029130000}"/>
    <cellStyle name="40% - Énfasis2 2 3 3 4" xfId="15991" xr:uid="{00000000-0005-0000-0000-00002A130000}"/>
    <cellStyle name="40% - Énfasis2 2 3 3 4 2" xfId="39178" xr:uid="{00000000-0005-0000-0000-00002B130000}"/>
    <cellStyle name="40% - Énfasis2 2 3 3 5" xfId="10682" xr:uid="{00000000-0005-0000-0000-00002C130000}"/>
    <cellStyle name="40% - Énfasis2 2 3 3 5 2" xfId="33863" xr:uid="{00000000-0005-0000-0000-00002D130000}"/>
    <cellStyle name="40% - Énfasis2 2 3 3 6" xfId="21309" xr:uid="{00000000-0005-0000-0000-00002E130000}"/>
    <cellStyle name="40% - Énfasis2 2 3 3 6 2" xfId="28553" xr:uid="{00000000-0005-0000-0000-00002F130000}"/>
    <cellStyle name="40% - Énfasis2 2 3 3 7" xfId="23238" xr:uid="{00000000-0005-0000-0000-000030130000}"/>
    <cellStyle name="40% - Énfasis2 2 3 3 8" xfId="44504" xr:uid="{00000000-0005-0000-0000-000031130000}"/>
    <cellStyle name="40% - Énfasis2 2 3 3 9" xfId="4318" xr:uid="{00000000-0005-0000-0000-000032130000}"/>
    <cellStyle name="40% - Énfasis2 2 3 4" xfId="2259" xr:uid="{00000000-0005-0000-0000-000033130000}"/>
    <cellStyle name="40% - Énfasis2 2 3 4 2" xfId="6478" xr:uid="{00000000-0005-0000-0000-000034130000}"/>
    <cellStyle name="40% - Énfasis2 2 3 4 2 2" xfId="40129" xr:uid="{00000000-0005-0000-0000-000035130000}"/>
    <cellStyle name="40% - Énfasis2 2 3 4 3" xfId="11631" xr:uid="{00000000-0005-0000-0000-000036130000}"/>
    <cellStyle name="40% - Énfasis2 2 3 4 3 2" xfId="34814" xr:uid="{00000000-0005-0000-0000-000037130000}"/>
    <cellStyle name="40% - Énfasis2 2 3 4 4" xfId="21846" xr:uid="{00000000-0005-0000-0000-000038130000}"/>
    <cellStyle name="40% - Énfasis2 2 3 4 4 2" xfId="29504" xr:uid="{00000000-0005-0000-0000-000039130000}"/>
    <cellStyle name="40% - Énfasis2 2 3 4 5" xfId="24189" xr:uid="{00000000-0005-0000-0000-00003A130000}"/>
    <cellStyle name="40% - Énfasis2 2 3 5" xfId="899" xr:uid="{00000000-0005-0000-0000-00003B130000}"/>
    <cellStyle name="40% - Énfasis2 2 3 5 2" xfId="18553" xr:uid="{00000000-0005-0000-0000-00003C130000}"/>
    <cellStyle name="40% - Énfasis2 2 3 5 2 2" xfId="41897" xr:uid="{00000000-0005-0000-0000-00003D130000}"/>
    <cellStyle name="40% - Énfasis2 2 3 5 3" xfId="13398" xr:uid="{00000000-0005-0000-0000-00003E130000}"/>
    <cellStyle name="40% - Énfasis2 2 3 5 3 2" xfId="36582" xr:uid="{00000000-0005-0000-0000-00003F130000}"/>
    <cellStyle name="40% - Énfasis2 2 3 5 4" xfId="20497" xr:uid="{00000000-0005-0000-0000-000040130000}"/>
    <cellStyle name="40% - Énfasis2 2 3 5 4 2" xfId="31272" xr:uid="{00000000-0005-0000-0000-000041130000}"/>
    <cellStyle name="40% - Énfasis2 2 3 5 5" xfId="25957" xr:uid="{00000000-0005-0000-0000-000042130000}"/>
    <cellStyle name="40% - Énfasis2 2 3 5 6" xfId="43692" xr:uid="{00000000-0005-0000-0000-000043130000}"/>
    <cellStyle name="40% - Énfasis2 2 3 5 7" xfId="4319" xr:uid="{00000000-0005-0000-0000-000044130000}"/>
    <cellStyle name="40% - Énfasis2 2 3 5 8" xfId="2852" xr:uid="{00000000-0005-0000-0000-000045130000}"/>
    <cellStyle name="40% - Énfasis2 2 3 6" xfId="15179" xr:uid="{00000000-0005-0000-0000-000046130000}"/>
    <cellStyle name="40% - Énfasis2 2 3 6 2" xfId="38366" xr:uid="{00000000-0005-0000-0000-000047130000}"/>
    <cellStyle name="40% - Énfasis2 2 3 7" xfId="9870" xr:uid="{00000000-0005-0000-0000-000048130000}"/>
    <cellStyle name="40% - Énfasis2 2 3 7 2" xfId="33051" xr:uid="{00000000-0005-0000-0000-000049130000}"/>
    <cellStyle name="40% - Énfasis2 2 3 8" xfId="19930" xr:uid="{00000000-0005-0000-0000-00004A130000}"/>
    <cellStyle name="40% - Énfasis2 2 3 8 2" xfId="27741" xr:uid="{00000000-0005-0000-0000-00004B130000}"/>
    <cellStyle name="40% - Énfasis2 2 3 9" xfId="22426" xr:uid="{00000000-0005-0000-0000-00004C130000}"/>
    <cellStyle name="40% - Énfasis2 2 4" xfId="1043" xr:uid="{00000000-0005-0000-0000-00004D130000}"/>
    <cellStyle name="40% - Énfasis2 2 4 10" xfId="4320" xr:uid="{00000000-0005-0000-0000-00004E130000}"/>
    <cellStyle name="40% - Énfasis2 2 4 11" xfId="2994" xr:uid="{00000000-0005-0000-0000-00004F130000}"/>
    <cellStyle name="40% - Énfasis2 2 4 2" xfId="1858" xr:uid="{00000000-0005-0000-0000-000050130000}"/>
    <cellStyle name="40% - Énfasis2 2 4 2 10" xfId="3806" xr:uid="{00000000-0005-0000-0000-000051130000}"/>
    <cellStyle name="40% - Énfasis2 2 4 2 2" xfId="7417" xr:uid="{00000000-0005-0000-0000-000052130000}"/>
    <cellStyle name="40% - Énfasis2 2 4 2 2 2" xfId="17771" xr:uid="{00000000-0005-0000-0000-000053130000}"/>
    <cellStyle name="40% - Énfasis2 2 4 2 2 2 2" xfId="41083" xr:uid="{00000000-0005-0000-0000-000054130000}"/>
    <cellStyle name="40% - Énfasis2 2 4 2 2 3" xfId="12585" xr:uid="{00000000-0005-0000-0000-000055130000}"/>
    <cellStyle name="40% - Énfasis2 2 4 2 2 3 2" xfId="35768" xr:uid="{00000000-0005-0000-0000-000056130000}"/>
    <cellStyle name="40% - Énfasis2 2 4 2 2 4" xfId="30458" xr:uid="{00000000-0005-0000-0000-000057130000}"/>
    <cellStyle name="40% - Énfasis2 2 4 2 2 5" xfId="25143" xr:uid="{00000000-0005-0000-0000-000058130000}"/>
    <cellStyle name="40% - Énfasis2 2 4 2 3" xfId="9061" xr:uid="{00000000-0005-0000-0000-000059130000}"/>
    <cellStyle name="40% - Énfasis2 2 4 2 3 2" xfId="19506" xr:uid="{00000000-0005-0000-0000-00005A130000}"/>
    <cellStyle name="40% - Énfasis2 2 4 2 3 2 2" xfId="42851" xr:uid="{00000000-0005-0000-0000-00005B130000}"/>
    <cellStyle name="40% - Énfasis2 2 4 2 3 3" xfId="14352" xr:uid="{00000000-0005-0000-0000-00005C130000}"/>
    <cellStyle name="40% - Énfasis2 2 4 2 3 3 2" xfId="37536" xr:uid="{00000000-0005-0000-0000-00005D130000}"/>
    <cellStyle name="40% - Énfasis2 2 4 2 3 4" xfId="32226" xr:uid="{00000000-0005-0000-0000-00005E130000}"/>
    <cellStyle name="40% - Énfasis2 2 4 2 3 5" xfId="26911" xr:uid="{00000000-0005-0000-0000-00005F130000}"/>
    <cellStyle name="40% - Énfasis2 2 4 2 4" xfId="16133" xr:uid="{00000000-0005-0000-0000-000060130000}"/>
    <cellStyle name="40% - Énfasis2 2 4 2 4 2" xfId="39320" xr:uid="{00000000-0005-0000-0000-000061130000}"/>
    <cellStyle name="40% - Énfasis2 2 4 2 5" xfId="10824" xr:uid="{00000000-0005-0000-0000-000062130000}"/>
    <cellStyle name="40% - Énfasis2 2 4 2 5 2" xfId="34005" xr:uid="{00000000-0005-0000-0000-000063130000}"/>
    <cellStyle name="40% - Énfasis2 2 4 2 6" xfId="21451" xr:uid="{00000000-0005-0000-0000-000064130000}"/>
    <cellStyle name="40% - Énfasis2 2 4 2 6 2" xfId="28695" xr:uid="{00000000-0005-0000-0000-000065130000}"/>
    <cellStyle name="40% - Énfasis2 2 4 2 7" xfId="23380" xr:uid="{00000000-0005-0000-0000-000066130000}"/>
    <cellStyle name="40% - Énfasis2 2 4 2 8" xfId="44646" xr:uid="{00000000-0005-0000-0000-000067130000}"/>
    <cellStyle name="40% - Énfasis2 2 4 2 9" xfId="4321" xr:uid="{00000000-0005-0000-0000-000068130000}"/>
    <cellStyle name="40% - Énfasis2 2 4 3" xfId="6617" xr:uid="{00000000-0005-0000-0000-000069130000}"/>
    <cellStyle name="40% - Énfasis2 2 4 3 2" xfId="17019" xr:uid="{00000000-0005-0000-0000-00006A130000}"/>
    <cellStyle name="40% - Énfasis2 2 4 3 2 2" xfId="40271" xr:uid="{00000000-0005-0000-0000-00006B130000}"/>
    <cellStyle name="40% - Énfasis2 2 4 3 3" xfId="11773" xr:uid="{00000000-0005-0000-0000-00006C130000}"/>
    <cellStyle name="40% - Énfasis2 2 4 3 3 2" xfId="34956" xr:uid="{00000000-0005-0000-0000-00006D130000}"/>
    <cellStyle name="40% - Énfasis2 2 4 3 4" xfId="29646" xr:uid="{00000000-0005-0000-0000-00006E130000}"/>
    <cellStyle name="40% - Énfasis2 2 4 3 5" xfId="24331" xr:uid="{00000000-0005-0000-0000-00006F130000}"/>
    <cellStyle name="40% - Énfasis2 2 4 4" xfId="8308" xr:uid="{00000000-0005-0000-0000-000070130000}"/>
    <cellStyle name="40% - Énfasis2 2 4 4 2" xfId="18694" xr:uid="{00000000-0005-0000-0000-000071130000}"/>
    <cellStyle name="40% - Énfasis2 2 4 4 2 2" xfId="42039" xr:uid="{00000000-0005-0000-0000-000072130000}"/>
    <cellStyle name="40% - Énfasis2 2 4 4 3" xfId="13540" xr:uid="{00000000-0005-0000-0000-000073130000}"/>
    <cellStyle name="40% - Énfasis2 2 4 4 3 2" xfId="36724" xr:uid="{00000000-0005-0000-0000-000074130000}"/>
    <cellStyle name="40% - Énfasis2 2 4 4 4" xfId="31414" xr:uid="{00000000-0005-0000-0000-000075130000}"/>
    <cellStyle name="40% - Énfasis2 2 4 4 5" xfId="26099" xr:uid="{00000000-0005-0000-0000-000076130000}"/>
    <cellStyle name="40% - Énfasis2 2 4 5" xfId="15321" xr:uid="{00000000-0005-0000-0000-000077130000}"/>
    <cellStyle name="40% - Énfasis2 2 4 5 2" xfId="38508" xr:uid="{00000000-0005-0000-0000-000078130000}"/>
    <cellStyle name="40% - Énfasis2 2 4 6" xfId="10012" xr:uid="{00000000-0005-0000-0000-000079130000}"/>
    <cellStyle name="40% - Énfasis2 2 4 6 2" xfId="33193" xr:uid="{00000000-0005-0000-0000-00007A130000}"/>
    <cellStyle name="40% - Énfasis2 2 4 7" xfId="20639" xr:uid="{00000000-0005-0000-0000-00007B130000}"/>
    <cellStyle name="40% - Énfasis2 2 4 7 2" xfId="27883" xr:uid="{00000000-0005-0000-0000-00007C130000}"/>
    <cellStyle name="40% - Énfasis2 2 4 8" xfId="22568" xr:uid="{00000000-0005-0000-0000-00007D130000}"/>
    <cellStyle name="40% - Énfasis2 2 4 9" xfId="43834" xr:uid="{00000000-0005-0000-0000-00007E130000}"/>
    <cellStyle name="40% - Énfasis2 2 5" xfId="624" xr:uid="{00000000-0005-0000-0000-00007F130000}"/>
    <cellStyle name="40% - Énfasis2 2 5 10" xfId="2588" xr:uid="{00000000-0005-0000-0000-000080130000}"/>
    <cellStyle name="40% - Énfasis2 2 5 2" xfId="6218" xr:uid="{00000000-0005-0000-0000-000081130000}"/>
    <cellStyle name="40% - Énfasis2 2 5 2 2" xfId="16661" xr:uid="{00000000-0005-0000-0000-000082130000}"/>
    <cellStyle name="40% - Énfasis2 2 5 2 2 2" xfId="39865" xr:uid="{00000000-0005-0000-0000-000083130000}"/>
    <cellStyle name="40% - Énfasis2 2 5 2 3" xfId="11367" xr:uid="{00000000-0005-0000-0000-000084130000}"/>
    <cellStyle name="40% - Énfasis2 2 5 2 3 2" xfId="34550" xr:uid="{00000000-0005-0000-0000-000085130000}"/>
    <cellStyle name="40% - Énfasis2 2 5 2 4" xfId="29240" xr:uid="{00000000-0005-0000-0000-000086130000}"/>
    <cellStyle name="40% - Énfasis2 2 5 2 5" xfId="23925" xr:uid="{00000000-0005-0000-0000-000087130000}"/>
    <cellStyle name="40% - Énfasis2 2 5 3" xfId="7950" xr:uid="{00000000-0005-0000-0000-000088130000}"/>
    <cellStyle name="40% - Énfasis2 2 5 3 2" xfId="18289" xr:uid="{00000000-0005-0000-0000-000089130000}"/>
    <cellStyle name="40% - Énfasis2 2 5 3 2 2" xfId="41633" xr:uid="{00000000-0005-0000-0000-00008A130000}"/>
    <cellStyle name="40% - Énfasis2 2 5 3 3" xfId="13134" xr:uid="{00000000-0005-0000-0000-00008B130000}"/>
    <cellStyle name="40% - Énfasis2 2 5 3 3 2" xfId="36318" xr:uid="{00000000-0005-0000-0000-00008C130000}"/>
    <cellStyle name="40% - Énfasis2 2 5 3 4" xfId="31008" xr:uid="{00000000-0005-0000-0000-00008D130000}"/>
    <cellStyle name="40% - Énfasis2 2 5 3 5" xfId="25693" xr:uid="{00000000-0005-0000-0000-00008E130000}"/>
    <cellStyle name="40% - Énfasis2 2 5 4" xfId="14915" xr:uid="{00000000-0005-0000-0000-00008F130000}"/>
    <cellStyle name="40% - Énfasis2 2 5 4 2" xfId="38102" xr:uid="{00000000-0005-0000-0000-000090130000}"/>
    <cellStyle name="40% - Énfasis2 2 5 5" xfId="9606" xr:uid="{00000000-0005-0000-0000-000091130000}"/>
    <cellStyle name="40% - Énfasis2 2 5 5 2" xfId="32787" xr:uid="{00000000-0005-0000-0000-000092130000}"/>
    <cellStyle name="40% - Énfasis2 2 5 6" xfId="20233" xr:uid="{00000000-0005-0000-0000-000093130000}"/>
    <cellStyle name="40% - Énfasis2 2 5 6 2" xfId="27477" xr:uid="{00000000-0005-0000-0000-000094130000}"/>
    <cellStyle name="40% - Énfasis2 2 5 7" xfId="22162" xr:uid="{00000000-0005-0000-0000-000095130000}"/>
    <cellStyle name="40% - Énfasis2 2 5 8" xfId="43428" xr:uid="{00000000-0005-0000-0000-000096130000}"/>
    <cellStyle name="40% - Énfasis2 2 5 9" xfId="4322" xr:uid="{00000000-0005-0000-0000-000097130000}"/>
    <cellStyle name="40% - Énfasis2 2 6" xfId="1451" xr:uid="{00000000-0005-0000-0000-000098130000}"/>
    <cellStyle name="40% - Énfasis2 2 6 10" xfId="3400" xr:uid="{00000000-0005-0000-0000-000099130000}"/>
    <cellStyle name="40% - Énfasis2 2 6 2" xfId="7017" xr:uid="{00000000-0005-0000-0000-00009A130000}"/>
    <cellStyle name="40% - Énfasis2 2 6 2 2" xfId="17389" xr:uid="{00000000-0005-0000-0000-00009B130000}"/>
    <cellStyle name="40% - Énfasis2 2 6 2 2 2" xfId="40677" xr:uid="{00000000-0005-0000-0000-00009C130000}"/>
    <cellStyle name="40% - Énfasis2 2 6 2 3" xfId="12179" xr:uid="{00000000-0005-0000-0000-00009D130000}"/>
    <cellStyle name="40% - Énfasis2 2 6 2 3 2" xfId="35362" xr:uid="{00000000-0005-0000-0000-00009E130000}"/>
    <cellStyle name="40% - Énfasis2 2 6 2 4" xfId="30052" xr:uid="{00000000-0005-0000-0000-00009F130000}"/>
    <cellStyle name="40% - Énfasis2 2 6 2 5" xfId="24737" xr:uid="{00000000-0005-0000-0000-0000A0130000}"/>
    <cellStyle name="40% - Énfasis2 2 6 3" xfId="8678" xr:uid="{00000000-0005-0000-0000-0000A1130000}"/>
    <cellStyle name="40% - Énfasis2 2 6 3 2" xfId="19100" xr:uid="{00000000-0005-0000-0000-0000A2130000}"/>
    <cellStyle name="40% - Énfasis2 2 6 3 2 2" xfId="42445" xr:uid="{00000000-0005-0000-0000-0000A3130000}"/>
    <cellStyle name="40% - Énfasis2 2 6 3 3" xfId="13946" xr:uid="{00000000-0005-0000-0000-0000A4130000}"/>
    <cellStyle name="40% - Énfasis2 2 6 3 3 2" xfId="37130" xr:uid="{00000000-0005-0000-0000-0000A5130000}"/>
    <cellStyle name="40% - Énfasis2 2 6 3 4" xfId="31820" xr:uid="{00000000-0005-0000-0000-0000A6130000}"/>
    <cellStyle name="40% - Énfasis2 2 6 3 5" xfId="26505" xr:uid="{00000000-0005-0000-0000-0000A7130000}"/>
    <cellStyle name="40% - Énfasis2 2 6 4" xfId="15727" xr:uid="{00000000-0005-0000-0000-0000A8130000}"/>
    <cellStyle name="40% - Énfasis2 2 6 4 2" xfId="38914" xr:uid="{00000000-0005-0000-0000-0000A9130000}"/>
    <cellStyle name="40% - Énfasis2 2 6 5" xfId="10418" xr:uid="{00000000-0005-0000-0000-0000AA130000}"/>
    <cellStyle name="40% - Énfasis2 2 6 5 2" xfId="33599" xr:uid="{00000000-0005-0000-0000-0000AB130000}"/>
    <cellStyle name="40% - Énfasis2 2 6 6" xfId="21045" xr:uid="{00000000-0005-0000-0000-0000AC130000}"/>
    <cellStyle name="40% - Énfasis2 2 6 6 2" xfId="28289" xr:uid="{00000000-0005-0000-0000-0000AD130000}"/>
    <cellStyle name="40% - Énfasis2 2 6 7" xfId="22974" xr:uid="{00000000-0005-0000-0000-0000AE130000}"/>
    <cellStyle name="40% - Énfasis2 2 6 8" xfId="44240" xr:uid="{00000000-0005-0000-0000-0000AF130000}"/>
    <cellStyle name="40% - Énfasis2 2 6 9" xfId="4323" xr:uid="{00000000-0005-0000-0000-0000B0130000}"/>
    <cellStyle name="40% - Énfasis2 2 7" xfId="2256" xr:uid="{00000000-0005-0000-0000-0000B1130000}"/>
    <cellStyle name="40% - Énfasis2 2 7 2" xfId="6085" xr:uid="{00000000-0005-0000-0000-0000B2130000}"/>
    <cellStyle name="40% - Énfasis2 2 7 2 2" xfId="39731" xr:uid="{00000000-0005-0000-0000-0000B3130000}"/>
    <cellStyle name="40% - Énfasis2 2 7 3" xfId="11233" xr:uid="{00000000-0005-0000-0000-0000B4130000}"/>
    <cellStyle name="40% - Énfasis2 2 7 3 2" xfId="34416" xr:uid="{00000000-0005-0000-0000-0000B5130000}"/>
    <cellStyle name="40% - Énfasis2 2 7 4" xfId="21843" xr:uid="{00000000-0005-0000-0000-0000B6130000}"/>
    <cellStyle name="40% - Énfasis2 2 7 4 2" xfId="29106" xr:uid="{00000000-0005-0000-0000-0000B7130000}"/>
    <cellStyle name="40% - Énfasis2 2 7 5" xfId="23791" xr:uid="{00000000-0005-0000-0000-0000B8130000}"/>
    <cellStyle name="40% - Énfasis2 2 8" xfId="490" xr:uid="{00000000-0005-0000-0000-0000B9130000}"/>
    <cellStyle name="40% - Énfasis2 2 8 2" xfId="18156" xr:uid="{00000000-0005-0000-0000-0000BA130000}"/>
    <cellStyle name="40% - Énfasis2 2 8 2 2" xfId="41499" xr:uid="{00000000-0005-0000-0000-0000BB130000}"/>
    <cellStyle name="40% - Énfasis2 2 8 3" xfId="13000" xr:uid="{00000000-0005-0000-0000-0000BC130000}"/>
    <cellStyle name="40% - Énfasis2 2 8 3 2" xfId="36184" xr:uid="{00000000-0005-0000-0000-0000BD130000}"/>
    <cellStyle name="40% - Énfasis2 2 8 4" xfId="20099" xr:uid="{00000000-0005-0000-0000-0000BE130000}"/>
    <cellStyle name="40% - Énfasis2 2 8 4 2" xfId="30874" xr:uid="{00000000-0005-0000-0000-0000BF130000}"/>
    <cellStyle name="40% - Énfasis2 2 8 5" xfId="25559" xr:uid="{00000000-0005-0000-0000-0000C0130000}"/>
    <cellStyle name="40% - Énfasis2 2 8 6" xfId="43294" xr:uid="{00000000-0005-0000-0000-0000C1130000}"/>
    <cellStyle name="40% - Énfasis2 2 8 7" xfId="4324" xr:uid="{00000000-0005-0000-0000-0000C2130000}"/>
    <cellStyle name="40% - Énfasis2 2 8 8" xfId="2454" xr:uid="{00000000-0005-0000-0000-0000C3130000}"/>
    <cellStyle name="40% - Énfasis2 2 9" xfId="14781" xr:uid="{00000000-0005-0000-0000-0000C4130000}"/>
    <cellStyle name="40% - Énfasis2 2 9 2" xfId="37968" xr:uid="{00000000-0005-0000-0000-0000C5130000}"/>
    <cellStyle name="40% - Énfasis2 3" xfId="155" xr:uid="{00000000-0005-0000-0000-0000C6130000}"/>
    <cellStyle name="40% - Énfasis2 3 2" xfId="156" xr:uid="{00000000-0005-0000-0000-0000C7130000}"/>
    <cellStyle name="40% - Énfasis2 3 2 2" xfId="157" xr:uid="{00000000-0005-0000-0000-0000C8130000}"/>
    <cellStyle name="40% - Énfasis2 3 2 2 2" xfId="2262" xr:uid="{00000000-0005-0000-0000-0000C9130000}"/>
    <cellStyle name="40% - Énfasis2 3 2 2 2 2" xfId="7455" xr:uid="{00000000-0005-0000-0000-0000CA130000}"/>
    <cellStyle name="40% - Énfasis2 3 2 2 2 2 2" xfId="41122" xr:uid="{00000000-0005-0000-0000-0000CB130000}"/>
    <cellStyle name="40% - Énfasis2 3 2 2 2 3" xfId="12624" xr:uid="{00000000-0005-0000-0000-0000CC130000}"/>
    <cellStyle name="40% - Énfasis2 3 2 2 2 3 2" xfId="35807" xr:uid="{00000000-0005-0000-0000-0000CD130000}"/>
    <cellStyle name="40% - Énfasis2 3 2 2 2 4" xfId="21849" xr:uid="{00000000-0005-0000-0000-0000CE130000}"/>
    <cellStyle name="40% - Énfasis2 3 2 2 2 4 2" xfId="30497" xr:uid="{00000000-0005-0000-0000-0000CF130000}"/>
    <cellStyle name="40% - Énfasis2 3 2 2 2 5" xfId="25182" xr:uid="{00000000-0005-0000-0000-0000D0130000}"/>
    <cellStyle name="40% - Énfasis2 3 2 2 3" xfId="1897" xr:uid="{00000000-0005-0000-0000-0000D1130000}"/>
    <cellStyle name="40% - Énfasis2 3 2 2 3 2" xfId="19545" xr:uid="{00000000-0005-0000-0000-0000D2130000}"/>
    <cellStyle name="40% - Énfasis2 3 2 2 3 2 2" xfId="42890" xr:uid="{00000000-0005-0000-0000-0000D3130000}"/>
    <cellStyle name="40% - Énfasis2 3 2 2 3 3" xfId="14391" xr:uid="{00000000-0005-0000-0000-0000D4130000}"/>
    <cellStyle name="40% - Énfasis2 3 2 2 3 3 2" xfId="37575" xr:uid="{00000000-0005-0000-0000-0000D5130000}"/>
    <cellStyle name="40% - Énfasis2 3 2 2 3 4" xfId="21490" xr:uid="{00000000-0005-0000-0000-0000D6130000}"/>
    <cellStyle name="40% - Énfasis2 3 2 2 3 4 2" xfId="32265" xr:uid="{00000000-0005-0000-0000-0000D7130000}"/>
    <cellStyle name="40% - Énfasis2 3 2 2 3 5" xfId="26950" xr:uid="{00000000-0005-0000-0000-0000D8130000}"/>
    <cellStyle name="40% - Énfasis2 3 2 2 3 6" xfId="44685" xr:uid="{00000000-0005-0000-0000-0000D9130000}"/>
    <cellStyle name="40% - Énfasis2 3 2 2 3 7" xfId="4325" xr:uid="{00000000-0005-0000-0000-0000DA130000}"/>
    <cellStyle name="40% - Énfasis2 3 2 2 3 8" xfId="3845" xr:uid="{00000000-0005-0000-0000-0000DB130000}"/>
    <cellStyle name="40% - Énfasis2 3 2 2 4" xfId="16172" xr:uid="{00000000-0005-0000-0000-0000DC130000}"/>
    <cellStyle name="40% - Énfasis2 3 2 2 4 2" xfId="39359" xr:uid="{00000000-0005-0000-0000-0000DD130000}"/>
    <cellStyle name="40% - Énfasis2 3 2 2 5" xfId="10863" xr:uid="{00000000-0005-0000-0000-0000DE130000}"/>
    <cellStyle name="40% - Énfasis2 3 2 2 5 2" xfId="34044" xr:uid="{00000000-0005-0000-0000-0000DF130000}"/>
    <cellStyle name="40% - Énfasis2 3 2 2 6" xfId="19933" xr:uid="{00000000-0005-0000-0000-0000E0130000}"/>
    <cellStyle name="40% - Énfasis2 3 2 2 6 2" xfId="28734" xr:uid="{00000000-0005-0000-0000-0000E1130000}"/>
    <cellStyle name="40% - Énfasis2 3 2 2 7" xfId="23419" xr:uid="{00000000-0005-0000-0000-0000E2130000}"/>
    <cellStyle name="40% - Énfasis2 3 2 3" xfId="2261" xr:uid="{00000000-0005-0000-0000-0000E3130000}"/>
    <cellStyle name="40% - Énfasis2 3 2 3 2" xfId="6655" xr:uid="{00000000-0005-0000-0000-0000E4130000}"/>
    <cellStyle name="40% - Énfasis2 3 2 3 2 2" xfId="40310" xr:uid="{00000000-0005-0000-0000-0000E5130000}"/>
    <cellStyle name="40% - Énfasis2 3 2 3 3" xfId="11812" xr:uid="{00000000-0005-0000-0000-0000E6130000}"/>
    <cellStyle name="40% - Énfasis2 3 2 3 3 2" xfId="34995" xr:uid="{00000000-0005-0000-0000-0000E7130000}"/>
    <cellStyle name="40% - Énfasis2 3 2 3 4" xfId="21848" xr:uid="{00000000-0005-0000-0000-0000E8130000}"/>
    <cellStyle name="40% - Énfasis2 3 2 3 4 2" xfId="29685" xr:uid="{00000000-0005-0000-0000-0000E9130000}"/>
    <cellStyle name="40% - Énfasis2 3 2 3 5" xfId="24370" xr:uid="{00000000-0005-0000-0000-0000EA130000}"/>
    <cellStyle name="40% - Énfasis2 3 2 4" xfId="1082" xr:uid="{00000000-0005-0000-0000-0000EB130000}"/>
    <cellStyle name="40% - Énfasis2 3 2 4 2" xfId="18733" xr:uid="{00000000-0005-0000-0000-0000EC130000}"/>
    <cellStyle name="40% - Énfasis2 3 2 4 2 2" xfId="42078" xr:uid="{00000000-0005-0000-0000-0000ED130000}"/>
    <cellStyle name="40% - Énfasis2 3 2 4 3" xfId="13579" xr:uid="{00000000-0005-0000-0000-0000EE130000}"/>
    <cellStyle name="40% - Énfasis2 3 2 4 3 2" xfId="36763" xr:uid="{00000000-0005-0000-0000-0000EF130000}"/>
    <cellStyle name="40% - Énfasis2 3 2 4 4" xfId="20678" xr:uid="{00000000-0005-0000-0000-0000F0130000}"/>
    <cellStyle name="40% - Énfasis2 3 2 4 4 2" xfId="31453" xr:uid="{00000000-0005-0000-0000-0000F1130000}"/>
    <cellStyle name="40% - Énfasis2 3 2 4 5" xfId="26138" xr:uid="{00000000-0005-0000-0000-0000F2130000}"/>
    <cellStyle name="40% - Énfasis2 3 2 4 6" xfId="43873" xr:uid="{00000000-0005-0000-0000-0000F3130000}"/>
    <cellStyle name="40% - Énfasis2 3 2 4 7" xfId="4326" xr:uid="{00000000-0005-0000-0000-0000F4130000}"/>
    <cellStyle name="40% - Énfasis2 3 2 4 8" xfId="3033" xr:uid="{00000000-0005-0000-0000-0000F5130000}"/>
    <cellStyle name="40% - Énfasis2 3 2 5" xfId="15360" xr:uid="{00000000-0005-0000-0000-0000F6130000}"/>
    <cellStyle name="40% - Énfasis2 3 2 5 2" xfId="38547" xr:uid="{00000000-0005-0000-0000-0000F7130000}"/>
    <cellStyle name="40% - Énfasis2 3 2 6" xfId="10051" xr:uid="{00000000-0005-0000-0000-0000F8130000}"/>
    <cellStyle name="40% - Énfasis2 3 2 6 2" xfId="33232" xr:uid="{00000000-0005-0000-0000-0000F9130000}"/>
    <cellStyle name="40% - Énfasis2 3 2 7" xfId="19932" xr:uid="{00000000-0005-0000-0000-0000FA130000}"/>
    <cellStyle name="40% - Énfasis2 3 2 7 2" xfId="27922" xr:uid="{00000000-0005-0000-0000-0000FB130000}"/>
    <cellStyle name="40% - Énfasis2 3 2 8" xfId="22607" xr:uid="{00000000-0005-0000-0000-0000FC130000}"/>
    <cellStyle name="40% - Énfasis2 3 3" xfId="158" xr:uid="{00000000-0005-0000-0000-0000FD130000}"/>
    <cellStyle name="40% - Énfasis2 3 3 2" xfId="2263" xr:uid="{00000000-0005-0000-0000-0000FE130000}"/>
    <cellStyle name="40% - Énfasis2 3 3 2 2" xfId="7055" xr:uid="{00000000-0005-0000-0000-0000FF130000}"/>
    <cellStyle name="40% - Énfasis2 3 3 2 2 2" xfId="40716" xr:uid="{00000000-0005-0000-0000-000000140000}"/>
    <cellStyle name="40% - Énfasis2 3 3 2 3" xfId="12218" xr:uid="{00000000-0005-0000-0000-000001140000}"/>
    <cellStyle name="40% - Énfasis2 3 3 2 3 2" xfId="35401" xr:uid="{00000000-0005-0000-0000-000002140000}"/>
    <cellStyle name="40% - Énfasis2 3 3 2 4" xfId="21850" xr:uid="{00000000-0005-0000-0000-000003140000}"/>
    <cellStyle name="40% - Énfasis2 3 3 2 4 2" xfId="30091" xr:uid="{00000000-0005-0000-0000-000004140000}"/>
    <cellStyle name="40% - Énfasis2 3 3 2 5" xfId="24776" xr:uid="{00000000-0005-0000-0000-000005140000}"/>
    <cellStyle name="40% - Énfasis2 3 3 3" xfId="1490" xr:uid="{00000000-0005-0000-0000-000006140000}"/>
    <cellStyle name="40% - Énfasis2 3 3 3 2" xfId="19139" xr:uid="{00000000-0005-0000-0000-000007140000}"/>
    <cellStyle name="40% - Énfasis2 3 3 3 2 2" xfId="42484" xr:uid="{00000000-0005-0000-0000-000008140000}"/>
    <cellStyle name="40% - Énfasis2 3 3 3 3" xfId="13985" xr:uid="{00000000-0005-0000-0000-000009140000}"/>
    <cellStyle name="40% - Énfasis2 3 3 3 3 2" xfId="37169" xr:uid="{00000000-0005-0000-0000-00000A140000}"/>
    <cellStyle name="40% - Énfasis2 3 3 3 4" xfId="21084" xr:uid="{00000000-0005-0000-0000-00000B140000}"/>
    <cellStyle name="40% - Énfasis2 3 3 3 4 2" xfId="31859" xr:uid="{00000000-0005-0000-0000-00000C140000}"/>
    <cellStyle name="40% - Énfasis2 3 3 3 5" xfId="26544" xr:uid="{00000000-0005-0000-0000-00000D140000}"/>
    <cellStyle name="40% - Énfasis2 3 3 3 6" xfId="44279" xr:uid="{00000000-0005-0000-0000-00000E140000}"/>
    <cellStyle name="40% - Énfasis2 3 3 3 7" xfId="4327" xr:uid="{00000000-0005-0000-0000-00000F140000}"/>
    <cellStyle name="40% - Énfasis2 3 3 3 8" xfId="3439" xr:uid="{00000000-0005-0000-0000-000010140000}"/>
    <cellStyle name="40% - Énfasis2 3 3 4" xfId="15766" xr:uid="{00000000-0005-0000-0000-000011140000}"/>
    <cellStyle name="40% - Énfasis2 3 3 4 2" xfId="38953" xr:uid="{00000000-0005-0000-0000-000012140000}"/>
    <cellStyle name="40% - Énfasis2 3 3 5" xfId="10457" xr:uid="{00000000-0005-0000-0000-000013140000}"/>
    <cellStyle name="40% - Énfasis2 3 3 5 2" xfId="33638" xr:uid="{00000000-0005-0000-0000-000014140000}"/>
    <cellStyle name="40% - Énfasis2 3 3 6" xfId="19934" xr:uid="{00000000-0005-0000-0000-000015140000}"/>
    <cellStyle name="40% - Énfasis2 3 3 6 2" xfId="28328" xr:uid="{00000000-0005-0000-0000-000016140000}"/>
    <cellStyle name="40% - Énfasis2 3 3 7" xfId="23013" xr:uid="{00000000-0005-0000-0000-000017140000}"/>
    <cellStyle name="40% - Énfasis2 3 4" xfId="2260" xr:uid="{00000000-0005-0000-0000-000018140000}"/>
    <cellStyle name="40% - Énfasis2 3 4 2" xfId="6256" xr:uid="{00000000-0005-0000-0000-000019140000}"/>
    <cellStyle name="40% - Énfasis2 3 4 2 2" xfId="39904" xr:uid="{00000000-0005-0000-0000-00001A140000}"/>
    <cellStyle name="40% - Énfasis2 3 4 3" xfId="11406" xr:uid="{00000000-0005-0000-0000-00001B140000}"/>
    <cellStyle name="40% - Énfasis2 3 4 3 2" xfId="34589" xr:uid="{00000000-0005-0000-0000-00001C140000}"/>
    <cellStyle name="40% - Énfasis2 3 4 4" xfId="21847" xr:uid="{00000000-0005-0000-0000-00001D140000}"/>
    <cellStyle name="40% - Énfasis2 3 4 4 2" xfId="29279" xr:uid="{00000000-0005-0000-0000-00001E140000}"/>
    <cellStyle name="40% - Énfasis2 3 4 5" xfId="23964" xr:uid="{00000000-0005-0000-0000-00001F140000}"/>
    <cellStyle name="40% - Énfasis2 3 5" xfId="663" xr:uid="{00000000-0005-0000-0000-000020140000}"/>
    <cellStyle name="40% - Énfasis2 3 5 2" xfId="18328" xr:uid="{00000000-0005-0000-0000-000021140000}"/>
    <cellStyle name="40% - Énfasis2 3 5 2 2" xfId="41672" xr:uid="{00000000-0005-0000-0000-000022140000}"/>
    <cellStyle name="40% - Énfasis2 3 5 3" xfId="13173" xr:uid="{00000000-0005-0000-0000-000023140000}"/>
    <cellStyle name="40% - Énfasis2 3 5 3 2" xfId="36357" xr:uid="{00000000-0005-0000-0000-000024140000}"/>
    <cellStyle name="40% - Énfasis2 3 5 4" xfId="20272" xr:uid="{00000000-0005-0000-0000-000025140000}"/>
    <cellStyle name="40% - Énfasis2 3 5 4 2" xfId="31047" xr:uid="{00000000-0005-0000-0000-000026140000}"/>
    <cellStyle name="40% - Énfasis2 3 5 5" xfId="25732" xr:uid="{00000000-0005-0000-0000-000027140000}"/>
    <cellStyle name="40% - Énfasis2 3 5 6" xfId="43467" xr:uid="{00000000-0005-0000-0000-000028140000}"/>
    <cellStyle name="40% - Énfasis2 3 5 7" xfId="4328" xr:uid="{00000000-0005-0000-0000-000029140000}"/>
    <cellStyle name="40% - Énfasis2 3 5 8" xfId="2627" xr:uid="{00000000-0005-0000-0000-00002A140000}"/>
    <cellStyle name="40% - Énfasis2 3 6" xfId="14954" xr:uid="{00000000-0005-0000-0000-00002B140000}"/>
    <cellStyle name="40% - Énfasis2 3 6 2" xfId="38141" xr:uid="{00000000-0005-0000-0000-00002C140000}"/>
    <cellStyle name="40% - Énfasis2 3 7" xfId="9645" xr:uid="{00000000-0005-0000-0000-00002D140000}"/>
    <cellStyle name="40% - Énfasis2 3 7 2" xfId="32826" xr:uid="{00000000-0005-0000-0000-00002E140000}"/>
    <cellStyle name="40% - Énfasis2 3 8" xfId="19931" xr:uid="{00000000-0005-0000-0000-00002F140000}"/>
    <cellStyle name="40% - Énfasis2 3 8 2" xfId="27516" xr:uid="{00000000-0005-0000-0000-000030140000}"/>
    <cellStyle name="40% - Énfasis2 3 9" xfId="22201" xr:uid="{00000000-0005-0000-0000-000031140000}"/>
    <cellStyle name="40% - Énfasis2 4" xfId="159" xr:uid="{00000000-0005-0000-0000-000032140000}"/>
    <cellStyle name="40% - Énfasis2 4 2" xfId="160" xr:uid="{00000000-0005-0000-0000-000033140000}"/>
    <cellStyle name="40% - Énfasis2 4 2 2" xfId="161" xr:uid="{00000000-0005-0000-0000-000034140000}"/>
    <cellStyle name="40% - Énfasis2 4 2 2 2" xfId="2266" xr:uid="{00000000-0005-0000-0000-000035140000}"/>
    <cellStyle name="40% - Énfasis2 4 2 2 2 2" xfId="7592" xr:uid="{00000000-0005-0000-0000-000036140000}"/>
    <cellStyle name="40% - Énfasis2 4 2 2 2 2 2" xfId="41261" xr:uid="{00000000-0005-0000-0000-000037140000}"/>
    <cellStyle name="40% - Énfasis2 4 2 2 2 3" xfId="12763" xr:uid="{00000000-0005-0000-0000-000038140000}"/>
    <cellStyle name="40% - Énfasis2 4 2 2 2 3 2" xfId="35946" xr:uid="{00000000-0005-0000-0000-000039140000}"/>
    <cellStyle name="40% - Énfasis2 4 2 2 2 4" xfId="21853" xr:uid="{00000000-0005-0000-0000-00003A140000}"/>
    <cellStyle name="40% - Énfasis2 4 2 2 2 4 2" xfId="30636" xr:uid="{00000000-0005-0000-0000-00003B140000}"/>
    <cellStyle name="40% - Énfasis2 4 2 2 2 5" xfId="25321" xr:uid="{00000000-0005-0000-0000-00003C140000}"/>
    <cellStyle name="40% - Énfasis2 4 2 2 3" xfId="2036" xr:uid="{00000000-0005-0000-0000-00003D140000}"/>
    <cellStyle name="40% - Énfasis2 4 2 2 3 2" xfId="19684" xr:uid="{00000000-0005-0000-0000-00003E140000}"/>
    <cellStyle name="40% - Énfasis2 4 2 2 3 2 2" xfId="43029" xr:uid="{00000000-0005-0000-0000-00003F140000}"/>
    <cellStyle name="40% - Énfasis2 4 2 2 3 3" xfId="14530" xr:uid="{00000000-0005-0000-0000-000040140000}"/>
    <cellStyle name="40% - Énfasis2 4 2 2 3 3 2" xfId="37714" xr:uid="{00000000-0005-0000-0000-000041140000}"/>
    <cellStyle name="40% - Énfasis2 4 2 2 3 4" xfId="21629" xr:uid="{00000000-0005-0000-0000-000042140000}"/>
    <cellStyle name="40% - Énfasis2 4 2 2 3 4 2" xfId="32404" xr:uid="{00000000-0005-0000-0000-000043140000}"/>
    <cellStyle name="40% - Énfasis2 4 2 2 3 5" xfId="27089" xr:uid="{00000000-0005-0000-0000-000044140000}"/>
    <cellStyle name="40% - Énfasis2 4 2 2 3 6" xfId="44824" xr:uid="{00000000-0005-0000-0000-000045140000}"/>
    <cellStyle name="40% - Énfasis2 4 2 2 3 7" xfId="4329" xr:uid="{00000000-0005-0000-0000-000046140000}"/>
    <cellStyle name="40% - Énfasis2 4 2 2 3 8" xfId="3984" xr:uid="{00000000-0005-0000-0000-000047140000}"/>
    <cellStyle name="40% - Énfasis2 4 2 2 4" xfId="16311" xr:uid="{00000000-0005-0000-0000-000048140000}"/>
    <cellStyle name="40% - Énfasis2 4 2 2 4 2" xfId="39498" xr:uid="{00000000-0005-0000-0000-000049140000}"/>
    <cellStyle name="40% - Énfasis2 4 2 2 5" xfId="11002" xr:uid="{00000000-0005-0000-0000-00004A140000}"/>
    <cellStyle name="40% - Énfasis2 4 2 2 5 2" xfId="34183" xr:uid="{00000000-0005-0000-0000-00004B140000}"/>
    <cellStyle name="40% - Énfasis2 4 2 2 6" xfId="19937" xr:uid="{00000000-0005-0000-0000-00004C140000}"/>
    <cellStyle name="40% - Énfasis2 4 2 2 6 2" xfId="28873" xr:uid="{00000000-0005-0000-0000-00004D140000}"/>
    <cellStyle name="40% - Énfasis2 4 2 2 7" xfId="23558" xr:uid="{00000000-0005-0000-0000-00004E140000}"/>
    <cellStyle name="40% - Énfasis2 4 2 3" xfId="2265" xr:uid="{00000000-0005-0000-0000-00004F140000}"/>
    <cellStyle name="40% - Énfasis2 4 2 3 2" xfId="6792" xr:uid="{00000000-0005-0000-0000-000050140000}"/>
    <cellStyle name="40% - Énfasis2 4 2 3 2 2" xfId="40449" xr:uid="{00000000-0005-0000-0000-000051140000}"/>
    <cellStyle name="40% - Énfasis2 4 2 3 3" xfId="11951" xr:uid="{00000000-0005-0000-0000-000052140000}"/>
    <cellStyle name="40% - Énfasis2 4 2 3 3 2" xfId="35134" xr:uid="{00000000-0005-0000-0000-000053140000}"/>
    <cellStyle name="40% - Énfasis2 4 2 3 4" xfId="21852" xr:uid="{00000000-0005-0000-0000-000054140000}"/>
    <cellStyle name="40% - Énfasis2 4 2 3 4 2" xfId="29824" xr:uid="{00000000-0005-0000-0000-000055140000}"/>
    <cellStyle name="40% - Énfasis2 4 2 3 5" xfId="24509" xr:uid="{00000000-0005-0000-0000-000056140000}"/>
    <cellStyle name="40% - Énfasis2 4 2 4" xfId="1221" xr:uid="{00000000-0005-0000-0000-000057140000}"/>
    <cellStyle name="40% - Énfasis2 4 2 4 2" xfId="18872" xr:uid="{00000000-0005-0000-0000-000058140000}"/>
    <cellStyle name="40% - Énfasis2 4 2 4 2 2" xfId="42217" xr:uid="{00000000-0005-0000-0000-000059140000}"/>
    <cellStyle name="40% - Énfasis2 4 2 4 3" xfId="13718" xr:uid="{00000000-0005-0000-0000-00005A140000}"/>
    <cellStyle name="40% - Énfasis2 4 2 4 3 2" xfId="36902" xr:uid="{00000000-0005-0000-0000-00005B140000}"/>
    <cellStyle name="40% - Énfasis2 4 2 4 4" xfId="20817" xr:uid="{00000000-0005-0000-0000-00005C140000}"/>
    <cellStyle name="40% - Énfasis2 4 2 4 4 2" xfId="31592" xr:uid="{00000000-0005-0000-0000-00005D140000}"/>
    <cellStyle name="40% - Énfasis2 4 2 4 5" xfId="26277" xr:uid="{00000000-0005-0000-0000-00005E140000}"/>
    <cellStyle name="40% - Énfasis2 4 2 4 6" xfId="44012" xr:uid="{00000000-0005-0000-0000-00005F140000}"/>
    <cellStyle name="40% - Énfasis2 4 2 4 7" xfId="4330" xr:uid="{00000000-0005-0000-0000-000060140000}"/>
    <cellStyle name="40% - Énfasis2 4 2 4 8" xfId="3172" xr:uid="{00000000-0005-0000-0000-000061140000}"/>
    <cellStyle name="40% - Énfasis2 4 2 5" xfId="15499" xr:uid="{00000000-0005-0000-0000-000062140000}"/>
    <cellStyle name="40% - Énfasis2 4 2 5 2" xfId="38686" xr:uid="{00000000-0005-0000-0000-000063140000}"/>
    <cellStyle name="40% - Énfasis2 4 2 6" xfId="10190" xr:uid="{00000000-0005-0000-0000-000064140000}"/>
    <cellStyle name="40% - Énfasis2 4 2 6 2" xfId="33371" xr:uid="{00000000-0005-0000-0000-000065140000}"/>
    <cellStyle name="40% - Énfasis2 4 2 7" xfId="19936" xr:uid="{00000000-0005-0000-0000-000066140000}"/>
    <cellStyle name="40% - Énfasis2 4 2 7 2" xfId="28061" xr:uid="{00000000-0005-0000-0000-000067140000}"/>
    <cellStyle name="40% - Énfasis2 4 2 8" xfId="22746" xr:uid="{00000000-0005-0000-0000-000068140000}"/>
    <cellStyle name="40% - Énfasis2 4 3" xfId="162" xr:uid="{00000000-0005-0000-0000-000069140000}"/>
    <cellStyle name="40% - Énfasis2 4 3 2" xfId="2267" xr:uid="{00000000-0005-0000-0000-00006A140000}"/>
    <cellStyle name="40% - Énfasis2 4 3 2 2" xfId="7192" xr:uid="{00000000-0005-0000-0000-00006B140000}"/>
    <cellStyle name="40% - Énfasis2 4 3 2 2 2" xfId="40855" xr:uid="{00000000-0005-0000-0000-00006C140000}"/>
    <cellStyle name="40% - Énfasis2 4 3 2 3" xfId="12357" xr:uid="{00000000-0005-0000-0000-00006D140000}"/>
    <cellStyle name="40% - Énfasis2 4 3 2 3 2" xfId="35540" xr:uid="{00000000-0005-0000-0000-00006E140000}"/>
    <cellStyle name="40% - Énfasis2 4 3 2 4" xfId="21854" xr:uid="{00000000-0005-0000-0000-00006F140000}"/>
    <cellStyle name="40% - Énfasis2 4 3 2 4 2" xfId="30230" xr:uid="{00000000-0005-0000-0000-000070140000}"/>
    <cellStyle name="40% - Énfasis2 4 3 2 5" xfId="24915" xr:uid="{00000000-0005-0000-0000-000071140000}"/>
    <cellStyle name="40% - Énfasis2 4 3 3" xfId="1629" xr:uid="{00000000-0005-0000-0000-000072140000}"/>
    <cellStyle name="40% - Énfasis2 4 3 3 2" xfId="19278" xr:uid="{00000000-0005-0000-0000-000073140000}"/>
    <cellStyle name="40% - Énfasis2 4 3 3 2 2" xfId="42623" xr:uid="{00000000-0005-0000-0000-000074140000}"/>
    <cellStyle name="40% - Énfasis2 4 3 3 3" xfId="14124" xr:uid="{00000000-0005-0000-0000-000075140000}"/>
    <cellStyle name="40% - Énfasis2 4 3 3 3 2" xfId="37308" xr:uid="{00000000-0005-0000-0000-000076140000}"/>
    <cellStyle name="40% - Énfasis2 4 3 3 4" xfId="21223" xr:uid="{00000000-0005-0000-0000-000077140000}"/>
    <cellStyle name="40% - Énfasis2 4 3 3 4 2" xfId="31998" xr:uid="{00000000-0005-0000-0000-000078140000}"/>
    <cellStyle name="40% - Énfasis2 4 3 3 5" xfId="26683" xr:uid="{00000000-0005-0000-0000-000079140000}"/>
    <cellStyle name="40% - Énfasis2 4 3 3 6" xfId="44418" xr:uid="{00000000-0005-0000-0000-00007A140000}"/>
    <cellStyle name="40% - Énfasis2 4 3 3 7" xfId="4331" xr:uid="{00000000-0005-0000-0000-00007B140000}"/>
    <cellStyle name="40% - Énfasis2 4 3 3 8" xfId="3578" xr:uid="{00000000-0005-0000-0000-00007C140000}"/>
    <cellStyle name="40% - Énfasis2 4 3 4" xfId="15905" xr:uid="{00000000-0005-0000-0000-00007D140000}"/>
    <cellStyle name="40% - Énfasis2 4 3 4 2" xfId="39092" xr:uid="{00000000-0005-0000-0000-00007E140000}"/>
    <cellStyle name="40% - Énfasis2 4 3 5" xfId="10596" xr:uid="{00000000-0005-0000-0000-00007F140000}"/>
    <cellStyle name="40% - Énfasis2 4 3 5 2" xfId="33777" xr:uid="{00000000-0005-0000-0000-000080140000}"/>
    <cellStyle name="40% - Énfasis2 4 3 6" xfId="19938" xr:uid="{00000000-0005-0000-0000-000081140000}"/>
    <cellStyle name="40% - Énfasis2 4 3 6 2" xfId="28467" xr:uid="{00000000-0005-0000-0000-000082140000}"/>
    <cellStyle name="40% - Énfasis2 4 3 7" xfId="23152" xr:uid="{00000000-0005-0000-0000-000083140000}"/>
    <cellStyle name="40% - Énfasis2 4 4" xfId="2264" xr:uid="{00000000-0005-0000-0000-000084140000}"/>
    <cellStyle name="40% - Énfasis2 4 4 2" xfId="6393" xr:uid="{00000000-0005-0000-0000-000085140000}"/>
    <cellStyle name="40% - Énfasis2 4 4 2 2" xfId="40043" xr:uid="{00000000-0005-0000-0000-000086140000}"/>
    <cellStyle name="40% - Énfasis2 4 4 3" xfId="11545" xr:uid="{00000000-0005-0000-0000-000087140000}"/>
    <cellStyle name="40% - Énfasis2 4 4 3 2" xfId="34728" xr:uid="{00000000-0005-0000-0000-000088140000}"/>
    <cellStyle name="40% - Énfasis2 4 4 4" xfId="21851" xr:uid="{00000000-0005-0000-0000-000089140000}"/>
    <cellStyle name="40% - Énfasis2 4 4 4 2" xfId="29418" xr:uid="{00000000-0005-0000-0000-00008A140000}"/>
    <cellStyle name="40% - Énfasis2 4 4 5" xfId="24103" xr:uid="{00000000-0005-0000-0000-00008B140000}"/>
    <cellStyle name="40% - Énfasis2 4 5" xfId="813" xr:uid="{00000000-0005-0000-0000-00008C140000}"/>
    <cellStyle name="40% - Énfasis2 4 5 2" xfId="18467" xr:uid="{00000000-0005-0000-0000-00008D140000}"/>
    <cellStyle name="40% - Énfasis2 4 5 2 2" xfId="41811" xr:uid="{00000000-0005-0000-0000-00008E140000}"/>
    <cellStyle name="40% - Énfasis2 4 5 3" xfId="13312" xr:uid="{00000000-0005-0000-0000-00008F140000}"/>
    <cellStyle name="40% - Énfasis2 4 5 3 2" xfId="36496" xr:uid="{00000000-0005-0000-0000-000090140000}"/>
    <cellStyle name="40% - Énfasis2 4 5 4" xfId="20411" xr:uid="{00000000-0005-0000-0000-000091140000}"/>
    <cellStyle name="40% - Énfasis2 4 5 4 2" xfId="31186" xr:uid="{00000000-0005-0000-0000-000092140000}"/>
    <cellStyle name="40% - Énfasis2 4 5 5" xfId="25871" xr:uid="{00000000-0005-0000-0000-000093140000}"/>
    <cellStyle name="40% - Énfasis2 4 5 6" xfId="43606" xr:uid="{00000000-0005-0000-0000-000094140000}"/>
    <cellStyle name="40% - Énfasis2 4 5 7" xfId="4332" xr:uid="{00000000-0005-0000-0000-000095140000}"/>
    <cellStyle name="40% - Énfasis2 4 5 8" xfId="2766" xr:uid="{00000000-0005-0000-0000-000096140000}"/>
    <cellStyle name="40% - Énfasis2 4 6" xfId="15093" xr:uid="{00000000-0005-0000-0000-000097140000}"/>
    <cellStyle name="40% - Énfasis2 4 6 2" xfId="38280" xr:uid="{00000000-0005-0000-0000-000098140000}"/>
    <cellStyle name="40% - Énfasis2 4 7" xfId="9784" xr:uid="{00000000-0005-0000-0000-000099140000}"/>
    <cellStyle name="40% - Énfasis2 4 7 2" xfId="32965" xr:uid="{00000000-0005-0000-0000-00009A140000}"/>
    <cellStyle name="40% - Énfasis2 4 8" xfId="19935" xr:uid="{00000000-0005-0000-0000-00009B140000}"/>
    <cellStyle name="40% - Énfasis2 4 8 2" xfId="27655" xr:uid="{00000000-0005-0000-0000-00009C140000}"/>
    <cellStyle name="40% - Énfasis2 4 9" xfId="22340" xr:uid="{00000000-0005-0000-0000-00009D140000}"/>
    <cellStyle name="40% - Énfasis2 5" xfId="945" xr:uid="{00000000-0005-0000-0000-00009E140000}"/>
    <cellStyle name="40% - Énfasis2 5 10" xfId="4333" xr:uid="{00000000-0005-0000-0000-00009F140000}"/>
    <cellStyle name="40% - Énfasis2 5 11" xfId="2898" xr:uid="{00000000-0005-0000-0000-0000A0140000}"/>
    <cellStyle name="40% - Énfasis2 5 2" xfId="1761" xr:uid="{00000000-0005-0000-0000-0000A1140000}"/>
    <cellStyle name="40% - Énfasis2 5 2 10" xfId="3710" xr:uid="{00000000-0005-0000-0000-0000A2140000}"/>
    <cellStyle name="40% - Énfasis2 5 2 2" xfId="7322" xr:uid="{00000000-0005-0000-0000-0000A3140000}"/>
    <cellStyle name="40% - Énfasis2 5 2 2 2" xfId="17675" xr:uid="{00000000-0005-0000-0000-0000A4140000}"/>
    <cellStyle name="40% - Énfasis2 5 2 2 2 2" xfId="40987" xr:uid="{00000000-0005-0000-0000-0000A5140000}"/>
    <cellStyle name="40% - Énfasis2 5 2 2 3" xfId="12489" xr:uid="{00000000-0005-0000-0000-0000A6140000}"/>
    <cellStyle name="40% - Énfasis2 5 2 2 3 2" xfId="35672" xr:uid="{00000000-0005-0000-0000-0000A7140000}"/>
    <cellStyle name="40% - Énfasis2 5 2 2 4" xfId="30362" xr:uid="{00000000-0005-0000-0000-0000A8140000}"/>
    <cellStyle name="40% - Énfasis2 5 2 2 5" xfId="25047" xr:uid="{00000000-0005-0000-0000-0000A9140000}"/>
    <cellStyle name="40% - Énfasis2 5 2 3" xfId="8964" xr:uid="{00000000-0005-0000-0000-0000AA140000}"/>
    <cellStyle name="40% - Énfasis2 5 2 3 2" xfId="19410" xr:uid="{00000000-0005-0000-0000-0000AB140000}"/>
    <cellStyle name="40% - Énfasis2 5 2 3 2 2" xfId="42755" xr:uid="{00000000-0005-0000-0000-0000AC140000}"/>
    <cellStyle name="40% - Énfasis2 5 2 3 3" xfId="14256" xr:uid="{00000000-0005-0000-0000-0000AD140000}"/>
    <cellStyle name="40% - Énfasis2 5 2 3 3 2" xfId="37440" xr:uid="{00000000-0005-0000-0000-0000AE140000}"/>
    <cellStyle name="40% - Énfasis2 5 2 3 4" xfId="32130" xr:uid="{00000000-0005-0000-0000-0000AF140000}"/>
    <cellStyle name="40% - Énfasis2 5 2 3 5" xfId="26815" xr:uid="{00000000-0005-0000-0000-0000B0140000}"/>
    <cellStyle name="40% - Énfasis2 5 2 4" xfId="16037" xr:uid="{00000000-0005-0000-0000-0000B1140000}"/>
    <cellStyle name="40% - Énfasis2 5 2 4 2" xfId="39224" xr:uid="{00000000-0005-0000-0000-0000B2140000}"/>
    <cellStyle name="40% - Énfasis2 5 2 5" xfId="10728" xr:uid="{00000000-0005-0000-0000-0000B3140000}"/>
    <cellStyle name="40% - Énfasis2 5 2 5 2" xfId="33909" xr:uid="{00000000-0005-0000-0000-0000B4140000}"/>
    <cellStyle name="40% - Énfasis2 5 2 6" xfId="21355" xr:uid="{00000000-0005-0000-0000-0000B5140000}"/>
    <cellStyle name="40% - Énfasis2 5 2 6 2" xfId="28599" xr:uid="{00000000-0005-0000-0000-0000B6140000}"/>
    <cellStyle name="40% - Énfasis2 5 2 7" xfId="23284" xr:uid="{00000000-0005-0000-0000-0000B7140000}"/>
    <cellStyle name="40% - Énfasis2 5 2 8" xfId="44550" xr:uid="{00000000-0005-0000-0000-0000B8140000}"/>
    <cellStyle name="40% - Énfasis2 5 2 9" xfId="4334" xr:uid="{00000000-0005-0000-0000-0000B9140000}"/>
    <cellStyle name="40% - Énfasis2 5 3" xfId="6522" xr:uid="{00000000-0005-0000-0000-0000BA140000}"/>
    <cellStyle name="40% - Énfasis2 5 3 2" xfId="16923" xr:uid="{00000000-0005-0000-0000-0000BB140000}"/>
    <cellStyle name="40% - Énfasis2 5 3 2 2" xfId="40175" xr:uid="{00000000-0005-0000-0000-0000BC140000}"/>
    <cellStyle name="40% - Énfasis2 5 3 3" xfId="11677" xr:uid="{00000000-0005-0000-0000-0000BD140000}"/>
    <cellStyle name="40% - Énfasis2 5 3 3 2" xfId="34860" xr:uid="{00000000-0005-0000-0000-0000BE140000}"/>
    <cellStyle name="40% - Énfasis2 5 3 4" xfId="29550" xr:uid="{00000000-0005-0000-0000-0000BF140000}"/>
    <cellStyle name="40% - Énfasis2 5 3 5" xfId="24235" xr:uid="{00000000-0005-0000-0000-0000C0140000}"/>
    <cellStyle name="40% - Énfasis2 5 4" xfId="8212" xr:uid="{00000000-0005-0000-0000-0000C1140000}"/>
    <cellStyle name="40% - Énfasis2 5 4 2" xfId="18598" xr:uid="{00000000-0005-0000-0000-0000C2140000}"/>
    <cellStyle name="40% - Énfasis2 5 4 2 2" xfId="41943" xr:uid="{00000000-0005-0000-0000-0000C3140000}"/>
    <cellStyle name="40% - Énfasis2 5 4 3" xfId="13444" xr:uid="{00000000-0005-0000-0000-0000C4140000}"/>
    <cellStyle name="40% - Énfasis2 5 4 3 2" xfId="36628" xr:uid="{00000000-0005-0000-0000-0000C5140000}"/>
    <cellStyle name="40% - Énfasis2 5 4 4" xfId="31318" xr:uid="{00000000-0005-0000-0000-0000C6140000}"/>
    <cellStyle name="40% - Énfasis2 5 4 5" xfId="26003" xr:uid="{00000000-0005-0000-0000-0000C7140000}"/>
    <cellStyle name="40% - Énfasis2 5 5" xfId="15225" xr:uid="{00000000-0005-0000-0000-0000C8140000}"/>
    <cellStyle name="40% - Énfasis2 5 5 2" xfId="38412" xr:uid="{00000000-0005-0000-0000-0000C9140000}"/>
    <cellStyle name="40% - Énfasis2 5 6" xfId="9916" xr:uid="{00000000-0005-0000-0000-0000CA140000}"/>
    <cellStyle name="40% - Énfasis2 5 6 2" xfId="33097" xr:uid="{00000000-0005-0000-0000-0000CB140000}"/>
    <cellStyle name="40% - Énfasis2 5 7" xfId="20543" xr:uid="{00000000-0005-0000-0000-0000CC140000}"/>
    <cellStyle name="40% - Énfasis2 5 7 2" xfId="27787" xr:uid="{00000000-0005-0000-0000-0000CD140000}"/>
    <cellStyle name="40% - Énfasis2 5 8" xfId="22472" xr:uid="{00000000-0005-0000-0000-0000CE140000}"/>
    <cellStyle name="40% - Énfasis2 5 9" xfId="43738" xr:uid="{00000000-0005-0000-0000-0000CF140000}"/>
    <cellStyle name="40% - Énfasis2 6" xfId="533" xr:uid="{00000000-0005-0000-0000-0000D0140000}"/>
    <cellStyle name="40% - Énfasis2 6 10" xfId="2497" xr:uid="{00000000-0005-0000-0000-0000D1140000}"/>
    <cellStyle name="40% - Énfasis2 6 2" xfId="6128" xr:uid="{00000000-0005-0000-0000-0000D2140000}"/>
    <cellStyle name="40% - Énfasis2 6 2 2" xfId="16570" xr:uid="{00000000-0005-0000-0000-0000D3140000}"/>
    <cellStyle name="40% - Énfasis2 6 2 2 2" xfId="39774" xr:uid="{00000000-0005-0000-0000-0000D4140000}"/>
    <cellStyle name="40% - Énfasis2 6 2 3" xfId="11276" xr:uid="{00000000-0005-0000-0000-0000D5140000}"/>
    <cellStyle name="40% - Énfasis2 6 2 3 2" xfId="34459" xr:uid="{00000000-0005-0000-0000-0000D6140000}"/>
    <cellStyle name="40% - Énfasis2 6 2 4" xfId="29149" xr:uid="{00000000-0005-0000-0000-0000D7140000}"/>
    <cellStyle name="40% - Énfasis2 6 2 5" xfId="23834" xr:uid="{00000000-0005-0000-0000-0000D8140000}"/>
    <cellStyle name="40% - Énfasis2 6 3" xfId="7859" xr:uid="{00000000-0005-0000-0000-0000D9140000}"/>
    <cellStyle name="40% - Énfasis2 6 3 2" xfId="18198" xr:uid="{00000000-0005-0000-0000-0000DA140000}"/>
    <cellStyle name="40% - Énfasis2 6 3 2 2" xfId="41542" xr:uid="{00000000-0005-0000-0000-0000DB140000}"/>
    <cellStyle name="40% - Énfasis2 6 3 3" xfId="13043" xr:uid="{00000000-0005-0000-0000-0000DC140000}"/>
    <cellStyle name="40% - Énfasis2 6 3 3 2" xfId="36227" xr:uid="{00000000-0005-0000-0000-0000DD140000}"/>
    <cellStyle name="40% - Énfasis2 6 3 4" xfId="30917" xr:uid="{00000000-0005-0000-0000-0000DE140000}"/>
    <cellStyle name="40% - Énfasis2 6 3 5" xfId="25602" xr:uid="{00000000-0005-0000-0000-0000DF140000}"/>
    <cellStyle name="40% - Énfasis2 6 4" xfId="14824" xr:uid="{00000000-0005-0000-0000-0000E0140000}"/>
    <cellStyle name="40% - Énfasis2 6 4 2" xfId="38011" xr:uid="{00000000-0005-0000-0000-0000E1140000}"/>
    <cellStyle name="40% - Énfasis2 6 5" xfId="9515" xr:uid="{00000000-0005-0000-0000-0000E2140000}"/>
    <cellStyle name="40% - Énfasis2 6 5 2" xfId="32696" xr:uid="{00000000-0005-0000-0000-0000E3140000}"/>
    <cellStyle name="40% - Énfasis2 6 6" xfId="20142" xr:uid="{00000000-0005-0000-0000-0000E4140000}"/>
    <cellStyle name="40% - Énfasis2 6 6 2" xfId="27386" xr:uid="{00000000-0005-0000-0000-0000E5140000}"/>
    <cellStyle name="40% - Énfasis2 6 7" xfId="22071" xr:uid="{00000000-0005-0000-0000-0000E6140000}"/>
    <cellStyle name="40% - Énfasis2 6 8" xfId="43337" xr:uid="{00000000-0005-0000-0000-0000E7140000}"/>
    <cellStyle name="40% - Énfasis2 6 9" xfId="4335" xr:uid="{00000000-0005-0000-0000-0000E8140000}"/>
    <cellStyle name="40% - Énfasis2 7" xfId="1360" xr:uid="{00000000-0005-0000-0000-0000E9140000}"/>
    <cellStyle name="40% - Énfasis2 7 10" xfId="3309" xr:uid="{00000000-0005-0000-0000-0000EA140000}"/>
    <cellStyle name="40% - Énfasis2 7 2" xfId="6927" xr:uid="{00000000-0005-0000-0000-0000EB140000}"/>
    <cellStyle name="40% - Énfasis2 7 2 2" xfId="17298" xr:uid="{00000000-0005-0000-0000-0000EC140000}"/>
    <cellStyle name="40% - Énfasis2 7 2 2 2" xfId="40586" xr:uid="{00000000-0005-0000-0000-0000ED140000}"/>
    <cellStyle name="40% - Énfasis2 7 2 3" xfId="12088" xr:uid="{00000000-0005-0000-0000-0000EE140000}"/>
    <cellStyle name="40% - Énfasis2 7 2 3 2" xfId="35271" xr:uid="{00000000-0005-0000-0000-0000EF140000}"/>
    <cellStyle name="40% - Énfasis2 7 2 4" xfId="29961" xr:uid="{00000000-0005-0000-0000-0000F0140000}"/>
    <cellStyle name="40% - Énfasis2 7 2 5" xfId="24646" xr:uid="{00000000-0005-0000-0000-0000F1140000}"/>
    <cellStyle name="40% - Énfasis2 7 3" xfId="8587" xr:uid="{00000000-0005-0000-0000-0000F2140000}"/>
    <cellStyle name="40% - Énfasis2 7 3 2" xfId="19009" xr:uid="{00000000-0005-0000-0000-0000F3140000}"/>
    <cellStyle name="40% - Énfasis2 7 3 2 2" xfId="42354" xr:uid="{00000000-0005-0000-0000-0000F4140000}"/>
    <cellStyle name="40% - Énfasis2 7 3 3" xfId="13855" xr:uid="{00000000-0005-0000-0000-0000F5140000}"/>
    <cellStyle name="40% - Énfasis2 7 3 3 2" xfId="37039" xr:uid="{00000000-0005-0000-0000-0000F6140000}"/>
    <cellStyle name="40% - Énfasis2 7 3 4" xfId="31729" xr:uid="{00000000-0005-0000-0000-0000F7140000}"/>
    <cellStyle name="40% - Énfasis2 7 3 5" xfId="26414" xr:uid="{00000000-0005-0000-0000-0000F8140000}"/>
    <cellStyle name="40% - Énfasis2 7 4" xfId="15636" xr:uid="{00000000-0005-0000-0000-0000F9140000}"/>
    <cellStyle name="40% - Énfasis2 7 4 2" xfId="38823" xr:uid="{00000000-0005-0000-0000-0000FA140000}"/>
    <cellStyle name="40% - Énfasis2 7 5" xfId="10327" xr:uid="{00000000-0005-0000-0000-0000FB140000}"/>
    <cellStyle name="40% - Énfasis2 7 5 2" xfId="33508" xr:uid="{00000000-0005-0000-0000-0000FC140000}"/>
    <cellStyle name="40% - Énfasis2 7 6" xfId="20954" xr:uid="{00000000-0005-0000-0000-0000FD140000}"/>
    <cellStyle name="40% - Énfasis2 7 6 2" xfId="28198" xr:uid="{00000000-0005-0000-0000-0000FE140000}"/>
    <cellStyle name="40% - Énfasis2 7 7" xfId="22883" xr:uid="{00000000-0005-0000-0000-0000FF140000}"/>
    <cellStyle name="40% - Énfasis2 7 8" xfId="44149" xr:uid="{00000000-0005-0000-0000-000000150000}"/>
    <cellStyle name="40% - Énfasis2 7 9" xfId="4336" xr:uid="{00000000-0005-0000-0000-000001150000}"/>
    <cellStyle name="40% - Énfasis2 8" xfId="5996" xr:uid="{00000000-0005-0000-0000-000002150000}"/>
    <cellStyle name="40% - Énfasis2 8 2" xfId="16447" xr:uid="{00000000-0005-0000-0000-000003150000}"/>
    <cellStyle name="40% - Énfasis2 8 2 2" xfId="39635" xr:uid="{00000000-0005-0000-0000-000004150000}"/>
    <cellStyle name="40% - Énfasis2 8 3" xfId="11137" xr:uid="{00000000-0005-0000-0000-000005150000}"/>
    <cellStyle name="40% - Énfasis2 8 3 2" xfId="34320" xr:uid="{00000000-0005-0000-0000-000006150000}"/>
    <cellStyle name="40% - Énfasis2 8 4" xfId="29010" xr:uid="{00000000-0005-0000-0000-000007150000}"/>
    <cellStyle name="40% - Énfasis2 8 5" xfId="23695" xr:uid="{00000000-0005-0000-0000-000008150000}"/>
    <cellStyle name="40% - Énfasis2 9" xfId="7729" xr:uid="{00000000-0005-0000-0000-000009150000}"/>
    <cellStyle name="40% - Énfasis2 9 2" xfId="18062" xr:uid="{00000000-0005-0000-0000-00000A150000}"/>
    <cellStyle name="40% - Énfasis2 9 2 2" xfId="41398" xr:uid="{00000000-0005-0000-0000-00000B150000}"/>
    <cellStyle name="40% - Énfasis2 9 3" xfId="12899" xr:uid="{00000000-0005-0000-0000-00000C150000}"/>
    <cellStyle name="40% - Énfasis2 9 3 2" xfId="36083" xr:uid="{00000000-0005-0000-0000-00000D150000}"/>
    <cellStyle name="40% - Énfasis2 9 4" xfId="30773" xr:uid="{00000000-0005-0000-0000-00000E150000}"/>
    <cellStyle name="40% - Énfasis2 9 5" xfId="25458" xr:uid="{00000000-0005-0000-0000-00000F150000}"/>
    <cellStyle name="40% - Énfasis3" xfId="37" builtinId="39" customBuiltin="1"/>
    <cellStyle name="40% - Énfasis3 10" xfId="14679" xr:uid="{00000000-0005-0000-0000-000011150000}"/>
    <cellStyle name="40% - Énfasis3 10 2" xfId="37864" xr:uid="{00000000-0005-0000-0000-000012150000}"/>
    <cellStyle name="40% - Énfasis3 11" xfId="9373" xr:uid="{00000000-0005-0000-0000-000013150000}"/>
    <cellStyle name="40% - Énfasis3 11 2" xfId="32554" xr:uid="{00000000-0005-0000-0000-000014150000}"/>
    <cellStyle name="40% - Énfasis3 12" xfId="19831" xr:uid="{00000000-0005-0000-0000-000015150000}"/>
    <cellStyle name="40% - Énfasis3 12 2" xfId="27239" xr:uid="{00000000-0005-0000-0000-000016150000}"/>
    <cellStyle name="40% - Énfasis3 13" xfId="21929" xr:uid="{00000000-0005-0000-0000-000017150000}"/>
    <cellStyle name="40% - Énfasis3 14" xfId="43177" xr:uid="{00000000-0005-0000-0000-000018150000}"/>
    <cellStyle name="40% - Énfasis3 15" xfId="4126" xr:uid="{00000000-0005-0000-0000-000019150000}"/>
    <cellStyle name="40% - Énfasis3 16" xfId="2343" xr:uid="{00000000-0005-0000-0000-00001A150000}"/>
    <cellStyle name="40% - Énfasis3 2" xfId="163" xr:uid="{00000000-0005-0000-0000-00001B150000}"/>
    <cellStyle name="40% - Énfasis3 2 10" xfId="9474" xr:uid="{00000000-0005-0000-0000-00001C150000}"/>
    <cellStyle name="40% - Énfasis3 2 10 2" xfId="32655" xr:uid="{00000000-0005-0000-0000-00001D150000}"/>
    <cellStyle name="40% - Énfasis3 2 11" xfId="19939" xr:uid="{00000000-0005-0000-0000-00001E150000}"/>
    <cellStyle name="40% - Énfasis3 2 11 2" xfId="27345" xr:uid="{00000000-0005-0000-0000-00001F150000}"/>
    <cellStyle name="40% - Énfasis3 2 12" xfId="22030" xr:uid="{00000000-0005-0000-0000-000020150000}"/>
    <cellStyle name="40% - Énfasis3 2 2" xfId="164" xr:uid="{00000000-0005-0000-0000-000021150000}"/>
    <cellStyle name="40% - Énfasis3 2 2 2" xfId="165" xr:uid="{00000000-0005-0000-0000-000022150000}"/>
    <cellStyle name="40% - Énfasis3 2 2 2 2" xfId="1995" xr:uid="{00000000-0005-0000-0000-000023150000}"/>
    <cellStyle name="40% - Énfasis3 2 2 2 2 10" xfId="3943" xr:uid="{00000000-0005-0000-0000-000024150000}"/>
    <cellStyle name="40% - Énfasis3 2 2 2 2 2" xfId="7552" xr:uid="{00000000-0005-0000-0000-000025150000}"/>
    <cellStyle name="40% - Énfasis3 2 2 2 2 2 2" xfId="17896" xr:uid="{00000000-0005-0000-0000-000026150000}"/>
    <cellStyle name="40% - Énfasis3 2 2 2 2 2 2 2" xfId="41220" xr:uid="{00000000-0005-0000-0000-000027150000}"/>
    <cellStyle name="40% - Énfasis3 2 2 2 2 2 3" xfId="12722" xr:uid="{00000000-0005-0000-0000-000028150000}"/>
    <cellStyle name="40% - Énfasis3 2 2 2 2 2 3 2" xfId="35905" xr:uid="{00000000-0005-0000-0000-000029150000}"/>
    <cellStyle name="40% - Énfasis3 2 2 2 2 2 4" xfId="30595" xr:uid="{00000000-0005-0000-0000-00002A150000}"/>
    <cellStyle name="40% - Énfasis3 2 2 2 2 2 5" xfId="25280" xr:uid="{00000000-0005-0000-0000-00002B150000}"/>
    <cellStyle name="40% - Énfasis3 2 2 2 2 3" xfId="9186" xr:uid="{00000000-0005-0000-0000-00002C150000}"/>
    <cellStyle name="40% - Énfasis3 2 2 2 2 3 2" xfId="19643" xr:uid="{00000000-0005-0000-0000-00002D150000}"/>
    <cellStyle name="40% - Énfasis3 2 2 2 2 3 2 2" xfId="42988" xr:uid="{00000000-0005-0000-0000-00002E150000}"/>
    <cellStyle name="40% - Énfasis3 2 2 2 2 3 3" xfId="14489" xr:uid="{00000000-0005-0000-0000-00002F150000}"/>
    <cellStyle name="40% - Énfasis3 2 2 2 2 3 3 2" xfId="37673" xr:uid="{00000000-0005-0000-0000-000030150000}"/>
    <cellStyle name="40% - Énfasis3 2 2 2 2 3 4" xfId="32363" xr:uid="{00000000-0005-0000-0000-000031150000}"/>
    <cellStyle name="40% - Énfasis3 2 2 2 2 3 5" xfId="27048" xr:uid="{00000000-0005-0000-0000-000032150000}"/>
    <cellStyle name="40% - Énfasis3 2 2 2 2 4" xfId="16270" xr:uid="{00000000-0005-0000-0000-000033150000}"/>
    <cellStyle name="40% - Énfasis3 2 2 2 2 4 2" xfId="39457" xr:uid="{00000000-0005-0000-0000-000034150000}"/>
    <cellStyle name="40% - Énfasis3 2 2 2 2 5" xfId="10961" xr:uid="{00000000-0005-0000-0000-000035150000}"/>
    <cellStyle name="40% - Énfasis3 2 2 2 2 5 2" xfId="34142" xr:uid="{00000000-0005-0000-0000-000036150000}"/>
    <cellStyle name="40% - Énfasis3 2 2 2 2 6" xfId="21588" xr:uid="{00000000-0005-0000-0000-000037150000}"/>
    <cellStyle name="40% - Énfasis3 2 2 2 2 6 2" xfId="28832" xr:uid="{00000000-0005-0000-0000-000038150000}"/>
    <cellStyle name="40% - Énfasis3 2 2 2 2 7" xfId="23517" xr:uid="{00000000-0005-0000-0000-000039150000}"/>
    <cellStyle name="40% - Énfasis3 2 2 2 2 8" xfId="44783" xr:uid="{00000000-0005-0000-0000-00003A150000}"/>
    <cellStyle name="40% - Énfasis3 2 2 2 2 9" xfId="4337" xr:uid="{00000000-0005-0000-0000-00003B150000}"/>
    <cellStyle name="40% - Énfasis3 2 2 2 3" xfId="2270" xr:uid="{00000000-0005-0000-0000-00003C150000}"/>
    <cellStyle name="40% - Énfasis3 2 2 2 3 2" xfId="6752" xr:uid="{00000000-0005-0000-0000-00003D150000}"/>
    <cellStyle name="40% - Énfasis3 2 2 2 3 2 2" xfId="40408" xr:uid="{00000000-0005-0000-0000-00003E150000}"/>
    <cellStyle name="40% - Énfasis3 2 2 2 3 3" xfId="11910" xr:uid="{00000000-0005-0000-0000-00003F150000}"/>
    <cellStyle name="40% - Énfasis3 2 2 2 3 3 2" xfId="35093" xr:uid="{00000000-0005-0000-0000-000040150000}"/>
    <cellStyle name="40% - Énfasis3 2 2 2 3 4" xfId="21857" xr:uid="{00000000-0005-0000-0000-000041150000}"/>
    <cellStyle name="40% - Énfasis3 2 2 2 3 4 2" xfId="29783" xr:uid="{00000000-0005-0000-0000-000042150000}"/>
    <cellStyle name="40% - Énfasis3 2 2 2 3 5" xfId="24468" xr:uid="{00000000-0005-0000-0000-000043150000}"/>
    <cellStyle name="40% - Énfasis3 2 2 2 4" xfId="1180" xr:uid="{00000000-0005-0000-0000-000044150000}"/>
    <cellStyle name="40% - Énfasis3 2 2 2 4 2" xfId="18831" xr:uid="{00000000-0005-0000-0000-000045150000}"/>
    <cellStyle name="40% - Énfasis3 2 2 2 4 2 2" xfId="42176" xr:uid="{00000000-0005-0000-0000-000046150000}"/>
    <cellStyle name="40% - Énfasis3 2 2 2 4 3" xfId="13677" xr:uid="{00000000-0005-0000-0000-000047150000}"/>
    <cellStyle name="40% - Énfasis3 2 2 2 4 3 2" xfId="36861" xr:uid="{00000000-0005-0000-0000-000048150000}"/>
    <cellStyle name="40% - Énfasis3 2 2 2 4 4" xfId="20776" xr:uid="{00000000-0005-0000-0000-000049150000}"/>
    <cellStyle name="40% - Énfasis3 2 2 2 4 4 2" xfId="31551" xr:uid="{00000000-0005-0000-0000-00004A150000}"/>
    <cellStyle name="40% - Énfasis3 2 2 2 4 5" xfId="26236" xr:uid="{00000000-0005-0000-0000-00004B150000}"/>
    <cellStyle name="40% - Énfasis3 2 2 2 4 6" xfId="43971" xr:uid="{00000000-0005-0000-0000-00004C150000}"/>
    <cellStyle name="40% - Énfasis3 2 2 2 4 7" xfId="4338" xr:uid="{00000000-0005-0000-0000-00004D150000}"/>
    <cellStyle name="40% - Énfasis3 2 2 2 4 8" xfId="3131" xr:uid="{00000000-0005-0000-0000-00004E150000}"/>
    <cellStyle name="40% - Énfasis3 2 2 2 5" xfId="15458" xr:uid="{00000000-0005-0000-0000-00004F150000}"/>
    <cellStyle name="40% - Énfasis3 2 2 2 5 2" xfId="38645" xr:uid="{00000000-0005-0000-0000-000050150000}"/>
    <cellStyle name="40% - Énfasis3 2 2 2 6" xfId="10149" xr:uid="{00000000-0005-0000-0000-000051150000}"/>
    <cellStyle name="40% - Énfasis3 2 2 2 6 2" xfId="33330" xr:uid="{00000000-0005-0000-0000-000052150000}"/>
    <cellStyle name="40% - Énfasis3 2 2 2 7" xfId="19941" xr:uid="{00000000-0005-0000-0000-000053150000}"/>
    <cellStyle name="40% - Énfasis3 2 2 2 7 2" xfId="28020" xr:uid="{00000000-0005-0000-0000-000054150000}"/>
    <cellStyle name="40% - Énfasis3 2 2 2 8" xfId="22705" xr:uid="{00000000-0005-0000-0000-000055150000}"/>
    <cellStyle name="40% - Énfasis3 2 2 3" xfId="1588" xr:uid="{00000000-0005-0000-0000-000056150000}"/>
    <cellStyle name="40% - Énfasis3 2 2 3 10" xfId="3537" xr:uid="{00000000-0005-0000-0000-000057150000}"/>
    <cellStyle name="40% - Énfasis3 2 2 3 2" xfId="7152" xr:uid="{00000000-0005-0000-0000-000058150000}"/>
    <cellStyle name="40% - Énfasis3 2 2 3 2 2" xfId="17514" xr:uid="{00000000-0005-0000-0000-000059150000}"/>
    <cellStyle name="40% - Énfasis3 2 2 3 2 2 2" xfId="40814" xr:uid="{00000000-0005-0000-0000-00005A150000}"/>
    <cellStyle name="40% - Énfasis3 2 2 3 2 3" xfId="12316" xr:uid="{00000000-0005-0000-0000-00005B150000}"/>
    <cellStyle name="40% - Énfasis3 2 2 3 2 3 2" xfId="35499" xr:uid="{00000000-0005-0000-0000-00005C150000}"/>
    <cellStyle name="40% - Énfasis3 2 2 3 2 4" xfId="30189" xr:uid="{00000000-0005-0000-0000-00005D150000}"/>
    <cellStyle name="40% - Énfasis3 2 2 3 2 5" xfId="24874" xr:uid="{00000000-0005-0000-0000-00005E150000}"/>
    <cellStyle name="40% - Énfasis3 2 2 3 3" xfId="8803" xr:uid="{00000000-0005-0000-0000-00005F150000}"/>
    <cellStyle name="40% - Énfasis3 2 2 3 3 2" xfId="19237" xr:uid="{00000000-0005-0000-0000-000060150000}"/>
    <cellStyle name="40% - Énfasis3 2 2 3 3 2 2" xfId="42582" xr:uid="{00000000-0005-0000-0000-000061150000}"/>
    <cellStyle name="40% - Énfasis3 2 2 3 3 3" xfId="14083" xr:uid="{00000000-0005-0000-0000-000062150000}"/>
    <cellStyle name="40% - Énfasis3 2 2 3 3 3 2" xfId="37267" xr:uid="{00000000-0005-0000-0000-000063150000}"/>
    <cellStyle name="40% - Énfasis3 2 2 3 3 4" xfId="31957" xr:uid="{00000000-0005-0000-0000-000064150000}"/>
    <cellStyle name="40% - Énfasis3 2 2 3 3 5" xfId="26642" xr:uid="{00000000-0005-0000-0000-000065150000}"/>
    <cellStyle name="40% - Énfasis3 2 2 3 4" xfId="15864" xr:uid="{00000000-0005-0000-0000-000066150000}"/>
    <cellStyle name="40% - Énfasis3 2 2 3 4 2" xfId="39051" xr:uid="{00000000-0005-0000-0000-000067150000}"/>
    <cellStyle name="40% - Énfasis3 2 2 3 5" xfId="10555" xr:uid="{00000000-0005-0000-0000-000068150000}"/>
    <cellStyle name="40% - Énfasis3 2 2 3 5 2" xfId="33736" xr:uid="{00000000-0005-0000-0000-000069150000}"/>
    <cellStyle name="40% - Énfasis3 2 2 3 6" xfId="21182" xr:uid="{00000000-0005-0000-0000-00006A150000}"/>
    <cellStyle name="40% - Énfasis3 2 2 3 6 2" xfId="28426" xr:uid="{00000000-0005-0000-0000-00006B150000}"/>
    <cellStyle name="40% - Énfasis3 2 2 3 7" xfId="23111" xr:uid="{00000000-0005-0000-0000-00006C150000}"/>
    <cellStyle name="40% - Énfasis3 2 2 3 8" xfId="44377" xr:uid="{00000000-0005-0000-0000-00006D150000}"/>
    <cellStyle name="40% - Énfasis3 2 2 3 9" xfId="4339" xr:uid="{00000000-0005-0000-0000-00006E150000}"/>
    <cellStyle name="40% - Énfasis3 2 2 4" xfId="2269" xr:uid="{00000000-0005-0000-0000-00006F150000}"/>
    <cellStyle name="40% - Énfasis3 2 2 4 2" xfId="6353" xr:uid="{00000000-0005-0000-0000-000070150000}"/>
    <cellStyle name="40% - Énfasis3 2 2 4 2 2" xfId="40002" xr:uid="{00000000-0005-0000-0000-000071150000}"/>
    <cellStyle name="40% - Énfasis3 2 2 4 3" xfId="11504" xr:uid="{00000000-0005-0000-0000-000072150000}"/>
    <cellStyle name="40% - Énfasis3 2 2 4 3 2" xfId="34687" xr:uid="{00000000-0005-0000-0000-000073150000}"/>
    <cellStyle name="40% - Énfasis3 2 2 4 4" xfId="21856" xr:uid="{00000000-0005-0000-0000-000074150000}"/>
    <cellStyle name="40% - Énfasis3 2 2 4 4 2" xfId="29377" xr:uid="{00000000-0005-0000-0000-000075150000}"/>
    <cellStyle name="40% - Énfasis3 2 2 4 5" xfId="24062" xr:uid="{00000000-0005-0000-0000-000076150000}"/>
    <cellStyle name="40% - Énfasis3 2 2 5" xfId="764" xr:uid="{00000000-0005-0000-0000-000077150000}"/>
    <cellStyle name="40% - Énfasis3 2 2 5 2" xfId="18426" xr:uid="{00000000-0005-0000-0000-000078150000}"/>
    <cellStyle name="40% - Énfasis3 2 2 5 2 2" xfId="41770" xr:uid="{00000000-0005-0000-0000-000079150000}"/>
    <cellStyle name="40% - Énfasis3 2 2 5 3" xfId="13271" xr:uid="{00000000-0005-0000-0000-00007A150000}"/>
    <cellStyle name="40% - Énfasis3 2 2 5 3 2" xfId="36455" xr:uid="{00000000-0005-0000-0000-00007B150000}"/>
    <cellStyle name="40% - Énfasis3 2 2 5 4" xfId="20370" xr:uid="{00000000-0005-0000-0000-00007C150000}"/>
    <cellStyle name="40% - Énfasis3 2 2 5 4 2" xfId="31145" xr:uid="{00000000-0005-0000-0000-00007D150000}"/>
    <cellStyle name="40% - Énfasis3 2 2 5 5" xfId="25830" xr:uid="{00000000-0005-0000-0000-00007E150000}"/>
    <cellStyle name="40% - Énfasis3 2 2 5 6" xfId="43565" xr:uid="{00000000-0005-0000-0000-00007F150000}"/>
    <cellStyle name="40% - Énfasis3 2 2 5 7" xfId="4340" xr:uid="{00000000-0005-0000-0000-000080150000}"/>
    <cellStyle name="40% - Énfasis3 2 2 5 8" xfId="2725" xr:uid="{00000000-0005-0000-0000-000081150000}"/>
    <cellStyle name="40% - Énfasis3 2 2 6" xfId="15052" xr:uid="{00000000-0005-0000-0000-000082150000}"/>
    <cellStyle name="40% - Énfasis3 2 2 6 2" xfId="38239" xr:uid="{00000000-0005-0000-0000-000083150000}"/>
    <cellStyle name="40% - Énfasis3 2 2 7" xfId="9743" xr:uid="{00000000-0005-0000-0000-000084150000}"/>
    <cellStyle name="40% - Énfasis3 2 2 7 2" xfId="32924" xr:uid="{00000000-0005-0000-0000-000085150000}"/>
    <cellStyle name="40% - Énfasis3 2 2 8" xfId="19940" xr:uid="{00000000-0005-0000-0000-000086150000}"/>
    <cellStyle name="40% - Énfasis3 2 2 8 2" xfId="27614" xr:uid="{00000000-0005-0000-0000-000087150000}"/>
    <cellStyle name="40% - Énfasis3 2 2 9" xfId="22299" xr:uid="{00000000-0005-0000-0000-000088150000}"/>
    <cellStyle name="40% - Énfasis3 2 3" xfId="166" xr:uid="{00000000-0005-0000-0000-000089150000}"/>
    <cellStyle name="40% - Énfasis3 2 3 2" xfId="1309" xr:uid="{00000000-0005-0000-0000-00008A150000}"/>
    <cellStyle name="40% - Énfasis3 2 3 2 10" xfId="4341" xr:uid="{00000000-0005-0000-0000-00008B150000}"/>
    <cellStyle name="40% - Énfasis3 2 3 2 11" xfId="3260" xr:uid="{00000000-0005-0000-0000-00008C150000}"/>
    <cellStyle name="40% - Énfasis3 2 3 2 2" xfId="2124" xr:uid="{00000000-0005-0000-0000-00008D150000}"/>
    <cellStyle name="40% - Énfasis3 2 3 2 2 10" xfId="4072" xr:uid="{00000000-0005-0000-0000-00008E150000}"/>
    <cellStyle name="40% - Énfasis3 2 3 2 2 2" xfId="7679" xr:uid="{00000000-0005-0000-0000-00008F150000}"/>
    <cellStyle name="40% - Énfasis3 2 3 2 2 2 2" xfId="18013" xr:uid="{00000000-0005-0000-0000-000090150000}"/>
    <cellStyle name="40% - Énfasis3 2 3 2 2 2 2 2" xfId="41349" xr:uid="{00000000-0005-0000-0000-000091150000}"/>
    <cellStyle name="40% - Énfasis3 2 3 2 2 2 3" xfId="12851" xr:uid="{00000000-0005-0000-0000-000092150000}"/>
    <cellStyle name="40% - Énfasis3 2 3 2 2 2 3 2" xfId="36034" xr:uid="{00000000-0005-0000-0000-000093150000}"/>
    <cellStyle name="40% - Énfasis3 2 3 2 2 2 4" xfId="30724" xr:uid="{00000000-0005-0000-0000-000094150000}"/>
    <cellStyle name="40% - Énfasis3 2 3 2 2 2 5" xfId="25409" xr:uid="{00000000-0005-0000-0000-000095150000}"/>
    <cellStyle name="40% - Énfasis3 2 3 2 2 3" xfId="9303" xr:uid="{00000000-0005-0000-0000-000096150000}"/>
    <cellStyle name="40% - Énfasis3 2 3 2 2 3 2" xfId="19772" xr:uid="{00000000-0005-0000-0000-000097150000}"/>
    <cellStyle name="40% - Énfasis3 2 3 2 2 3 2 2" xfId="43117" xr:uid="{00000000-0005-0000-0000-000098150000}"/>
    <cellStyle name="40% - Énfasis3 2 3 2 2 3 3" xfId="14618" xr:uid="{00000000-0005-0000-0000-000099150000}"/>
    <cellStyle name="40% - Énfasis3 2 3 2 2 3 3 2" xfId="37802" xr:uid="{00000000-0005-0000-0000-00009A150000}"/>
    <cellStyle name="40% - Énfasis3 2 3 2 2 3 4" xfId="32492" xr:uid="{00000000-0005-0000-0000-00009B150000}"/>
    <cellStyle name="40% - Énfasis3 2 3 2 2 3 5" xfId="27177" xr:uid="{00000000-0005-0000-0000-00009C150000}"/>
    <cellStyle name="40% - Énfasis3 2 3 2 2 4" xfId="16399" xr:uid="{00000000-0005-0000-0000-00009D150000}"/>
    <cellStyle name="40% - Énfasis3 2 3 2 2 4 2" xfId="39586" xr:uid="{00000000-0005-0000-0000-00009E150000}"/>
    <cellStyle name="40% - Énfasis3 2 3 2 2 5" xfId="11090" xr:uid="{00000000-0005-0000-0000-00009F150000}"/>
    <cellStyle name="40% - Énfasis3 2 3 2 2 5 2" xfId="34271" xr:uid="{00000000-0005-0000-0000-0000A0150000}"/>
    <cellStyle name="40% - Énfasis3 2 3 2 2 6" xfId="21717" xr:uid="{00000000-0005-0000-0000-0000A1150000}"/>
    <cellStyle name="40% - Énfasis3 2 3 2 2 6 2" xfId="28961" xr:uid="{00000000-0005-0000-0000-0000A2150000}"/>
    <cellStyle name="40% - Énfasis3 2 3 2 2 7" xfId="23646" xr:uid="{00000000-0005-0000-0000-0000A3150000}"/>
    <cellStyle name="40% - Énfasis3 2 3 2 2 8" xfId="44912" xr:uid="{00000000-0005-0000-0000-0000A4150000}"/>
    <cellStyle name="40% - Énfasis3 2 3 2 2 9" xfId="4342" xr:uid="{00000000-0005-0000-0000-0000A5150000}"/>
    <cellStyle name="40% - Énfasis3 2 3 2 3" xfId="6879" xr:uid="{00000000-0005-0000-0000-0000A6150000}"/>
    <cellStyle name="40% - Énfasis3 2 3 2 3 2" xfId="17249" xr:uid="{00000000-0005-0000-0000-0000A7150000}"/>
    <cellStyle name="40% - Énfasis3 2 3 2 3 2 2" xfId="40537" xr:uid="{00000000-0005-0000-0000-0000A8150000}"/>
    <cellStyle name="40% - Énfasis3 2 3 2 3 3" xfId="12039" xr:uid="{00000000-0005-0000-0000-0000A9150000}"/>
    <cellStyle name="40% - Énfasis3 2 3 2 3 3 2" xfId="35222" xr:uid="{00000000-0005-0000-0000-0000AA150000}"/>
    <cellStyle name="40% - Énfasis3 2 3 2 3 4" xfId="29912" xr:uid="{00000000-0005-0000-0000-0000AB150000}"/>
    <cellStyle name="40% - Énfasis3 2 3 2 3 5" xfId="24597" xr:uid="{00000000-0005-0000-0000-0000AC150000}"/>
    <cellStyle name="40% - Énfasis3 2 3 2 4" xfId="8538" xr:uid="{00000000-0005-0000-0000-0000AD150000}"/>
    <cellStyle name="40% - Énfasis3 2 3 2 4 2" xfId="18960" xr:uid="{00000000-0005-0000-0000-0000AE150000}"/>
    <cellStyle name="40% - Énfasis3 2 3 2 4 2 2" xfId="42305" xr:uid="{00000000-0005-0000-0000-0000AF150000}"/>
    <cellStyle name="40% - Énfasis3 2 3 2 4 3" xfId="13806" xr:uid="{00000000-0005-0000-0000-0000B0150000}"/>
    <cellStyle name="40% - Énfasis3 2 3 2 4 3 2" xfId="36990" xr:uid="{00000000-0005-0000-0000-0000B1150000}"/>
    <cellStyle name="40% - Énfasis3 2 3 2 4 4" xfId="31680" xr:uid="{00000000-0005-0000-0000-0000B2150000}"/>
    <cellStyle name="40% - Énfasis3 2 3 2 4 5" xfId="26365" xr:uid="{00000000-0005-0000-0000-0000B3150000}"/>
    <cellStyle name="40% - Énfasis3 2 3 2 5" xfId="15587" xr:uid="{00000000-0005-0000-0000-0000B4150000}"/>
    <cellStyle name="40% - Énfasis3 2 3 2 5 2" xfId="38774" xr:uid="{00000000-0005-0000-0000-0000B5150000}"/>
    <cellStyle name="40% - Énfasis3 2 3 2 6" xfId="10278" xr:uid="{00000000-0005-0000-0000-0000B6150000}"/>
    <cellStyle name="40% - Énfasis3 2 3 2 6 2" xfId="33459" xr:uid="{00000000-0005-0000-0000-0000B7150000}"/>
    <cellStyle name="40% - Énfasis3 2 3 2 7" xfId="20905" xr:uid="{00000000-0005-0000-0000-0000B8150000}"/>
    <cellStyle name="40% - Énfasis3 2 3 2 7 2" xfId="28149" xr:uid="{00000000-0005-0000-0000-0000B9150000}"/>
    <cellStyle name="40% - Énfasis3 2 3 2 8" xfId="22834" xr:uid="{00000000-0005-0000-0000-0000BA150000}"/>
    <cellStyle name="40% - Énfasis3 2 3 2 9" xfId="44100" xr:uid="{00000000-0005-0000-0000-0000BB150000}"/>
    <cellStyle name="40% - Énfasis3 2 3 3" xfId="1717" xr:uid="{00000000-0005-0000-0000-0000BC150000}"/>
    <cellStyle name="40% - Énfasis3 2 3 3 10" xfId="3666" xr:uid="{00000000-0005-0000-0000-0000BD150000}"/>
    <cellStyle name="40% - Énfasis3 2 3 3 2" xfId="7279" xr:uid="{00000000-0005-0000-0000-0000BE150000}"/>
    <cellStyle name="40% - Énfasis3 2 3 3 2 2" xfId="17631" xr:uid="{00000000-0005-0000-0000-0000BF150000}"/>
    <cellStyle name="40% - Énfasis3 2 3 3 2 2 2" xfId="40943" xr:uid="{00000000-0005-0000-0000-0000C0150000}"/>
    <cellStyle name="40% - Énfasis3 2 3 3 2 3" xfId="12445" xr:uid="{00000000-0005-0000-0000-0000C1150000}"/>
    <cellStyle name="40% - Énfasis3 2 3 3 2 3 2" xfId="35628" xr:uid="{00000000-0005-0000-0000-0000C2150000}"/>
    <cellStyle name="40% - Énfasis3 2 3 3 2 4" xfId="30318" xr:uid="{00000000-0005-0000-0000-0000C3150000}"/>
    <cellStyle name="40% - Énfasis3 2 3 3 2 5" xfId="25003" xr:uid="{00000000-0005-0000-0000-0000C4150000}"/>
    <cellStyle name="40% - Énfasis3 2 3 3 3" xfId="8920" xr:uid="{00000000-0005-0000-0000-0000C5150000}"/>
    <cellStyle name="40% - Énfasis3 2 3 3 3 2" xfId="19366" xr:uid="{00000000-0005-0000-0000-0000C6150000}"/>
    <cellStyle name="40% - Énfasis3 2 3 3 3 2 2" xfId="42711" xr:uid="{00000000-0005-0000-0000-0000C7150000}"/>
    <cellStyle name="40% - Énfasis3 2 3 3 3 3" xfId="14212" xr:uid="{00000000-0005-0000-0000-0000C8150000}"/>
    <cellStyle name="40% - Énfasis3 2 3 3 3 3 2" xfId="37396" xr:uid="{00000000-0005-0000-0000-0000C9150000}"/>
    <cellStyle name="40% - Énfasis3 2 3 3 3 4" xfId="32086" xr:uid="{00000000-0005-0000-0000-0000CA150000}"/>
    <cellStyle name="40% - Énfasis3 2 3 3 3 5" xfId="26771" xr:uid="{00000000-0005-0000-0000-0000CB150000}"/>
    <cellStyle name="40% - Énfasis3 2 3 3 4" xfId="15993" xr:uid="{00000000-0005-0000-0000-0000CC150000}"/>
    <cellStyle name="40% - Énfasis3 2 3 3 4 2" xfId="39180" xr:uid="{00000000-0005-0000-0000-0000CD150000}"/>
    <cellStyle name="40% - Énfasis3 2 3 3 5" xfId="10684" xr:uid="{00000000-0005-0000-0000-0000CE150000}"/>
    <cellStyle name="40% - Énfasis3 2 3 3 5 2" xfId="33865" xr:uid="{00000000-0005-0000-0000-0000CF150000}"/>
    <cellStyle name="40% - Énfasis3 2 3 3 6" xfId="21311" xr:uid="{00000000-0005-0000-0000-0000D0150000}"/>
    <cellStyle name="40% - Énfasis3 2 3 3 6 2" xfId="28555" xr:uid="{00000000-0005-0000-0000-0000D1150000}"/>
    <cellStyle name="40% - Énfasis3 2 3 3 7" xfId="23240" xr:uid="{00000000-0005-0000-0000-0000D2150000}"/>
    <cellStyle name="40% - Énfasis3 2 3 3 8" xfId="44506" xr:uid="{00000000-0005-0000-0000-0000D3150000}"/>
    <cellStyle name="40% - Énfasis3 2 3 3 9" xfId="4343" xr:uid="{00000000-0005-0000-0000-0000D4150000}"/>
    <cellStyle name="40% - Énfasis3 2 3 4" xfId="2271" xr:uid="{00000000-0005-0000-0000-0000D5150000}"/>
    <cellStyle name="40% - Énfasis3 2 3 4 2" xfId="6480" xr:uid="{00000000-0005-0000-0000-0000D6150000}"/>
    <cellStyle name="40% - Énfasis3 2 3 4 2 2" xfId="40131" xr:uid="{00000000-0005-0000-0000-0000D7150000}"/>
    <cellStyle name="40% - Énfasis3 2 3 4 3" xfId="11633" xr:uid="{00000000-0005-0000-0000-0000D8150000}"/>
    <cellStyle name="40% - Énfasis3 2 3 4 3 2" xfId="34816" xr:uid="{00000000-0005-0000-0000-0000D9150000}"/>
    <cellStyle name="40% - Énfasis3 2 3 4 4" xfId="21858" xr:uid="{00000000-0005-0000-0000-0000DA150000}"/>
    <cellStyle name="40% - Énfasis3 2 3 4 4 2" xfId="29506" xr:uid="{00000000-0005-0000-0000-0000DB150000}"/>
    <cellStyle name="40% - Énfasis3 2 3 4 5" xfId="24191" xr:uid="{00000000-0005-0000-0000-0000DC150000}"/>
    <cellStyle name="40% - Énfasis3 2 3 5" xfId="901" xr:uid="{00000000-0005-0000-0000-0000DD150000}"/>
    <cellStyle name="40% - Énfasis3 2 3 5 2" xfId="18555" xr:uid="{00000000-0005-0000-0000-0000DE150000}"/>
    <cellStyle name="40% - Énfasis3 2 3 5 2 2" xfId="41899" xr:uid="{00000000-0005-0000-0000-0000DF150000}"/>
    <cellStyle name="40% - Énfasis3 2 3 5 3" xfId="13400" xr:uid="{00000000-0005-0000-0000-0000E0150000}"/>
    <cellStyle name="40% - Énfasis3 2 3 5 3 2" xfId="36584" xr:uid="{00000000-0005-0000-0000-0000E1150000}"/>
    <cellStyle name="40% - Énfasis3 2 3 5 4" xfId="20499" xr:uid="{00000000-0005-0000-0000-0000E2150000}"/>
    <cellStyle name="40% - Énfasis3 2 3 5 4 2" xfId="31274" xr:uid="{00000000-0005-0000-0000-0000E3150000}"/>
    <cellStyle name="40% - Énfasis3 2 3 5 5" xfId="25959" xr:uid="{00000000-0005-0000-0000-0000E4150000}"/>
    <cellStyle name="40% - Énfasis3 2 3 5 6" xfId="43694" xr:uid="{00000000-0005-0000-0000-0000E5150000}"/>
    <cellStyle name="40% - Énfasis3 2 3 5 7" xfId="4344" xr:uid="{00000000-0005-0000-0000-0000E6150000}"/>
    <cellStyle name="40% - Énfasis3 2 3 5 8" xfId="2854" xr:uid="{00000000-0005-0000-0000-0000E7150000}"/>
    <cellStyle name="40% - Énfasis3 2 3 6" xfId="15181" xr:uid="{00000000-0005-0000-0000-0000E8150000}"/>
    <cellStyle name="40% - Énfasis3 2 3 6 2" xfId="38368" xr:uid="{00000000-0005-0000-0000-0000E9150000}"/>
    <cellStyle name="40% - Énfasis3 2 3 7" xfId="9872" xr:uid="{00000000-0005-0000-0000-0000EA150000}"/>
    <cellStyle name="40% - Énfasis3 2 3 7 2" xfId="33053" xr:uid="{00000000-0005-0000-0000-0000EB150000}"/>
    <cellStyle name="40% - Énfasis3 2 3 8" xfId="19942" xr:uid="{00000000-0005-0000-0000-0000EC150000}"/>
    <cellStyle name="40% - Énfasis3 2 3 8 2" xfId="27743" xr:uid="{00000000-0005-0000-0000-0000ED150000}"/>
    <cellStyle name="40% - Énfasis3 2 3 9" xfId="22428" xr:uid="{00000000-0005-0000-0000-0000EE150000}"/>
    <cellStyle name="40% - Énfasis3 2 4" xfId="1045" xr:uid="{00000000-0005-0000-0000-0000EF150000}"/>
    <cellStyle name="40% - Énfasis3 2 4 10" xfId="4345" xr:uid="{00000000-0005-0000-0000-0000F0150000}"/>
    <cellStyle name="40% - Énfasis3 2 4 11" xfId="2996" xr:uid="{00000000-0005-0000-0000-0000F1150000}"/>
    <cellStyle name="40% - Énfasis3 2 4 2" xfId="1860" xr:uid="{00000000-0005-0000-0000-0000F2150000}"/>
    <cellStyle name="40% - Énfasis3 2 4 2 10" xfId="3808" xr:uid="{00000000-0005-0000-0000-0000F3150000}"/>
    <cellStyle name="40% - Énfasis3 2 4 2 2" xfId="7419" xr:uid="{00000000-0005-0000-0000-0000F4150000}"/>
    <cellStyle name="40% - Énfasis3 2 4 2 2 2" xfId="17773" xr:uid="{00000000-0005-0000-0000-0000F5150000}"/>
    <cellStyle name="40% - Énfasis3 2 4 2 2 2 2" xfId="41085" xr:uid="{00000000-0005-0000-0000-0000F6150000}"/>
    <cellStyle name="40% - Énfasis3 2 4 2 2 3" xfId="12587" xr:uid="{00000000-0005-0000-0000-0000F7150000}"/>
    <cellStyle name="40% - Énfasis3 2 4 2 2 3 2" xfId="35770" xr:uid="{00000000-0005-0000-0000-0000F8150000}"/>
    <cellStyle name="40% - Énfasis3 2 4 2 2 4" xfId="30460" xr:uid="{00000000-0005-0000-0000-0000F9150000}"/>
    <cellStyle name="40% - Énfasis3 2 4 2 2 5" xfId="25145" xr:uid="{00000000-0005-0000-0000-0000FA150000}"/>
    <cellStyle name="40% - Énfasis3 2 4 2 3" xfId="9063" xr:uid="{00000000-0005-0000-0000-0000FB150000}"/>
    <cellStyle name="40% - Énfasis3 2 4 2 3 2" xfId="19508" xr:uid="{00000000-0005-0000-0000-0000FC150000}"/>
    <cellStyle name="40% - Énfasis3 2 4 2 3 2 2" xfId="42853" xr:uid="{00000000-0005-0000-0000-0000FD150000}"/>
    <cellStyle name="40% - Énfasis3 2 4 2 3 3" xfId="14354" xr:uid="{00000000-0005-0000-0000-0000FE150000}"/>
    <cellStyle name="40% - Énfasis3 2 4 2 3 3 2" xfId="37538" xr:uid="{00000000-0005-0000-0000-0000FF150000}"/>
    <cellStyle name="40% - Énfasis3 2 4 2 3 4" xfId="32228" xr:uid="{00000000-0005-0000-0000-000000160000}"/>
    <cellStyle name="40% - Énfasis3 2 4 2 3 5" xfId="26913" xr:uid="{00000000-0005-0000-0000-000001160000}"/>
    <cellStyle name="40% - Énfasis3 2 4 2 4" xfId="16135" xr:uid="{00000000-0005-0000-0000-000002160000}"/>
    <cellStyle name="40% - Énfasis3 2 4 2 4 2" xfId="39322" xr:uid="{00000000-0005-0000-0000-000003160000}"/>
    <cellStyle name="40% - Énfasis3 2 4 2 5" xfId="10826" xr:uid="{00000000-0005-0000-0000-000004160000}"/>
    <cellStyle name="40% - Énfasis3 2 4 2 5 2" xfId="34007" xr:uid="{00000000-0005-0000-0000-000005160000}"/>
    <cellStyle name="40% - Énfasis3 2 4 2 6" xfId="21453" xr:uid="{00000000-0005-0000-0000-000006160000}"/>
    <cellStyle name="40% - Énfasis3 2 4 2 6 2" xfId="28697" xr:uid="{00000000-0005-0000-0000-000007160000}"/>
    <cellStyle name="40% - Énfasis3 2 4 2 7" xfId="23382" xr:uid="{00000000-0005-0000-0000-000008160000}"/>
    <cellStyle name="40% - Énfasis3 2 4 2 8" xfId="44648" xr:uid="{00000000-0005-0000-0000-000009160000}"/>
    <cellStyle name="40% - Énfasis3 2 4 2 9" xfId="4346" xr:uid="{00000000-0005-0000-0000-00000A160000}"/>
    <cellStyle name="40% - Énfasis3 2 4 3" xfId="6619" xr:uid="{00000000-0005-0000-0000-00000B160000}"/>
    <cellStyle name="40% - Énfasis3 2 4 3 2" xfId="17021" xr:uid="{00000000-0005-0000-0000-00000C160000}"/>
    <cellStyle name="40% - Énfasis3 2 4 3 2 2" xfId="40273" xr:uid="{00000000-0005-0000-0000-00000D160000}"/>
    <cellStyle name="40% - Énfasis3 2 4 3 3" xfId="11775" xr:uid="{00000000-0005-0000-0000-00000E160000}"/>
    <cellStyle name="40% - Énfasis3 2 4 3 3 2" xfId="34958" xr:uid="{00000000-0005-0000-0000-00000F160000}"/>
    <cellStyle name="40% - Énfasis3 2 4 3 4" xfId="29648" xr:uid="{00000000-0005-0000-0000-000010160000}"/>
    <cellStyle name="40% - Énfasis3 2 4 3 5" xfId="24333" xr:uid="{00000000-0005-0000-0000-000011160000}"/>
    <cellStyle name="40% - Énfasis3 2 4 4" xfId="8310" xr:uid="{00000000-0005-0000-0000-000012160000}"/>
    <cellStyle name="40% - Énfasis3 2 4 4 2" xfId="18696" xr:uid="{00000000-0005-0000-0000-000013160000}"/>
    <cellStyle name="40% - Énfasis3 2 4 4 2 2" xfId="42041" xr:uid="{00000000-0005-0000-0000-000014160000}"/>
    <cellStyle name="40% - Énfasis3 2 4 4 3" xfId="13542" xr:uid="{00000000-0005-0000-0000-000015160000}"/>
    <cellStyle name="40% - Énfasis3 2 4 4 3 2" xfId="36726" xr:uid="{00000000-0005-0000-0000-000016160000}"/>
    <cellStyle name="40% - Énfasis3 2 4 4 4" xfId="31416" xr:uid="{00000000-0005-0000-0000-000017160000}"/>
    <cellStyle name="40% - Énfasis3 2 4 4 5" xfId="26101" xr:uid="{00000000-0005-0000-0000-000018160000}"/>
    <cellStyle name="40% - Énfasis3 2 4 5" xfId="15323" xr:uid="{00000000-0005-0000-0000-000019160000}"/>
    <cellStyle name="40% - Énfasis3 2 4 5 2" xfId="38510" xr:uid="{00000000-0005-0000-0000-00001A160000}"/>
    <cellStyle name="40% - Énfasis3 2 4 6" xfId="10014" xr:uid="{00000000-0005-0000-0000-00001B160000}"/>
    <cellStyle name="40% - Énfasis3 2 4 6 2" xfId="33195" xr:uid="{00000000-0005-0000-0000-00001C160000}"/>
    <cellStyle name="40% - Énfasis3 2 4 7" xfId="20641" xr:uid="{00000000-0005-0000-0000-00001D160000}"/>
    <cellStyle name="40% - Énfasis3 2 4 7 2" xfId="27885" xr:uid="{00000000-0005-0000-0000-00001E160000}"/>
    <cellStyle name="40% - Énfasis3 2 4 8" xfId="22570" xr:uid="{00000000-0005-0000-0000-00001F160000}"/>
    <cellStyle name="40% - Énfasis3 2 4 9" xfId="43836" xr:uid="{00000000-0005-0000-0000-000020160000}"/>
    <cellStyle name="40% - Énfasis3 2 5" xfId="626" xr:uid="{00000000-0005-0000-0000-000021160000}"/>
    <cellStyle name="40% - Énfasis3 2 5 10" xfId="2590" xr:uid="{00000000-0005-0000-0000-000022160000}"/>
    <cellStyle name="40% - Énfasis3 2 5 2" xfId="6220" xr:uid="{00000000-0005-0000-0000-000023160000}"/>
    <cellStyle name="40% - Énfasis3 2 5 2 2" xfId="16663" xr:uid="{00000000-0005-0000-0000-000024160000}"/>
    <cellStyle name="40% - Énfasis3 2 5 2 2 2" xfId="39867" xr:uid="{00000000-0005-0000-0000-000025160000}"/>
    <cellStyle name="40% - Énfasis3 2 5 2 3" xfId="11369" xr:uid="{00000000-0005-0000-0000-000026160000}"/>
    <cellStyle name="40% - Énfasis3 2 5 2 3 2" xfId="34552" xr:uid="{00000000-0005-0000-0000-000027160000}"/>
    <cellStyle name="40% - Énfasis3 2 5 2 4" xfId="29242" xr:uid="{00000000-0005-0000-0000-000028160000}"/>
    <cellStyle name="40% - Énfasis3 2 5 2 5" xfId="23927" xr:uid="{00000000-0005-0000-0000-000029160000}"/>
    <cellStyle name="40% - Énfasis3 2 5 3" xfId="7952" xr:uid="{00000000-0005-0000-0000-00002A160000}"/>
    <cellStyle name="40% - Énfasis3 2 5 3 2" xfId="18291" xr:uid="{00000000-0005-0000-0000-00002B160000}"/>
    <cellStyle name="40% - Énfasis3 2 5 3 2 2" xfId="41635" xr:uid="{00000000-0005-0000-0000-00002C160000}"/>
    <cellStyle name="40% - Énfasis3 2 5 3 3" xfId="13136" xr:uid="{00000000-0005-0000-0000-00002D160000}"/>
    <cellStyle name="40% - Énfasis3 2 5 3 3 2" xfId="36320" xr:uid="{00000000-0005-0000-0000-00002E160000}"/>
    <cellStyle name="40% - Énfasis3 2 5 3 4" xfId="31010" xr:uid="{00000000-0005-0000-0000-00002F160000}"/>
    <cellStyle name="40% - Énfasis3 2 5 3 5" xfId="25695" xr:uid="{00000000-0005-0000-0000-000030160000}"/>
    <cellStyle name="40% - Énfasis3 2 5 4" xfId="14917" xr:uid="{00000000-0005-0000-0000-000031160000}"/>
    <cellStyle name="40% - Énfasis3 2 5 4 2" xfId="38104" xr:uid="{00000000-0005-0000-0000-000032160000}"/>
    <cellStyle name="40% - Énfasis3 2 5 5" xfId="9608" xr:uid="{00000000-0005-0000-0000-000033160000}"/>
    <cellStyle name="40% - Énfasis3 2 5 5 2" xfId="32789" xr:uid="{00000000-0005-0000-0000-000034160000}"/>
    <cellStyle name="40% - Énfasis3 2 5 6" xfId="20235" xr:uid="{00000000-0005-0000-0000-000035160000}"/>
    <cellStyle name="40% - Énfasis3 2 5 6 2" xfId="27479" xr:uid="{00000000-0005-0000-0000-000036160000}"/>
    <cellStyle name="40% - Énfasis3 2 5 7" xfId="22164" xr:uid="{00000000-0005-0000-0000-000037160000}"/>
    <cellStyle name="40% - Énfasis3 2 5 8" xfId="43430" xr:uid="{00000000-0005-0000-0000-000038160000}"/>
    <cellStyle name="40% - Énfasis3 2 5 9" xfId="4347" xr:uid="{00000000-0005-0000-0000-000039160000}"/>
    <cellStyle name="40% - Énfasis3 2 6" xfId="1453" xr:uid="{00000000-0005-0000-0000-00003A160000}"/>
    <cellStyle name="40% - Énfasis3 2 6 10" xfId="3402" xr:uid="{00000000-0005-0000-0000-00003B160000}"/>
    <cellStyle name="40% - Énfasis3 2 6 2" xfId="7019" xr:uid="{00000000-0005-0000-0000-00003C160000}"/>
    <cellStyle name="40% - Énfasis3 2 6 2 2" xfId="17391" xr:uid="{00000000-0005-0000-0000-00003D160000}"/>
    <cellStyle name="40% - Énfasis3 2 6 2 2 2" xfId="40679" xr:uid="{00000000-0005-0000-0000-00003E160000}"/>
    <cellStyle name="40% - Énfasis3 2 6 2 3" xfId="12181" xr:uid="{00000000-0005-0000-0000-00003F160000}"/>
    <cellStyle name="40% - Énfasis3 2 6 2 3 2" xfId="35364" xr:uid="{00000000-0005-0000-0000-000040160000}"/>
    <cellStyle name="40% - Énfasis3 2 6 2 4" xfId="30054" xr:uid="{00000000-0005-0000-0000-000041160000}"/>
    <cellStyle name="40% - Énfasis3 2 6 2 5" xfId="24739" xr:uid="{00000000-0005-0000-0000-000042160000}"/>
    <cellStyle name="40% - Énfasis3 2 6 3" xfId="8680" xr:uid="{00000000-0005-0000-0000-000043160000}"/>
    <cellStyle name="40% - Énfasis3 2 6 3 2" xfId="19102" xr:uid="{00000000-0005-0000-0000-000044160000}"/>
    <cellStyle name="40% - Énfasis3 2 6 3 2 2" xfId="42447" xr:uid="{00000000-0005-0000-0000-000045160000}"/>
    <cellStyle name="40% - Énfasis3 2 6 3 3" xfId="13948" xr:uid="{00000000-0005-0000-0000-000046160000}"/>
    <cellStyle name="40% - Énfasis3 2 6 3 3 2" xfId="37132" xr:uid="{00000000-0005-0000-0000-000047160000}"/>
    <cellStyle name="40% - Énfasis3 2 6 3 4" xfId="31822" xr:uid="{00000000-0005-0000-0000-000048160000}"/>
    <cellStyle name="40% - Énfasis3 2 6 3 5" xfId="26507" xr:uid="{00000000-0005-0000-0000-000049160000}"/>
    <cellStyle name="40% - Énfasis3 2 6 4" xfId="15729" xr:uid="{00000000-0005-0000-0000-00004A160000}"/>
    <cellStyle name="40% - Énfasis3 2 6 4 2" xfId="38916" xr:uid="{00000000-0005-0000-0000-00004B160000}"/>
    <cellStyle name="40% - Énfasis3 2 6 5" xfId="10420" xr:uid="{00000000-0005-0000-0000-00004C160000}"/>
    <cellStyle name="40% - Énfasis3 2 6 5 2" xfId="33601" xr:uid="{00000000-0005-0000-0000-00004D160000}"/>
    <cellStyle name="40% - Énfasis3 2 6 6" xfId="21047" xr:uid="{00000000-0005-0000-0000-00004E160000}"/>
    <cellStyle name="40% - Énfasis3 2 6 6 2" xfId="28291" xr:uid="{00000000-0005-0000-0000-00004F160000}"/>
    <cellStyle name="40% - Énfasis3 2 6 7" xfId="22976" xr:uid="{00000000-0005-0000-0000-000050160000}"/>
    <cellStyle name="40% - Énfasis3 2 6 8" xfId="44242" xr:uid="{00000000-0005-0000-0000-000051160000}"/>
    <cellStyle name="40% - Énfasis3 2 6 9" xfId="4348" xr:uid="{00000000-0005-0000-0000-000052160000}"/>
    <cellStyle name="40% - Énfasis3 2 7" xfId="2268" xr:uid="{00000000-0005-0000-0000-000053160000}"/>
    <cellStyle name="40% - Énfasis3 2 7 2" xfId="6087" xr:uid="{00000000-0005-0000-0000-000054160000}"/>
    <cellStyle name="40% - Énfasis3 2 7 2 2" xfId="39733" xr:uid="{00000000-0005-0000-0000-000055160000}"/>
    <cellStyle name="40% - Énfasis3 2 7 3" xfId="11235" xr:uid="{00000000-0005-0000-0000-000056160000}"/>
    <cellStyle name="40% - Énfasis3 2 7 3 2" xfId="34418" xr:uid="{00000000-0005-0000-0000-000057160000}"/>
    <cellStyle name="40% - Énfasis3 2 7 4" xfId="21855" xr:uid="{00000000-0005-0000-0000-000058160000}"/>
    <cellStyle name="40% - Énfasis3 2 7 4 2" xfId="29108" xr:uid="{00000000-0005-0000-0000-000059160000}"/>
    <cellStyle name="40% - Énfasis3 2 7 5" xfId="23793" xr:uid="{00000000-0005-0000-0000-00005A160000}"/>
    <cellStyle name="40% - Énfasis3 2 8" xfId="492" xr:uid="{00000000-0005-0000-0000-00005B160000}"/>
    <cellStyle name="40% - Énfasis3 2 8 2" xfId="18158" xr:uid="{00000000-0005-0000-0000-00005C160000}"/>
    <cellStyle name="40% - Énfasis3 2 8 2 2" xfId="41501" xr:uid="{00000000-0005-0000-0000-00005D160000}"/>
    <cellStyle name="40% - Énfasis3 2 8 3" xfId="13002" xr:uid="{00000000-0005-0000-0000-00005E160000}"/>
    <cellStyle name="40% - Énfasis3 2 8 3 2" xfId="36186" xr:uid="{00000000-0005-0000-0000-00005F160000}"/>
    <cellStyle name="40% - Énfasis3 2 8 4" xfId="20101" xr:uid="{00000000-0005-0000-0000-000060160000}"/>
    <cellStyle name="40% - Énfasis3 2 8 4 2" xfId="30876" xr:uid="{00000000-0005-0000-0000-000061160000}"/>
    <cellStyle name="40% - Énfasis3 2 8 5" xfId="25561" xr:uid="{00000000-0005-0000-0000-000062160000}"/>
    <cellStyle name="40% - Énfasis3 2 8 6" xfId="43296" xr:uid="{00000000-0005-0000-0000-000063160000}"/>
    <cellStyle name="40% - Énfasis3 2 8 7" xfId="4349" xr:uid="{00000000-0005-0000-0000-000064160000}"/>
    <cellStyle name="40% - Énfasis3 2 8 8" xfId="2456" xr:uid="{00000000-0005-0000-0000-000065160000}"/>
    <cellStyle name="40% - Énfasis3 2 9" xfId="14783" xr:uid="{00000000-0005-0000-0000-000066160000}"/>
    <cellStyle name="40% - Énfasis3 2 9 2" xfId="37970" xr:uid="{00000000-0005-0000-0000-000067160000}"/>
    <cellStyle name="40% - Énfasis3 3" xfId="167" xr:uid="{00000000-0005-0000-0000-000068160000}"/>
    <cellStyle name="40% - Énfasis3 3 2" xfId="168" xr:uid="{00000000-0005-0000-0000-000069160000}"/>
    <cellStyle name="40% - Énfasis3 3 2 2" xfId="169" xr:uid="{00000000-0005-0000-0000-00006A160000}"/>
    <cellStyle name="40% - Énfasis3 3 2 2 2" xfId="2274" xr:uid="{00000000-0005-0000-0000-00006B160000}"/>
    <cellStyle name="40% - Énfasis3 3 2 2 2 2" xfId="7457" xr:uid="{00000000-0005-0000-0000-00006C160000}"/>
    <cellStyle name="40% - Énfasis3 3 2 2 2 2 2" xfId="41124" xr:uid="{00000000-0005-0000-0000-00006D160000}"/>
    <cellStyle name="40% - Énfasis3 3 2 2 2 3" xfId="12626" xr:uid="{00000000-0005-0000-0000-00006E160000}"/>
    <cellStyle name="40% - Énfasis3 3 2 2 2 3 2" xfId="35809" xr:uid="{00000000-0005-0000-0000-00006F160000}"/>
    <cellStyle name="40% - Énfasis3 3 2 2 2 4" xfId="21861" xr:uid="{00000000-0005-0000-0000-000070160000}"/>
    <cellStyle name="40% - Énfasis3 3 2 2 2 4 2" xfId="30499" xr:uid="{00000000-0005-0000-0000-000071160000}"/>
    <cellStyle name="40% - Énfasis3 3 2 2 2 5" xfId="25184" xr:uid="{00000000-0005-0000-0000-000072160000}"/>
    <cellStyle name="40% - Énfasis3 3 2 2 3" xfId="1899" xr:uid="{00000000-0005-0000-0000-000073160000}"/>
    <cellStyle name="40% - Énfasis3 3 2 2 3 2" xfId="19547" xr:uid="{00000000-0005-0000-0000-000074160000}"/>
    <cellStyle name="40% - Énfasis3 3 2 2 3 2 2" xfId="42892" xr:uid="{00000000-0005-0000-0000-000075160000}"/>
    <cellStyle name="40% - Énfasis3 3 2 2 3 3" xfId="14393" xr:uid="{00000000-0005-0000-0000-000076160000}"/>
    <cellStyle name="40% - Énfasis3 3 2 2 3 3 2" xfId="37577" xr:uid="{00000000-0005-0000-0000-000077160000}"/>
    <cellStyle name="40% - Énfasis3 3 2 2 3 4" xfId="21492" xr:uid="{00000000-0005-0000-0000-000078160000}"/>
    <cellStyle name="40% - Énfasis3 3 2 2 3 4 2" xfId="32267" xr:uid="{00000000-0005-0000-0000-000079160000}"/>
    <cellStyle name="40% - Énfasis3 3 2 2 3 5" xfId="26952" xr:uid="{00000000-0005-0000-0000-00007A160000}"/>
    <cellStyle name="40% - Énfasis3 3 2 2 3 6" xfId="44687" xr:uid="{00000000-0005-0000-0000-00007B160000}"/>
    <cellStyle name="40% - Énfasis3 3 2 2 3 7" xfId="4350" xr:uid="{00000000-0005-0000-0000-00007C160000}"/>
    <cellStyle name="40% - Énfasis3 3 2 2 3 8" xfId="3847" xr:uid="{00000000-0005-0000-0000-00007D160000}"/>
    <cellStyle name="40% - Énfasis3 3 2 2 4" xfId="16174" xr:uid="{00000000-0005-0000-0000-00007E160000}"/>
    <cellStyle name="40% - Énfasis3 3 2 2 4 2" xfId="39361" xr:uid="{00000000-0005-0000-0000-00007F160000}"/>
    <cellStyle name="40% - Énfasis3 3 2 2 5" xfId="10865" xr:uid="{00000000-0005-0000-0000-000080160000}"/>
    <cellStyle name="40% - Énfasis3 3 2 2 5 2" xfId="34046" xr:uid="{00000000-0005-0000-0000-000081160000}"/>
    <cellStyle name="40% - Énfasis3 3 2 2 6" xfId="19945" xr:uid="{00000000-0005-0000-0000-000082160000}"/>
    <cellStyle name="40% - Énfasis3 3 2 2 6 2" xfId="28736" xr:uid="{00000000-0005-0000-0000-000083160000}"/>
    <cellStyle name="40% - Énfasis3 3 2 2 7" xfId="23421" xr:uid="{00000000-0005-0000-0000-000084160000}"/>
    <cellStyle name="40% - Énfasis3 3 2 3" xfId="2273" xr:uid="{00000000-0005-0000-0000-000085160000}"/>
    <cellStyle name="40% - Énfasis3 3 2 3 2" xfId="6657" xr:uid="{00000000-0005-0000-0000-000086160000}"/>
    <cellStyle name="40% - Énfasis3 3 2 3 2 2" xfId="40312" xr:uid="{00000000-0005-0000-0000-000087160000}"/>
    <cellStyle name="40% - Énfasis3 3 2 3 3" xfId="11814" xr:uid="{00000000-0005-0000-0000-000088160000}"/>
    <cellStyle name="40% - Énfasis3 3 2 3 3 2" xfId="34997" xr:uid="{00000000-0005-0000-0000-000089160000}"/>
    <cellStyle name="40% - Énfasis3 3 2 3 4" xfId="21860" xr:uid="{00000000-0005-0000-0000-00008A160000}"/>
    <cellStyle name="40% - Énfasis3 3 2 3 4 2" xfId="29687" xr:uid="{00000000-0005-0000-0000-00008B160000}"/>
    <cellStyle name="40% - Énfasis3 3 2 3 5" xfId="24372" xr:uid="{00000000-0005-0000-0000-00008C160000}"/>
    <cellStyle name="40% - Énfasis3 3 2 4" xfId="1084" xr:uid="{00000000-0005-0000-0000-00008D160000}"/>
    <cellStyle name="40% - Énfasis3 3 2 4 2" xfId="18735" xr:uid="{00000000-0005-0000-0000-00008E160000}"/>
    <cellStyle name="40% - Énfasis3 3 2 4 2 2" xfId="42080" xr:uid="{00000000-0005-0000-0000-00008F160000}"/>
    <cellStyle name="40% - Énfasis3 3 2 4 3" xfId="13581" xr:uid="{00000000-0005-0000-0000-000090160000}"/>
    <cellStyle name="40% - Énfasis3 3 2 4 3 2" xfId="36765" xr:uid="{00000000-0005-0000-0000-000091160000}"/>
    <cellStyle name="40% - Énfasis3 3 2 4 4" xfId="20680" xr:uid="{00000000-0005-0000-0000-000092160000}"/>
    <cellStyle name="40% - Énfasis3 3 2 4 4 2" xfId="31455" xr:uid="{00000000-0005-0000-0000-000093160000}"/>
    <cellStyle name="40% - Énfasis3 3 2 4 5" xfId="26140" xr:uid="{00000000-0005-0000-0000-000094160000}"/>
    <cellStyle name="40% - Énfasis3 3 2 4 6" xfId="43875" xr:uid="{00000000-0005-0000-0000-000095160000}"/>
    <cellStyle name="40% - Énfasis3 3 2 4 7" xfId="4351" xr:uid="{00000000-0005-0000-0000-000096160000}"/>
    <cellStyle name="40% - Énfasis3 3 2 4 8" xfId="3035" xr:uid="{00000000-0005-0000-0000-000097160000}"/>
    <cellStyle name="40% - Énfasis3 3 2 5" xfId="15362" xr:uid="{00000000-0005-0000-0000-000098160000}"/>
    <cellStyle name="40% - Énfasis3 3 2 5 2" xfId="38549" xr:uid="{00000000-0005-0000-0000-000099160000}"/>
    <cellStyle name="40% - Énfasis3 3 2 6" xfId="10053" xr:uid="{00000000-0005-0000-0000-00009A160000}"/>
    <cellStyle name="40% - Énfasis3 3 2 6 2" xfId="33234" xr:uid="{00000000-0005-0000-0000-00009B160000}"/>
    <cellStyle name="40% - Énfasis3 3 2 7" xfId="19944" xr:uid="{00000000-0005-0000-0000-00009C160000}"/>
    <cellStyle name="40% - Énfasis3 3 2 7 2" xfId="27924" xr:uid="{00000000-0005-0000-0000-00009D160000}"/>
    <cellStyle name="40% - Énfasis3 3 2 8" xfId="22609" xr:uid="{00000000-0005-0000-0000-00009E160000}"/>
    <cellStyle name="40% - Énfasis3 3 3" xfId="170" xr:uid="{00000000-0005-0000-0000-00009F160000}"/>
    <cellStyle name="40% - Énfasis3 3 3 2" xfId="2275" xr:uid="{00000000-0005-0000-0000-0000A0160000}"/>
    <cellStyle name="40% - Énfasis3 3 3 2 2" xfId="7057" xr:uid="{00000000-0005-0000-0000-0000A1160000}"/>
    <cellStyle name="40% - Énfasis3 3 3 2 2 2" xfId="40718" xr:uid="{00000000-0005-0000-0000-0000A2160000}"/>
    <cellStyle name="40% - Énfasis3 3 3 2 3" xfId="12220" xr:uid="{00000000-0005-0000-0000-0000A3160000}"/>
    <cellStyle name="40% - Énfasis3 3 3 2 3 2" xfId="35403" xr:uid="{00000000-0005-0000-0000-0000A4160000}"/>
    <cellStyle name="40% - Énfasis3 3 3 2 4" xfId="21862" xr:uid="{00000000-0005-0000-0000-0000A5160000}"/>
    <cellStyle name="40% - Énfasis3 3 3 2 4 2" xfId="30093" xr:uid="{00000000-0005-0000-0000-0000A6160000}"/>
    <cellStyle name="40% - Énfasis3 3 3 2 5" xfId="24778" xr:uid="{00000000-0005-0000-0000-0000A7160000}"/>
    <cellStyle name="40% - Énfasis3 3 3 3" xfId="1492" xr:uid="{00000000-0005-0000-0000-0000A8160000}"/>
    <cellStyle name="40% - Énfasis3 3 3 3 2" xfId="19141" xr:uid="{00000000-0005-0000-0000-0000A9160000}"/>
    <cellStyle name="40% - Énfasis3 3 3 3 2 2" xfId="42486" xr:uid="{00000000-0005-0000-0000-0000AA160000}"/>
    <cellStyle name="40% - Énfasis3 3 3 3 3" xfId="13987" xr:uid="{00000000-0005-0000-0000-0000AB160000}"/>
    <cellStyle name="40% - Énfasis3 3 3 3 3 2" xfId="37171" xr:uid="{00000000-0005-0000-0000-0000AC160000}"/>
    <cellStyle name="40% - Énfasis3 3 3 3 4" xfId="21086" xr:uid="{00000000-0005-0000-0000-0000AD160000}"/>
    <cellStyle name="40% - Énfasis3 3 3 3 4 2" xfId="31861" xr:uid="{00000000-0005-0000-0000-0000AE160000}"/>
    <cellStyle name="40% - Énfasis3 3 3 3 5" xfId="26546" xr:uid="{00000000-0005-0000-0000-0000AF160000}"/>
    <cellStyle name="40% - Énfasis3 3 3 3 6" xfId="44281" xr:uid="{00000000-0005-0000-0000-0000B0160000}"/>
    <cellStyle name="40% - Énfasis3 3 3 3 7" xfId="4352" xr:uid="{00000000-0005-0000-0000-0000B1160000}"/>
    <cellStyle name="40% - Énfasis3 3 3 3 8" xfId="3441" xr:uid="{00000000-0005-0000-0000-0000B2160000}"/>
    <cellStyle name="40% - Énfasis3 3 3 4" xfId="15768" xr:uid="{00000000-0005-0000-0000-0000B3160000}"/>
    <cellStyle name="40% - Énfasis3 3 3 4 2" xfId="38955" xr:uid="{00000000-0005-0000-0000-0000B4160000}"/>
    <cellStyle name="40% - Énfasis3 3 3 5" xfId="10459" xr:uid="{00000000-0005-0000-0000-0000B5160000}"/>
    <cellStyle name="40% - Énfasis3 3 3 5 2" xfId="33640" xr:uid="{00000000-0005-0000-0000-0000B6160000}"/>
    <cellStyle name="40% - Énfasis3 3 3 6" xfId="19946" xr:uid="{00000000-0005-0000-0000-0000B7160000}"/>
    <cellStyle name="40% - Énfasis3 3 3 6 2" xfId="28330" xr:uid="{00000000-0005-0000-0000-0000B8160000}"/>
    <cellStyle name="40% - Énfasis3 3 3 7" xfId="23015" xr:uid="{00000000-0005-0000-0000-0000B9160000}"/>
    <cellStyle name="40% - Énfasis3 3 4" xfId="2272" xr:uid="{00000000-0005-0000-0000-0000BA160000}"/>
    <cellStyle name="40% - Énfasis3 3 4 2" xfId="6258" xr:uid="{00000000-0005-0000-0000-0000BB160000}"/>
    <cellStyle name="40% - Énfasis3 3 4 2 2" xfId="39906" xr:uid="{00000000-0005-0000-0000-0000BC160000}"/>
    <cellStyle name="40% - Énfasis3 3 4 3" xfId="11408" xr:uid="{00000000-0005-0000-0000-0000BD160000}"/>
    <cellStyle name="40% - Énfasis3 3 4 3 2" xfId="34591" xr:uid="{00000000-0005-0000-0000-0000BE160000}"/>
    <cellStyle name="40% - Énfasis3 3 4 4" xfId="21859" xr:uid="{00000000-0005-0000-0000-0000BF160000}"/>
    <cellStyle name="40% - Énfasis3 3 4 4 2" xfId="29281" xr:uid="{00000000-0005-0000-0000-0000C0160000}"/>
    <cellStyle name="40% - Énfasis3 3 4 5" xfId="23966" xr:uid="{00000000-0005-0000-0000-0000C1160000}"/>
    <cellStyle name="40% - Énfasis3 3 5" xfId="665" xr:uid="{00000000-0005-0000-0000-0000C2160000}"/>
    <cellStyle name="40% - Énfasis3 3 5 2" xfId="18330" xr:uid="{00000000-0005-0000-0000-0000C3160000}"/>
    <cellStyle name="40% - Énfasis3 3 5 2 2" xfId="41674" xr:uid="{00000000-0005-0000-0000-0000C4160000}"/>
    <cellStyle name="40% - Énfasis3 3 5 3" xfId="13175" xr:uid="{00000000-0005-0000-0000-0000C5160000}"/>
    <cellStyle name="40% - Énfasis3 3 5 3 2" xfId="36359" xr:uid="{00000000-0005-0000-0000-0000C6160000}"/>
    <cellStyle name="40% - Énfasis3 3 5 4" xfId="20274" xr:uid="{00000000-0005-0000-0000-0000C7160000}"/>
    <cellStyle name="40% - Énfasis3 3 5 4 2" xfId="31049" xr:uid="{00000000-0005-0000-0000-0000C8160000}"/>
    <cellStyle name="40% - Énfasis3 3 5 5" xfId="25734" xr:uid="{00000000-0005-0000-0000-0000C9160000}"/>
    <cellStyle name="40% - Énfasis3 3 5 6" xfId="43469" xr:uid="{00000000-0005-0000-0000-0000CA160000}"/>
    <cellStyle name="40% - Énfasis3 3 5 7" xfId="4353" xr:uid="{00000000-0005-0000-0000-0000CB160000}"/>
    <cellStyle name="40% - Énfasis3 3 5 8" xfId="2629" xr:uid="{00000000-0005-0000-0000-0000CC160000}"/>
    <cellStyle name="40% - Énfasis3 3 6" xfId="14956" xr:uid="{00000000-0005-0000-0000-0000CD160000}"/>
    <cellStyle name="40% - Énfasis3 3 6 2" xfId="38143" xr:uid="{00000000-0005-0000-0000-0000CE160000}"/>
    <cellStyle name="40% - Énfasis3 3 7" xfId="9647" xr:uid="{00000000-0005-0000-0000-0000CF160000}"/>
    <cellStyle name="40% - Énfasis3 3 7 2" xfId="32828" xr:uid="{00000000-0005-0000-0000-0000D0160000}"/>
    <cellStyle name="40% - Énfasis3 3 8" xfId="19943" xr:uid="{00000000-0005-0000-0000-0000D1160000}"/>
    <cellStyle name="40% - Énfasis3 3 8 2" xfId="27518" xr:uid="{00000000-0005-0000-0000-0000D2160000}"/>
    <cellStyle name="40% - Énfasis3 3 9" xfId="22203" xr:uid="{00000000-0005-0000-0000-0000D3160000}"/>
    <cellStyle name="40% - Énfasis3 4" xfId="171" xr:uid="{00000000-0005-0000-0000-0000D4160000}"/>
    <cellStyle name="40% - Énfasis3 4 2" xfId="172" xr:uid="{00000000-0005-0000-0000-0000D5160000}"/>
    <cellStyle name="40% - Énfasis3 4 2 2" xfId="173" xr:uid="{00000000-0005-0000-0000-0000D6160000}"/>
    <cellStyle name="40% - Énfasis3 4 2 2 2" xfId="2278" xr:uid="{00000000-0005-0000-0000-0000D7160000}"/>
    <cellStyle name="40% - Énfasis3 4 2 2 2 2" xfId="7594" xr:uid="{00000000-0005-0000-0000-0000D8160000}"/>
    <cellStyle name="40% - Énfasis3 4 2 2 2 2 2" xfId="41263" xr:uid="{00000000-0005-0000-0000-0000D9160000}"/>
    <cellStyle name="40% - Énfasis3 4 2 2 2 3" xfId="12765" xr:uid="{00000000-0005-0000-0000-0000DA160000}"/>
    <cellStyle name="40% - Énfasis3 4 2 2 2 3 2" xfId="35948" xr:uid="{00000000-0005-0000-0000-0000DB160000}"/>
    <cellStyle name="40% - Énfasis3 4 2 2 2 4" xfId="21865" xr:uid="{00000000-0005-0000-0000-0000DC160000}"/>
    <cellStyle name="40% - Énfasis3 4 2 2 2 4 2" xfId="30638" xr:uid="{00000000-0005-0000-0000-0000DD160000}"/>
    <cellStyle name="40% - Énfasis3 4 2 2 2 5" xfId="25323" xr:uid="{00000000-0005-0000-0000-0000DE160000}"/>
    <cellStyle name="40% - Énfasis3 4 2 2 3" xfId="2038" xr:uid="{00000000-0005-0000-0000-0000DF160000}"/>
    <cellStyle name="40% - Énfasis3 4 2 2 3 2" xfId="19686" xr:uid="{00000000-0005-0000-0000-0000E0160000}"/>
    <cellStyle name="40% - Énfasis3 4 2 2 3 2 2" xfId="43031" xr:uid="{00000000-0005-0000-0000-0000E1160000}"/>
    <cellStyle name="40% - Énfasis3 4 2 2 3 3" xfId="14532" xr:uid="{00000000-0005-0000-0000-0000E2160000}"/>
    <cellStyle name="40% - Énfasis3 4 2 2 3 3 2" xfId="37716" xr:uid="{00000000-0005-0000-0000-0000E3160000}"/>
    <cellStyle name="40% - Énfasis3 4 2 2 3 4" xfId="21631" xr:uid="{00000000-0005-0000-0000-0000E4160000}"/>
    <cellStyle name="40% - Énfasis3 4 2 2 3 4 2" xfId="32406" xr:uid="{00000000-0005-0000-0000-0000E5160000}"/>
    <cellStyle name="40% - Énfasis3 4 2 2 3 5" xfId="27091" xr:uid="{00000000-0005-0000-0000-0000E6160000}"/>
    <cellStyle name="40% - Énfasis3 4 2 2 3 6" xfId="44826" xr:uid="{00000000-0005-0000-0000-0000E7160000}"/>
    <cellStyle name="40% - Énfasis3 4 2 2 3 7" xfId="4354" xr:uid="{00000000-0005-0000-0000-0000E8160000}"/>
    <cellStyle name="40% - Énfasis3 4 2 2 3 8" xfId="3986" xr:uid="{00000000-0005-0000-0000-0000E9160000}"/>
    <cellStyle name="40% - Énfasis3 4 2 2 4" xfId="16313" xr:uid="{00000000-0005-0000-0000-0000EA160000}"/>
    <cellStyle name="40% - Énfasis3 4 2 2 4 2" xfId="39500" xr:uid="{00000000-0005-0000-0000-0000EB160000}"/>
    <cellStyle name="40% - Énfasis3 4 2 2 5" xfId="11004" xr:uid="{00000000-0005-0000-0000-0000EC160000}"/>
    <cellStyle name="40% - Énfasis3 4 2 2 5 2" xfId="34185" xr:uid="{00000000-0005-0000-0000-0000ED160000}"/>
    <cellStyle name="40% - Énfasis3 4 2 2 6" xfId="19949" xr:uid="{00000000-0005-0000-0000-0000EE160000}"/>
    <cellStyle name="40% - Énfasis3 4 2 2 6 2" xfId="28875" xr:uid="{00000000-0005-0000-0000-0000EF160000}"/>
    <cellStyle name="40% - Énfasis3 4 2 2 7" xfId="23560" xr:uid="{00000000-0005-0000-0000-0000F0160000}"/>
    <cellStyle name="40% - Énfasis3 4 2 3" xfId="2277" xr:uid="{00000000-0005-0000-0000-0000F1160000}"/>
    <cellStyle name="40% - Énfasis3 4 2 3 2" xfId="6794" xr:uid="{00000000-0005-0000-0000-0000F2160000}"/>
    <cellStyle name="40% - Énfasis3 4 2 3 2 2" xfId="40451" xr:uid="{00000000-0005-0000-0000-0000F3160000}"/>
    <cellStyle name="40% - Énfasis3 4 2 3 3" xfId="11953" xr:uid="{00000000-0005-0000-0000-0000F4160000}"/>
    <cellStyle name="40% - Énfasis3 4 2 3 3 2" xfId="35136" xr:uid="{00000000-0005-0000-0000-0000F5160000}"/>
    <cellStyle name="40% - Énfasis3 4 2 3 4" xfId="21864" xr:uid="{00000000-0005-0000-0000-0000F6160000}"/>
    <cellStyle name="40% - Énfasis3 4 2 3 4 2" xfId="29826" xr:uid="{00000000-0005-0000-0000-0000F7160000}"/>
    <cellStyle name="40% - Énfasis3 4 2 3 5" xfId="24511" xr:uid="{00000000-0005-0000-0000-0000F8160000}"/>
    <cellStyle name="40% - Énfasis3 4 2 4" xfId="1223" xr:uid="{00000000-0005-0000-0000-0000F9160000}"/>
    <cellStyle name="40% - Énfasis3 4 2 4 2" xfId="18874" xr:uid="{00000000-0005-0000-0000-0000FA160000}"/>
    <cellStyle name="40% - Énfasis3 4 2 4 2 2" xfId="42219" xr:uid="{00000000-0005-0000-0000-0000FB160000}"/>
    <cellStyle name="40% - Énfasis3 4 2 4 3" xfId="13720" xr:uid="{00000000-0005-0000-0000-0000FC160000}"/>
    <cellStyle name="40% - Énfasis3 4 2 4 3 2" xfId="36904" xr:uid="{00000000-0005-0000-0000-0000FD160000}"/>
    <cellStyle name="40% - Énfasis3 4 2 4 4" xfId="20819" xr:uid="{00000000-0005-0000-0000-0000FE160000}"/>
    <cellStyle name="40% - Énfasis3 4 2 4 4 2" xfId="31594" xr:uid="{00000000-0005-0000-0000-0000FF160000}"/>
    <cellStyle name="40% - Énfasis3 4 2 4 5" xfId="26279" xr:uid="{00000000-0005-0000-0000-000000170000}"/>
    <cellStyle name="40% - Énfasis3 4 2 4 6" xfId="44014" xr:uid="{00000000-0005-0000-0000-000001170000}"/>
    <cellStyle name="40% - Énfasis3 4 2 4 7" xfId="4355" xr:uid="{00000000-0005-0000-0000-000002170000}"/>
    <cellStyle name="40% - Énfasis3 4 2 4 8" xfId="3174" xr:uid="{00000000-0005-0000-0000-000003170000}"/>
    <cellStyle name="40% - Énfasis3 4 2 5" xfId="15501" xr:uid="{00000000-0005-0000-0000-000004170000}"/>
    <cellStyle name="40% - Énfasis3 4 2 5 2" xfId="38688" xr:uid="{00000000-0005-0000-0000-000005170000}"/>
    <cellStyle name="40% - Énfasis3 4 2 6" xfId="10192" xr:uid="{00000000-0005-0000-0000-000006170000}"/>
    <cellStyle name="40% - Énfasis3 4 2 6 2" xfId="33373" xr:uid="{00000000-0005-0000-0000-000007170000}"/>
    <cellStyle name="40% - Énfasis3 4 2 7" xfId="19948" xr:uid="{00000000-0005-0000-0000-000008170000}"/>
    <cellStyle name="40% - Énfasis3 4 2 7 2" xfId="28063" xr:uid="{00000000-0005-0000-0000-000009170000}"/>
    <cellStyle name="40% - Énfasis3 4 2 8" xfId="22748" xr:uid="{00000000-0005-0000-0000-00000A170000}"/>
    <cellStyle name="40% - Énfasis3 4 3" xfId="174" xr:uid="{00000000-0005-0000-0000-00000B170000}"/>
    <cellStyle name="40% - Énfasis3 4 3 2" xfId="2279" xr:uid="{00000000-0005-0000-0000-00000C170000}"/>
    <cellStyle name="40% - Énfasis3 4 3 2 2" xfId="7194" xr:uid="{00000000-0005-0000-0000-00000D170000}"/>
    <cellStyle name="40% - Énfasis3 4 3 2 2 2" xfId="40857" xr:uid="{00000000-0005-0000-0000-00000E170000}"/>
    <cellStyle name="40% - Énfasis3 4 3 2 3" xfId="12359" xr:uid="{00000000-0005-0000-0000-00000F170000}"/>
    <cellStyle name="40% - Énfasis3 4 3 2 3 2" xfId="35542" xr:uid="{00000000-0005-0000-0000-000010170000}"/>
    <cellStyle name="40% - Énfasis3 4 3 2 4" xfId="21866" xr:uid="{00000000-0005-0000-0000-000011170000}"/>
    <cellStyle name="40% - Énfasis3 4 3 2 4 2" xfId="30232" xr:uid="{00000000-0005-0000-0000-000012170000}"/>
    <cellStyle name="40% - Énfasis3 4 3 2 5" xfId="24917" xr:uid="{00000000-0005-0000-0000-000013170000}"/>
    <cellStyle name="40% - Énfasis3 4 3 3" xfId="1631" xr:uid="{00000000-0005-0000-0000-000014170000}"/>
    <cellStyle name="40% - Énfasis3 4 3 3 2" xfId="19280" xr:uid="{00000000-0005-0000-0000-000015170000}"/>
    <cellStyle name="40% - Énfasis3 4 3 3 2 2" xfId="42625" xr:uid="{00000000-0005-0000-0000-000016170000}"/>
    <cellStyle name="40% - Énfasis3 4 3 3 3" xfId="14126" xr:uid="{00000000-0005-0000-0000-000017170000}"/>
    <cellStyle name="40% - Énfasis3 4 3 3 3 2" xfId="37310" xr:uid="{00000000-0005-0000-0000-000018170000}"/>
    <cellStyle name="40% - Énfasis3 4 3 3 4" xfId="21225" xr:uid="{00000000-0005-0000-0000-000019170000}"/>
    <cellStyle name="40% - Énfasis3 4 3 3 4 2" xfId="32000" xr:uid="{00000000-0005-0000-0000-00001A170000}"/>
    <cellStyle name="40% - Énfasis3 4 3 3 5" xfId="26685" xr:uid="{00000000-0005-0000-0000-00001B170000}"/>
    <cellStyle name="40% - Énfasis3 4 3 3 6" xfId="44420" xr:uid="{00000000-0005-0000-0000-00001C170000}"/>
    <cellStyle name="40% - Énfasis3 4 3 3 7" xfId="4356" xr:uid="{00000000-0005-0000-0000-00001D170000}"/>
    <cellStyle name="40% - Énfasis3 4 3 3 8" xfId="3580" xr:uid="{00000000-0005-0000-0000-00001E170000}"/>
    <cellStyle name="40% - Énfasis3 4 3 4" xfId="15907" xr:uid="{00000000-0005-0000-0000-00001F170000}"/>
    <cellStyle name="40% - Énfasis3 4 3 4 2" xfId="39094" xr:uid="{00000000-0005-0000-0000-000020170000}"/>
    <cellStyle name="40% - Énfasis3 4 3 5" xfId="10598" xr:uid="{00000000-0005-0000-0000-000021170000}"/>
    <cellStyle name="40% - Énfasis3 4 3 5 2" xfId="33779" xr:uid="{00000000-0005-0000-0000-000022170000}"/>
    <cellStyle name="40% - Énfasis3 4 3 6" xfId="19950" xr:uid="{00000000-0005-0000-0000-000023170000}"/>
    <cellStyle name="40% - Énfasis3 4 3 6 2" xfId="28469" xr:uid="{00000000-0005-0000-0000-000024170000}"/>
    <cellStyle name="40% - Énfasis3 4 3 7" xfId="23154" xr:uid="{00000000-0005-0000-0000-000025170000}"/>
    <cellStyle name="40% - Énfasis3 4 4" xfId="2276" xr:uid="{00000000-0005-0000-0000-000026170000}"/>
    <cellStyle name="40% - Énfasis3 4 4 2" xfId="6395" xr:uid="{00000000-0005-0000-0000-000027170000}"/>
    <cellStyle name="40% - Énfasis3 4 4 2 2" xfId="40045" xr:uid="{00000000-0005-0000-0000-000028170000}"/>
    <cellStyle name="40% - Énfasis3 4 4 3" xfId="11547" xr:uid="{00000000-0005-0000-0000-000029170000}"/>
    <cellStyle name="40% - Énfasis3 4 4 3 2" xfId="34730" xr:uid="{00000000-0005-0000-0000-00002A170000}"/>
    <cellStyle name="40% - Énfasis3 4 4 4" xfId="21863" xr:uid="{00000000-0005-0000-0000-00002B170000}"/>
    <cellStyle name="40% - Énfasis3 4 4 4 2" xfId="29420" xr:uid="{00000000-0005-0000-0000-00002C170000}"/>
    <cellStyle name="40% - Énfasis3 4 4 5" xfId="24105" xr:uid="{00000000-0005-0000-0000-00002D170000}"/>
    <cellStyle name="40% - Énfasis3 4 5" xfId="815" xr:uid="{00000000-0005-0000-0000-00002E170000}"/>
    <cellStyle name="40% - Énfasis3 4 5 2" xfId="18469" xr:uid="{00000000-0005-0000-0000-00002F170000}"/>
    <cellStyle name="40% - Énfasis3 4 5 2 2" xfId="41813" xr:uid="{00000000-0005-0000-0000-000030170000}"/>
    <cellStyle name="40% - Énfasis3 4 5 3" xfId="13314" xr:uid="{00000000-0005-0000-0000-000031170000}"/>
    <cellStyle name="40% - Énfasis3 4 5 3 2" xfId="36498" xr:uid="{00000000-0005-0000-0000-000032170000}"/>
    <cellStyle name="40% - Énfasis3 4 5 4" xfId="20413" xr:uid="{00000000-0005-0000-0000-000033170000}"/>
    <cellStyle name="40% - Énfasis3 4 5 4 2" xfId="31188" xr:uid="{00000000-0005-0000-0000-000034170000}"/>
    <cellStyle name="40% - Énfasis3 4 5 5" xfId="25873" xr:uid="{00000000-0005-0000-0000-000035170000}"/>
    <cellStyle name="40% - Énfasis3 4 5 6" xfId="43608" xr:uid="{00000000-0005-0000-0000-000036170000}"/>
    <cellStyle name="40% - Énfasis3 4 5 7" xfId="4357" xr:uid="{00000000-0005-0000-0000-000037170000}"/>
    <cellStyle name="40% - Énfasis3 4 5 8" xfId="2768" xr:uid="{00000000-0005-0000-0000-000038170000}"/>
    <cellStyle name="40% - Énfasis3 4 6" xfId="15095" xr:uid="{00000000-0005-0000-0000-000039170000}"/>
    <cellStyle name="40% - Énfasis3 4 6 2" xfId="38282" xr:uid="{00000000-0005-0000-0000-00003A170000}"/>
    <cellStyle name="40% - Énfasis3 4 7" xfId="9786" xr:uid="{00000000-0005-0000-0000-00003B170000}"/>
    <cellStyle name="40% - Énfasis3 4 7 2" xfId="32967" xr:uid="{00000000-0005-0000-0000-00003C170000}"/>
    <cellStyle name="40% - Énfasis3 4 8" xfId="19947" xr:uid="{00000000-0005-0000-0000-00003D170000}"/>
    <cellStyle name="40% - Énfasis3 4 8 2" xfId="27657" xr:uid="{00000000-0005-0000-0000-00003E170000}"/>
    <cellStyle name="40% - Énfasis3 4 9" xfId="22342" xr:uid="{00000000-0005-0000-0000-00003F170000}"/>
    <cellStyle name="40% - Énfasis3 5" xfId="947" xr:uid="{00000000-0005-0000-0000-000040170000}"/>
    <cellStyle name="40% - Énfasis3 5 10" xfId="4358" xr:uid="{00000000-0005-0000-0000-000041170000}"/>
    <cellStyle name="40% - Énfasis3 5 11" xfId="2900" xr:uid="{00000000-0005-0000-0000-000042170000}"/>
    <cellStyle name="40% - Énfasis3 5 2" xfId="1763" xr:uid="{00000000-0005-0000-0000-000043170000}"/>
    <cellStyle name="40% - Énfasis3 5 2 10" xfId="3712" xr:uid="{00000000-0005-0000-0000-000044170000}"/>
    <cellStyle name="40% - Énfasis3 5 2 2" xfId="7324" xr:uid="{00000000-0005-0000-0000-000045170000}"/>
    <cellStyle name="40% - Énfasis3 5 2 2 2" xfId="17677" xr:uid="{00000000-0005-0000-0000-000046170000}"/>
    <cellStyle name="40% - Énfasis3 5 2 2 2 2" xfId="40989" xr:uid="{00000000-0005-0000-0000-000047170000}"/>
    <cellStyle name="40% - Énfasis3 5 2 2 3" xfId="12491" xr:uid="{00000000-0005-0000-0000-000048170000}"/>
    <cellStyle name="40% - Énfasis3 5 2 2 3 2" xfId="35674" xr:uid="{00000000-0005-0000-0000-000049170000}"/>
    <cellStyle name="40% - Énfasis3 5 2 2 4" xfId="30364" xr:uid="{00000000-0005-0000-0000-00004A170000}"/>
    <cellStyle name="40% - Énfasis3 5 2 2 5" xfId="25049" xr:uid="{00000000-0005-0000-0000-00004B170000}"/>
    <cellStyle name="40% - Énfasis3 5 2 3" xfId="8966" xr:uid="{00000000-0005-0000-0000-00004C170000}"/>
    <cellStyle name="40% - Énfasis3 5 2 3 2" xfId="19412" xr:uid="{00000000-0005-0000-0000-00004D170000}"/>
    <cellStyle name="40% - Énfasis3 5 2 3 2 2" xfId="42757" xr:uid="{00000000-0005-0000-0000-00004E170000}"/>
    <cellStyle name="40% - Énfasis3 5 2 3 3" xfId="14258" xr:uid="{00000000-0005-0000-0000-00004F170000}"/>
    <cellStyle name="40% - Énfasis3 5 2 3 3 2" xfId="37442" xr:uid="{00000000-0005-0000-0000-000050170000}"/>
    <cellStyle name="40% - Énfasis3 5 2 3 4" xfId="32132" xr:uid="{00000000-0005-0000-0000-000051170000}"/>
    <cellStyle name="40% - Énfasis3 5 2 3 5" xfId="26817" xr:uid="{00000000-0005-0000-0000-000052170000}"/>
    <cellStyle name="40% - Énfasis3 5 2 4" xfId="16039" xr:uid="{00000000-0005-0000-0000-000053170000}"/>
    <cellStyle name="40% - Énfasis3 5 2 4 2" xfId="39226" xr:uid="{00000000-0005-0000-0000-000054170000}"/>
    <cellStyle name="40% - Énfasis3 5 2 5" xfId="10730" xr:uid="{00000000-0005-0000-0000-000055170000}"/>
    <cellStyle name="40% - Énfasis3 5 2 5 2" xfId="33911" xr:uid="{00000000-0005-0000-0000-000056170000}"/>
    <cellStyle name="40% - Énfasis3 5 2 6" xfId="21357" xr:uid="{00000000-0005-0000-0000-000057170000}"/>
    <cellStyle name="40% - Énfasis3 5 2 6 2" xfId="28601" xr:uid="{00000000-0005-0000-0000-000058170000}"/>
    <cellStyle name="40% - Énfasis3 5 2 7" xfId="23286" xr:uid="{00000000-0005-0000-0000-000059170000}"/>
    <cellStyle name="40% - Énfasis3 5 2 8" xfId="44552" xr:uid="{00000000-0005-0000-0000-00005A170000}"/>
    <cellStyle name="40% - Énfasis3 5 2 9" xfId="4359" xr:uid="{00000000-0005-0000-0000-00005B170000}"/>
    <cellStyle name="40% - Énfasis3 5 3" xfId="6524" xr:uid="{00000000-0005-0000-0000-00005C170000}"/>
    <cellStyle name="40% - Énfasis3 5 3 2" xfId="16925" xr:uid="{00000000-0005-0000-0000-00005D170000}"/>
    <cellStyle name="40% - Énfasis3 5 3 2 2" xfId="40177" xr:uid="{00000000-0005-0000-0000-00005E170000}"/>
    <cellStyle name="40% - Énfasis3 5 3 3" xfId="11679" xr:uid="{00000000-0005-0000-0000-00005F170000}"/>
    <cellStyle name="40% - Énfasis3 5 3 3 2" xfId="34862" xr:uid="{00000000-0005-0000-0000-000060170000}"/>
    <cellStyle name="40% - Énfasis3 5 3 4" xfId="29552" xr:uid="{00000000-0005-0000-0000-000061170000}"/>
    <cellStyle name="40% - Énfasis3 5 3 5" xfId="24237" xr:uid="{00000000-0005-0000-0000-000062170000}"/>
    <cellStyle name="40% - Énfasis3 5 4" xfId="8214" xr:uid="{00000000-0005-0000-0000-000063170000}"/>
    <cellStyle name="40% - Énfasis3 5 4 2" xfId="18600" xr:uid="{00000000-0005-0000-0000-000064170000}"/>
    <cellStyle name="40% - Énfasis3 5 4 2 2" xfId="41945" xr:uid="{00000000-0005-0000-0000-000065170000}"/>
    <cellStyle name="40% - Énfasis3 5 4 3" xfId="13446" xr:uid="{00000000-0005-0000-0000-000066170000}"/>
    <cellStyle name="40% - Énfasis3 5 4 3 2" xfId="36630" xr:uid="{00000000-0005-0000-0000-000067170000}"/>
    <cellStyle name="40% - Énfasis3 5 4 4" xfId="31320" xr:uid="{00000000-0005-0000-0000-000068170000}"/>
    <cellStyle name="40% - Énfasis3 5 4 5" xfId="26005" xr:uid="{00000000-0005-0000-0000-000069170000}"/>
    <cellStyle name="40% - Énfasis3 5 5" xfId="15227" xr:uid="{00000000-0005-0000-0000-00006A170000}"/>
    <cellStyle name="40% - Énfasis3 5 5 2" xfId="38414" xr:uid="{00000000-0005-0000-0000-00006B170000}"/>
    <cellStyle name="40% - Énfasis3 5 6" xfId="9918" xr:uid="{00000000-0005-0000-0000-00006C170000}"/>
    <cellStyle name="40% - Énfasis3 5 6 2" xfId="33099" xr:uid="{00000000-0005-0000-0000-00006D170000}"/>
    <cellStyle name="40% - Énfasis3 5 7" xfId="20545" xr:uid="{00000000-0005-0000-0000-00006E170000}"/>
    <cellStyle name="40% - Énfasis3 5 7 2" xfId="27789" xr:uid="{00000000-0005-0000-0000-00006F170000}"/>
    <cellStyle name="40% - Énfasis3 5 8" xfId="22474" xr:uid="{00000000-0005-0000-0000-000070170000}"/>
    <cellStyle name="40% - Énfasis3 5 9" xfId="43740" xr:uid="{00000000-0005-0000-0000-000071170000}"/>
    <cellStyle name="40% - Énfasis3 6" xfId="535" xr:uid="{00000000-0005-0000-0000-000072170000}"/>
    <cellStyle name="40% - Énfasis3 6 10" xfId="2499" xr:uid="{00000000-0005-0000-0000-000073170000}"/>
    <cellStyle name="40% - Énfasis3 6 2" xfId="6130" xr:uid="{00000000-0005-0000-0000-000074170000}"/>
    <cellStyle name="40% - Énfasis3 6 2 2" xfId="16572" xr:uid="{00000000-0005-0000-0000-000075170000}"/>
    <cellStyle name="40% - Énfasis3 6 2 2 2" xfId="39776" xr:uid="{00000000-0005-0000-0000-000076170000}"/>
    <cellStyle name="40% - Énfasis3 6 2 3" xfId="11278" xr:uid="{00000000-0005-0000-0000-000077170000}"/>
    <cellStyle name="40% - Énfasis3 6 2 3 2" xfId="34461" xr:uid="{00000000-0005-0000-0000-000078170000}"/>
    <cellStyle name="40% - Énfasis3 6 2 4" xfId="29151" xr:uid="{00000000-0005-0000-0000-000079170000}"/>
    <cellStyle name="40% - Énfasis3 6 2 5" xfId="23836" xr:uid="{00000000-0005-0000-0000-00007A170000}"/>
    <cellStyle name="40% - Énfasis3 6 3" xfId="7861" xr:uid="{00000000-0005-0000-0000-00007B170000}"/>
    <cellStyle name="40% - Énfasis3 6 3 2" xfId="18200" xr:uid="{00000000-0005-0000-0000-00007C170000}"/>
    <cellStyle name="40% - Énfasis3 6 3 2 2" xfId="41544" xr:uid="{00000000-0005-0000-0000-00007D170000}"/>
    <cellStyle name="40% - Énfasis3 6 3 3" xfId="13045" xr:uid="{00000000-0005-0000-0000-00007E170000}"/>
    <cellStyle name="40% - Énfasis3 6 3 3 2" xfId="36229" xr:uid="{00000000-0005-0000-0000-00007F170000}"/>
    <cellStyle name="40% - Énfasis3 6 3 4" xfId="30919" xr:uid="{00000000-0005-0000-0000-000080170000}"/>
    <cellStyle name="40% - Énfasis3 6 3 5" xfId="25604" xr:uid="{00000000-0005-0000-0000-000081170000}"/>
    <cellStyle name="40% - Énfasis3 6 4" xfId="14826" xr:uid="{00000000-0005-0000-0000-000082170000}"/>
    <cellStyle name="40% - Énfasis3 6 4 2" xfId="38013" xr:uid="{00000000-0005-0000-0000-000083170000}"/>
    <cellStyle name="40% - Énfasis3 6 5" xfId="9517" xr:uid="{00000000-0005-0000-0000-000084170000}"/>
    <cellStyle name="40% - Énfasis3 6 5 2" xfId="32698" xr:uid="{00000000-0005-0000-0000-000085170000}"/>
    <cellStyle name="40% - Énfasis3 6 6" xfId="20144" xr:uid="{00000000-0005-0000-0000-000086170000}"/>
    <cellStyle name="40% - Énfasis3 6 6 2" xfId="27388" xr:uid="{00000000-0005-0000-0000-000087170000}"/>
    <cellStyle name="40% - Énfasis3 6 7" xfId="22073" xr:uid="{00000000-0005-0000-0000-000088170000}"/>
    <cellStyle name="40% - Énfasis3 6 8" xfId="43339" xr:uid="{00000000-0005-0000-0000-000089170000}"/>
    <cellStyle name="40% - Énfasis3 6 9" xfId="4360" xr:uid="{00000000-0005-0000-0000-00008A170000}"/>
    <cellStyle name="40% - Énfasis3 7" xfId="1362" xr:uid="{00000000-0005-0000-0000-00008B170000}"/>
    <cellStyle name="40% - Énfasis3 7 10" xfId="3311" xr:uid="{00000000-0005-0000-0000-00008C170000}"/>
    <cellStyle name="40% - Énfasis3 7 2" xfId="6929" xr:uid="{00000000-0005-0000-0000-00008D170000}"/>
    <cellStyle name="40% - Énfasis3 7 2 2" xfId="17300" xr:uid="{00000000-0005-0000-0000-00008E170000}"/>
    <cellStyle name="40% - Énfasis3 7 2 2 2" xfId="40588" xr:uid="{00000000-0005-0000-0000-00008F170000}"/>
    <cellStyle name="40% - Énfasis3 7 2 3" xfId="12090" xr:uid="{00000000-0005-0000-0000-000090170000}"/>
    <cellStyle name="40% - Énfasis3 7 2 3 2" xfId="35273" xr:uid="{00000000-0005-0000-0000-000091170000}"/>
    <cellStyle name="40% - Énfasis3 7 2 4" xfId="29963" xr:uid="{00000000-0005-0000-0000-000092170000}"/>
    <cellStyle name="40% - Énfasis3 7 2 5" xfId="24648" xr:uid="{00000000-0005-0000-0000-000093170000}"/>
    <cellStyle name="40% - Énfasis3 7 3" xfId="8589" xr:uid="{00000000-0005-0000-0000-000094170000}"/>
    <cellStyle name="40% - Énfasis3 7 3 2" xfId="19011" xr:uid="{00000000-0005-0000-0000-000095170000}"/>
    <cellStyle name="40% - Énfasis3 7 3 2 2" xfId="42356" xr:uid="{00000000-0005-0000-0000-000096170000}"/>
    <cellStyle name="40% - Énfasis3 7 3 3" xfId="13857" xr:uid="{00000000-0005-0000-0000-000097170000}"/>
    <cellStyle name="40% - Énfasis3 7 3 3 2" xfId="37041" xr:uid="{00000000-0005-0000-0000-000098170000}"/>
    <cellStyle name="40% - Énfasis3 7 3 4" xfId="31731" xr:uid="{00000000-0005-0000-0000-000099170000}"/>
    <cellStyle name="40% - Énfasis3 7 3 5" xfId="26416" xr:uid="{00000000-0005-0000-0000-00009A170000}"/>
    <cellStyle name="40% - Énfasis3 7 4" xfId="15638" xr:uid="{00000000-0005-0000-0000-00009B170000}"/>
    <cellStyle name="40% - Énfasis3 7 4 2" xfId="38825" xr:uid="{00000000-0005-0000-0000-00009C170000}"/>
    <cellStyle name="40% - Énfasis3 7 5" xfId="10329" xr:uid="{00000000-0005-0000-0000-00009D170000}"/>
    <cellStyle name="40% - Énfasis3 7 5 2" xfId="33510" xr:uid="{00000000-0005-0000-0000-00009E170000}"/>
    <cellStyle name="40% - Énfasis3 7 6" xfId="20956" xr:uid="{00000000-0005-0000-0000-00009F170000}"/>
    <cellStyle name="40% - Énfasis3 7 6 2" xfId="28200" xr:uid="{00000000-0005-0000-0000-0000A0170000}"/>
    <cellStyle name="40% - Énfasis3 7 7" xfId="22885" xr:uid="{00000000-0005-0000-0000-0000A1170000}"/>
    <cellStyle name="40% - Énfasis3 7 8" xfId="44151" xr:uid="{00000000-0005-0000-0000-0000A2170000}"/>
    <cellStyle name="40% - Énfasis3 7 9" xfId="4361" xr:uid="{00000000-0005-0000-0000-0000A3170000}"/>
    <cellStyle name="40% - Énfasis3 8" xfId="5998" xr:uid="{00000000-0005-0000-0000-0000A4170000}"/>
    <cellStyle name="40% - Énfasis3 8 2" xfId="16449" xr:uid="{00000000-0005-0000-0000-0000A5170000}"/>
    <cellStyle name="40% - Énfasis3 8 2 2" xfId="39637" xr:uid="{00000000-0005-0000-0000-0000A6170000}"/>
    <cellStyle name="40% - Énfasis3 8 3" xfId="11139" xr:uid="{00000000-0005-0000-0000-0000A7170000}"/>
    <cellStyle name="40% - Énfasis3 8 3 2" xfId="34322" xr:uid="{00000000-0005-0000-0000-0000A8170000}"/>
    <cellStyle name="40% - Énfasis3 8 4" xfId="29012" xr:uid="{00000000-0005-0000-0000-0000A9170000}"/>
    <cellStyle name="40% - Énfasis3 8 5" xfId="23697" xr:uid="{00000000-0005-0000-0000-0000AA170000}"/>
    <cellStyle name="40% - Énfasis3 9" xfId="7731" xr:uid="{00000000-0005-0000-0000-0000AB170000}"/>
    <cellStyle name="40% - Énfasis3 9 2" xfId="18064" xr:uid="{00000000-0005-0000-0000-0000AC170000}"/>
    <cellStyle name="40% - Énfasis3 9 2 2" xfId="41400" xr:uid="{00000000-0005-0000-0000-0000AD170000}"/>
    <cellStyle name="40% - Énfasis3 9 3" xfId="12901" xr:uid="{00000000-0005-0000-0000-0000AE170000}"/>
    <cellStyle name="40% - Énfasis3 9 3 2" xfId="36085" xr:uid="{00000000-0005-0000-0000-0000AF170000}"/>
    <cellStyle name="40% - Énfasis3 9 4" xfId="30775" xr:uid="{00000000-0005-0000-0000-0000B0170000}"/>
    <cellStyle name="40% - Énfasis3 9 5" xfId="25460" xr:uid="{00000000-0005-0000-0000-0000B1170000}"/>
    <cellStyle name="40% - Énfasis4" xfId="41" builtinId="43" customBuiltin="1"/>
    <cellStyle name="40% - Énfasis4 10" xfId="14681" xr:uid="{00000000-0005-0000-0000-0000B3170000}"/>
    <cellStyle name="40% - Énfasis4 10 2" xfId="37866" xr:uid="{00000000-0005-0000-0000-0000B4170000}"/>
    <cellStyle name="40% - Énfasis4 11" xfId="9375" xr:uid="{00000000-0005-0000-0000-0000B5170000}"/>
    <cellStyle name="40% - Énfasis4 11 2" xfId="32556" xr:uid="{00000000-0005-0000-0000-0000B6170000}"/>
    <cellStyle name="40% - Énfasis4 12" xfId="19833" xr:uid="{00000000-0005-0000-0000-0000B7170000}"/>
    <cellStyle name="40% - Énfasis4 12 2" xfId="27241" xr:uid="{00000000-0005-0000-0000-0000B8170000}"/>
    <cellStyle name="40% - Énfasis4 13" xfId="21931" xr:uid="{00000000-0005-0000-0000-0000B9170000}"/>
    <cellStyle name="40% - Énfasis4 14" xfId="43179" xr:uid="{00000000-0005-0000-0000-0000BA170000}"/>
    <cellStyle name="40% - Énfasis4 15" xfId="4128" xr:uid="{00000000-0005-0000-0000-0000BB170000}"/>
    <cellStyle name="40% - Énfasis4 16" xfId="2345" xr:uid="{00000000-0005-0000-0000-0000BC170000}"/>
    <cellStyle name="40% - Énfasis4 2" xfId="175" xr:uid="{00000000-0005-0000-0000-0000BD170000}"/>
    <cellStyle name="40% - Énfasis4 2 10" xfId="9476" xr:uid="{00000000-0005-0000-0000-0000BE170000}"/>
    <cellStyle name="40% - Énfasis4 2 10 2" xfId="32657" xr:uid="{00000000-0005-0000-0000-0000BF170000}"/>
    <cellStyle name="40% - Énfasis4 2 11" xfId="19951" xr:uid="{00000000-0005-0000-0000-0000C0170000}"/>
    <cellStyle name="40% - Énfasis4 2 11 2" xfId="27347" xr:uid="{00000000-0005-0000-0000-0000C1170000}"/>
    <cellStyle name="40% - Énfasis4 2 12" xfId="22032" xr:uid="{00000000-0005-0000-0000-0000C2170000}"/>
    <cellStyle name="40% - Énfasis4 2 2" xfId="176" xr:uid="{00000000-0005-0000-0000-0000C3170000}"/>
    <cellStyle name="40% - Énfasis4 2 2 2" xfId="177" xr:uid="{00000000-0005-0000-0000-0000C4170000}"/>
    <cellStyle name="40% - Énfasis4 2 2 2 2" xfId="1997" xr:uid="{00000000-0005-0000-0000-0000C5170000}"/>
    <cellStyle name="40% - Énfasis4 2 2 2 2 10" xfId="3945" xr:uid="{00000000-0005-0000-0000-0000C6170000}"/>
    <cellStyle name="40% - Énfasis4 2 2 2 2 2" xfId="7554" xr:uid="{00000000-0005-0000-0000-0000C7170000}"/>
    <cellStyle name="40% - Énfasis4 2 2 2 2 2 2" xfId="17898" xr:uid="{00000000-0005-0000-0000-0000C8170000}"/>
    <cellStyle name="40% - Énfasis4 2 2 2 2 2 2 2" xfId="41222" xr:uid="{00000000-0005-0000-0000-0000C9170000}"/>
    <cellStyle name="40% - Énfasis4 2 2 2 2 2 3" xfId="12724" xr:uid="{00000000-0005-0000-0000-0000CA170000}"/>
    <cellStyle name="40% - Énfasis4 2 2 2 2 2 3 2" xfId="35907" xr:uid="{00000000-0005-0000-0000-0000CB170000}"/>
    <cellStyle name="40% - Énfasis4 2 2 2 2 2 4" xfId="30597" xr:uid="{00000000-0005-0000-0000-0000CC170000}"/>
    <cellStyle name="40% - Énfasis4 2 2 2 2 2 5" xfId="25282" xr:uid="{00000000-0005-0000-0000-0000CD170000}"/>
    <cellStyle name="40% - Énfasis4 2 2 2 2 3" xfId="9188" xr:uid="{00000000-0005-0000-0000-0000CE170000}"/>
    <cellStyle name="40% - Énfasis4 2 2 2 2 3 2" xfId="19645" xr:uid="{00000000-0005-0000-0000-0000CF170000}"/>
    <cellStyle name="40% - Énfasis4 2 2 2 2 3 2 2" xfId="42990" xr:uid="{00000000-0005-0000-0000-0000D0170000}"/>
    <cellStyle name="40% - Énfasis4 2 2 2 2 3 3" xfId="14491" xr:uid="{00000000-0005-0000-0000-0000D1170000}"/>
    <cellStyle name="40% - Énfasis4 2 2 2 2 3 3 2" xfId="37675" xr:uid="{00000000-0005-0000-0000-0000D2170000}"/>
    <cellStyle name="40% - Énfasis4 2 2 2 2 3 4" xfId="32365" xr:uid="{00000000-0005-0000-0000-0000D3170000}"/>
    <cellStyle name="40% - Énfasis4 2 2 2 2 3 5" xfId="27050" xr:uid="{00000000-0005-0000-0000-0000D4170000}"/>
    <cellStyle name="40% - Énfasis4 2 2 2 2 4" xfId="16272" xr:uid="{00000000-0005-0000-0000-0000D5170000}"/>
    <cellStyle name="40% - Énfasis4 2 2 2 2 4 2" xfId="39459" xr:uid="{00000000-0005-0000-0000-0000D6170000}"/>
    <cellStyle name="40% - Énfasis4 2 2 2 2 5" xfId="10963" xr:uid="{00000000-0005-0000-0000-0000D7170000}"/>
    <cellStyle name="40% - Énfasis4 2 2 2 2 5 2" xfId="34144" xr:uid="{00000000-0005-0000-0000-0000D8170000}"/>
    <cellStyle name="40% - Énfasis4 2 2 2 2 6" xfId="21590" xr:uid="{00000000-0005-0000-0000-0000D9170000}"/>
    <cellStyle name="40% - Énfasis4 2 2 2 2 6 2" xfId="28834" xr:uid="{00000000-0005-0000-0000-0000DA170000}"/>
    <cellStyle name="40% - Énfasis4 2 2 2 2 7" xfId="23519" xr:uid="{00000000-0005-0000-0000-0000DB170000}"/>
    <cellStyle name="40% - Énfasis4 2 2 2 2 8" xfId="44785" xr:uid="{00000000-0005-0000-0000-0000DC170000}"/>
    <cellStyle name="40% - Énfasis4 2 2 2 2 9" xfId="4362" xr:uid="{00000000-0005-0000-0000-0000DD170000}"/>
    <cellStyle name="40% - Énfasis4 2 2 2 3" xfId="2282" xr:uid="{00000000-0005-0000-0000-0000DE170000}"/>
    <cellStyle name="40% - Énfasis4 2 2 2 3 2" xfId="6754" xr:uid="{00000000-0005-0000-0000-0000DF170000}"/>
    <cellStyle name="40% - Énfasis4 2 2 2 3 2 2" xfId="40410" xr:uid="{00000000-0005-0000-0000-0000E0170000}"/>
    <cellStyle name="40% - Énfasis4 2 2 2 3 3" xfId="11912" xr:uid="{00000000-0005-0000-0000-0000E1170000}"/>
    <cellStyle name="40% - Énfasis4 2 2 2 3 3 2" xfId="35095" xr:uid="{00000000-0005-0000-0000-0000E2170000}"/>
    <cellStyle name="40% - Énfasis4 2 2 2 3 4" xfId="21869" xr:uid="{00000000-0005-0000-0000-0000E3170000}"/>
    <cellStyle name="40% - Énfasis4 2 2 2 3 4 2" xfId="29785" xr:uid="{00000000-0005-0000-0000-0000E4170000}"/>
    <cellStyle name="40% - Énfasis4 2 2 2 3 5" xfId="24470" xr:uid="{00000000-0005-0000-0000-0000E5170000}"/>
    <cellStyle name="40% - Énfasis4 2 2 2 4" xfId="1182" xr:uid="{00000000-0005-0000-0000-0000E6170000}"/>
    <cellStyle name="40% - Énfasis4 2 2 2 4 2" xfId="18833" xr:uid="{00000000-0005-0000-0000-0000E7170000}"/>
    <cellStyle name="40% - Énfasis4 2 2 2 4 2 2" xfId="42178" xr:uid="{00000000-0005-0000-0000-0000E8170000}"/>
    <cellStyle name="40% - Énfasis4 2 2 2 4 3" xfId="13679" xr:uid="{00000000-0005-0000-0000-0000E9170000}"/>
    <cellStyle name="40% - Énfasis4 2 2 2 4 3 2" xfId="36863" xr:uid="{00000000-0005-0000-0000-0000EA170000}"/>
    <cellStyle name="40% - Énfasis4 2 2 2 4 4" xfId="20778" xr:uid="{00000000-0005-0000-0000-0000EB170000}"/>
    <cellStyle name="40% - Énfasis4 2 2 2 4 4 2" xfId="31553" xr:uid="{00000000-0005-0000-0000-0000EC170000}"/>
    <cellStyle name="40% - Énfasis4 2 2 2 4 5" xfId="26238" xr:uid="{00000000-0005-0000-0000-0000ED170000}"/>
    <cellStyle name="40% - Énfasis4 2 2 2 4 6" xfId="43973" xr:uid="{00000000-0005-0000-0000-0000EE170000}"/>
    <cellStyle name="40% - Énfasis4 2 2 2 4 7" xfId="4363" xr:uid="{00000000-0005-0000-0000-0000EF170000}"/>
    <cellStyle name="40% - Énfasis4 2 2 2 4 8" xfId="3133" xr:uid="{00000000-0005-0000-0000-0000F0170000}"/>
    <cellStyle name="40% - Énfasis4 2 2 2 5" xfId="15460" xr:uid="{00000000-0005-0000-0000-0000F1170000}"/>
    <cellStyle name="40% - Énfasis4 2 2 2 5 2" xfId="38647" xr:uid="{00000000-0005-0000-0000-0000F2170000}"/>
    <cellStyle name="40% - Énfasis4 2 2 2 6" xfId="10151" xr:uid="{00000000-0005-0000-0000-0000F3170000}"/>
    <cellStyle name="40% - Énfasis4 2 2 2 6 2" xfId="33332" xr:uid="{00000000-0005-0000-0000-0000F4170000}"/>
    <cellStyle name="40% - Énfasis4 2 2 2 7" xfId="19953" xr:uid="{00000000-0005-0000-0000-0000F5170000}"/>
    <cellStyle name="40% - Énfasis4 2 2 2 7 2" xfId="28022" xr:uid="{00000000-0005-0000-0000-0000F6170000}"/>
    <cellStyle name="40% - Énfasis4 2 2 2 8" xfId="22707" xr:uid="{00000000-0005-0000-0000-0000F7170000}"/>
    <cellStyle name="40% - Énfasis4 2 2 3" xfId="1590" xr:uid="{00000000-0005-0000-0000-0000F8170000}"/>
    <cellStyle name="40% - Énfasis4 2 2 3 10" xfId="3539" xr:uid="{00000000-0005-0000-0000-0000F9170000}"/>
    <cellStyle name="40% - Énfasis4 2 2 3 2" xfId="7154" xr:uid="{00000000-0005-0000-0000-0000FA170000}"/>
    <cellStyle name="40% - Énfasis4 2 2 3 2 2" xfId="17516" xr:uid="{00000000-0005-0000-0000-0000FB170000}"/>
    <cellStyle name="40% - Énfasis4 2 2 3 2 2 2" xfId="40816" xr:uid="{00000000-0005-0000-0000-0000FC170000}"/>
    <cellStyle name="40% - Énfasis4 2 2 3 2 3" xfId="12318" xr:uid="{00000000-0005-0000-0000-0000FD170000}"/>
    <cellStyle name="40% - Énfasis4 2 2 3 2 3 2" xfId="35501" xr:uid="{00000000-0005-0000-0000-0000FE170000}"/>
    <cellStyle name="40% - Énfasis4 2 2 3 2 4" xfId="30191" xr:uid="{00000000-0005-0000-0000-0000FF170000}"/>
    <cellStyle name="40% - Énfasis4 2 2 3 2 5" xfId="24876" xr:uid="{00000000-0005-0000-0000-000000180000}"/>
    <cellStyle name="40% - Énfasis4 2 2 3 3" xfId="8805" xr:uid="{00000000-0005-0000-0000-000001180000}"/>
    <cellStyle name="40% - Énfasis4 2 2 3 3 2" xfId="19239" xr:uid="{00000000-0005-0000-0000-000002180000}"/>
    <cellStyle name="40% - Énfasis4 2 2 3 3 2 2" xfId="42584" xr:uid="{00000000-0005-0000-0000-000003180000}"/>
    <cellStyle name="40% - Énfasis4 2 2 3 3 3" xfId="14085" xr:uid="{00000000-0005-0000-0000-000004180000}"/>
    <cellStyle name="40% - Énfasis4 2 2 3 3 3 2" xfId="37269" xr:uid="{00000000-0005-0000-0000-000005180000}"/>
    <cellStyle name="40% - Énfasis4 2 2 3 3 4" xfId="31959" xr:uid="{00000000-0005-0000-0000-000006180000}"/>
    <cellStyle name="40% - Énfasis4 2 2 3 3 5" xfId="26644" xr:uid="{00000000-0005-0000-0000-000007180000}"/>
    <cellStyle name="40% - Énfasis4 2 2 3 4" xfId="15866" xr:uid="{00000000-0005-0000-0000-000008180000}"/>
    <cellStyle name="40% - Énfasis4 2 2 3 4 2" xfId="39053" xr:uid="{00000000-0005-0000-0000-000009180000}"/>
    <cellStyle name="40% - Énfasis4 2 2 3 5" xfId="10557" xr:uid="{00000000-0005-0000-0000-00000A180000}"/>
    <cellStyle name="40% - Énfasis4 2 2 3 5 2" xfId="33738" xr:uid="{00000000-0005-0000-0000-00000B180000}"/>
    <cellStyle name="40% - Énfasis4 2 2 3 6" xfId="21184" xr:uid="{00000000-0005-0000-0000-00000C180000}"/>
    <cellStyle name="40% - Énfasis4 2 2 3 6 2" xfId="28428" xr:uid="{00000000-0005-0000-0000-00000D180000}"/>
    <cellStyle name="40% - Énfasis4 2 2 3 7" xfId="23113" xr:uid="{00000000-0005-0000-0000-00000E180000}"/>
    <cellStyle name="40% - Énfasis4 2 2 3 8" xfId="44379" xr:uid="{00000000-0005-0000-0000-00000F180000}"/>
    <cellStyle name="40% - Énfasis4 2 2 3 9" xfId="4364" xr:uid="{00000000-0005-0000-0000-000010180000}"/>
    <cellStyle name="40% - Énfasis4 2 2 4" xfId="2281" xr:uid="{00000000-0005-0000-0000-000011180000}"/>
    <cellStyle name="40% - Énfasis4 2 2 4 2" xfId="6355" xr:uid="{00000000-0005-0000-0000-000012180000}"/>
    <cellStyle name="40% - Énfasis4 2 2 4 2 2" xfId="40004" xr:uid="{00000000-0005-0000-0000-000013180000}"/>
    <cellStyle name="40% - Énfasis4 2 2 4 3" xfId="11506" xr:uid="{00000000-0005-0000-0000-000014180000}"/>
    <cellStyle name="40% - Énfasis4 2 2 4 3 2" xfId="34689" xr:uid="{00000000-0005-0000-0000-000015180000}"/>
    <cellStyle name="40% - Énfasis4 2 2 4 4" xfId="21868" xr:uid="{00000000-0005-0000-0000-000016180000}"/>
    <cellStyle name="40% - Énfasis4 2 2 4 4 2" xfId="29379" xr:uid="{00000000-0005-0000-0000-000017180000}"/>
    <cellStyle name="40% - Énfasis4 2 2 4 5" xfId="24064" xr:uid="{00000000-0005-0000-0000-000018180000}"/>
    <cellStyle name="40% - Énfasis4 2 2 5" xfId="766" xr:uid="{00000000-0005-0000-0000-000019180000}"/>
    <cellStyle name="40% - Énfasis4 2 2 5 2" xfId="18428" xr:uid="{00000000-0005-0000-0000-00001A180000}"/>
    <cellStyle name="40% - Énfasis4 2 2 5 2 2" xfId="41772" xr:uid="{00000000-0005-0000-0000-00001B180000}"/>
    <cellStyle name="40% - Énfasis4 2 2 5 3" xfId="13273" xr:uid="{00000000-0005-0000-0000-00001C180000}"/>
    <cellStyle name="40% - Énfasis4 2 2 5 3 2" xfId="36457" xr:uid="{00000000-0005-0000-0000-00001D180000}"/>
    <cellStyle name="40% - Énfasis4 2 2 5 4" xfId="20372" xr:uid="{00000000-0005-0000-0000-00001E180000}"/>
    <cellStyle name="40% - Énfasis4 2 2 5 4 2" xfId="31147" xr:uid="{00000000-0005-0000-0000-00001F180000}"/>
    <cellStyle name="40% - Énfasis4 2 2 5 5" xfId="25832" xr:uid="{00000000-0005-0000-0000-000020180000}"/>
    <cellStyle name="40% - Énfasis4 2 2 5 6" xfId="43567" xr:uid="{00000000-0005-0000-0000-000021180000}"/>
    <cellStyle name="40% - Énfasis4 2 2 5 7" xfId="4365" xr:uid="{00000000-0005-0000-0000-000022180000}"/>
    <cellStyle name="40% - Énfasis4 2 2 5 8" xfId="2727" xr:uid="{00000000-0005-0000-0000-000023180000}"/>
    <cellStyle name="40% - Énfasis4 2 2 6" xfId="15054" xr:uid="{00000000-0005-0000-0000-000024180000}"/>
    <cellStyle name="40% - Énfasis4 2 2 6 2" xfId="38241" xr:uid="{00000000-0005-0000-0000-000025180000}"/>
    <cellStyle name="40% - Énfasis4 2 2 7" xfId="9745" xr:uid="{00000000-0005-0000-0000-000026180000}"/>
    <cellStyle name="40% - Énfasis4 2 2 7 2" xfId="32926" xr:uid="{00000000-0005-0000-0000-000027180000}"/>
    <cellStyle name="40% - Énfasis4 2 2 8" xfId="19952" xr:uid="{00000000-0005-0000-0000-000028180000}"/>
    <cellStyle name="40% - Énfasis4 2 2 8 2" xfId="27616" xr:uid="{00000000-0005-0000-0000-000029180000}"/>
    <cellStyle name="40% - Énfasis4 2 2 9" xfId="22301" xr:uid="{00000000-0005-0000-0000-00002A180000}"/>
    <cellStyle name="40% - Énfasis4 2 3" xfId="178" xr:uid="{00000000-0005-0000-0000-00002B180000}"/>
    <cellStyle name="40% - Énfasis4 2 3 2" xfId="1311" xr:uid="{00000000-0005-0000-0000-00002C180000}"/>
    <cellStyle name="40% - Énfasis4 2 3 2 10" xfId="4366" xr:uid="{00000000-0005-0000-0000-00002D180000}"/>
    <cellStyle name="40% - Énfasis4 2 3 2 11" xfId="3262" xr:uid="{00000000-0005-0000-0000-00002E180000}"/>
    <cellStyle name="40% - Énfasis4 2 3 2 2" xfId="2126" xr:uid="{00000000-0005-0000-0000-00002F180000}"/>
    <cellStyle name="40% - Énfasis4 2 3 2 2 10" xfId="4074" xr:uid="{00000000-0005-0000-0000-000030180000}"/>
    <cellStyle name="40% - Énfasis4 2 3 2 2 2" xfId="7681" xr:uid="{00000000-0005-0000-0000-000031180000}"/>
    <cellStyle name="40% - Énfasis4 2 3 2 2 2 2" xfId="18015" xr:uid="{00000000-0005-0000-0000-000032180000}"/>
    <cellStyle name="40% - Énfasis4 2 3 2 2 2 2 2" xfId="41351" xr:uid="{00000000-0005-0000-0000-000033180000}"/>
    <cellStyle name="40% - Énfasis4 2 3 2 2 2 3" xfId="12853" xr:uid="{00000000-0005-0000-0000-000034180000}"/>
    <cellStyle name="40% - Énfasis4 2 3 2 2 2 3 2" xfId="36036" xr:uid="{00000000-0005-0000-0000-000035180000}"/>
    <cellStyle name="40% - Énfasis4 2 3 2 2 2 4" xfId="30726" xr:uid="{00000000-0005-0000-0000-000036180000}"/>
    <cellStyle name="40% - Énfasis4 2 3 2 2 2 5" xfId="25411" xr:uid="{00000000-0005-0000-0000-000037180000}"/>
    <cellStyle name="40% - Énfasis4 2 3 2 2 3" xfId="9305" xr:uid="{00000000-0005-0000-0000-000038180000}"/>
    <cellStyle name="40% - Énfasis4 2 3 2 2 3 2" xfId="19774" xr:uid="{00000000-0005-0000-0000-000039180000}"/>
    <cellStyle name="40% - Énfasis4 2 3 2 2 3 2 2" xfId="43119" xr:uid="{00000000-0005-0000-0000-00003A180000}"/>
    <cellStyle name="40% - Énfasis4 2 3 2 2 3 3" xfId="14620" xr:uid="{00000000-0005-0000-0000-00003B180000}"/>
    <cellStyle name="40% - Énfasis4 2 3 2 2 3 3 2" xfId="37804" xr:uid="{00000000-0005-0000-0000-00003C180000}"/>
    <cellStyle name="40% - Énfasis4 2 3 2 2 3 4" xfId="32494" xr:uid="{00000000-0005-0000-0000-00003D180000}"/>
    <cellStyle name="40% - Énfasis4 2 3 2 2 3 5" xfId="27179" xr:uid="{00000000-0005-0000-0000-00003E180000}"/>
    <cellStyle name="40% - Énfasis4 2 3 2 2 4" xfId="16401" xr:uid="{00000000-0005-0000-0000-00003F180000}"/>
    <cellStyle name="40% - Énfasis4 2 3 2 2 4 2" xfId="39588" xr:uid="{00000000-0005-0000-0000-000040180000}"/>
    <cellStyle name="40% - Énfasis4 2 3 2 2 5" xfId="11092" xr:uid="{00000000-0005-0000-0000-000041180000}"/>
    <cellStyle name="40% - Énfasis4 2 3 2 2 5 2" xfId="34273" xr:uid="{00000000-0005-0000-0000-000042180000}"/>
    <cellStyle name="40% - Énfasis4 2 3 2 2 6" xfId="21719" xr:uid="{00000000-0005-0000-0000-000043180000}"/>
    <cellStyle name="40% - Énfasis4 2 3 2 2 6 2" xfId="28963" xr:uid="{00000000-0005-0000-0000-000044180000}"/>
    <cellStyle name="40% - Énfasis4 2 3 2 2 7" xfId="23648" xr:uid="{00000000-0005-0000-0000-000045180000}"/>
    <cellStyle name="40% - Énfasis4 2 3 2 2 8" xfId="44914" xr:uid="{00000000-0005-0000-0000-000046180000}"/>
    <cellStyle name="40% - Énfasis4 2 3 2 2 9" xfId="4367" xr:uid="{00000000-0005-0000-0000-000047180000}"/>
    <cellStyle name="40% - Énfasis4 2 3 2 3" xfId="6881" xr:uid="{00000000-0005-0000-0000-000048180000}"/>
    <cellStyle name="40% - Énfasis4 2 3 2 3 2" xfId="17251" xr:uid="{00000000-0005-0000-0000-000049180000}"/>
    <cellStyle name="40% - Énfasis4 2 3 2 3 2 2" xfId="40539" xr:uid="{00000000-0005-0000-0000-00004A180000}"/>
    <cellStyle name="40% - Énfasis4 2 3 2 3 3" xfId="12041" xr:uid="{00000000-0005-0000-0000-00004B180000}"/>
    <cellStyle name="40% - Énfasis4 2 3 2 3 3 2" xfId="35224" xr:uid="{00000000-0005-0000-0000-00004C180000}"/>
    <cellStyle name="40% - Énfasis4 2 3 2 3 4" xfId="29914" xr:uid="{00000000-0005-0000-0000-00004D180000}"/>
    <cellStyle name="40% - Énfasis4 2 3 2 3 5" xfId="24599" xr:uid="{00000000-0005-0000-0000-00004E180000}"/>
    <cellStyle name="40% - Énfasis4 2 3 2 4" xfId="8540" xr:uid="{00000000-0005-0000-0000-00004F180000}"/>
    <cellStyle name="40% - Énfasis4 2 3 2 4 2" xfId="18962" xr:uid="{00000000-0005-0000-0000-000050180000}"/>
    <cellStyle name="40% - Énfasis4 2 3 2 4 2 2" xfId="42307" xr:uid="{00000000-0005-0000-0000-000051180000}"/>
    <cellStyle name="40% - Énfasis4 2 3 2 4 3" xfId="13808" xr:uid="{00000000-0005-0000-0000-000052180000}"/>
    <cellStyle name="40% - Énfasis4 2 3 2 4 3 2" xfId="36992" xr:uid="{00000000-0005-0000-0000-000053180000}"/>
    <cellStyle name="40% - Énfasis4 2 3 2 4 4" xfId="31682" xr:uid="{00000000-0005-0000-0000-000054180000}"/>
    <cellStyle name="40% - Énfasis4 2 3 2 4 5" xfId="26367" xr:uid="{00000000-0005-0000-0000-000055180000}"/>
    <cellStyle name="40% - Énfasis4 2 3 2 5" xfId="15589" xr:uid="{00000000-0005-0000-0000-000056180000}"/>
    <cellStyle name="40% - Énfasis4 2 3 2 5 2" xfId="38776" xr:uid="{00000000-0005-0000-0000-000057180000}"/>
    <cellStyle name="40% - Énfasis4 2 3 2 6" xfId="10280" xr:uid="{00000000-0005-0000-0000-000058180000}"/>
    <cellStyle name="40% - Énfasis4 2 3 2 6 2" xfId="33461" xr:uid="{00000000-0005-0000-0000-000059180000}"/>
    <cellStyle name="40% - Énfasis4 2 3 2 7" xfId="20907" xr:uid="{00000000-0005-0000-0000-00005A180000}"/>
    <cellStyle name="40% - Énfasis4 2 3 2 7 2" xfId="28151" xr:uid="{00000000-0005-0000-0000-00005B180000}"/>
    <cellStyle name="40% - Énfasis4 2 3 2 8" xfId="22836" xr:uid="{00000000-0005-0000-0000-00005C180000}"/>
    <cellStyle name="40% - Énfasis4 2 3 2 9" xfId="44102" xr:uid="{00000000-0005-0000-0000-00005D180000}"/>
    <cellStyle name="40% - Énfasis4 2 3 3" xfId="1719" xr:uid="{00000000-0005-0000-0000-00005E180000}"/>
    <cellStyle name="40% - Énfasis4 2 3 3 10" xfId="3668" xr:uid="{00000000-0005-0000-0000-00005F180000}"/>
    <cellStyle name="40% - Énfasis4 2 3 3 2" xfId="7281" xr:uid="{00000000-0005-0000-0000-000060180000}"/>
    <cellStyle name="40% - Énfasis4 2 3 3 2 2" xfId="17633" xr:uid="{00000000-0005-0000-0000-000061180000}"/>
    <cellStyle name="40% - Énfasis4 2 3 3 2 2 2" xfId="40945" xr:uid="{00000000-0005-0000-0000-000062180000}"/>
    <cellStyle name="40% - Énfasis4 2 3 3 2 3" xfId="12447" xr:uid="{00000000-0005-0000-0000-000063180000}"/>
    <cellStyle name="40% - Énfasis4 2 3 3 2 3 2" xfId="35630" xr:uid="{00000000-0005-0000-0000-000064180000}"/>
    <cellStyle name="40% - Énfasis4 2 3 3 2 4" xfId="30320" xr:uid="{00000000-0005-0000-0000-000065180000}"/>
    <cellStyle name="40% - Énfasis4 2 3 3 2 5" xfId="25005" xr:uid="{00000000-0005-0000-0000-000066180000}"/>
    <cellStyle name="40% - Énfasis4 2 3 3 3" xfId="8922" xr:uid="{00000000-0005-0000-0000-000067180000}"/>
    <cellStyle name="40% - Énfasis4 2 3 3 3 2" xfId="19368" xr:uid="{00000000-0005-0000-0000-000068180000}"/>
    <cellStyle name="40% - Énfasis4 2 3 3 3 2 2" xfId="42713" xr:uid="{00000000-0005-0000-0000-000069180000}"/>
    <cellStyle name="40% - Énfasis4 2 3 3 3 3" xfId="14214" xr:uid="{00000000-0005-0000-0000-00006A180000}"/>
    <cellStyle name="40% - Énfasis4 2 3 3 3 3 2" xfId="37398" xr:uid="{00000000-0005-0000-0000-00006B180000}"/>
    <cellStyle name="40% - Énfasis4 2 3 3 3 4" xfId="32088" xr:uid="{00000000-0005-0000-0000-00006C180000}"/>
    <cellStyle name="40% - Énfasis4 2 3 3 3 5" xfId="26773" xr:uid="{00000000-0005-0000-0000-00006D180000}"/>
    <cellStyle name="40% - Énfasis4 2 3 3 4" xfId="15995" xr:uid="{00000000-0005-0000-0000-00006E180000}"/>
    <cellStyle name="40% - Énfasis4 2 3 3 4 2" xfId="39182" xr:uid="{00000000-0005-0000-0000-00006F180000}"/>
    <cellStyle name="40% - Énfasis4 2 3 3 5" xfId="10686" xr:uid="{00000000-0005-0000-0000-000070180000}"/>
    <cellStyle name="40% - Énfasis4 2 3 3 5 2" xfId="33867" xr:uid="{00000000-0005-0000-0000-000071180000}"/>
    <cellStyle name="40% - Énfasis4 2 3 3 6" xfId="21313" xr:uid="{00000000-0005-0000-0000-000072180000}"/>
    <cellStyle name="40% - Énfasis4 2 3 3 6 2" xfId="28557" xr:uid="{00000000-0005-0000-0000-000073180000}"/>
    <cellStyle name="40% - Énfasis4 2 3 3 7" xfId="23242" xr:uid="{00000000-0005-0000-0000-000074180000}"/>
    <cellStyle name="40% - Énfasis4 2 3 3 8" xfId="44508" xr:uid="{00000000-0005-0000-0000-000075180000}"/>
    <cellStyle name="40% - Énfasis4 2 3 3 9" xfId="4368" xr:uid="{00000000-0005-0000-0000-000076180000}"/>
    <cellStyle name="40% - Énfasis4 2 3 4" xfId="2283" xr:uid="{00000000-0005-0000-0000-000077180000}"/>
    <cellStyle name="40% - Énfasis4 2 3 4 2" xfId="6482" xr:uid="{00000000-0005-0000-0000-000078180000}"/>
    <cellStyle name="40% - Énfasis4 2 3 4 2 2" xfId="40133" xr:uid="{00000000-0005-0000-0000-000079180000}"/>
    <cellStyle name="40% - Énfasis4 2 3 4 3" xfId="11635" xr:uid="{00000000-0005-0000-0000-00007A180000}"/>
    <cellStyle name="40% - Énfasis4 2 3 4 3 2" xfId="34818" xr:uid="{00000000-0005-0000-0000-00007B180000}"/>
    <cellStyle name="40% - Énfasis4 2 3 4 4" xfId="21870" xr:uid="{00000000-0005-0000-0000-00007C180000}"/>
    <cellStyle name="40% - Énfasis4 2 3 4 4 2" xfId="29508" xr:uid="{00000000-0005-0000-0000-00007D180000}"/>
    <cellStyle name="40% - Énfasis4 2 3 4 5" xfId="24193" xr:uid="{00000000-0005-0000-0000-00007E180000}"/>
    <cellStyle name="40% - Énfasis4 2 3 5" xfId="903" xr:uid="{00000000-0005-0000-0000-00007F180000}"/>
    <cellStyle name="40% - Énfasis4 2 3 5 2" xfId="18557" xr:uid="{00000000-0005-0000-0000-000080180000}"/>
    <cellStyle name="40% - Énfasis4 2 3 5 2 2" xfId="41901" xr:uid="{00000000-0005-0000-0000-000081180000}"/>
    <cellStyle name="40% - Énfasis4 2 3 5 3" xfId="13402" xr:uid="{00000000-0005-0000-0000-000082180000}"/>
    <cellStyle name="40% - Énfasis4 2 3 5 3 2" xfId="36586" xr:uid="{00000000-0005-0000-0000-000083180000}"/>
    <cellStyle name="40% - Énfasis4 2 3 5 4" xfId="20501" xr:uid="{00000000-0005-0000-0000-000084180000}"/>
    <cellStyle name="40% - Énfasis4 2 3 5 4 2" xfId="31276" xr:uid="{00000000-0005-0000-0000-000085180000}"/>
    <cellStyle name="40% - Énfasis4 2 3 5 5" xfId="25961" xr:uid="{00000000-0005-0000-0000-000086180000}"/>
    <cellStyle name="40% - Énfasis4 2 3 5 6" xfId="43696" xr:uid="{00000000-0005-0000-0000-000087180000}"/>
    <cellStyle name="40% - Énfasis4 2 3 5 7" xfId="4369" xr:uid="{00000000-0005-0000-0000-000088180000}"/>
    <cellStyle name="40% - Énfasis4 2 3 5 8" xfId="2856" xr:uid="{00000000-0005-0000-0000-000089180000}"/>
    <cellStyle name="40% - Énfasis4 2 3 6" xfId="15183" xr:uid="{00000000-0005-0000-0000-00008A180000}"/>
    <cellStyle name="40% - Énfasis4 2 3 6 2" xfId="38370" xr:uid="{00000000-0005-0000-0000-00008B180000}"/>
    <cellStyle name="40% - Énfasis4 2 3 7" xfId="9874" xr:uid="{00000000-0005-0000-0000-00008C180000}"/>
    <cellStyle name="40% - Énfasis4 2 3 7 2" xfId="33055" xr:uid="{00000000-0005-0000-0000-00008D180000}"/>
    <cellStyle name="40% - Énfasis4 2 3 8" xfId="19954" xr:uid="{00000000-0005-0000-0000-00008E180000}"/>
    <cellStyle name="40% - Énfasis4 2 3 8 2" xfId="27745" xr:uid="{00000000-0005-0000-0000-00008F180000}"/>
    <cellStyle name="40% - Énfasis4 2 3 9" xfId="22430" xr:uid="{00000000-0005-0000-0000-000090180000}"/>
    <cellStyle name="40% - Énfasis4 2 4" xfId="1047" xr:uid="{00000000-0005-0000-0000-000091180000}"/>
    <cellStyle name="40% - Énfasis4 2 4 10" xfId="4370" xr:uid="{00000000-0005-0000-0000-000092180000}"/>
    <cellStyle name="40% - Énfasis4 2 4 11" xfId="2998" xr:uid="{00000000-0005-0000-0000-000093180000}"/>
    <cellStyle name="40% - Énfasis4 2 4 2" xfId="1862" xr:uid="{00000000-0005-0000-0000-000094180000}"/>
    <cellStyle name="40% - Énfasis4 2 4 2 10" xfId="3810" xr:uid="{00000000-0005-0000-0000-000095180000}"/>
    <cellStyle name="40% - Énfasis4 2 4 2 2" xfId="7421" xr:uid="{00000000-0005-0000-0000-000096180000}"/>
    <cellStyle name="40% - Énfasis4 2 4 2 2 2" xfId="17775" xr:uid="{00000000-0005-0000-0000-000097180000}"/>
    <cellStyle name="40% - Énfasis4 2 4 2 2 2 2" xfId="41087" xr:uid="{00000000-0005-0000-0000-000098180000}"/>
    <cellStyle name="40% - Énfasis4 2 4 2 2 3" xfId="12589" xr:uid="{00000000-0005-0000-0000-000099180000}"/>
    <cellStyle name="40% - Énfasis4 2 4 2 2 3 2" xfId="35772" xr:uid="{00000000-0005-0000-0000-00009A180000}"/>
    <cellStyle name="40% - Énfasis4 2 4 2 2 4" xfId="30462" xr:uid="{00000000-0005-0000-0000-00009B180000}"/>
    <cellStyle name="40% - Énfasis4 2 4 2 2 5" xfId="25147" xr:uid="{00000000-0005-0000-0000-00009C180000}"/>
    <cellStyle name="40% - Énfasis4 2 4 2 3" xfId="9065" xr:uid="{00000000-0005-0000-0000-00009D180000}"/>
    <cellStyle name="40% - Énfasis4 2 4 2 3 2" xfId="19510" xr:uid="{00000000-0005-0000-0000-00009E180000}"/>
    <cellStyle name="40% - Énfasis4 2 4 2 3 2 2" xfId="42855" xr:uid="{00000000-0005-0000-0000-00009F180000}"/>
    <cellStyle name="40% - Énfasis4 2 4 2 3 3" xfId="14356" xr:uid="{00000000-0005-0000-0000-0000A0180000}"/>
    <cellStyle name="40% - Énfasis4 2 4 2 3 3 2" xfId="37540" xr:uid="{00000000-0005-0000-0000-0000A1180000}"/>
    <cellStyle name="40% - Énfasis4 2 4 2 3 4" xfId="32230" xr:uid="{00000000-0005-0000-0000-0000A2180000}"/>
    <cellStyle name="40% - Énfasis4 2 4 2 3 5" xfId="26915" xr:uid="{00000000-0005-0000-0000-0000A3180000}"/>
    <cellStyle name="40% - Énfasis4 2 4 2 4" xfId="16137" xr:uid="{00000000-0005-0000-0000-0000A4180000}"/>
    <cellStyle name="40% - Énfasis4 2 4 2 4 2" xfId="39324" xr:uid="{00000000-0005-0000-0000-0000A5180000}"/>
    <cellStyle name="40% - Énfasis4 2 4 2 5" xfId="10828" xr:uid="{00000000-0005-0000-0000-0000A6180000}"/>
    <cellStyle name="40% - Énfasis4 2 4 2 5 2" xfId="34009" xr:uid="{00000000-0005-0000-0000-0000A7180000}"/>
    <cellStyle name="40% - Énfasis4 2 4 2 6" xfId="21455" xr:uid="{00000000-0005-0000-0000-0000A8180000}"/>
    <cellStyle name="40% - Énfasis4 2 4 2 6 2" xfId="28699" xr:uid="{00000000-0005-0000-0000-0000A9180000}"/>
    <cellStyle name="40% - Énfasis4 2 4 2 7" xfId="23384" xr:uid="{00000000-0005-0000-0000-0000AA180000}"/>
    <cellStyle name="40% - Énfasis4 2 4 2 8" xfId="44650" xr:uid="{00000000-0005-0000-0000-0000AB180000}"/>
    <cellStyle name="40% - Énfasis4 2 4 2 9" xfId="4371" xr:uid="{00000000-0005-0000-0000-0000AC180000}"/>
    <cellStyle name="40% - Énfasis4 2 4 3" xfId="6621" xr:uid="{00000000-0005-0000-0000-0000AD180000}"/>
    <cellStyle name="40% - Énfasis4 2 4 3 2" xfId="17023" xr:uid="{00000000-0005-0000-0000-0000AE180000}"/>
    <cellStyle name="40% - Énfasis4 2 4 3 2 2" xfId="40275" xr:uid="{00000000-0005-0000-0000-0000AF180000}"/>
    <cellStyle name="40% - Énfasis4 2 4 3 3" xfId="11777" xr:uid="{00000000-0005-0000-0000-0000B0180000}"/>
    <cellStyle name="40% - Énfasis4 2 4 3 3 2" xfId="34960" xr:uid="{00000000-0005-0000-0000-0000B1180000}"/>
    <cellStyle name="40% - Énfasis4 2 4 3 4" xfId="29650" xr:uid="{00000000-0005-0000-0000-0000B2180000}"/>
    <cellStyle name="40% - Énfasis4 2 4 3 5" xfId="24335" xr:uid="{00000000-0005-0000-0000-0000B3180000}"/>
    <cellStyle name="40% - Énfasis4 2 4 4" xfId="8312" xr:uid="{00000000-0005-0000-0000-0000B4180000}"/>
    <cellStyle name="40% - Énfasis4 2 4 4 2" xfId="18698" xr:uid="{00000000-0005-0000-0000-0000B5180000}"/>
    <cellStyle name="40% - Énfasis4 2 4 4 2 2" xfId="42043" xr:uid="{00000000-0005-0000-0000-0000B6180000}"/>
    <cellStyle name="40% - Énfasis4 2 4 4 3" xfId="13544" xr:uid="{00000000-0005-0000-0000-0000B7180000}"/>
    <cellStyle name="40% - Énfasis4 2 4 4 3 2" xfId="36728" xr:uid="{00000000-0005-0000-0000-0000B8180000}"/>
    <cellStyle name="40% - Énfasis4 2 4 4 4" xfId="31418" xr:uid="{00000000-0005-0000-0000-0000B9180000}"/>
    <cellStyle name="40% - Énfasis4 2 4 4 5" xfId="26103" xr:uid="{00000000-0005-0000-0000-0000BA180000}"/>
    <cellStyle name="40% - Énfasis4 2 4 5" xfId="15325" xr:uid="{00000000-0005-0000-0000-0000BB180000}"/>
    <cellStyle name="40% - Énfasis4 2 4 5 2" xfId="38512" xr:uid="{00000000-0005-0000-0000-0000BC180000}"/>
    <cellStyle name="40% - Énfasis4 2 4 6" xfId="10016" xr:uid="{00000000-0005-0000-0000-0000BD180000}"/>
    <cellStyle name="40% - Énfasis4 2 4 6 2" xfId="33197" xr:uid="{00000000-0005-0000-0000-0000BE180000}"/>
    <cellStyle name="40% - Énfasis4 2 4 7" xfId="20643" xr:uid="{00000000-0005-0000-0000-0000BF180000}"/>
    <cellStyle name="40% - Énfasis4 2 4 7 2" xfId="27887" xr:uid="{00000000-0005-0000-0000-0000C0180000}"/>
    <cellStyle name="40% - Énfasis4 2 4 8" xfId="22572" xr:uid="{00000000-0005-0000-0000-0000C1180000}"/>
    <cellStyle name="40% - Énfasis4 2 4 9" xfId="43838" xr:uid="{00000000-0005-0000-0000-0000C2180000}"/>
    <cellStyle name="40% - Énfasis4 2 5" xfId="628" xr:uid="{00000000-0005-0000-0000-0000C3180000}"/>
    <cellStyle name="40% - Énfasis4 2 5 10" xfId="2592" xr:uid="{00000000-0005-0000-0000-0000C4180000}"/>
    <cellStyle name="40% - Énfasis4 2 5 2" xfId="6222" xr:uid="{00000000-0005-0000-0000-0000C5180000}"/>
    <cellStyle name="40% - Énfasis4 2 5 2 2" xfId="16665" xr:uid="{00000000-0005-0000-0000-0000C6180000}"/>
    <cellStyle name="40% - Énfasis4 2 5 2 2 2" xfId="39869" xr:uid="{00000000-0005-0000-0000-0000C7180000}"/>
    <cellStyle name="40% - Énfasis4 2 5 2 3" xfId="11371" xr:uid="{00000000-0005-0000-0000-0000C8180000}"/>
    <cellStyle name="40% - Énfasis4 2 5 2 3 2" xfId="34554" xr:uid="{00000000-0005-0000-0000-0000C9180000}"/>
    <cellStyle name="40% - Énfasis4 2 5 2 4" xfId="29244" xr:uid="{00000000-0005-0000-0000-0000CA180000}"/>
    <cellStyle name="40% - Énfasis4 2 5 2 5" xfId="23929" xr:uid="{00000000-0005-0000-0000-0000CB180000}"/>
    <cellStyle name="40% - Énfasis4 2 5 3" xfId="7954" xr:uid="{00000000-0005-0000-0000-0000CC180000}"/>
    <cellStyle name="40% - Énfasis4 2 5 3 2" xfId="18293" xr:uid="{00000000-0005-0000-0000-0000CD180000}"/>
    <cellStyle name="40% - Énfasis4 2 5 3 2 2" xfId="41637" xr:uid="{00000000-0005-0000-0000-0000CE180000}"/>
    <cellStyle name="40% - Énfasis4 2 5 3 3" xfId="13138" xr:uid="{00000000-0005-0000-0000-0000CF180000}"/>
    <cellStyle name="40% - Énfasis4 2 5 3 3 2" xfId="36322" xr:uid="{00000000-0005-0000-0000-0000D0180000}"/>
    <cellStyle name="40% - Énfasis4 2 5 3 4" xfId="31012" xr:uid="{00000000-0005-0000-0000-0000D1180000}"/>
    <cellStyle name="40% - Énfasis4 2 5 3 5" xfId="25697" xr:uid="{00000000-0005-0000-0000-0000D2180000}"/>
    <cellStyle name="40% - Énfasis4 2 5 4" xfId="14919" xr:uid="{00000000-0005-0000-0000-0000D3180000}"/>
    <cellStyle name="40% - Énfasis4 2 5 4 2" xfId="38106" xr:uid="{00000000-0005-0000-0000-0000D4180000}"/>
    <cellStyle name="40% - Énfasis4 2 5 5" xfId="9610" xr:uid="{00000000-0005-0000-0000-0000D5180000}"/>
    <cellStyle name="40% - Énfasis4 2 5 5 2" xfId="32791" xr:uid="{00000000-0005-0000-0000-0000D6180000}"/>
    <cellStyle name="40% - Énfasis4 2 5 6" xfId="20237" xr:uid="{00000000-0005-0000-0000-0000D7180000}"/>
    <cellStyle name="40% - Énfasis4 2 5 6 2" xfId="27481" xr:uid="{00000000-0005-0000-0000-0000D8180000}"/>
    <cellStyle name="40% - Énfasis4 2 5 7" xfId="22166" xr:uid="{00000000-0005-0000-0000-0000D9180000}"/>
    <cellStyle name="40% - Énfasis4 2 5 8" xfId="43432" xr:uid="{00000000-0005-0000-0000-0000DA180000}"/>
    <cellStyle name="40% - Énfasis4 2 5 9" xfId="4372" xr:uid="{00000000-0005-0000-0000-0000DB180000}"/>
    <cellStyle name="40% - Énfasis4 2 6" xfId="1455" xr:uid="{00000000-0005-0000-0000-0000DC180000}"/>
    <cellStyle name="40% - Énfasis4 2 6 10" xfId="3404" xr:uid="{00000000-0005-0000-0000-0000DD180000}"/>
    <cellStyle name="40% - Énfasis4 2 6 2" xfId="7021" xr:uid="{00000000-0005-0000-0000-0000DE180000}"/>
    <cellStyle name="40% - Énfasis4 2 6 2 2" xfId="17393" xr:uid="{00000000-0005-0000-0000-0000DF180000}"/>
    <cellStyle name="40% - Énfasis4 2 6 2 2 2" xfId="40681" xr:uid="{00000000-0005-0000-0000-0000E0180000}"/>
    <cellStyle name="40% - Énfasis4 2 6 2 3" xfId="12183" xr:uid="{00000000-0005-0000-0000-0000E1180000}"/>
    <cellStyle name="40% - Énfasis4 2 6 2 3 2" xfId="35366" xr:uid="{00000000-0005-0000-0000-0000E2180000}"/>
    <cellStyle name="40% - Énfasis4 2 6 2 4" xfId="30056" xr:uid="{00000000-0005-0000-0000-0000E3180000}"/>
    <cellStyle name="40% - Énfasis4 2 6 2 5" xfId="24741" xr:uid="{00000000-0005-0000-0000-0000E4180000}"/>
    <cellStyle name="40% - Énfasis4 2 6 3" xfId="8682" xr:uid="{00000000-0005-0000-0000-0000E5180000}"/>
    <cellStyle name="40% - Énfasis4 2 6 3 2" xfId="19104" xr:uid="{00000000-0005-0000-0000-0000E6180000}"/>
    <cellStyle name="40% - Énfasis4 2 6 3 2 2" xfId="42449" xr:uid="{00000000-0005-0000-0000-0000E7180000}"/>
    <cellStyle name="40% - Énfasis4 2 6 3 3" xfId="13950" xr:uid="{00000000-0005-0000-0000-0000E8180000}"/>
    <cellStyle name="40% - Énfasis4 2 6 3 3 2" xfId="37134" xr:uid="{00000000-0005-0000-0000-0000E9180000}"/>
    <cellStyle name="40% - Énfasis4 2 6 3 4" xfId="31824" xr:uid="{00000000-0005-0000-0000-0000EA180000}"/>
    <cellStyle name="40% - Énfasis4 2 6 3 5" xfId="26509" xr:uid="{00000000-0005-0000-0000-0000EB180000}"/>
    <cellStyle name="40% - Énfasis4 2 6 4" xfId="15731" xr:uid="{00000000-0005-0000-0000-0000EC180000}"/>
    <cellStyle name="40% - Énfasis4 2 6 4 2" xfId="38918" xr:uid="{00000000-0005-0000-0000-0000ED180000}"/>
    <cellStyle name="40% - Énfasis4 2 6 5" xfId="10422" xr:uid="{00000000-0005-0000-0000-0000EE180000}"/>
    <cellStyle name="40% - Énfasis4 2 6 5 2" xfId="33603" xr:uid="{00000000-0005-0000-0000-0000EF180000}"/>
    <cellStyle name="40% - Énfasis4 2 6 6" xfId="21049" xr:uid="{00000000-0005-0000-0000-0000F0180000}"/>
    <cellStyle name="40% - Énfasis4 2 6 6 2" xfId="28293" xr:uid="{00000000-0005-0000-0000-0000F1180000}"/>
    <cellStyle name="40% - Énfasis4 2 6 7" xfId="22978" xr:uid="{00000000-0005-0000-0000-0000F2180000}"/>
    <cellStyle name="40% - Énfasis4 2 6 8" xfId="44244" xr:uid="{00000000-0005-0000-0000-0000F3180000}"/>
    <cellStyle name="40% - Énfasis4 2 6 9" xfId="4373" xr:uid="{00000000-0005-0000-0000-0000F4180000}"/>
    <cellStyle name="40% - Énfasis4 2 7" xfId="2280" xr:uid="{00000000-0005-0000-0000-0000F5180000}"/>
    <cellStyle name="40% - Énfasis4 2 7 2" xfId="6089" xr:uid="{00000000-0005-0000-0000-0000F6180000}"/>
    <cellStyle name="40% - Énfasis4 2 7 2 2" xfId="39735" xr:uid="{00000000-0005-0000-0000-0000F7180000}"/>
    <cellStyle name="40% - Énfasis4 2 7 3" xfId="11237" xr:uid="{00000000-0005-0000-0000-0000F8180000}"/>
    <cellStyle name="40% - Énfasis4 2 7 3 2" xfId="34420" xr:uid="{00000000-0005-0000-0000-0000F9180000}"/>
    <cellStyle name="40% - Énfasis4 2 7 4" xfId="21867" xr:uid="{00000000-0005-0000-0000-0000FA180000}"/>
    <cellStyle name="40% - Énfasis4 2 7 4 2" xfId="29110" xr:uid="{00000000-0005-0000-0000-0000FB180000}"/>
    <cellStyle name="40% - Énfasis4 2 7 5" xfId="23795" xr:uid="{00000000-0005-0000-0000-0000FC180000}"/>
    <cellStyle name="40% - Énfasis4 2 8" xfId="494" xr:uid="{00000000-0005-0000-0000-0000FD180000}"/>
    <cellStyle name="40% - Énfasis4 2 8 2" xfId="18160" xr:uid="{00000000-0005-0000-0000-0000FE180000}"/>
    <cellStyle name="40% - Énfasis4 2 8 2 2" xfId="41503" xr:uid="{00000000-0005-0000-0000-0000FF180000}"/>
    <cellStyle name="40% - Énfasis4 2 8 3" xfId="13004" xr:uid="{00000000-0005-0000-0000-000000190000}"/>
    <cellStyle name="40% - Énfasis4 2 8 3 2" xfId="36188" xr:uid="{00000000-0005-0000-0000-000001190000}"/>
    <cellStyle name="40% - Énfasis4 2 8 4" xfId="20103" xr:uid="{00000000-0005-0000-0000-000002190000}"/>
    <cellStyle name="40% - Énfasis4 2 8 4 2" xfId="30878" xr:uid="{00000000-0005-0000-0000-000003190000}"/>
    <cellStyle name="40% - Énfasis4 2 8 5" xfId="25563" xr:uid="{00000000-0005-0000-0000-000004190000}"/>
    <cellStyle name="40% - Énfasis4 2 8 6" xfId="43298" xr:uid="{00000000-0005-0000-0000-000005190000}"/>
    <cellStyle name="40% - Énfasis4 2 8 7" xfId="4374" xr:uid="{00000000-0005-0000-0000-000006190000}"/>
    <cellStyle name="40% - Énfasis4 2 8 8" xfId="2458" xr:uid="{00000000-0005-0000-0000-000007190000}"/>
    <cellStyle name="40% - Énfasis4 2 9" xfId="14785" xr:uid="{00000000-0005-0000-0000-000008190000}"/>
    <cellStyle name="40% - Énfasis4 2 9 2" xfId="37972" xr:uid="{00000000-0005-0000-0000-000009190000}"/>
    <cellStyle name="40% - Énfasis4 3" xfId="179" xr:uid="{00000000-0005-0000-0000-00000A190000}"/>
    <cellStyle name="40% - Énfasis4 3 2" xfId="180" xr:uid="{00000000-0005-0000-0000-00000B190000}"/>
    <cellStyle name="40% - Énfasis4 3 2 2" xfId="181" xr:uid="{00000000-0005-0000-0000-00000C190000}"/>
    <cellStyle name="40% - Énfasis4 3 2 2 2" xfId="2286" xr:uid="{00000000-0005-0000-0000-00000D190000}"/>
    <cellStyle name="40% - Énfasis4 3 2 2 2 2" xfId="7459" xr:uid="{00000000-0005-0000-0000-00000E190000}"/>
    <cellStyle name="40% - Énfasis4 3 2 2 2 2 2" xfId="41126" xr:uid="{00000000-0005-0000-0000-00000F190000}"/>
    <cellStyle name="40% - Énfasis4 3 2 2 2 3" xfId="12628" xr:uid="{00000000-0005-0000-0000-000010190000}"/>
    <cellStyle name="40% - Énfasis4 3 2 2 2 3 2" xfId="35811" xr:uid="{00000000-0005-0000-0000-000011190000}"/>
    <cellStyle name="40% - Énfasis4 3 2 2 2 4" xfId="21873" xr:uid="{00000000-0005-0000-0000-000012190000}"/>
    <cellStyle name="40% - Énfasis4 3 2 2 2 4 2" xfId="30501" xr:uid="{00000000-0005-0000-0000-000013190000}"/>
    <cellStyle name="40% - Énfasis4 3 2 2 2 5" xfId="25186" xr:uid="{00000000-0005-0000-0000-000014190000}"/>
    <cellStyle name="40% - Énfasis4 3 2 2 3" xfId="1901" xr:uid="{00000000-0005-0000-0000-000015190000}"/>
    <cellStyle name="40% - Énfasis4 3 2 2 3 2" xfId="19549" xr:uid="{00000000-0005-0000-0000-000016190000}"/>
    <cellStyle name="40% - Énfasis4 3 2 2 3 2 2" xfId="42894" xr:uid="{00000000-0005-0000-0000-000017190000}"/>
    <cellStyle name="40% - Énfasis4 3 2 2 3 3" xfId="14395" xr:uid="{00000000-0005-0000-0000-000018190000}"/>
    <cellStyle name="40% - Énfasis4 3 2 2 3 3 2" xfId="37579" xr:uid="{00000000-0005-0000-0000-000019190000}"/>
    <cellStyle name="40% - Énfasis4 3 2 2 3 4" xfId="21494" xr:uid="{00000000-0005-0000-0000-00001A190000}"/>
    <cellStyle name="40% - Énfasis4 3 2 2 3 4 2" xfId="32269" xr:uid="{00000000-0005-0000-0000-00001B190000}"/>
    <cellStyle name="40% - Énfasis4 3 2 2 3 5" xfId="26954" xr:uid="{00000000-0005-0000-0000-00001C190000}"/>
    <cellStyle name="40% - Énfasis4 3 2 2 3 6" xfId="44689" xr:uid="{00000000-0005-0000-0000-00001D190000}"/>
    <cellStyle name="40% - Énfasis4 3 2 2 3 7" xfId="4375" xr:uid="{00000000-0005-0000-0000-00001E190000}"/>
    <cellStyle name="40% - Énfasis4 3 2 2 3 8" xfId="3849" xr:uid="{00000000-0005-0000-0000-00001F190000}"/>
    <cellStyle name="40% - Énfasis4 3 2 2 4" xfId="16176" xr:uid="{00000000-0005-0000-0000-000020190000}"/>
    <cellStyle name="40% - Énfasis4 3 2 2 4 2" xfId="39363" xr:uid="{00000000-0005-0000-0000-000021190000}"/>
    <cellStyle name="40% - Énfasis4 3 2 2 5" xfId="10867" xr:uid="{00000000-0005-0000-0000-000022190000}"/>
    <cellStyle name="40% - Énfasis4 3 2 2 5 2" xfId="34048" xr:uid="{00000000-0005-0000-0000-000023190000}"/>
    <cellStyle name="40% - Énfasis4 3 2 2 6" xfId="19957" xr:uid="{00000000-0005-0000-0000-000024190000}"/>
    <cellStyle name="40% - Énfasis4 3 2 2 6 2" xfId="28738" xr:uid="{00000000-0005-0000-0000-000025190000}"/>
    <cellStyle name="40% - Énfasis4 3 2 2 7" xfId="23423" xr:uid="{00000000-0005-0000-0000-000026190000}"/>
    <cellStyle name="40% - Énfasis4 3 2 3" xfId="2285" xr:uid="{00000000-0005-0000-0000-000027190000}"/>
    <cellStyle name="40% - Énfasis4 3 2 3 2" xfId="6659" xr:uid="{00000000-0005-0000-0000-000028190000}"/>
    <cellStyle name="40% - Énfasis4 3 2 3 2 2" xfId="40314" xr:uid="{00000000-0005-0000-0000-000029190000}"/>
    <cellStyle name="40% - Énfasis4 3 2 3 3" xfId="11816" xr:uid="{00000000-0005-0000-0000-00002A190000}"/>
    <cellStyle name="40% - Énfasis4 3 2 3 3 2" xfId="34999" xr:uid="{00000000-0005-0000-0000-00002B190000}"/>
    <cellStyle name="40% - Énfasis4 3 2 3 4" xfId="21872" xr:uid="{00000000-0005-0000-0000-00002C190000}"/>
    <cellStyle name="40% - Énfasis4 3 2 3 4 2" xfId="29689" xr:uid="{00000000-0005-0000-0000-00002D190000}"/>
    <cellStyle name="40% - Énfasis4 3 2 3 5" xfId="24374" xr:uid="{00000000-0005-0000-0000-00002E190000}"/>
    <cellStyle name="40% - Énfasis4 3 2 4" xfId="1086" xr:uid="{00000000-0005-0000-0000-00002F190000}"/>
    <cellStyle name="40% - Énfasis4 3 2 4 2" xfId="18737" xr:uid="{00000000-0005-0000-0000-000030190000}"/>
    <cellStyle name="40% - Énfasis4 3 2 4 2 2" xfId="42082" xr:uid="{00000000-0005-0000-0000-000031190000}"/>
    <cellStyle name="40% - Énfasis4 3 2 4 3" xfId="13583" xr:uid="{00000000-0005-0000-0000-000032190000}"/>
    <cellStyle name="40% - Énfasis4 3 2 4 3 2" xfId="36767" xr:uid="{00000000-0005-0000-0000-000033190000}"/>
    <cellStyle name="40% - Énfasis4 3 2 4 4" xfId="20682" xr:uid="{00000000-0005-0000-0000-000034190000}"/>
    <cellStyle name="40% - Énfasis4 3 2 4 4 2" xfId="31457" xr:uid="{00000000-0005-0000-0000-000035190000}"/>
    <cellStyle name="40% - Énfasis4 3 2 4 5" xfId="26142" xr:uid="{00000000-0005-0000-0000-000036190000}"/>
    <cellStyle name="40% - Énfasis4 3 2 4 6" xfId="43877" xr:uid="{00000000-0005-0000-0000-000037190000}"/>
    <cellStyle name="40% - Énfasis4 3 2 4 7" xfId="4376" xr:uid="{00000000-0005-0000-0000-000038190000}"/>
    <cellStyle name="40% - Énfasis4 3 2 4 8" xfId="3037" xr:uid="{00000000-0005-0000-0000-000039190000}"/>
    <cellStyle name="40% - Énfasis4 3 2 5" xfId="15364" xr:uid="{00000000-0005-0000-0000-00003A190000}"/>
    <cellStyle name="40% - Énfasis4 3 2 5 2" xfId="38551" xr:uid="{00000000-0005-0000-0000-00003B190000}"/>
    <cellStyle name="40% - Énfasis4 3 2 6" xfId="10055" xr:uid="{00000000-0005-0000-0000-00003C190000}"/>
    <cellStyle name="40% - Énfasis4 3 2 6 2" xfId="33236" xr:uid="{00000000-0005-0000-0000-00003D190000}"/>
    <cellStyle name="40% - Énfasis4 3 2 7" xfId="19956" xr:uid="{00000000-0005-0000-0000-00003E190000}"/>
    <cellStyle name="40% - Énfasis4 3 2 7 2" xfId="27926" xr:uid="{00000000-0005-0000-0000-00003F190000}"/>
    <cellStyle name="40% - Énfasis4 3 2 8" xfId="22611" xr:uid="{00000000-0005-0000-0000-000040190000}"/>
    <cellStyle name="40% - Énfasis4 3 3" xfId="182" xr:uid="{00000000-0005-0000-0000-000041190000}"/>
    <cellStyle name="40% - Énfasis4 3 3 2" xfId="2287" xr:uid="{00000000-0005-0000-0000-000042190000}"/>
    <cellStyle name="40% - Énfasis4 3 3 2 2" xfId="7059" xr:uid="{00000000-0005-0000-0000-000043190000}"/>
    <cellStyle name="40% - Énfasis4 3 3 2 2 2" xfId="40720" xr:uid="{00000000-0005-0000-0000-000044190000}"/>
    <cellStyle name="40% - Énfasis4 3 3 2 3" xfId="12222" xr:uid="{00000000-0005-0000-0000-000045190000}"/>
    <cellStyle name="40% - Énfasis4 3 3 2 3 2" xfId="35405" xr:uid="{00000000-0005-0000-0000-000046190000}"/>
    <cellStyle name="40% - Énfasis4 3 3 2 4" xfId="21874" xr:uid="{00000000-0005-0000-0000-000047190000}"/>
    <cellStyle name="40% - Énfasis4 3 3 2 4 2" xfId="30095" xr:uid="{00000000-0005-0000-0000-000048190000}"/>
    <cellStyle name="40% - Énfasis4 3 3 2 5" xfId="24780" xr:uid="{00000000-0005-0000-0000-000049190000}"/>
    <cellStyle name="40% - Énfasis4 3 3 3" xfId="1494" xr:uid="{00000000-0005-0000-0000-00004A190000}"/>
    <cellStyle name="40% - Énfasis4 3 3 3 2" xfId="19143" xr:uid="{00000000-0005-0000-0000-00004B190000}"/>
    <cellStyle name="40% - Énfasis4 3 3 3 2 2" xfId="42488" xr:uid="{00000000-0005-0000-0000-00004C190000}"/>
    <cellStyle name="40% - Énfasis4 3 3 3 3" xfId="13989" xr:uid="{00000000-0005-0000-0000-00004D190000}"/>
    <cellStyle name="40% - Énfasis4 3 3 3 3 2" xfId="37173" xr:uid="{00000000-0005-0000-0000-00004E190000}"/>
    <cellStyle name="40% - Énfasis4 3 3 3 4" xfId="21088" xr:uid="{00000000-0005-0000-0000-00004F190000}"/>
    <cellStyle name="40% - Énfasis4 3 3 3 4 2" xfId="31863" xr:uid="{00000000-0005-0000-0000-000050190000}"/>
    <cellStyle name="40% - Énfasis4 3 3 3 5" xfId="26548" xr:uid="{00000000-0005-0000-0000-000051190000}"/>
    <cellStyle name="40% - Énfasis4 3 3 3 6" xfId="44283" xr:uid="{00000000-0005-0000-0000-000052190000}"/>
    <cellStyle name="40% - Énfasis4 3 3 3 7" xfId="4377" xr:uid="{00000000-0005-0000-0000-000053190000}"/>
    <cellStyle name="40% - Énfasis4 3 3 3 8" xfId="3443" xr:uid="{00000000-0005-0000-0000-000054190000}"/>
    <cellStyle name="40% - Énfasis4 3 3 4" xfId="15770" xr:uid="{00000000-0005-0000-0000-000055190000}"/>
    <cellStyle name="40% - Énfasis4 3 3 4 2" xfId="38957" xr:uid="{00000000-0005-0000-0000-000056190000}"/>
    <cellStyle name="40% - Énfasis4 3 3 5" xfId="10461" xr:uid="{00000000-0005-0000-0000-000057190000}"/>
    <cellStyle name="40% - Énfasis4 3 3 5 2" xfId="33642" xr:uid="{00000000-0005-0000-0000-000058190000}"/>
    <cellStyle name="40% - Énfasis4 3 3 6" xfId="19958" xr:uid="{00000000-0005-0000-0000-000059190000}"/>
    <cellStyle name="40% - Énfasis4 3 3 6 2" xfId="28332" xr:uid="{00000000-0005-0000-0000-00005A190000}"/>
    <cellStyle name="40% - Énfasis4 3 3 7" xfId="23017" xr:uid="{00000000-0005-0000-0000-00005B190000}"/>
    <cellStyle name="40% - Énfasis4 3 4" xfId="2284" xr:uid="{00000000-0005-0000-0000-00005C190000}"/>
    <cellStyle name="40% - Énfasis4 3 4 2" xfId="6260" xr:uid="{00000000-0005-0000-0000-00005D190000}"/>
    <cellStyle name="40% - Énfasis4 3 4 2 2" xfId="39908" xr:uid="{00000000-0005-0000-0000-00005E190000}"/>
    <cellStyle name="40% - Énfasis4 3 4 3" xfId="11410" xr:uid="{00000000-0005-0000-0000-00005F190000}"/>
    <cellStyle name="40% - Énfasis4 3 4 3 2" xfId="34593" xr:uid="{00000000-0005-0000-0000-000060190000}"/>
    <cellStyle name="40% - Énfasis4 3 4 4" xfId="21871" xr:uid="{00000000-0005-0000-0000-000061190000}"/>
    <cellStyle name="40% - Énfasis4 3 4 4 2" xfId="29283" xr:uid="{00000000-0005-0000-0000-000062190000}"/>
    <cellStyle name="40% - Énfasis4 3 4 5" xfId="23968" xr:uid="{00000000-0005-0000-0000-000063190000}"/>
    <cellStyle name="40% - Énfasis4 3 5" xfId="667" xr:uid="{00000000-0005-0000-0000-000064190000}"/>
    <cellStyle name="40% - Énfasis4 3 5 2" xfId="18332" xr:uid="{00000000-0005-0000-0000-000065190000}"/>
    <cellStyle name="40% - Énfasis4 3 5 2 2" xfId="41676" xr:uid="{00000000-0005-0000-0000-000066190000}"/>
    <cellStyle name="40% - Énfasis4 3 5 3" xfId="13177" xr:uid="{00000000-0005-0000-0000-000067190000}"/>
    <cellStyle name="40% - Énfasis4 3 5 3 2" xfId="36361" xr:uid="{00000000-0005-0000-0000-000068190000}"/>
    <cellStyle name="40% - Énfasis4 3 5 4" xfId="20276" xr:uid="{00000000-0005-0000-0000-000069190000}"/>
    <cellStyle name="40% - Énfasis4 3 5 4 2" xfId="31051" xr:uid="{00000000-0005-0000-0000-00006A190000}"/>
    <cellStyle name="40% - Énfasis4 3 5 5" xfId="25736" xr:uid="{00000000-0005-0000-0000-00006B190000}"/>
    <cellStyle name="40% - Énfasis4 3 5 6" xfId="43471" xr:uid="{00000000-0005-0000-0000-00006C190000}"/>
    <cellStyle name="40% - Énfasis4 3 5 7" xfId="4378" xr:uid="{00000000-0005-0000-0000-00006D190000}"/>
    <cellStyle name="40% - Énfasis4 3 5 8" xfId="2631" xr:uid="{00000000-0005-0000-0000-00006E190000}"/>
    <cellStyle name="40% - Énfasis4 3 6" xfId="14958" xr:uid="{00000000-0005-0000-0000-00006F190000}"/>
    <cellStyle name="40% - Énfasis4 3 6 2" xfId="38145" xr:uid="{00000000-0005-0000-0000-000070190000}"/>
    <cellStyle name="40% - Énfasis4 3 7" xfId="9649" xr:uid="{00000000-0005-0000-0000-000071190000}"/>
    <cellStyle name="40% - Énfasis4 3 7 2" xfId="32830" xr:uid="{00000000-0005-0000-0000-000072190000}"/>
    <cellStyle name="40% - Énfasis4 3 8" xfId="19955" xr:uid="{00000000-0005-0000-0000-000073190000}"/>
    <cellStyle name="40% - Énfasis4 3 8 2" xfId="27520" xr:uid="{00000000-0005-0000-0000-000074190000}"/>
    <cellStyle name="40% - Énfasis4 3 9" xfId="22205" xr:uid="{00000000-0005-0000-0000-000075190000}"/>
    <cellStyle name="40% - Énfasis4 4" xfId="183" xr:uid="{00000000-0005-0000-0000-000076190000}"/>
    <cellStyle name="40% - Énfasis4 4 2" xfId="184" xr:uid="{00000000-0005-0000-0000-000077190000}"/>
    <cellStyle name="40% - Énfasis4 4 2 2" xfId="185" xr:uid="{00000000-0005-0000-0000-000078190000}"/>
    <cellStyle name="40% - Énfasis4 4 2 2 2" xfId="2290" xr:uid="{00000000-0005-0000-0000-000079190000}"/>
    <cellStyle name="40% - Énfasis4 4 2 2 2 2" xfId="7596" xr:uid="{00000000-0005-0000-0000-00007A190000}"/>
    <cellStyle name="40% - Énfasis4 4 2 2 2 2 2" xfId="41265" xr:uid="{00000000-0005-0000-0000-00007B190000}"/>
    <cellStyle name="40% - Énfasis4 4 2 2 2 3" xfId="12767" xr:uid="{00000000-0005-0000-0000-00007C190000}"/>
    <cellStyle name="40% - Énfasis4 4 2 2 2 3 2" xfId="35950" xr:uid="{00000000-0005-0000-0000-00007D190000}"/>
    <cellStyle name="40% - Énfasis4 4 2 2 2 4" xfId="21877" xr:uid="{00000000-0005-0000-0000-00007E190000}"/>
    <cellStyle name="40% - Énfasis4 4 2 2 2 4 2" xfId="30640" xr:uid="{00000000-0005-0000-0000-00007F190000}"/>
    <cellStyle name="40% - Énfasis4 4 2 2 2 5" xfId="25325" xr:uid="{00000000-0005-0000-0000-000080190000}"/>
    <cellStyle name="40% - Énfasis4 4 2 2 3" xfId="2040" xr:uid="{00000000-0005-0000-0000-000081190000}"/>
    <cellStyle name="40% - Énfasis4 4 2 2 3 2" xfId="19688" xr:uid="{00000000-0005-0000-0000-000082190000}"/>
    <cellStyle name="40% - Énfasis4 4 2 2 3 2 2" xfId="43033" xr:uid="{00000000-0005-0000-0000-000083190000}"/>
    <cellStyle name="40% - Énfasis4 4 2 2 3 3" xfId="14534" xr:uid="{00000000-0005-0000-0000-000084190000}"/>
    <cellStyle name="40% - Énfasis4 4 2 2 3 3 2" xfId="37718" xr:uid="{00000000-0005-0000-0000-000085190000}"/>
    <cellStyle name="40% - Énfasis4 4 2 2 3 4" xfId="21633" xr:uid="{00000000-0005-0000-0000-000086190000}"/>
    <cellStyle name="40% - Énfasis4 4 2 2 3 4 2" xfId="32408" xr:uid="{00000000-0005-0000-0000-000087190000}"/>
    <cellStyle name="40% - Énfasis4 4 2 2 3 5" xfId="27093" xr:uid="{00000000-0005-0000-0000-000088190000}"/>
    <cellStyle name="40% - Énfasis4 4 2 2 3 6" xfId="44828" xr:uid="{00000000-0005-0000-0000-000089190000}"/>
    <cellStyle name="40% - Énfasis4 4 2 2 3 7" xfId="4379" xr:uid="{00000000-0005-0000-0000-00008A190000}"/>
    <cellStyle name="40% - Énfasis4 4 2 2 3 8" xfId="3988" xr:uid="{00000000-0005-0000-0000-00008B190000}"/>
    <cellStyle name="40% - Énfasis4 4 2 2 4" xfId="16315" xr:uid="{00000000-0005-0000-0000-00008C190000}"/>
    <cellStyle name="40% - Énfasis4 4 2 2 4 2" xfId="39502" xr:uid="{00000000-0005-0000-0000-00008D190000}"/>
    <cellStyle name="40% - Énfasis4 4 2 2 5" xfId="11006" xr:uid="{00000000-0005-0000-0000-00008E190000}"/>
    <cellStyle name="40% - Énfasis4 4 2 2 5 2" xfId="34187" xr:uid="{00000000-0005-0000-0000-00008F190000}"/>
    <cellStyle name="40% - Énfasis4 4 2 2 6" xfId="19961" xr:uid="{00000000-0005-0000-0000-000090190000}"/>
    <cellStyle name="40% - Énfasis4 4 2 2 6 2" xfId="28877" xr:uid="{00000000-0005-0000-0000-000091190000}"/>
    <cellStyle name="40% - Énfasis4 4 2 2 7" xfId="23562" xr:uid="{00000000-0005-0000-0000-000092190000}"/>
    <cellStyle name="40% - Énfasis4 4 2 3" xfId="2289" xr:uid="{00000000-0005-0000-0000-000093190000}"/>
    <cellStyle name="40% - Énfasis4 4 2 3 2" xfId="6796" xr:uid="{00000000-0005-0000-0000-000094190000}"/>
    <cellStyle name="40% - Énfasis4 4 2 3 2 2" xfId="40453" xr:uid="{00000000-0005-0000-0000-000095190000}"/>
    <cellStyle name="40% - Énfasis4 4 2 3 3" xfId="11955" xr:uid="{00000000-0005-0000-0000-000096190000}"/>
    <cellStyle name="40% - Énfasis4 4 2 3 3 2" xfId="35138" xr:uid="{00000000-0005-0000-0000-000097190000}"/>
    <cellStyle name="40% - Énfasis4 4 2 3 4" xfId="21876" xr:uid="{00000000-0005-0000-0000-000098190000}"/>
    <cellStyle name="40% - Énfasis4 4 2 3 4 2" xfId="29828" xr:uid="{00000000-0005-0000-0000-000099190000}"/>
    <cellStyle name="40% - Énfasis4 4 2 3 5" xfId="24513" xr:uid="{00000000-0005-0000-0000-00009A190000}"/>
    <cellStyle name="40% - Énfasis4 4 2 4" xfId="1225" xr:uid="{00000000-0005-0000-0000-00009B190000}"/>
    <cellStyle name="40% - Énfasis4 4 2 4 2" xfId="18876" xr:uid="{00000000-0005-0000-0000-00009C190000}"/>
    <cellStyle name="40% - Énfasis4 4 2 4 2 2" xfId="42221" xr:uid="{00000000-0005-0000-0000-00009D190000}"/>
    <cellStyle name="40% - Énfasis4 4 2 4 3" xfId="13722" xr:uid="{00000000-0005-0000-0000-00009E190000}"/>
    <cellStyle name="40% - Énfasis4 4 2 4 3 2" xfId="36906" xr:uid="{00000000-0005-0000-0000-00009F190000}"/>
    <cellStyle name="40% - Énfasis4 4 2 4 4" xfId="20821" xr:uid="{00000000-0005-0000-0000-0000A0190000}"/>
    <cellStyle name="40% - Énfasis4 4 2 4 4 2" xfId="31596" xr:uid="{00000000-0005-0000-0000-0000A1190000}"/>
    <cellStyle name="40% - Énfasis4 4 2 4 5" xfId="26281" xr:uid="{00000000-0005-0000-0000-0000A2190000}"/>
    <cellStyle name="40% - Énfasis4 4 2 4 6" xfId="44016" xr:uid="{00000000-0005-0000-0000-0000A3190000}"/>
    <cellStyle name="40% - Énfasis4 4 2 4 7" xfId="4380" xr:uid="{00000000-0005-0000-0000-0000A4190000}"/>
    <cellStyle name="40% - Énfasis4 4 2 4 8" xfId="3176" xr:uid="{00000000-0005-0000-0000-0000A5190000}"/>
    <cellStyle name="40% - Énfasis4 4 2 5" xfId="15503" xr:uid="{00000000-0005-0000-0000-0000A6190000}"/>
    <cellStyle name="40% - Énfasis4 4 2 5 2" xfId="38690" xr:uid="{00000000-0005-0000-0000-0000A7190000}"/>
    <cellStyle name="40% - Énfasis4 4 2 6" xfId="10194" xr:uid="{00000000-0005-0000-0000-0000A8190000}"/>
    <cellStyle name="40% - Énfasis4 4 2 6 2" xfId="33375" xr:uid="{00000000-0005-0000-0000-0000A9190000}"/>
    <cellStyle name="40% - Énfasis4 4 2 7" xfId="19960" xr:uid="{00000000-0005-0000-0000-0000AA190000}"/>
    <cellStyle name="40% - Énfasis4 4 2 7 2" xfId="28065" xr:uid="{00000000-0005-0000-0000-0000AB190000}"/>
    <cellStyle name="40% - Énfasis4 4 2 8" xfId="22750" xr:uid="{00000000-0005-0000-0000-0000AC190000}"/>
    <cellStyle name="40% - Énfasis4 4 3" xfId="186" xr:uid="{00000000-0005-0000-0000-0000AD190000}"/>
    <cellStyle name="40% - Énfasis4 4 3 2" xfId="2291" xr:uid="{00000000-0005-0000-0000-0000AE190000}"/>
    <cellStyle name="40% - Énfasis4 4 3 2 2" xfId="7196" xr:uid="{00000000-0005-0000-0000-0000AF190000}"/>
    <cellStyle name="40% - Énfasis4 4 3 2 2 2" xfId="40859" xr:uid="{00000000-0005-0000-0000-0000B0190000}"/>
    <cellStyle name="40% - Énfasis4 4 3 2 3" xfId="12361" xr:uid="{00000000-0005-0000-0000-0000B1190000}"/>
    <cellStyle name="40% - Énfasis4 4 3 2 3 2" xfId="35544" xr:uid="{00000000-0005-0000-0000-0000B2190000}"/>
    <cellStyle name="40% - Énfasis4 4 3 2 4" xfId="21878" xr:uid="{00000000-0005-0000-0000-0000B3190000}"/>
    <cellStyle name="40% - Énfasis4 4 3 2 4 2" xfId="30234" xr:uid="{00000000-0005-0000-0000-0000B4190000}"/>
    <cellStyle name="40% - Énfasis4 4 3 2 5" xfId="24919" xr:uid="{00000000-0005-0000-0000-0000B5190000}"/>
    <cellStyle name="40% - Énfasis4 4 3 3" xfId="1633" xr:uid="{00000000-0005-0000-0000-0000B6190000}"/>
    <cellStyle name="40% - Énfasis4 4 3 3 2" xfId="19282" xr:uid="{00000000-0005-0000-0000-0000B7190000}"/>
    <cellStyle name="40% - Énfasis4 4 3 3 2 2" xfId="42627" xr:uid="{00000000-0005-0000-0000-0000B8190000}"/>
    <cellStyle name="40% - Énfasis4 4 3 3 3" xfId="14128" xr:uid="{00000000-0005-0000-0000-0000B9190000}"/>
    <cellStyle name="40% - Énfasis4 4 3 3 3 2" xfId="37312" xr:uid="{00000000-0005-0000-0000-0000BA190000}"/>
    <cellStyle name="40% - Énfasis4 4 3 3 4" xfId="21227" xr:uid="{00000000-0005-0000-0000-0000BB190000}"/>
    <cellStyle name="40% - Énfasis4 4 3 3 4 2" xfId="32002" xr:uid="{00000000-0005-0000-0000-0000BC190000}"/>
    <cellStyle name="40% - Énfasis4 4 3 3 5" xfId="26687" xr:uid="{00000000-0005-0000-0000-0000BD190000}"/>
    <cellStyle name="40% - Énfasis4 4 3 3 6" xfId="44422" xr:uid="{00000000-0005-0000-0000-0000BE190000}"/>
    <cellStyle name="40% - Énfasis4 4 3 3 7" xfId="4381" xr:uid="{00000000-0005-0000-0000-0000BF190000}"/>
    <cellStyle name="40% - Énfasis4 4 3 3 8" xfId="3582" xr:uid="{00000000-0005-0000-0000-0000C0190000}"/>
    <cellStyle name="40% - Énfasis4 4 3 4" xfId="15909" xr:uid="{00000000-0005-0000-0000-0000C1190000}"/>
    <cellStyle name="40% - Énfasis4 4 3 4 2" xfId="39096" xr:uid="{00000000-0005-0000-0000-0000C2190000}"/>
    <cellStyle name="40% - Énfasis4 4 3 5" xfId="10600" xr:uid="{00000000-0005-0000-0000-0000C3190000}"/>
    <cellStyle name="40% - Énfasis4 4 3 5 2" xfId="33781" xr:uid="{00000000-0005-0000-0000-0000C4190000}"/>
    <cellStyle name="40% - Énfasis4 4 3 6" xfId="19962" xr:uid="{00000000-0005-0000-0000-0000C5190000}"/>
    <cellStyle name="40% - Énfasis4 4 3 6 2" xfId="28471" xr:uid="{00000000-0005-0000-0000-0000C6190000}"/>
    <cellStyle name="40% - Énfasis4 4 3 7" xfId="23156" xr:uid="{00000000-0005-0000-0000-0000C7190000}"/>
    <cellStyle name="40% - Énfasis4 4 4" xfId="2288" xr:uid="{00000000-0005-0000-0000-0000C8190000}"/>
    <cellStyle name="40% - Énfasis4 4 4 2" xfId="6397" xr:uid="{00000000-0005-0000-0000-0000C9190000}"/>
    <cellStyle name="40% - Énfasis4 4 4 2 2" xfId="40047" xr:uid="{00000000-0005-0000-0000-0000CA190000}"/>
    <cellStyle name="40% - Énfasis4 4 4 3" xfId="11549" xr:uid="{00000000-0005-0000-0000-0000CB190000}"/>
    <cellStyle name="40% - Énfasis4 4 4 3 2" xfId="34732" xr:uid="{00000000-0005-0000-0000-0000CC190000}"/>
    <cellStyle name="40% - Énfasis4 4 4 4" xfId="21875" xr:uid="{00000000-0005-0000-0000-0000CD190000}"/>
    <cellStyle name="40% - Énfasis4 4 4 4 2" xfId="29422" xr:uid="{00000000-0005-0000-0000-0000CE190000}"/>
    <cellStyle name="40% - Énfasis4 4 4 5" xfId="24107" xr:uid="{00000000-0005-0000-0000-0000CF190000}"/>
    <cellStyle name="40% - Énfasis4 4 5" xfId="817" xr:uid="{00000000-0005-0000-0000-0000D0190000}"/>
    <cellStyle name="40% - Énfasis4 4 5 2" xfId="18471" xr:uid="{00000000-0005-0000-0000-0000D1190000}"/>
    <cellStyle name="40% - Énfasis4 4 5 2 2" xfId="41815" xr:uid="{00000000-0005-0000-0000-0000D2190000}"/>
    <cellStyle name="40% - Énfasis4 4 5 3" xfId="13316" xr:uid="{00000000-0005-0000-0000-0000D3190000}"/>
    <cellStyle name="40% - Énfasis4 4 5 3 2" xfId="36500" xr:uid="{00000000-0005-0000-0000-0000D4190000}"/>
    <cellStyle name="40% - Énfasis4 4 5 4" xfId="20415" xr:uid="{00000000-0005-0000-0000-0000D5190000}"/>
    <cellStyle name="40% - Énfasis4 4 5 4 2" xfId="31190" xr:uid="{00000000-0005-0000-0000-0000D6190000}"/>
    <cellStyle name="40% - Énfasis4 4 5 5" xfId="25875" xr:uid="{00000000-0005-0000-0000-0000D7190000}"/>
    <cellStyle name="40% - Énfasis4 4 5 6" xfId="43610" xr:uid="{00000000-0005-0000-0000-0000D8190000}"/>
    <cellStyle name="40% - Énfasis4 4 5 7" xfId="4382" xr:uid="{00000000-0005-0000-0000-0000D9190000}"/>
    <cellStyle name="40% - Énfasis4 4 5 8" xfId="2770" xr:uid="{00000000-0005-0000-0000-0000DA190000}"/>
    <cellStyle name="40% - Énfasis4 4 6" xfId="15097" xr:uid="{00000000-0005-0000-0000-0000DB190000}"/>
    <cellStyle name="40% - Énfasis4 4 6 2" xfId="38284" xr:uid="{00000000-0005-0000-0000-0000DC190000}"/>
    <cellStyle name="40% - Énfasis4 4 7" xfId="9788" xr:uid="{00000000-0005-0000-0000-0000DD190000}"/>
    <cellStyle name="40% - Énfasis4 4 7 2" xfId="32969" xr:uid="{00000000-0005-0000-0000-0000DE190000}"/>
    <cellStyle name="40% - Énfasis4 4 8" xfId="19959" xr:uid="{00000000-0005-0000-0000-0000DF190000}"/>
    <cellStyle name="40% - Énfasis4 4 8 2" xfId="27659" xr:uid="{00000000-0005-0000-0000-0000E0190000}"/>
    <cellStyle name="40% - Énfasis4 4 9" xfId="22344" xr:uid="{00000000-0005-0000-0000-0000E1190000}"/>
    <cellStyle name="40% - Énfasis4 5" xfId="949" xr:uid="{00000000-0005-0000-0000-0000E2190000}"/>
    <cellStyle name="40% - Énfasis4 5 10" xfId="4383" xr:uid="{00000000-0005-0000-0000-0000E3190000}"/>
    <cellStyle name="40% - Énfasis4 5 11" xfId="2902" xr:uid="{00000000-0005-0000-0000-0000E4190000}"/>
    <cellStyle name="40% - Énfasis4 5 2" xfId="1765" xr:uid="{00000000-0005-0000-0000-0000E5190000}"/>
    <cellStyle name="40% - Énfasis4 5 2 10" xfId="3714" xr:uid="{00000000-0005-0000-0000-0000E6190000}"/>
    <cellStyle name="40% - Énfasis4 5 2 2" xfId="7326" xr:uid="{00000000-0005-0000-0000-0000E7190000}"/>
    <cellStyle name="40% - Énfasis4 5 2 2 2" xfId="17679" xr:uid="{00000000-0005-0000-0000-0000E8190000}"/>
    <cellStyle name="40% - Énfasis4 5 2 2 2 2" xfId="40991" xr:uid="{00000000-0005-0000-0000-0000E9190000}"/>
    <cellStyle name="40% - Énfasis4 5 2 2 3" xfId="12493" xr:uid="{00000000-0005-0000-0000-0000EA190000}"/>
    <cellStyle name="40% - Énfasis4 5 2 2 3 2" xfId="35676" xr:uid="{00000000-0005-0000-0000-0000EB190000}"/>
    <cellStyle name="40% - Énfasis4 5 2 2 4" xfId="30366" xr:uid="{00000000-0005-0000-0000-0000EC190000}"/>
    <cellStyle name="40% - Énfasis4 5 2 2 5" xfId="25051" xr:uid="{00000000-0005-0000-0000-0000ED190000}"/>
    <cellStyle name="40% - Énfasis4 5 2 3" xfId="8968" xr:uid="{00000000-0005-0000-0000-0000EE190000}"/>
    <cellStyle name="40% - Énfasis4 5 2 3 2" xfId="19414" xr:uid="{00000000-0005-0000-0000-0000EF190000}"/>
    <cellStyle name="40% - Énfasis4 5 2 3 2 2" xfId="42759" xr:uid="{00000000-0005-0000-0000-0000F0190000}"/>
    <cellStyle name="40% - Énfasis4 5 2 3 3" xfId="14260" xr:uid="{00000000-0005-0000-0000-0000F1190000}"/>
    <cellStyle name="40% - Énfasis4 5 2 3 3 2" xfId="37444" xr:uid="{00000000-0005-0000-0000-0000F2190000}"/>
    <cellStyle name="40% - Énfasis4 5 2 3 4" xfId="32134" xr:uid="{00000000-0005-0000-0000-0000F3190000}"/>
    <cellStyle name="40% - Énfasis4 5 2 3 5" xfId="26819" xr:uid="{00000000-0005-0000-0000-0000F4190000}"/>
    <cellStyle name="40% - Énfasis4 5 2 4" xfId="16041" xr:uid="{00000000-0005-0000-0000-0000F5190000}"/>
    <cellStyle name="40% - Énfasis4 5 2 4 2" xfId="39228" xr:uid="{00000000-0005-0000-0000-0000F6190000}"/>
    <cellStyle name="40% - Énfasis4 5 2 5" xfId="10732" xr:uid="{00000000-0005-0000-0000-0000F7190000}"/>
    <cellStyle name="40% - Énfasis4 5 2 5 2" xfId="33913" xr:uid="{00000000-0005-0000-0000-0000F8190000}"/>
    <cellStyle name="40% - Énfasis4 5 2 6" xfId="21359" xr:uid="{00000000-0005-0000-0000-0000F9190000}"/>
    <cellStyle name="40% - Énfasis4 5 2 6 2" xfId="28603" xr:uid="{00000000-0005-0000-0000-0000FA190000}"/>
    <cellStyle name="40% - Énfasis4 5 2 7" xfId="23288" xr:uid="{00000000-0005-0000-0000-0000FB190000}"/>
    <cellStyle name="40% - Énfasis4 5 2 8" xfId="44554" xr:uid="{00000000-0005-0000-0000-0000FC190000}"/>
    <cellStyle name="40% - Énfasis4 5 2 9" xfId="4384" xr:uid="{00000000-0005-0000-0000-0000FD190000}"/>
    <cellStyle name="40% - Énfasis4 5 3" xfId="6526" xr:uid="{00000000-0005-0000-0000-0000FE190000}"/>
    <cellStyle name="40% - Énfasis4 5 3 2" xfId="16927" xr:uid="{00000000-0005-0000-0000-0000FF190000}"/>
    <cellStyle name="40% - Énfasis4 5 3 2 2" xfId="40179" xr:uid="{00000000-0005-0000-0000-0000001A0000}"/>
    <cellStyle name="40% - Énfasis4 5 3 3" xfId="11681" xr:uid="{00000000-0005-0000-0000-0000011A0000}"/>
    <cellStyle name="40% - Énfasis4 5 3 3 2" xfId="34864" xr:uid="{00000000-0005-0000-0000-0000021A0000}"/>
    <cellStyle name="40% - Énfasis4 5 3 4" xfId="29554" xr:uid="{00000000-0005-0000-0000-0000031A0000}"/>
    <cellStyle name="40% - Énfasis4 5 3 5" xfId="24239" xr:uid="{00000000-0005-0000-0000-0000041A0000}"/>
    <cellStyle name="40% - Énfasis4 5 4" xfId="8216" xr:uid="{00000000-0005-0000-0000-0000051A0000}"/>
    <cellStyle name="40% - Énfasis4 5 4 2" xfId="18602" xr:uid="{00000000-0005-0000-0000-0000061A0000}"/>
    <cellStyle name="40% - Énfasis4 5 4 2 2" xfId="41947" xr:uid="{00000000-0005-0000-0000-0000071A0000}"/>
    <cellStyle name="40% - Énfasis4 5 4 3" xfId="13448" xr:uid="{00000000-0005-0000-0000-0000081A0000}"/>
    <cellStyle name="40% - Énfasis4 5 4 3 2" xfId="36632" xr:uid="{00000000-0005-0000-0000-0000091A0000}"/>
    <cellStyle name="40% - Énfasis4 5 4 4" xfId="31322" xr:uid="{00000000-0005-0000-0000-00000A1A0000}"/>
    <cellStyle name="40% - Énfasis4 5 4 5" xfId="26007" xr:uid="{00000000-0005-0000-0000-00000B1A0000}"/>
    <cellStyle name="40% - Énfasis4 5 5" xfId="15229" xr:uid="{00000000-0005-0000-0000-00000C1A0000}"/>
    <cellStyle name="40% - Énfasis4 5 5 2" xfId="38416" xr:uid="{00000000-0005-0000-0000-00000D1A0000}"/>
    <cellStyle name="40% - Énfasis4 5 6" xfId="9920" xr:uid="{00000000-0005-0000-0000-00000E1A0000}"/>
    <cellStyle name="40% - Énfasis4 5 6 2" xfId="33101" xr:uid="{00000000-0005-0000-0000-00000F1A0000}"/>
    <cellStyle name="40% - Énfasis4 5 7" xfId="20547" xr:uid="{00000000-0005-0000-0000-0000101A0000}"/>
    <cellStyle name="40% - Énfasis4 5 7 2" xfId="27791" xr:uid="{00000000-0005-0000-0000-0000111A0000}"/>
    <cellStyle name="40% - Énfasis4 5 8" xfId="22476" xr:uid="{00000000-0005-0000-0000-0000121A0000}"/>
    <cellStyle name="40% - Énfasis4 5 9" xfId="43742" xr:uid="{00000000-0005-0000-0000-0000131A0000}"/>
    <cellStyle name="40% - Énfasis4 6" xfId="537" xr:uid="{00000000-0005-0000-0000-0000141A0000}"/>
    <cellStyle name="40% - Énfasis4 6 10" xfId="2501" xr:uid="{00000000-0005-0000-0000-0000151A0000}"/>
    <cellStyle name="40% - Énfasis4 6 2" xfId="6132" xr:uid="{00000000-0005-0000-0000-0000161A0000}"/>
    <cellStyle name="40% - Énfasis4 6 2 2" xfId="16574" xr:uid="{00000000-0005-0000-0000-0000171A0000}"/>
    <cellStyle name="40% - Énfasis4 6 2 2 2" xfId="39778" xr:uid="{00000000-0005-0000-0000-0000181A0000}"/>
    <cellStyle name="40% - Énfasis4 6 2 3" xfId="11280" xr:uid="{00000000-0005-0000-0000-0000191A0000}"/>
    <cellStyle name="40% - Énfasis4 6 2 3 2" xfId="34463" xr:uid="{00000000-0005-0000-0000-00001A1A0000}"/>
    <cellStyle name="40% - Énfasis4 6 2 4" xfId="29153" xr:uid="{00000000-0005-0000-0000-00001B1A0000}"/>
    <cellStyle name="40% - Énfasis4 6 2 5" xfId="23838" xr:uid="{00000000-0005-0000-0000-00001C1A0000}"/>
    <cellStyle name="40% - Énfasis4 6 3" xfId="7863" xr:uid="{00000000-0005-0000-0000-00001D1A0000}"/>
    <cellStyle name="40% - Énfasis4 6 3 2" xfId="18202" xr:uid="{00000000-0005-0000-0000-00001E1A0000}"/>
    <cellStyle name="40% - Énfasis4 6 3 2 2" xfId="41546" xr:uid="{00000000-0005-0000-0000-00001F1A0000}"/>
    <cellStyle name="40% - Énfasis4 6 3 3" xfId="13047" xr:uid="{00000000-0005-0000-0000-0000201A0000}"/>
    <cellStyle name="40% - Énfasis4 6 3 3 2" xfId="36231" xr:uid="{00000000-0005-0000-0000-0000211A0000}"/>
    <cellStyle name="40% - Énfasis4 6 3 4" xfId="30921" xr:uid="{00000000-0005-0000-0000-0000221A0000}"/>
    <cellStyle name="40% - Énfasis4 6 3 5" xfId="25606" xr:uid="{00000000-0005-0000-0000-0000231A0000}"/>
    <cellStyle name="40% - Énfasis4 6 4" xfId="14828" xr:uid="{00000000-0005-0000-0000-0000241A0000}"/>
    <cellStyle name="40% - Énfasis4 6 4 2" xfId="38015" xr:uid="{00000000-0005-0000-0000-0000251A0000}"/>
    <cellStyle name="40% - Énfasis4 6 5" xfId="9519" xr:uid="{00000000-0005-0000-0000-0000261A0000}"/>
    <cellStyle name="40% - Énfasis4 6 5 2" xfId="32700" xr:uid="{00000000-0005-0000-0000-0000271A0000}"/>
    <cellStyle name="40% - Énfasis4 6 6" xfId="20146" xr:uid="{00000000-0005-0000-0000-0000281A0000}"/>
    <cellStyle name="40% - Énfasis4 6 6 2" xfId="27390" xr:uid="{00000000-0005-0000-0000-0000291A0000}"/>
    <cellStyle name="40% - Énfasis4 6 7" xfId="22075" xr:uid="{00000000-0005-0000-0000-00002A1A0000}"/>
    <cellStyle name="40% - Énfasis4 6 8" xfId="43341" xr:uid="{00000000-0005-0000-0000-00002B1A0000}"/>
    <cellStyle name="40% - Énfasis4 6 9" xfId="4385" xr:uid="{00000000-0005-0000-0000-00002C1A0000}"/>
    <cellStyle name="40% - Énfasis4 7" xfId="1364" xr:uid="{00000000-0005-0000-0000-00002D1A0000}"/>
    <cellStyle name="40% - Énfasis4 7 10" xfId="3313" xr:uid="{00000000-0005-0000-0000-00002E1A0000}"/>
    <cellStyle name="40% - Énfasis4 7 2" xfId="6931" xr:uid="{00000000-0005-0000-0000-00002F1A0000}"/>
    <cellStyle name="40% - Énfasis4 7 2 2" xfId="17302" xr:uid="{00000000-0005-0000-0000-0000301A0000}"/>
    <cellStyle name="40% - Énfasis4 7 2 2 2" xfId="40590" xr:uid="{00000000-0005-0000-0000-0000311A0000}"/>
    <cellStyle name="40% - Énfasis4 7 2 3" xfId="12092" xr:uid="{00000000-0005-0000-0000-0000321A0000}"/>
    <cellStyle name="40% - Énfasis4 7 2 3 2" xfId="35275" xr:uid="{00000000-0005-0000-0000-0000331A0000}"/>
    <cellStyle name="40% - Énfasis4 7 2 4" xfId="29965" xr:uid="{00000000-0005-0000-0000-0000341A0000}"/>
    <cellStyle name="40% - Énfasis4 7 2 5" xfId="24650" xr:uid="{00000000-0005-0000-0000-0000351A0000}"/>
    <cellStyle name="40% - Énfasis4 7 3" xfId="8591" xr:uid="{00000000-0005-0000-0000-0000361A0000}"/>
    <cellStyle name="40% - Énfasis4 7 3 2" xfId="19013" xr:uid="{00000000-0005-0000-0000-0000371A0000}"/>
    <cellStyle name="40% - Énfasis4 7 3 2 2" xfId="42358" xr:uid="{00000000-0005-0000-0000-0000381A0000}"/>
    <cellStyle name="40% - Énfasis4 7 3 3" xfId="13859" xr:uid="{00000000-0005-0000-0000-0000391A0000}"/>
    <cellStyle name="40% - Énfasis4 7 3 3 2" xfId="37043" xr:uid="{00000000-0005-0000-0000-00003A1A0000}"/>
    <cellStyle name="40% - Énfasis4 7 3 4" xfId="31733" xr:uid="{00000000-0005-0000-0000-00003B1A0000}"/>
    <cellStyle name="40% - Énfasis4 7 3 5" xfId="26418" xr:uid="{00000000-0005-0000-0000-00003C1A0000}"/>
    <cellStyle name="40% - Énfasis4 7 4" xfId="15640" xr:uid="{00000000-0005-0000-0000-00003D1A0000}"/>
    <cellStyle name="40% - Énfasis4 7 4 2" xfId="38827" xr:uid="{00000000-0005-0000-0000-00003E1A0000}"/>
    <cellStyle name="40% - Énfasis4 7 5" xfId="10331" xr:uid="{00000000-0005-0000-0000-00003F1A0000}"/>
    <cellStyle name="40% - Énfasis4 7 5 2" xfId="33512" xr:uid="{00000000-0005-0000-0000-0000401A0000}"/>
    <cellStyle name="40% - Énfasis4 7 6" xfId="20958" xr:uid="{00000000-0005-0000-0000-0000411A0000}"/>
    <cellStyle name="40% - Énfasis4 7 6 2" xfId="28202" xr:uid="{00000000-0005-0000-0000-0000421A0000}"/>
    <cellStyle name="40% - Énfasis4 7 7" xfId="22887" xr:uid="{00000000-0005-0000-0000-0000431A0000}"/>
    <cellStyle name="40% - Énfasis4 7 8" xfId="44153" xr:uid="{00000000-0005-0000-0000-0000441A0000}"/>
    <cellStyle name="40% - Énfasis4 7 9" xfId="4386" xr:uid="{00000000-0005-0000-0000-0000451A0000}"/>
    <cellStyle name="40% - Énfasis4 8" xfId="6000" xr:uid="{00000000-0005-0000-0000-0000461A0000}"/>
    <cellStyle name="40% - Énfasis4 8 2" xfId="16451" xr:uid="{00000000-0005-0000-0000-0000471A0000}"/>
    <cellStyle name="40% - Énfasis4 8 2 2" xfId="39639" xr:uid="{00000000-0005-0000-0000-0000481A0000}"/>
    <cellStyle name="40% - Énfasis4 8 3" xfId="11141" xr:uid="{00000000-0005-0000-0000-0000491A0000}"/>
    <cellStyle name="40% - Énfasis4 8 3 2" xfId="34324" xr:uid="{00000000-0005-0000-0000-00004A1A0000}"/>
    <cellStyle name="40% - Énfasis4 8 4" xfId="29014" xr:uid="{00000000-0005-0000-0000-00004B1A0000}"/>
    <cellStyle name="40% - Énfasis4 8 5" xfId="23699" xr:uid="{00000000-0005-0000-0000-00004C1A0000}"/>
    <cellStyle name="40% - Énfasis4 9" xfId="7733" xr:uid="{00000000-0005-0000-0000-00004D1A0000}"/>
    <cellStyle name="40% - Énfasis4 9 2" xfId="18066" xr:uid="{00000000-0005-0000-0000-00004E1A0000}"/>
    <cellStyle name="40% - Énfasis4 9 2 2" xfId="41402" xr:uid="{00000000-0005-0000-0000-00004F1A0000}"/>
    <cellStyle name="40% - Énfasis4 9 3" xfId="12903" xr:uid="{00000000-0005-0000-0000-0000501A0000}"/>
    <cellStyle name="40% - Énfasis4 9 3 2" xfId="36087" xr:uid="{00000000-0005-0000-0000-0000511A0000}"/>
    <cellStyle name="40% - Énfasis4 9 4" xfId="30777" xr:uid="{00000000-0005-0000-0000-0000521A0000}"/>
    <cellStyle name="40% - Énfasis4 9 5" xfId="25462" xr:uid="{00000000-0005-0000-0000-0000531A0000}"/>
    <cellStyle name="40% - Énfasis5" xfId="45" builtinId="47" customBuiltin="1"/>
    <cellStyle name="40% - Énfasis5 10" xfId="14683" xr:uid="{00000000-0005-0000-0000-0000551A0000}"/>
    <cellStyle name="40% - Énfasis5 10 2" xfId="37868" xr:uid="{00000000-0005-0000-0000-0000561A0000}"/>
    <cellStyle name="40% - Énfasis5 11" xfId="9377" xr:uid="{00000000-0005-0000-0000-0000571A0000}"/>
    <cellStyle name="40% - Énfasis5 11 2" xfId="32558" xr:uid="{00000000-0005-0000-0000-0000581A0000}"/>
    <cellStyle name="40% - Énfasis5 12" xfId="19835" xr:uid="{00000000-0005-0000-0000-0000591A0000}"/>
    <cellStyle name="40% - Énfasis5 12 2" xfId="27243" xr:uid="{00000000-0005-0000-0000-00005A1A0000}"/>
    <cellStyle name="40% - Énfasis5 13" xfId="21933" xr:uid="{00000000-0005-0000-0000-00005B1A0000}"/>
    <cellStyle name="40% - Énfasis5 14" xfId="43181" xr:uid="{00000000-0005-0000-0000-00005C1A0000}"/>
    <cellStyle name="40% - Énfasis5 15" xfId="4130" xr:uid="{00000000-0005-0000-0000-00005D1A0000}"/>
    <cellStyle name="40% - Énfasis5 16" xfId="2347" xr:uid="{00000000-0005-0000-0000-00005E1A0000}"/>
    <cellStyle name="40% - Énfasis5 2" xfId="187" xr:uid="{00000000-0005-0000-0000-00005F1A0000}"/>
    <cellStyle name="40% - Énfasis5 2 10" xfId="9478" xr:uid="{00000000-0005-0000-0000-0000601A0000}"/>
    <cellStyle name="40% - Énfasis5 2 10 2" xfId="32659" xr:uid="{00000000-0005-0000-0000-0000611A0000}"/>
    <cellStyle name="40% - Énfasis5 2 11" xfId="19963" xr:uid="{00000000-0005-0000-0000-0000621A0000}"/>
    <cellStyle name="40% - Énfasis5 2 11 2" xfId="27349" xr:uid="{00000000-0005-0000-0000-0000631A0000}"/>
    <cellStyle name="40% - Énfasis5 2 12" xfId="22034" xr:uid="{00000000-0005-0000-0000-0000641A0000}"/>
    <cellStyle name="40% - Énfasis5 2 2" xfId="188" xr:uid="{00000000-0005-0000-0000-0000651A0000}"/>
    <cellStyle name="40% - Énfasis5 2 2 2" xfId="189" xr:uid="{00000000-0005-0000-0000-0000661A0000}"/>
    <cellStyle name="40% - Énfasis5 2 2 2 2" xfId="1999" xr:uid="{00000000-0005-0000-0000-0000671A0000}"/>
    <cellStyle name="40% - Énfasis5 2 2 2 2 10" xfId="3947" xr:uid="{00000000-0005-0000-0000-0000681A0000}"/>
    <cellStyle name="40% - Énfasis5 2 2 2 2 2" xfId="7556" xr:uid="{00000000-0005-0000-0000-0000691A0000}"/>
    <cellStyle name="40% - Énfasis5 2 2 2 2 2 2" xfId="17900" xr:uid="{00000000-0005-0000-0000-00006A1A0000}"/>
    <cellStyle name="40% - Énfasis5 2 2 2 2 2 2 2" xfId="41224" xr:uid="{00000000-0005-0000-0000-00006B1A0000}"/>
    <cellStyle name="40% - Énfasis5 2 2 2 2 2 3" xfId="12726" xr:uid="{00000000-0005-0000-0000-00006C1A0000}"/>
    <cellStyle name="40% - Énfasis5 2 2 2 2 2 3 2" xfId="35909" xr:uid="{00000000-0005-0000-0000-00006D1A0000}"/>
    <cellStyle name="40% - Énfasis5 2 2 2 2 2 4" xfId="30599" xr:uid="{00000000-0005-0000-0000-00006E1A0000}"/>
    <cellStyle name="40% - Énfasis5 2 2 2 2 2 5" xfId="25284" xr:uid="{00000000-0005-0000-0000-00006F1A0000}"/>
    <cellStyle name="40% - Énfasis5 2 2 2 2 3" xfId="9190" xr:uid="{00000000-0005-0000-0000-0000701A0000}"/>
    <cellStyle name="40% - Énfasis5 2 2 2 2 3 2" xfId="19647" xr:uid="{00000000-0005-0000-0000-0000711A0000}"/>
    <cellStyle name="40% - Énfasis5 2 2 2 2 3 2 2" xfId="42992" xr:uid="{00000000-0005-0000-0000-0000721A0000}"/>
    <cellStyle name="40% - Énfasis5 2 2 2 2 3 3" xfId="14493" xr:uid="{00000000-0005-0000-0000-0000731A0000}"/>
    <cellStyle name="40% - Énfasis5 2 2 2 2 3 3 2" xfId="37677" xr:uid="{00000000-0005-0000-0000-0000741A0000}"/>
    <cellStyle name="40% - Énfasis5 2 2 2 2 3 4" xfId="32367" xr:uid="{00000000-0005-0000-0000-0000751A0000}"/>
    <cellStyle name="40% - Énfasis5 2 2 2 2 3 5" xfId="27052" xr:uid="{00000000-0005-0000-0000-0000761A0000}"/>
    <cellStyle name="40% - Énfasis5 2 2 2 2 4" xfId="16274" xr:uid="{00000000-0005-0000-0000-0000771A0000}"/>
    <cellStyle name="40% - Énfasis5 2 2 2 2 4 2" xfId="39461" xr:uid="{00000000-0005-0000-0000-0000781A0000}"/>
    <cellStyle name="40% - Énfasis5 2 2 2 2 5" xfId="10965" xr:uid="{00000000-0005-0000-0000-0000791A0000}"/>
    <cellStyle name="40% - Énfasis5 2 2 2 2 5 2" xfId="34146" xr:uid="{00000000-0005-0000-0000-00007A1A0000}"/>
    <cellStyle name="40% - Énfasis5 2 2 2 2 6" xfId="21592" xr:uid="{00000000-0005-0000-0000-00007B1A0000}"/>
    <cellStyle name="40% - Énfasis5 2 2 2 2 6 2" xfId="28836" xr:uid="{00000000-0005-0000-0000-00007C1A0000}"/>
    <cellStyle name="40% - Énfasis5 2 2 2 2 7" xfId="23521" xr:uid="{00000000-0005-0000-0000-00007D1A0000}"/>
    <cellStyle name="40% - Énfasis5 2 2 2 2 8" xfId="44787" xr:uid="{00000000-0005-0000-0000-00007E1A0000}"/>
    <cellStyle name="40% - Énfasis5 2 2 2 2 9" xfId="4387" xr:uid="{00000000-0005-0000-0000-00007F1A0000}"/>
    <cellStyle name="40% - Énfasis5 2 2 2 3" xfId="2294" xr:uid="{00000000-0005-0000-0000-0000801A0000}"/>
    <cellStyle name="40% - Énfasis5 2 2 2 3 2" xfId="6756" xr:uid="{00000000-0005-0000-0000-0000811A0000}"/>
    <cellStyle name="40% - Énfasis5 2 2 2 3 2 2" xfId="40412" xr:uid="{00000000-0005-0000-0000-0000821A0000}"/>
    <cellStyle name="40% - Énfasis5 2 2 2 3 3" xfId="11914" xr:uid="{00000000-0005-0000-0000-0000831A0000}"/>
    <cellStyle name="40% - Énfasis5 2 2 2 3 3 2" xfId="35097" xr:uid="{00000000-0005-0000-0000-0000841A0000}"/>
    <cellStyle name="40% - Énfasis5 2 2 2 3 4" xfId="21881" xr:uid="{00000000-0005-0000-0000-0000851A0000}"/>
    <cellStyle name="40% - Énfasis5 2 2 2 3 4 2" xfId="29787" xr:uid="{00000000-0005-0000-0000-0000861A0000}"/>
    <cellStyle name="40% - Énfasis5 2 2 2 3 5" xfId="24472" xr:uid="{00000000-0005-0000-0000-0000871A0000}"/>
    <cellStyle name="40% - Énfasis5 2 2 2 4" xfId="1184" xr:uid="{00000000-0005-0000-0000-0000881A0000}"/>
    <cellStyle name="40% - Énfasis5 2 2 2 4 2" xfId="18835" xr:uid="{00000000-0005-0000-0000-0000891A0000}"/>
    <cellStyle name="40% - Énfasis5 2 2 2 4 2 2" xfId="42180" xr:uid="{00000000-0005-0000-0000-00008A1A0000}"/>
    <cellStyle name="40% - Énfasis5 2 2 2 4 3" xfId="13681" xr:uid="{00000000-0005-0000-0000-00008B1A0000}"/>
    <cellStyle name="40% - Énfasis5 2 2 2 4 3 2" xfId="36865" xr:uid="{00000000-0005-0000-0000-00008C1A0000}"/>
    <cellStyle name="40% - Énfasis5 2 2 2 4 4" xfId="20780" xr:uid="{00000000-0005-0000-0000-00008D1A0000}"/>
    <cellStyle name="40% - Énfasis5 2 2 2 4 4 2" xfId="31555" xr:uid="{00000000-0005-0000-0000-00008E1A0000}"/>
    <cellStyle name="40% - Énfasis5 2 2 2 4 5" xfId="26240" xr:uid="{00000000-0005-0000-0000-00008F1A0000}"/>
    <cellStyle name="40% - Énfasis5 2 2 2 4 6" xfId="43975" xr:uid="{00000000-0005-0000-0000-0000901A0000}"/>
    <cellStyle name="40% - Énfasis5 2 2 2 4 7" xfId="4388" xr:uid="{00000000-0005-0000-0000-0000911A0000}"/>
    <cellStyle name="40% - Énfasis5 2 2 2 4 8" xfId="3135" xr:uid="{00000000-0005-0000-0000-0000921A0000}"/>
    <cellStyle name="40% - Énfasis5 2 2 2 5" xfId="15462" xr:uid="{00000000-0005-0000-0000-0000931A0000}"/>
    <cellStyle name="40% - Énfasis5 2 2 2 5 2" xfId="38649" xr:uid="{00000000-0005-0000-0000-0000941A0000}"/>
    <cellStyle name="40% - Énfasis5 2 2 2 6" xfId="10153" xr:uid="{00000000-0005-0000-0000-0000951A0000}"/>
    <cellStyle name="40% - Énfasis5 2 2 2 6 2" xfId="33334" xr:uid="{00000000-0005-0000-0000-0000961A0000}"/>
    <cellStyle name="40% - Énfasis5 2 2 2 7" xfId="19965" xr:uid="{00000000-0005-0000-0000-0000971A0000}"/>
    <cellStyle name="40% - Énfasis5 2 2 2 7 2" xfId="28024" xr:uid="{00000000-0005-0000-0000-0000981A0000}"/>
    <cellStyle name="40% - Énfasis5 2 2 2 8" xfId="22709" xr:uid="{00000000-0005-0000-0000-0000991A0000}"/>
    <cellStyle name="40% - Énfasis5 2 2 3" xfId="1592" xr:uid="{00000000-0005-0000-0000-00009A1A0000}"/>
    <cellStyle name="40% - Énfasis5 2 2 3 10" xfId="3541" xr:uid="{00000000-0005-0000-0000-00009B1A0000}"/>
    <cellStyle name="40% - Énfasis5 2 2 3 2" xfId="7156" xr:uid="{00000000-0005-0000-0000-00009C1A0000}"/>
    <cellStyle name="40% - Énfasis5 2 2 3 2 2" xfId="17518" xr:uid="{00000000-0005-0000-0000-00009D1A0000}"/>
    <cellStyle name="40% - Énfasis5 2 2 3 2 2 2" xfId="40818" xr:uid="{00000000-0005-0000-0000-00009E1A0000}"/>
    <cellStyle name="40% - Énfasis5 2 2 3 2 3" xfId="12320" xr:uid="{00000000-0005-0000-0000-00009F1A0000}"/>
    <cellStyle name="40% - Énfasis5 2 2 3 2 3 2" xfId="35503" xr:uid="{00000000-0005-0000-0000-0000A01A0000}"/>
    <cellStyle name="40% - Énfasis5 2 2 3 2 4" xfId="30193" xr:uid="{00000000-0005-0000-0000-0000A11A0000}"/>
    <cellStyle name="40% - Énfasis5 2 2 3 2 5" xfId="24878" xr:uid="{00000000-0005-0000-0000-0000A21A0000}"/>
    <cellStyle name="40% - Énfasis5 2 2 3 3" xfId="8807" xr:uid="{00000000-0005-0000-0000-0000A31A0000}"/>
    <cellStyle name="40% - Énfasis5 2 2 3 3 2" xfId="19241" xr:uid="{00000000-0005-0000-0000-0000A41A0000}"/>
    <cellStyle name="40% - Énfasis5 2 2 3 3 2 2" xfId="42586" xr:uid="{00000000-0005-0000-0000-0000A51A0000}"/>
    <cellStyle name="40% - Énfasis5 2 2 3 3 3" xfId="14087" xr:uid="{00000000-0005-0000-0000-0000A61A0000}"/>
    <cellStyle name="40% - Énfasis5 2 2 3 3 3 2" xfId="37271" xr:uid="{00000000-0005-0000-0000-0000A71A0000}"/>
    <cellStyle name="40% - Énfasis5 2 2 3 3 4" xfId="31961" xr:uid="{00000000-0005-0000-0000-0000A81A0000}"/>
    <cellStyle name="40% - Énfasis5 2 2 3 3 5" xfId="26646" xr:uid="{00000000-0005-0000-0000-0000A91A0000}"/>
    <cellStyle name="40% - Énfasis5 2 2 3 4" xfId="15868" xr:uid="{00000000-0005-0000-0000-0000AA1A0000}"/>
    <cellStyle name="40% - Énfasis5 2 2 3 4 2" xfId="39055" xr:uid="{00000000-0005-0000-0000-0000AB1A0000}"/>
    <cellStyle name="40% - Énfasis5 2 2 3 5" xfId="10559" xr:uid="{00000000-0005-0000-0000-0000AC1A0000}"/>
    <cellStyle name="40% - Énfasis5 2 2 3 5 2" xfId="33740" xr:uid="{00000000-0005-0000-0000-0000AD1A0000}"/>
    <cellStyle name="40% - Énfasis5 2 2 3 6" xfId="21186" xr:uid="{00000000-0005-0000-0000-0000AE1A0000}"/>
    <cellStyle name="40% - Énfasis5 2 2 3 6 2" xfId="28430" xr:uid="{00000000-0005-0000-0000-0000AF1A0000}"/>
    <cellStyle name="40% - Énfasis5 2 2 3 7" xfId="23115" xr:uid="{00000000-0005-0000-0000-0000B01A0000}"/>
    <cellStyle name="40% - Énfasis5 2 2 3 8" xfId="44381" xr:uid="{00000000-0005-0000-0000-0000B11A0000}"/>
    <cellStyle name="40% - Énfasis5 2 2 3 9" xfId="4389" xr:uid="{00000000-0005-0000-0000-0000B21A0000}"/>
    <cellStyle name="40% - Énfasis5 2 2 4" xfId="2293" xr:uid="{00000000-0005-0000-0000-0000B31A0000}"/>
    <cellStyle name="40% - Énfasis5 2 2 4 2" xfId="6357" xr:uid="{00000000-0005-0000-0000-0000B41A0000}"/>
    <cellStyle name="40% - Énfasis5 2 2 4 2 2" xfId="40006" xr:uid="{00000000-0005-0000-0000-0000B51A0000}"/>
    <cellStyle name="40% - Énfasis5 2 2 4 3" xfId="11508" xr:uid="{00000000-0005-0000-0000-0000B61A0000}"/>
    <cellStyle name="40% - Énfasis5 2 2 4 3 2" xfId="34691" xr:uid="{00000000-0005-0000-0000-0000B71A0000}"/>
    <cellStyle name="40% - Énfasis5 2 2 4 4" xfId="21880" xr:uid="{00000000-0005-0000-0000-0000B81A0000}"/>
    <cellStyle name="40% - Énfasis5 2 2 4 4 2" xfId="29381" xr:uid="{00000000-0005-0000-0000-0000B91A0000}"/>
    <cellStyle name="40% - Énfasis5 2 2 4 5" xfId="24066" xr:uid="{00000000-0005-0000-0000-0000BA1A0000}"/>
    <cellStyle name="40% - Énfasis5 2 2 5" xfId="768" xr:uid="{00000000-0005-0000-0000-0000BB1A0000}"/>
    <cellStyle name="40% - Énfasis5 2 2 5 2" xfId="18430" xr:uid="{00000000-0005-0000-0000-0000BC1A0000}"/>
    <cellStyle name="40% - Énfasis5 2 2 5 2 2" xfId="41774" xr:uid="{00000000-0005-0000-0000-0000BD1A0000}"/>
    <cellStyle name="40% - Énfasis5 2 2 5 3" xfId="13275" xr:uid="{00000000-0005-0000-0000-0000BE1A0000}"/>
    <cellStyle name="40% - Énfasis5 2 2 5 3 2" xfId="36459" xr:uid="{00000000-0005-0000-0000-0000BF1A0000}"/>
    <cellStyle name="40% - Énfasis5 2 2 5 4" xfId="20374" xr:uid="{00000000-0005-0000-0000-0000C01A0000}"/>
    <cellStyle name="40% - Énfasis5 2 2 5 4 2" xfId="31149" xr:uid="{00000000-0005-0000-0000-0000C11A0000}"/>
    <cellStyle name="40% - Énfasis5 2 2 5 5" xfId="25834" xr:uid="{00000000-0005-0000-0000-0000C21A0000}"/>
    <cellStyle name="40% - Énfasis5 2 2 5 6" xfId="43569" xr:uid="{00000000-0005-0000-0000-0000C31A0000}"/>
    <cellStyle name="40% - Énfasis5 2 2 5 7" xfId="4390" xr:uid="{00000000-0005-0000-0000-0000C41A0000}"/>
    <cellStyle name="40% - Énfasis5 2 2 5 8" xfId="2729" xr:uid="{00000000-0005-0000-0000-0000C51A0000}"/>
    <cellStyle name="40% - Énfasis5 2 2 6" xfId="15056" xr:uid="{00000000-0005-0000-0000-0000C61A0000}"/>
    <cellStyle name="40% - Énfasis5 2 2 6 2" xfId="38243" xr:uid="{00000000-0005-0000-0000-0000C71A0000}"/>
    <cellStyle name="40% - Énfasis5 2 2 7" xfId="9747" xr:uid="{00000000-0005-0000-0000-0000C81A0000}"/>
    <cellStyle name="40% - Énfasis5 2 2 7 2" xfId="32928" xr:uid="{00000000-0005-0000-0000-0000C91A0000}"/>
    <cellStyle name="40% - Énfasis5 2 2 8" xfId="19964" xr:uid="{00000000-0005-0000-0000-0000CA1A0000}"/>
    <cellStyle name="40% - Énfasis5 2 2 8 2" xfId="27618" xr:uid="{00000000-0005-0000-0000-0000CB1A0000}"/>
    <cellStyle name="40% - Énfasis5 2 2 9" xfId="22303" xr:uid="{00000000-0005-0000-0000-0000CC1A0000}"/>
    <cellStyle name="40% - Énfasis5 2 3" xfId="190" xr:uid="{00000000-0005-0000-0000-0000CD1A0000}"/>
    <cellStyle name="40% - Énfasis5 2 3 2" xfId="1313" xr:uid="{00000000-0005-0000-0000-0000CE1A0000}"/>
    <cellStyle name="40% - Énfasis5 2 3 2 10" xfId="4391" xr:uid="{00000000-0005-0000-0000-0000CF1A0000}"/>
    <cellStyle name="40% - Énfasis5 2 3 2 11" xfId="3264" xr:uid="{00000000-0005-0000-0000-0000D01A0000}"/>
    <cellStyle name="40% - Énfasis5 2 3 2 2" xfId="2128" xr:uid="{00000000-0005-0000-0000-0000D11A0000}"/>
    <cellStyle name="40% - Énfasis5 2 3 2 2 10" xfId="4076" xr:uid="{00000000-0005-0000-0000-0000D21A0000}"/>
    <cellStyle name="40% - Énfasis5 2 3 2 2 2" xfId="7683" xr:uid="{00000000-0005-0000-0000-0000D31A0000}"/>
    <cellStyle name="40% - Énfasis5 2 3 2 2 2 2" xfId="18017" xr:uid="{00000000-0005-0000-0000-0000D41A0000}"/>
    <cellStyle name="40% - Énfasis5 2 3 2 2 2 2 2" xfId="41353" xr:uid="{00000000-0005-0000-0000-0000D51A0000}"/>
    <cellStyle name="40% - Énfasis5 2 3 2 2 2 3" xfId="12855" xr:uid="{00000000-0005-0000-0000-0000D61A0000}"/>
    <cellStyle name="40% - Énfasis5 2 3 2 2 2 3 2" xfId="36038" xr:uid="{00000000-0005-0000-0000-0000D71A0000}"/>
    <cellStyle name="40% - Énfasis5 2 3 2 2 2 4" xfId="30728" xr:uid="{00000000-0005-0000-0000-0000D81A0000}"/>
    <cellStyle name="40% - Énfasis5 2 3 2 2 2 5" xfId="25413" xr:uid="{00000000-0005-0000-0000-0000D91A0000}"/>
    <cellStyle name="40% - Énfasis5 2 3 2 2 3" xfId="9307" xr:uid="{00000000-0005-0000-0000-0000DA1A0000}"/>
    <cellStyle name="40% - Énfasis5 2 3 2 2 3 2" xfId="19776" xr:uid="{00000000-0005-0000-0000-0000DB1A0000}"/>
    <cellStyle name="40% - Énfasis5 2 3 2 2 3 2 2" xfId="43121" xr:uid="{00000000-0005-0000-0000-0000DC1A0000}"/>
    <cellStyle name="40% - Énfasis5 2 3 2 2 3 3" xfId="14622" xr:uid="{00000000-0005-0000-0000-0000DD1A0000}"/>
    <cellStyle name="40% - Énfasis5 2 3 2 2 3 3 2" xfId="37806" xr:uid="{00000000-0005-0000-0000-0000DE1A0000}"/>
    <cellStyle name="40% - Énfasis5 2 3 2 2 3 4" xfId="32496" xr:uid="{00000000-0005-0000-0000-0000DF1A0000}"/>
    <cellStyle name="40% - Énfasis5 2 3 2 2 3 5" xfId="27181" xr:uid="{00000000-0005-0000-0000-0000E01A0000}"/>
    <cellStyle name="40% - Énfasis5 2 3 2 2 4" xfId="16403" xr:uid="{00000000-0005-0000-0000-0000E11A0000}"/>
    <cellStyle name="40% - Énfasis5 2 3 2 2 4 2" xfId="39590" xr:uid="{00000000-0005-0000-0000-0000E21A0000}"/>
    <cellStyle name="40% - Énfasis5 2 3 2 2 5" xfId="11094" xr:uid="{00000000-0005-0000-0000-0000E31A0000}"/>
    <cellStyle name="40% - Énfasis5 2 3 2 2 5 2" xfId="34275" xr:uid="{00000000-0005-0000-0000-0000E41A0000}"/>
    <cellStyle name="40% - Énfasis5 2 3 2 2 6" xfId="21721" xr:uid="{00000000-0005-0000-0000-0000E51A0000}"/>
    <cellStyle name="40% - Énfasis5 2 3 2 2 6 2" xfId="28965" xr:uid="{00000000-0005-0000-0000-0000E61A0000}"/>
    <cellStyle name="40% - Énfasis5 2 3 2 2 7" xfId="23650" xr:uid="{00000000-0005-0000-0000-0000E71A0000}"/>
    <cellStyle name="40% - Énfasis5 2 3 2 2 8" xfId="44916" xr:uid="{00000000-0005-0000-0000-0000E81A0000}"/>
    <cellStyle name="40% - Énfasis5 2 3 2 2 9" xfId="4392" xr:uid="{00000000-0005-0000-0000-0000E91A0000}"/>
    <cellStyle name="40% - Énfasis5 2 3 2 3" xfId="6883" xr:uid="{00000000-0005-0000-0000-0000EA1A0000}"/>
    <cellStyle name="40% - Énfasis5 2 3 2 3 2" xfId="17253" xr:uid="{00000000-0005-0000-0000-0000EB1A0000}"/>
    <cellStyle name="40% - Énfasis5 2 3 2 3 2 2" xfId="40541" xr:uid="{00000000-0005-0000-0000-0000EC1A0000}"/>
    <cellStyle name="40% - Énfasis5 2 3 2 3 3" xfId="12043" xr:uid="{00000000-0005-0000-0000-0000ED1A0000}"/>
    <cellStyle name="40% - Énfasis5 2 3 2 3 3 2" xfId="35226" xr:uid="{00000000-0005-0000-0000-0000EE1A0000}"/>
    <cellStyle name="40% - Énfasis5 2 3 2 3 4" xfId="29916" xr:uid="{00000000-0005-0000-0000-0000EF1A0000}"/>
    <cellStyle name="40% - Énfasis5 2 3 2 3 5" xfId="24601" xr:uid="{00000000-0005-0000-0000-0000F01A0000}"/>
    <cellStyle name="40% - Énfasis5 2 3 2 4" xfId="8542" xr:uid="{00000000-0005-0000-0000-0000F11A0000}"/>
    <cellStyle name="40% - Énfasis5 2 3 2 4 2" xfId="18964" xr:uid="{00000000-0005-0000-0000-0000F21A0000}"/>
    <cellStyle name="40% - Énfasis5 2 3 2 4 2 2" xfId="42309" xr:uid="{00000000-0005-0000-0000-0000F31A0000}"/>
    <cellStyle name="40% - Énfasis5 2 3 2 4 3" xfId="13810" xr:uid="{00000000-0005-0000-0000-0000F41A0000}"/>
    <cellStyle name="40% - Énfasis5 2 3 2 4 3 2" xfId="36994" xr:uid="{00000000-0005-0000-0000-0000F51A0000}"/>
    <cellStyle name="40% - Énfasis5 2 3 2 4 4" xfId="31684" xr:uid="{00000000-0005-0000-0000-0000F61A0000}"/>
    <cellStyle name="40% - Énfasis5 2 3 2 4 5" xfId="26369" xr:uid="{00000000-0005-0000-0000-0000F71A0000}"/>
    <cellStyle name="40% - Énfasis5 2 3 2 5" xfId="15591" xr:uid="{00000000-0005-0000-0000-0000F81A0000}"/>
    <cellStyle name="40% - Énfasis5 2 3 2 5 2" xfId="38778" xr:uid="{00000000-0005-0000-0000-0000F91A0000}"/>
    <cellStyle name="40% - Énfasis5 2 3 2 6" xfId="10282" xr:uid="{00000000-0005-0000-0000-0000FA1A0000}"/>
    <cellStyle name="40% - Énfasis5 2 3 2 6 2" xfId="33463" xr:uid="{00000000-0005-0000-0000-0000FB1A0000}"/>
    <cellStyle name="40% - Énfasis5 2 3 2 7" xfId="20909" xr:uid="{00000000-0005-0000-0000-0000FC1A0000}"/>
    <cellStyle name="40% - Énfasis5 2 3 2 7 2" xfId="28153" xr:uid="{00000000-0005-0000-0000-0000FD1A0000}"/>
    <cellStyle name="40% - Énfasis5 2 3 2 8" xfId="22838" xr:uid="{00000000-0005-0000-0000-0000FE1A0000}"/>
    <cellStyle name="40% - Énfasis5 2 3 2 9" xfId="44104" xr:uid="{00000000-0005-0000-0000-0000FF1A0000}"/>
    <cellStyle name="40% - Énfasis5 2 3 3" xfId="1721" xr:uid="{00000000-0005-0000-0000-0000001B0000}"/>
    <cellStyle name="40% - Énfasis5 2 3 3 10" xfId="3670" xr:uid="{00000000-0005-0000-0000-0000011B0000}"/>
    <cellStyle name="40% - Énfasis5 2 3 3 2" xfId="7283" xr:uid="{00000000-0005-0000-0000-0000021B0000}"/>
    <cellStyle name="40% - Énfasis5 2 3 3 2 2" xfId="17635" xr:uid="{00000000-0005-0000-0000-0000031B0000}"/>
    <cellStyle name="40% - Énfasis5 2 3 3 2 2 2" xfId="40947" xr:uid="{00000000-0005-0000-0000-0000041B0000}"/>
    <cellStyle name="40% - Énfasis5 2 3 3 2 3" xfId="12449" xr:uid="{00000000-0005-0000-0000-0000051B0000}"/>
    <cellStyle name="40% - Énfasis5 2 3 3 2 3 2" xfId="35632" xr:uid="{00000000-0005-0000-0000-0000061B0000}"/>
    <cellStyle name="40% - Énfasis5 2 3 3 2 4" xfId="30322" xr:uid="{00000000-0005-0000-0000-0000071B0000}"/>
    <cellStyle name="40% - Énfasis5 2 3 3 2 5" xfId="25007" xr:uid="{00000000-0005-0000-0000-0000081B0000}"/>
    <cellStyle name="40% - Énfasis5 2 3 3 3" xfId="8924" xr:uid="{00000000-0005-0000-0000-0000091B0000}"/>
    <cellStyle name="40% - Énfasis5 2 3 3 3 2" xfId="19370" xr:uid="{00000000-0005-0000-0000-00000A1B0000}"/>
    <cellStyle name="40% - Énfasis5 2 3 3 3 2 2" xfId="42715" xr:uid="{00000000-0005-0000-0000-00000B1B0000}"/>
    <cellStyle name="40% - Énfasis5 2 3 3 3 3" xfId="14216" xr:uid="{00000000-0005-0000-0000-00000C1B0000}"/>
    <cellStyle name="40% - Énfasis5 2 3 3 3 3 2" xfId="37400" xr:uid="{00000000-0005-0000-0000-00000D1B0000}"/>
    <cellStyle name="40% - Énfasis5 2 3 3 3 4" xfId="32090" xr:uid="{00000000-0005-0000-0000-00000E1B0000}"/>
    <cellStyle name="40% - Énfasis5 2 3 3 3 5" xfId="26775" xr:uid="{00000000-0005-0000-0000-00000F1B0000}"/>
    <cellStyle name="40% - Énfasis5 2 3 3 4" xfId="15997" xr:uid="{00000000-0005-0000-0000-0000101B0000}"/>
    <cellStyle name="40% - Énfasis5 2 3 3 4 2" xfId="39184" xr:uid="{00000000-0005-0000-0000-0000111B0000}"/>
    <cellStyle name="40% - Énfasis5 2 3 3 5" xfId="10688" xr:uid="{00000000-0005-0000-0000-0000121B0000}"/>
    <cellStyle name="40% - Énfasis5 2 3 3 5 2" xfId="33869" xr:uid="{00000000-0005-0000-0000-0000131B0000}"/>
    <cellStyle name="40% - Énfasis5 2 3 3 6" xfId="21315" xr:uid="{00000000-0005-0000-0000-0000141B0000}"/>
    <cellStyle name="40% - Énfasis5 2 3 3 6 2" xfId="28559" xr:uid="{00000000-0005-0000-0000-0000151B0000}"/>
    <cellStyle name="40% - Énfasis5 2 3 3 7" xfId="23244" xr:uid="{00000000-0005-0000-0000-0000161B0000}"/>
    <cellStyle name="40% - Énfasis5 2 3 3 8" xfId="44510" xr:uid="{00000000-0005-0000-0000-0000171B0000}"/>
    <cellStyle name="40% - Énfasis5 2 3 3 9" xfId="4393" xr:uid="{00000000-0005-0000-0000-0000181B0000}"/>
    <cellStyle name="40% - Énfasis5 2 3 4" xfId="2295" xr:uid="{00000000-0005-0000-0000-0000191B0000}"/>
    <cellStyle name="40% - Énfasis5 2 3 4 2" xfId="6484" xr:uid="{00000000-0005-0000-0000-00001A1B0000}"/>
    <cellStyle name="40% - Énfasis5 2 3 4 2 2" xfId="40135" xr:uid="{00000000-0005-0000-0000-00001B1B0000}"/>
    <cellStyle name="40% - Énfasis5 2 3 4 3" xfId="11637" xr:uid="{00000000-0005-0000-0000-00001C1B0000}"/>
    <cellStyle name="40% - Énfasis5 2 3 4 3 2" xfId="34820" xr:uid="{00000000-0005-0000-0000-00001D1B0000}"/>
    <cellStyle name="40% - Énfasis5 2 3 4 4" xfId="21882" xr:uid="{00000000-0005-0000-0000-00001E1B0000}"/>
    <cellStyle name="40% - Énfasis5 2 3 4 4 2" xfId="29510" xr:uid="{00000000-0005-0000-0000-00001F1B0000}"/>
    <cellStyle name="40% - Énfasis5 2 3 4 5" xfId="24195" xr:uid="{00000000-0005-0000-0000-0000201B0000}"/>
    <cellStyle name="40% - Énfasis5 2 3 5" xfId="905" xr:uid="{00000000-0005-0000-0000-0000211B0000}"/>
    <cellStyle name="40% - Énfasis5 2 3 5 2" xfId="18559" xr:uid="{00000000-0005-0000-0000-0000221B0000}"/>
    <cellStyle name="40% - Énfasis5 2 3 5 2 2" xfId="41903" xr:uid="{00000000-0005-0000-0000-0000231B0000}"/>
    <cellStyle name="40% - Énfasis5 2 3 5 3" xfId="13404" xr:uid="{00000000-0005-0000-0000-0000241B0000}"/>
    <cellStyle name="40% - Énfasis5 2 3 5 3 2" xfId="36588" xr:uid="{00000000-0005-0000-0000-0000251B0000}"/>
    <cellStyle name="40% - Énfasis5 2 3 5 4" xfId="20503" xr:uid="{00000000-0005-0000-0000-0000261B0000}"/>
    <cellStyle name="40% - Énfasis5 2 3 5 4 2" xfId="31278" xr:uid="{00000000-0005-0000-0000-0000271B0000}"/>
    <cellStyle name="40% - Énfasis5 2 3 5 5" xfId="25963" xr:uid="{00000000-0005-0000-0000-0000281B0000}"/>
    <cellStyle name="40% - Énfasis5 2 3 5 6" xfId="43698" xr:uid="{00000000-0005-0000-0000-0000291B0000}"/>
    <cellStyle name="40% - Énfasis5 2 3 5 7" xfId="4394" xr:uid="{00000000-0005-0000-0000-00002A1B0000}"/>
    <cellStyle name="40% - Énfasis5 2 3 5 8" xfId="2858" xr:uid="{00000000-0005-0000-0000-00002B1B0000}"/>
    <cellStyle name="40% - Énfasis5 2 3 6" xfId="15185" xr:uid="{00000000-0005-0000-0000-00002C1B0000}"/>
    <cellStyle name="40% - Énfasis5 2 3 6 2" xfId="38372" xr:uid="{00000000-0005-0000-0000-00002D1B0000}"/>
    <cellStyle name="40% - Énfasis5 2 3 7" xfId="9876" xr:uid="{00000000-0005-0000-0000-00002E1B0000}"/>
    <cellStyle name="40% - Énfasis5 2 3 7 2" xfId="33057" xr:uid="{00000000-0005-0000-0000-00002F1B0000}"/>
    <cellStyle name="40% - Énfasis5 2 3 8" xfId="19966" xr:uid="{00000000-0005-0000-0000-0000301B0000}"/>
    <cellStyle name="40% - Énfasis5 2 3 8 2" xfId="27747" xr:uid="{00000000-0005-0000-0000-0000311B0000}"/>
    <cellStyle name="40% - Énfasis5 2 3 9" xfId="22432" xr:uid="{00000000-0005-0000-0000-0000321B0000}"/>
    <cellStyle name="40% - Énfasis5 2 4" xfId="1049" xr:uid="{00000000-0005-0000-0000-0000331B0000}"/>
    <cellStyle name="40% - Énfasis5 2 4 10" xfId="4395" xr:uid="{00000000-0005-0000-0000-0000341B0000}"/>
    <cellStyle name="40% - Énfasis5 2 4 11" xfId="3000" xr:uid="{00000000-0005-0000-0000-0000351B0000}"/>
    <cellStyle name="40% - Énfasis5 2 4 2" xfId="1864" xr:uid="{00000000-0005-0000-0000-0000361B0000}"/>
    <cellStyle name="40% - Énfasis5 2 4 2 10" xfId="3812" xr:uid="{00000000-0005-0000-0000-0000371B0000}"/>
    <cellStyle name="40% - Énfasis5 2 4 2 2" xfId="7423" xr:uid="{00000000-0005-0000-0000-0000381B0000}"/>
    <cellStyle name="40% - Énfasis5 2 4 2 2 2" xfId="17777" xr:uid="{00000000-0005-0000-0000-0000391B0000}"/>
    <cellStyle name="40% - Énfasis5 2 4 2 2 2 2" xfId="41089" xr:uid="{00000000-0005-0000-0000-00003A1B0000}"/>
    <cellStyle name="40% - Énfasis5 2 4 2 2 3" xfId="12591" xr:uid="{00000000-0005-0000-0000-00003B1B0000}"/>
    <cellStyle name="40% - Énfasis5 2 4 2 2 3 2" xfId="35774" xr:uid="{00000000-0005-0000-0000-00003C1B0000}"/>
    <cellStyle name="40% - Énfasis5 2 4 2 2 4" xfId="30464" xr:uid="{00000000-0005-0000-0000-00003D1B0000}"/>
    <cellStyle name="40% - Énfasis5 2 4 2 2 5" xfId="25149" xr:uid="{00000000-0005-0000-0000-00003E1B0000}"/>
    <cellStyle name="40% - Énfasis5 2 4 2 3" xfId="9067" xr:uid="{00000000-0005-0000-0000-00003F1B0000}"/>
    <cellStyle name="40% - Énfasis5 2 4 2 3 2" xfId="19512" xr:uid="{00000000-0005-0000-0000-0000401B0000}"/>
    <cellStyle name="40% - Énfasis5 2 4 2 3 2 2" xfId="42857" xr:uid="{00000000-0005-0000-0000-0000411B0000}"/>
    <cellStyle name="40% - Énfasis5 2 4 2 3 3" xfId="14358" xr:uid="{00000000-0005-0000-0000-0000421B0000}"/>
    <cellStyle name="40% - Énfasis5 2 4 2 3 3 2" xfId="37542" xr:uid="{00000000-0005-0000-0000-0000431B0000}"/>
    <cellStyle name="40% - Énfasis5 2 4 2 3 4" xfId="32232" xr:uid="{00000000-0005-0000-0000-0000441B0000}"/>
    <cellStyle name="40% - Énfasis5 2 4 2 3 5" xfId="26917" xr:uid="{00000000-0005-0000-0000-0000451B0000}"/>
    <cellStyle name="40% - Énfasis5 2 4 2 4" xfId="16139" xr:uid="{00000000-0005-0000-0000-0000461B0000}"/>
    <cellStyle name="40% - Énfasis5 2 4 2 4 2" xfId="39326" xr:uid="{00000000-0005-0000-0000-0000471B0000}"/>
    <cellStyle name="40% - Énfasis5 2 4 2 5" xfId="10830" xr:uid="{00000000-0005-0000-0000-0000481B0000}"/>
    <cellStyle name="40% - Énfasis5 2 4 2 5 2" xfId="34011" xr:uid="{00000000-0005-0000-0000-0000491B0000}"/>
    <cellStyle name="40% - Énfasis5 2 4 2 6" xfId="21457" xr:uid="{00000000-0005-0000-0000-00004A1B0000}"/>
    <cellStyle name="40% - Énfasis5 2 4 2 6 2" xfId="28701" xr:uid="{00000000-0005-0000-0000-00004B1B0000}"/>
    <cellStyle name="40% - Énfasis5 2 4 2 7" xfId="23386" xr:uid="{00000000-0005-0000-0000-00004C1B0000}"/>
    <cellStyle name="40% - Énfasis5 2 4 2 8" xfId="44652" xr:uid="{00000000-0005-0000-0000-00004D1B0000}"/>
    <cellStyle name="40% - Énfasis5 2 4 2 9" xfId="4396" xr:uid="{00000000-0005-0000-0000-00004E1B0000}"/>
    <cellStyle name="40% - Énfasis5 2 4 3" xfId="6623" xr:uid="{00000000-0005-0000-0000-00004F1B0000}"/>
    <cellStyle name="40% - Énfasis5 2 4 3 2" xfId="17025" xr:uid="{00000000-0005-0000-0000-0000501B0000}"/>
    <cellStyle name="40% - Énfasis5 2 4 3 2 2" xfId="40277" xr:uid="{00000000-0005-0000-0000-0000511B0000}"/>
    <cellStyle name="40% - Énfasis5 2 4 3 3" xfId="11779" xr:uid="{00000000-0005-0000-0000-0000521B0000}"/>
    <cellStyle name="40% - Énfasis5 2 4 3 3 2" xfId="34962" xr:uid="{00000000-0005-0000-0000-0000531B0000}"/>
    <cellStyle name="40% - Énfasis5 2 4 3 4" xfId="29652" xr:uid="{00000000-0005-0000-0000-0000541B0000}"/>
    <cellStyle name="40% - Énfasis5 2 4 3 5" xfId="24337" xr:uid="{00000000-0005-0000-0000-0000551B0000}"/>
    <cellStyle name="40% - Énfasis5 2 4 4" xfId="8314" xr:uid="{00000000-0005-0000-0000-0000561B0000}"/>
    <cellStyle name="40% - Énfasis5 2 4 4 2" xfId="18700" xr:uid="{00000000-0005-0000-0000-0000571B0000}"/>
    <cellStyle name="40% - Énfasis5 2 4 4 2 2" xfId="42045" xr:uid="{00000000-0005-0000-0000-0000581B0000}"/>
    <cellStyle name="40% - Énfasis5 2 4 4 3" xfId="13546" xr:uid="{00000000-0005-0000-0000-0000591B0000}"/>
    <cellStyle name="40% - Énfasis5 2 4 4 3 2" xfId="36730" xr:uid="{00000000-0005-0000-0000-00005A1B0000}"/>
    <cellStyle name="40% - Énfasis5 2 4 4 4" xfId="31420" xr:uid="{00000000-0005-0000-0000-00005B1B0000}"/>
    <cellStyle name="40% - Énfasis5 2 4 4 5" xfId="26105" xr:uid="{00000000-0005-0000-0000-00005C1B0000}"/>
    <cellStyle name="40% - Énfasis5 2 4 5" xfId="15327" xr:uid="{00000000-0005-0000-0000-00005D1B0000}"/>
    <cellStyle name="40% - Énfasis5 2 4 5 2" xfId="38514" xr:uid="{00000000-0005-0000-0000-00005E1B0000}"/>
    <cellStyle name="40% - Énfasis5 2 4 6" xfId="10018" xr:uid="{00000000-0005-0000-0000-00005F1B0000}"/>
    <cellStyle name="40% - Énfasis5 2 4 6 2" xfId="33199" xr:uid="{00000000-0005-0000-0000-0000601B0000}"/>
    <cellStyle name="40% - Énfasis5 2 4 7" xfId="20645" xr:uid="{00000000-0005-0000-0000-0000611B0000}"/>
    <cellStyle name="40% - Énfasis5 2 4 7 2" xfId="27889" xr:uid="{00000000-0005-0000-0000-0000621B0000}"/>
    <cellStyle name="40% - Énfasis5 2 4 8" xfId="22574" xr:uid="{00000000-0005-0000-0000-0000631B0000}"/>
    <cellStyle name="40% - Énfasis5 2 4 9" xfId="43840" xr:uid="{00000000-0005-0000-0000-0000641B0000}"/>
    <cellStyle name="40% - Énfasis5 2 5" xfId="630" xr:uid="{00000000-0005-0000-0000-0000651B0000}"/>
    <cellStyle name="40% - Énfasis5 2 5 10" xfId="2594" xr:uid="{00000000-0005-0000-0000-0000661B0000}"/>
    <cellStyle name="40% - Énfasis5 2 5 2" xfId="6224" xr:uid="{00000000-0005-0000-0000-0000671B0000}"/>
    <cellStyle name="40% - Énfasis5 2 5 2 2" xfId="16667" xr:uid="{00000000-0005-0000-0000-0000681B0000}"/>
    <cellStyle name="40% - Énfasis5 2 5 2 2 2" xfId="39871" xr:uid="{00000000-0005-0000-0000-0000691B0000}"/>
    <cellStyle name="40% - Énfasis5 2 5 2 3" xfId="11373" xr:uid="{00000000-0005-0000-0000-00006A1B0000}"/>
    <cellStyle name="40% - Énfasis5 2 5 2 3 2" xfId="34556" xr:uid="{00000000-0005-0000-0000-00006B1B0000}"/>
    <cellStyle name="40% - Énfasis5 2 5 2 4" xfId="29246" xr:uid="{00000000-0005-0000-0000-00006C1B0000}"/>
    <cellStyle name="40% - Énfasis5 2 5 2 5" xfId="23931" xr:uid="{00000000-0005-0000-0000-00006D1B0000}"/>
    <cellStyle name="40% - Énfasis5 2 5 3" xfId="7956" xr:uid="{00000000-0005-0000-0000-00006E1B0000}"/>
    <cellStyle name="40% - Énfasis5 2 5 3 2" xfId="18295" xr:uid="{00000000-0005-0000-0000-00006F1B0000}"/>
    <cellStyle name="40% - Énfasis5 2 5 3 2 2" xfId="41639" xr:uid="{00000000-0005-0000-0000-0000701B0000}"/>
    <cellStyle name="40% - Énfasis5 2 5 3 3" xfId="13140" xr:uid="{00000000-0005-0000-0000-0000711B0000}"/>
    <cellStyle name="40% - Énfasis5 2 5 3 3 2" xfId="36324" xr:uid="{00000000-0005-0000-0000-0000721B0000}"/>
    <cellStyle name="40% - Énfasis5 2 5 3 4" xfId="31014" xr:uid="{00000000-0005-0000-0000-0000731B0000}"/>
    <cellStyle name="40% - Énfasis5 2 5 3 5" xfId="25699" xr:uid="{00000000-0005-0000-0000-0000741B0000}"/>
    <cellStyle name="40% - Énfasis5 2 5 4" xfId="14921" xr:uid="{00000000-0005-0000-0000-0000751B0000}"/>
    <cellStyle name="40% - Énfasis5 2 5 4 2" xfId="38108" xr:uid="{00000000-0005-0000-0000-0000761B0000}"/>
    <cellStyle name="40% - Énfasis5 2 5 5" xfId="9612" xr:uid="{00000000-0005-0000-0000-0000771B0000}"/>
    <cellStyle name="40% - Énfasis5 2 5 5 2" xfId="32793" xr:uid="{00000000-0005-0000-0000-0000781B0000}"/>
    <cellStyle name="40% - Énfasis5 2 5 6" xfId="20239" xr:uid="{00000000-0005-0000-0000-0000791B0000}"/>
    <cellStyle name="40% - Énfasis5 2 5 6 2" xfId="27483" xr:uid="{00000000-0005-0000-0000-00007A1B0000}"/>
    <cellStyle name="40% - Énfasis5 2 5 7" xfId="22168" xr:uid="{00000000-0005-0000-0000-00007B1B0000}"/>
    <cellStyle name="40% - Énfasis5 2 5 8" xfId="43434" xr:uid="{00000000-0005-0000-0000-00007C1B0000}"/>
    <cellStyle name="40% - Énfasis5 2 5 9" xfId="4397" xr:uid="{00000000-0005-0000-0000-00007D1B0000}"/>
    <cellStyle name="40% - Énfasis5 2 6" xfId="1457" xr:uid="{00000000-0005-0000-0000-00007E1B0000}"/>
    <cellStyle name="40% - Énfasis5 2 6 10" xfId="3406" xr:uid="{00000000-0005-0000-0000-00007F1B0000}"/>
    <cellStyle name="40% - Énfasis5 2 6 2" xfId="7023" xr:uid="{00000000-0005-0000-0000-0000801B0000}"/>
    <cellStyle name="40% - Énfasis5 2 6 2 2" xfId="17395" xr:uid="{00000000-0005-0000-0000-0000811B0000}"/>
    <cellStyle name="40% - Énfasis5 2 6 2 2 2" xfId="40683" xr:uid="{00000000-0005-0000-0000-0000821B0000}"/>
    <cellStyle name="40% - Énfasis5 2 6 2 3" xfId="12185" xr:uid="{00000000-0005-0000-0000-0000831B0000}"/>
    <cellStyle name="40% - Énfasis5 2 6 2 3 2" xfId="35368" xr:uid="{00000000-0005-0000-0000-0000841B0000}"/>
    <cellStyle name="40% - Énfasis5 2 6 2 4" xfId="30058" xr:uid="{00000000-0005-0000-0000-0000851B0000}"/>
    <cellStyle name="40% - Énfasis5 2 6 2 5" xfId="24743" xr:uid="{00000000-0005-0000-0000-0000861B0000}"/>
    <cellStyle name="40% - Énfasis5 2 6 3" xfId="8684" xr:uid="{00000000-0005-0000-0000-0000871B0000}"/>
    <cellStyle name="40% - Énfasis5 2 6 3 2" xfId="19106" xr:uid="{00000000-0005-0000-0000-0000881B0000}"/>
    <cellStyle name="40% - Énfasis5 2 6 3 2 2" xfId="42451" xr:uid="{00000000-0005-0000-0000-0000891B0000}"/>
    <cellStyle name="40% - Énfasis5 2 6 3 3" xfId="13952" xr:uid="{00000000-0005-0000-0000-00008A1B0000}"/>
    <cellStyle name="40% - Énfasis5 2 6 3 3 2" xfId="37136" xr:uid="{00000000-0005-0000-0000-00008B1B0000}"/>
    <cellStyle name="40% - Énfasis5 2 6 3 4" xfId="31826" xr:uid="{00000000-0005-0000-0000-00008C1B0000}"/>
    <cellStyle name="40% - Énfasis5 2 6 3 5" xfId="26511" xr:uid="{00000000-0005-0000-0000-00008D1B0000}"/>
    <cellStyle name="40% - Énfasis5 2 6 4" xfId="15733" xr:uid="{00000000-0005-0000-0000-00008E1B0000}"/>
    <cellStyle name="40% - Énfasis5 2 6 4 2" xfId="38920" xr:uid="{00000000-0005-0000-0000-00008F1B0000}"/>
    <cellStyle name="40% - Énfasis5 2 6 5" xfId="10424" xr:uid="{00000000-0005-0000-0000-0000901B0000}"/>
    <cellStyle name="40% - Énfasis5 2 6 5 2" xfId="33605" xr:uid="{00000000-0005-0000-0000-0000911B0000}"/>
    <cellStyle name="40% - Énfasis5 2 6 6" xfId="21051" xr:uid="{00000000-0005-0000-0000-0000921B0000}"/>
    <cellStyle name="40% - Énfasis5 2 6 6 2" xfId="28295" xr:uid="{00000000-0005-0000-0000-0000931B0000}"/>
    <cellStyle name="40% - Énfasis5 2 6 7" xfId="22980" xr:uid="{00000000-0005-0000-0000-0000941B0000}"/>
    <cellStyle name="40% - Énfasis5 2 6 8" xfId="44246" xr:uid="{00000000-0005-0000-0000-0000951B0000}"/>
    <cellStyle name="40% - Énfasis5 2 6 9" xfId="4398" xr:uid="{00000000-0005-0000-0000-0000961B0000}"/>
    <cellStyle name="40% - Énfasis5 2 7" xfId="2292" xr:uid="{00000000-0005-0000-0000-0000971B0000}"/>
    <cellStyle name="40% - Énfasis5 2 7 2" xfId="6091" xr:uid="{00000000-0005-0000-0000-0000981B0000}"/>
    <cellStyle name="40% - Énfasis5 2 7 2 2" xfId="39737" xr:uid="{00000000-0005-0000-0000-0000991B0000}"/>
    <cellStyle name="40% - Énfasis5 2 7 3" xfId="11239" xr:uid="{00000000-0005-0000-0000-00009A1B0000}"/>
    <cellStyle name="40% - Énfasis5 2 7 3 2" xfId="34422" xr:uid="{00000000-0005-0000-0000-00009B1B0000}"/>
    <cellStyle name="40% - Énfasis5 2 7 4" xfId="21879" xr:uid="{00000000-0005-0000-0000-00009C1B0000}"/>
    <cellStyle name="40% - Énfasis5 2 7 4 2" xfId="29112" xr:uid="{00000000-0005-0000-0000-00009D1B0000}"/>
    <cellStyle name="40% - Énfasis5 2 7 5" xfId="23797" xr:uid="{00000000-0005-0000-0000-00009E1B0000}"/>
    <cellStyle name="40% - Énfasis5 2 8" xfId="496" xr:uid="{00000000-0005-0000-0000-00009F1B0000}"/>
    <cellStyle name="40% - Énfasis5 2 8 2" xfId="18162" xr:uid="{00000000-0005-0000-0000-0000A01B0000}"/>
    <cellStyle name="40% - Énfasis5 2 8 2 2" xfId="41505" xr:uid="{00000000-0005-0000-0000-0000A11B0000}"/>
    <cellStyle name="40% - Énfasis5 2 8 3" xfId="13006" xr:uid="{00000000-0005-0000-0000-0000A21B0000}"/>
    <cellStyle name="40% - Énfasis5 2 8 3 2" xfId="36190" xr:uid="{00000000-0005-0000-0000-0000A31B0000}"/>
    <cellStyle name="40% - Énfasis5 2 8 4" xfId="20105" xr:uid="{00000000-0005-0000-0000-0000A41B0000}"/>
    <cellStyle name="40% - Énfasis5 2 8 4 2" xfId="30880" xr:uid="{00000000-0005-0000-0000-0000A51B0000}"/>
    <cellStyle name="40% - Énfasis5 2 8 5" xfId="25565" xr:uid="{00000000-0005-0000-0000-0000A61B0000}"/>
    <cellStyle name="40% - Énfasis5 2 8 6" xfId="43300" xr:uid="{00000000-0005-0000-0000-0000A71B0000}"/>
    <cellStyle name="40% - Énfasis5 2 8 7" xfId="4399" xr:uid="{00000000-0005-0000-0000-0000A81B0000}"/>
    <cellStyle name="40% - Énfasis5 2 8 8" xfId="2460" xr:uid="{00000000-0005-0000-0000-0000A91B0000}"/>
    <cellStyle name="40% - Énfasis5 2 9" xfId="14787" xr:uid="{00000000-0005-0000-0000-0000AA1B0000}"/>
    <cellStyle name="40% - Énfasis5 2 9 2" xfId="37974" xr:uid="{00000000-0005-0000-0000-0000AB1B0000}"/>
    <cellStyle name="40% - Énfasis5 3" xfId="191" xr:uid="{00000000-0005-0000-0000-0000AC1B0000}"/>
    <cellStyle name="40% - Énfasis5 3 2" xfId="192" xr:uid="{00000000-0005-0000-0000-0000AD1B0000}"/>
    <cellStyle name="40% - Énfasis5 3 2 2" xfId="193" xr:uid="{00000000-0005-0000-0000-0000AE1B0000}"/>
    <cellStyle name="40% - Énfasis5 3 2 2 2" xfId="2298" xr:uid="{00000000-0005-0000-0000-0000AF1B0000}"/>
    <cellStyle name="40% - Énfasis5 3 2 2 2 2" xfId="7461" xr:uid="{00000000-0005-0000-0000-0000B01B0000}"/>
    <cellStyle name="40% - Énfasis5 3 2 2 2 2 2" xfId="41128" xr:uid="{00000000-0005-0000-0000-0000B11B0000}"/>
    <cellStyle name="40% - Énfasis5 3 2 2 2 3" xfId="12630" xr:uid="{00000000-0005-0000-0000-0000B21B0000}"/>
    <cellStyle name="40% - Énfasis5 3 2 2 2 3 2" xfId="35813" xr:uid="{00000000-0005-0000-0000-0000B31B0000}"/>
    <cellStyle name="40% - Énfasis5 3 2 2 2 4" xfId="21885" xr:uid="{00000000-0005-0000-0000-0000B41B0000}"/>
    <cellStyle name="40% - Énfasis5 3 2 2 2 4 2" xfId="30503" xr:uid="{00000000-0005-0000-0000-0000B51B0000}"/>
    <cellStyle name="40% - Énfasis5 3 2 2 2 5" xfId="25188" xr:uid="{00000000-0005-0000-0000-0000B61B0000}"/>
    <cellStyle name="40% - Énfasis5 3 2 2 3" xfId="1903" xr:uid="{00000000-0005-0000-0000-0000B71B0000}"/>
    <cellStyle name="40% - Énfasis5 3 2 2 3 2" xfId="19551" xr:uid="{00000000-0005-0000-0000-0000B81B0000}"/>
    <cellStyle name="40% - Énfasis5 3 2 2 3 2 2" xfId="42896" xr:uid="{00000000-0005-0000-0000-0000B91B0000}"/>
    <cellStyle name="40% - Énfasis5 3 2 2 3 3" xfId="14397" xr:uid="{00000000-0005-0000-0000-0000BA1B0000}"/>
    <cellStyle name="40% - Énfasis5 3 2 2 3 3 2" xfId="37581" xr:uid="{00000000-0005-0000-0000-0000BB1B0000}"/>
    <cellStyle name="40% - Énfasis5 3 2 2 3 4" xfId="21496" xr:uid="{00000000-0005-0000-0000-0000BC1B0000}"/>
    <cellStyle name="40% - Énfasis5 3 2 2 3 4 2" xfId="32271" xr:uid="{00000000-0005-0000-0000-0000BD1B0000}"/>
    <cellStyle name="40% - Énfasis5 3 2 2 3 5" xfId="26956" xr:uid="{00000000-0005-0000-0000-0000BE1B0000}"/>
    <cellStyle name="40% - Énfasis5 3 2 2 3 6" xfId="44691" xr:uid="{00000000-0005-0000-0000-0000BF1B0000}"/>
    <cellStyle name="40% - Énfasis5 3 2 2 3 7" xfId="4400" xr:uid="{00000000-0005-0000-0000-0000C01B0000}"/>
    <cellStyle name="40% - Énfasis5 3 2 2 3 8" xfId="3851" xr:uid="{00000000-0005-0000-0000-0000C11B0000}"/>
    <cellStyle name="40% - Énfasis5 3 2 2 4" xfId="16178" xr:uid="{00000000-0005-0000-0000-0000C21B0000}"/>
    <cellStyle name="40% - Énfasis5 3 2 2 4 2" xfId="39365" xr:uid="{00000000-0005-0000-0000-0000C31B0000}"/>
    <cellStyle name="40% - Énfasis5 3 2 2 5" xfId="10869" xr:uid="{00000000-0005-0000-0000-0000C41B0000}"/>
    <cellStyle name="40% - Énfasis5 3 2 2 5 2" xfId="34050" xr:uid="{00000000-0005-0000-0000-0000C51B0000}"/>
    <cellStyle name="40% - Énfasis5 3 2 2 6" xfId="19969" xr:uid="{00000000-0005-0000-0000-0000C61B0000}"/>
    <cellStyle name="40% - Énfasis5 3 2 2 6 2" xfId="28740" xr:uid="{00000000-0005-0000-0000-0000C71B0000}"/>
    <cellStyle name="40% - Énfasis5 3 2 2 7" xfId="23425" xr:uid="{00000000-0005-0000-0000-0000C81B0000}"/>
    <cellStyle name="40% - Énfasis5 3 2 3" xfId="2297" xr:uid="{00000000-0005-0000-0000-0000C91B0000}"/>
    <cellStyle name="40% - Énfasis5 3 2 3 2" xfId="6661" xr:uid="{00000000-0005-0000-0000-0000CA1B0000}"/>
    <cellStyle name="40% - Énfasis5 3 2 3 2 2" xfId="40316" xr:uid="{00000000-0005-0000-0000-0000CB1B0000}"/>
    <cellStyle name="40% - Énfasis5 3 2 3 3" xfId="11818" xr:uid="{00000000-0005-0000-0000-0000CC1B0000}"/>
    <cellStyle name="40% - Énfasis5 3 2 3 3 2" xfId="35001" xr:uid="{00000000-0005-0000-0000-0000CD1B0000}"/>
    <cellStyle name="40% - Énfasis5 3 2 3 4" xfId="21884" xr:uid="{00000000-0005-0000-0000-0000CE1B0000}"/>
    <cellStyle name="40% - Énfasis5 3 2 3 4 2" xfId="29691" xr:uid="{00000000-0005-0000-0000-0000CF1B0000}"/>
    <cellStyle name="40% - Énfasis5 3 2 3 5" xfId="24376" xr:uid="{00000000-0005-0000-0000-0000D01B0000}"/>
    <cellStyle name="40% - Énfasis5 3 2 4" xfId="1088" xr:uid="{00000000-0005-0000-0000-0000D11B0000}"/>
    <cellStyle name="40% - Énfasis5 3 2 4 2" xfId="18739" xr:uid="{00000000-0005-0000-0000-0000D21B0000}"/>
    <cellStyle name="40% - Énfasis5 3 2 4 2 2" xfId="42084" xr:uid="{00000000-0005-0000-0000-0000D31B0000}"/>
    <cellStyle name="40% - Énfasis5 3 2 4 3" xfId="13585" xr:uid="{00000000-0005-0000-0000-0000D41B0000}"/>
    <cellStyle name="40% - Énfasis5 3 2 4 3 2" xfId="36769" xr:uid="{00000000-0005-0000-0000-0000D51B0000}"/>
    <cellStyle name="40% - Énfasis5 3 2 4 4" xfId="20684" xr:uid="{00000000-0005-0000-0000-0000D61B0000}"/>
    <cellStyle name="40% - Énfasis5 3 2 4 4 2" xfId="31459" xr:uid="{00000000-0005-0000-0000-0000D71B0000}"/>
    <cellStyle name="40% - Énfasis5 3 2 4 5" xfId="26144" xr:uid="{00000000-0005-0000-0000-0000D81B0000}"/>
    <cellStyle name="40% - Énfasis5 3 2 4 6" xfId="43879" xr:uid="{00000000-0005-0000-0000-0000D91B0000}"/>
    <cellStyle name="40% - Énfasis5 3 2 4 7" xfId="4401" xr:uid="{00000000-0005-0000-0000-0000DA1B0000}"/>
    <cellStyle name="40% - Énfasis5 3 2 4 8" xfId="3039" xr:uid="{00000000-0005-0000-0000-0000DB1B0000}"/>
    <cellStyle name="40% - Énfasis5 3 2 5" xfId="15366" xr:uid="{00000000-0005-0000-0000-0000DC1B0000}"/>
    <cellStyle name="40% - Énfasis5 3 2 5 2" xfId="38553" xr:uid="{00000000-0005-0000-0000-0000DD1B0000}"/>
    <cellStyle name="40% - Énfasis5 3 2 6" xfId="10057" xr:uid="{00000000-0005-0000-0000-0000DE1B0000}"/>
    <cellStyle name="40% - Énfasis5 3 2 6 2" xfId="33238" xr:uid="{00000000-0005-0000-0000-0000DF1B0000}"/>
    <cellStyle name="40% - Énfasis5 3 2 7" xfId="19968" xr:uid="{00000000-0005-0000-0000-0000E01B0000}"/>
    <cellStyle name="40% - Énfasis5 3 2 7 2" xfId="27928" xr:uid="{00000000-0005-0000-0000-0000E11B0000}"/>
    <cellStyle name="40% - Énfasis5 3 2 8" xfId="22613" xr:uid="{00000000-0005-0000-0000-0000E21B0000}"/>
    <cellStyle name="40% - Énfasis5 3 3" xfId="194" xr:uid="{00000000-0005-0000-0000-0000E31B0000}"/>
    <cellStyle name="40% - Énfasis5 3 3 2" xfId="2299" xr:uid="{00000000-0005-0000-0000-0000E41B0000}"/>
    <cellStyle name="40% - Énfasis5 3 3 2 2" xfId="7061" xr:uid="{00000000-0005-0000-0000-0000E51B0000}"/>
    <cellStyle name="40% - Énfasis5 3 3 2 2 2" xfId="40722" xr:uid="{00000000-0005-0000-0000-0000E61B0000}"/>
    <cellStyle name="40% - Énfasis5 3 3 2 3" xfId="12224" xr:uid="{00000000-0005-0000-0000-0000E71B0000}"/>
    <cellStyle name="40% - Énfasis5 3 3 2 3 2" xfId="35407" xr:uid="{00000000-0005-0000-0000-0000E81B0000}"/>
    <cellStyle name="40% - Énfasis5 3 3 2 4" xfId="21886" xr:uid="{00000000-0005-0000-0000-0000E91B0000}"/>
    <cellStyle name="40% - Énfasis5 3 3 2 4 2" xfId="30097" xr:uid="{00000000-0005-0000-0000-0000EA1B0000}"/>
    <cellStyle name="40% - Énfasis5 3 3 2 5" xfId="24782" xr:uid="{00000000-0005-0000-0000-0000EB1B0000}"/>
    <cellStyle name="40% - Énfasis5 3 3 3" xfId="1496" xr:uid="{00000000-0005-0000-0000-0000EC1B0000}"/>
    <cellStyle name="40% - Énfasis5 3 3 3 2" xfId="19145" xr:uid="{00000000-0005-0000-0000-0000ED1B0000}"/>
    <cellStyle name="40% - Énfasis5 3 3 3 2 2" xfId="42490" xr:uid="{00000000-0005-0000-0000-0000EE1B0000}"/>
    <cellStyle name="40% - Énfasis5 3 3 3 3" xfId="13991" xr:uid="{00000000-0005-0000-0000-0000EF1B0000}"/>
    <cellStyle name="40% - Énfasis5 3 3 3 3 2" xfId="37175" xr:uid="{00000000-0005-0000-0000-0000F01B0000}"/>
    <cellStyle name="40% - Énfasis5 3 3 3 4" xfId="21090" xr:uid="{00000000-0005-0000-0000-0000F11B0000}"/>
    <cellStyle name="40% - Énfasis5 3 3 3 4 2" xfId="31865" xr:uid="{00000000-0005-0000-0000-0000F21B0000}"/>
    <cellStyle name="40% - Énfasis5 3 3 3 5" xfId="26550" xr:uid="{00000000-0005-0000-0000-0000F31B0000}"/>
    <cellStyle name="40% - Énfasis5 3 3 3 6" xfId="44285" xr:uid="{00000000-0005-0000-0000-0000F41B0000}"/>
    <cellStyle name="40% - Énfasis5 3 3 3 7" xfId="4402" xr:uid="{00000000-0005-0000-0000-0000F51B0000}"/>
    <cellStyle name="40% - Énfasis5 3 3 3 8" xfId="3445" xr:uid="{00000000-0005-0000-0000-0000F61B0000}"/>
    <cellStyle name="40% - Énfasis5 3 3 4" xfId="15772" xr:uid="{00000000-0005-0000-0000-0000F71B0000}"/>
    <cellStyle name="40% - Énfasis5 3 3 4 2" xfId="38959" xr:uid="{00000000-0005-0000-0000-0000F81B0000}"/>
    <cellStyle name="40% - Énfasis5 3 3 5" xfId="10463" xr:uid="{00000000-0005-0000-0000-0000F91B0000}"/>
    <cellStyle name="40% - Énfasis5 3 3 5 2" xfId="33644" xr:uid="{00000000-0005-0000-0000-0000FA1B0000}"/>
    <cellStyle name="40% - Énfasis5 3 3 6" xfId="19970" xr:uid="{00000000-0005-0000-0000-0000FB1B0000}"/>
    <cellStyle name="40% - Énfasis5 3 3 6 2" xfId="28334" xr:uid="{00000000-0005-0000-0000-0000FC1B0000}"/>
    <cellStyle name="40% - Énfasis5 3 3 7" xfId="23019" xr:uid="{00000000-0005-0000-0000-0000FD1B0000}"/>
    <cellStyle name="40% - Énfasis5 3 4" xfId="2296" xr:uid="{00000000-0005-0000-0000-0000FE1B0000}"/>
    <cellStyle name="40% - Énfasis5 3 4 2" xfId="6262" xr:uid="{00000000-0005-0000-0000-0000FF1B0000}"/>
    <cellStyle name="40% - Énfasis5 3 4 2 2" xfId="39910" xr:uid="{00000000-0005-0000-0000-0000001C0000}"/>
    <cellStyle name="40% - Énfasis5 3 4 3" xfId="11412" xr:uid="{00000000-0005-0000-0000-0000011C0000}"/>
    <cellStyle name="40% - Énfasis5 3 4 3 2" xfId="34595" xr:uid="{00000000-0005-0000-0000-0000021C0000}"/>
    <cellStyle name="40% - Énfasis5 3 4 4" xfId="21883" xr:uid="{00000000-0005-0000-0000-0000031C0000}"/>
    <cellStyle name="40% - Énfasis5 3 4 4 2" xfId="29285" xr:uid="{00000000-0005-0000-0000-0000041C0000}"/>
    <cellStyle name="40% - Énfasis5 3 4 5" xfId="23970" xr:uid="{00000000-0005-0000-0000-0000051C0000}"/>
    <cellStyle name="40% - Énfasis5 3 5" xfId="669" xr:uid="{00000000-0005-0000-0000-0000061C0000}"/>
    <cellStyle name="40% - Énfasis5 3 5 2" xfId="18334" xr:uid="{00000000-0005-0000-0000-0000071C0000}"/>
    <cellStyle name="40% - Énfasis5 3 5 2 2" xfId="41678" xr:uid="{00000000-0005-0000-0000-0000081C0000}"/>
    <cellStyle name="40% - Énfasis5 3 5 3" xfId="13179" xr:uid="{00000000-0005-0000-0000-0000091C0000}"/>
    <cellStyle name="40% - Énfasis5 3 5 3 2" xfId="36363" xr:uid="{00000000-0005-0000-0000-00000A1C0000}"/>
    <cellStyle name="40% - Énfasis5 3 5 4" xfId="20278" xr:uid="{00000000-0005-0000-0000-00000B1C0000}"/>
    <cellStyle name="40% - Énfasis5 3 5 4 2" xfId="31053" xr:uid="{00000000-0005-0000-0000-00000C1C0000}"/>
    <cellStyle name="40% - Énfasis5 3 5 5" xfId="25738" xr:uid="{00000000-0005-0000-0000-00000D1C0000}"/>
    <cellStyle name="40% - Énfasis5 3 5 6" xfId="43473" xr:uid="{00000000-0005-0000-0000-00000E1C0000}"/>
    <cellStyle name="40% - Énfasis5 3 5 7" xfId="4403" xr:uid="{00000000-0005-0000-0000-00000F1C0000}"/>
    <cellStyle name="40% - Énfasis5 3 5 8" xfId="2633" xr:uid="{00000000-0005-0000-0000-0000101C0000}"/>
    <cellStyle name="40% - Énfasis5 3 6" xfId="14960" xr:uid="{00000000-0005-0000-0000-0000111C0000}"/>
    <cellStyle name="40% - Énfasis5 3 6 2" xfId="38147" xr:uid="{00000000-0005-0000-0000-0000121C0000}"/>
    <cellStyle name="40% - Énfasis5 3 7" xfId="9651" xr:uid="{00000000-0005-0000-0000-0000131C0000}"/>
    <cellStyle name="40% - Énfasis5 3 7 2" xfId="32832" xr:uid="{00000000-0005-0000-0000-0000141C0000}"/>
    <cellStyle name="40% - Énfasis5 3 8" xfId="19967" xr:uid="{00000000-0005-0000-0000-0000151C0000}"/>
    <cellStyle name="40% - Énfasis5 3 8 2" xfId="27522" xr:uid="{00000000-0005-0000-0000-0000161C0000}"/>
    <cellStyle name="40% - Énfasis5 3 9" xfId="22207" xr:uid="{00000000-0005-0000-0000-0000171C0000}"/>
    <cellStyle name="40% - Énfasis5 4" xfId="195" xr:uid="{00000000-0005-0000-0000-0000181C0000}"/>
    <cellStyle name="40% - Énfasis5 4 2" xfId="196" xr:uid="{00000000-0005-0000-0000-0000191C0000}"/>
    <cellStyle name="40% - Énfasis5 4 2 2" xfId="197" xr:uid="{00000000-0005-0000-0000-00001A1C0000}"/>
    <cellStyle name="40% - Énfasis5 4 2 2 2" xfId="2302" xr:uid="{00000000-0005-0000-0000-00001B1C0000}"/>
    <cellStyle name="40% - Énfasis5 4 2 2 2 2" xfId="7598" xr:uid="{00000000-0005-0000-0000-00001C1C0000}"/>
    <cellStyle name="40% - Énfasis5 4 2 2 2 2 2" xfId="41267" xr:uid="{00000000-0005-0000-0000-00001D1C0000}"/>
    <cellStyle name="40% - Énfasis5 4 2 2 2 3" xfId="12769" xr:uid="{00000000-0005-0000-0000-00001E1C0000}"/>
    <cellStyle name="40% - Énfasis5 4 2 2 2 3 2" xfId="35952" xr:uid="{00000000-0005-0000-0000-00001F1C0000}"/>
    <cellStyle name="40% - Énfasis5 4 2 2 2 4" xfId="21889" xr:uid="{00000000-0005-0000-0000-0000201C0000}"/>
    <cellStyle name="40% - Énfasis5 4 2 2 2 4 2" xfId="30642" xr:uid="{00000000-0005-0000-0000-0000211C0000}"/>
    <cellStyle name="40% - Énfasis5 4 2 2 2 5" xfId="25327" xr:uid="{00000000-0005-0000-0000-0000221C0000}"/>
    <cellStyle name="40% - Énfasis5 4 2 2 3" xfId="2042" xr:uid="{00000000-0005-0000-0000-0000231C0000}"/>
    <cellStyle name="40% - Énfasis5 4 2 2 3 2" xfId="19690" xr:uid="{00000000-0005-0000-0000-0000241C0000}"/>
    <cellStyle name="40% - Énfasis5 4 2 2 3 2 2" xfId="43035" xr:uid="{00000000-0005-0000-0000-0000251C0000}"/>
    <cellStyle name="40% - Énfasis5 4 2 2 3 3" xfId="14536" xr:uid="{00000000-0005-0000-0000-0000261C0000}"/>
    <cellStyle name="40% - Énfasis5 4 2 2 3 3 2" xfId="37720" xr:uid="{00000000-0005-0000-0000-0000271C0000}"/>
    <cellStyle name="40% - Énfasis5 4 2 2 3 4" xfId="21635" xr:uid="{00000000-0005-0000-0000-0000281C0000}"/>
    <cellStyle name="40% - Énfasis5 4 2 2 3 4 2" xfId="32410" xr:uid="{00000000-0005-0000-0000-0000291C0000}"/>
    <cellStyle name="40% - Énfasis5 4 2 2 3 5" xfId="27095" xr:uid="{00000000-0005-0000-0000-00002A1C0000}"/>
    <cellStyle name="40% - Énfasis5 4 2 2 3 6" xfId="44830" xr:uid="{00000000-0005-0000-0000-00002B1C0000}"/>
    <cellStyle name="40% - Énfasis5 4 2 2 3 7" xfId="4404" xr:uid="{00000000-0005-0000-0000-00002C1C0000}"/>
    <cellStyle name="40% - Énfasis5 4 2 2 3 8" xfId="3990" xr:uid="{00000000-0005-0000-0000-00002D1C0000}"/>
    <cellStyle name="40% - Énfasis5 4 2 2 4" xfId="16317" xr:uid="{00000000-0005-0000-0000-00002E1C0000}"/>
    <cellStyle name="40% - Énfasis5 4 2 2 4 2" xfId="39504" xr:uid="{00000000-0005-0000-0000-00002F1C0000}"/>
    <cellStyle name="40% - Énfasis5 4 2 2 5" xfId="11008" xr:uid="{00000000-0005-0000-0000-0000301C0000}"/>
    <cellStyle name="40% - Énfasis5 4 2 2 5 2" xfId="34189" xr:uid="{00000000-0005-0000-0000-0000311C0000}"/>
    <cellStyle name="40% - Énfasis5 4 2 2 6" xfId="19973" xr:uid="{00000000-0005-0000-0000-0000321C0000}"/>
    <cellStyle name="40% - Énfasis5 4 2 2 6 2" xfId="28879" xr:uid="{00000000-0005-0000-0000-0000331C0000}"/>
    <cellStyle name="40% - Énfasis5 4 2 2 7" xfId="23564" xr:uid="{00000000-0005-0000-0000-0000341C0000}"/>
    <cellStyle name="40% - Énfasis5 4 2 3" xfId="2301" xr:uid="{00000000-0005-0000-0000-0000351C0000}"/>
    <cellStyle name="40% - Énfasis5 4 2 3 2" xfId="6798" xr:uid="{00000000-0005-0000-0000-0000361C0000}"/>
    <cellStyle name="40% - Énfasis5 4 2 3 2 2" xfId="40455" xr:uid="{00000000-0005-0000-0000-0000371C0000}"/>
    <cellStyle name="40% - Énfasis5 4 2 3 3" xfId="11957" xr:uid="{00000000-0005-0000-0000-0000381C0000}"/>
    <cellStyle name="40% - Énfasis5 4 2 3 3 2" xfId="35140" xr:uid="{00000000-0005-0000-0000-0000391C0000}"/>
    <cellStyle name="40% - Énfasis5 4 2 3 4" xfId="21888" xr:uid="{00000000-0005-0000-0000-00003A1C0000}"/>
    <cellStyle name="40% - Énfasis5 4 2 3 4 2" xfId="29830" xr:uid="{00000000-0005-0000-0000-00003B1C0000}"/>
    <cellStyle name="40% - Énfasis5 4 2 3 5" xfId="24515" xr:uid="{00000000-0005-0000-0000-00003C1C0000}"/>
    <cellStyle name="40% - Énfasis5 4 2 4" xfId="1227" xr:uid="{00000000-0005-0000-0000-00003D1C0000}"/>
    <cellStyle name="40% - Énfasis5 4 2 4 2" xfId="18878" xr:uid="{00000000-0005-0000-0000-00003E1C0000}"/>
    <cellStyle name="40% - Énfasis5 4 2 4 2 2" xfId="42223" xr:uid="{00000000-0005-0000-0000-00003F1C0000}"/>
    <cellStyle name="40% - Énfasis5 4 2 4 3" xfId="13724" xr:uid="{00000000-0005-0000-0000-0000401C0000}"/>
    <cellStyle name="40% - Énfasis5 4 2 4 3 2" xfId="36908" xr:uid="{00000000-0005-0000-0000-0000411C0000}"/>
    <cellStyle name="40% - Énfasis5 4 2 4 4" xfId="20823" xr:uid="{00000000-0005-0000-0000-0000421C0000}"/>
    <cellStyle name="40% - Énfasis5 4 2 4 4 2" xfId="31598" xr:uid="{00000000-0005-0000-0000-0000431C0000}"/>
    <cellStyle name="40% - Énfasis5 4 2 4 5" xfId="26283" xr:uid="{00000000-0005-0000-0000-0000441C0000}"/>
    <cellStyle name="40% - Énfasis5 4 2 4 6" xfId="44018" xr:uid="{00000000-0005-0000-0000-0000451C0000}"/>
    <cellStyle name="40% - Énfasis5 4 2 4 7" xfId="4405" xr:uid="{00000000-0005-0000-0000-0000461C0000}"/>
    <cellStyle name="40% - Énfasis5 4 2 4 8" xfId="3178" xr:uid="{00000000-0005-0000-0000-0000471C0000}"/>
    <cellStyle name="40% - Énfasis5 4 2 5" xfId="15505" xr:uid="{00000000-0005-0000-0000-0000481C0000}"/>
    <cellStyle name="40% - Énfasis5 4 2 5 2" xfId="38692" xr:uid="{00000000-0005-0000-0000-0000491C0000}"/>
    <cellStyle name="40% - Énfasis5 4 2 6" xfId="10196" xr:uid="{00000000-0005-0000-0000-00004A1C0000}"/>
    <cellStyle name="40% - Énfasis5 4 2 6 2" xfId="33377" xr:uid="{00000000-0005-0000-0000-00004B1C0000}"/>
    <cellStyle name="40% - Énfasis5 4 2 7" xfId="19972" xr:uid="{00000000-0005-0000-0000-00004C1C0000}"/>
    <cellStyle name="40% - Énfasis5 4 2 7 2" xfId="28067" xr:uid="{00000000-0005-0000-0000-00004D1C0000}"/>
    <cellStyle name="40% - Énfasis5 4 2 8" xfId="22752" xr:uid="{00000000-0005-0000-0000-00004E1C0000}"/>
    <cellStyle name="40% - Énfasis5 4 3" xfId="198" xr:uid="{00000000-0005-0000-0000-00004F1C0000}"/>
    <cellStyle name="40% - Énfasis5 4 3 2" xfId="2303" xr:uid="{00000000-0005-0000-0000-0000501C0000}"/>
    <cellStyle name="40% - Énfasis5 4 3 2 2" xfId="7198" xr:uid="{00000000-0005-0000-0000-0000511C0000}"/>
    <cellStyle name="40% - Énfasis5 4 3 2 2 2" xfId="40861" xr:uid="{00000000-0005-0000-0000-0000521C0000}"/>
    <cellStyle name="40% - Énfasis5 4 3 2 3" xfId="12363" xr:uid="{00000000-0005-0000-0000-0000531C0000}"/>
    <cellStyle name="40% - Énfasis5 4 3 2 3 2" xfId="35546" xr:uid="{00000000-0005-0000-0000-0000541C0000}"/>
    <cellStyle name="40% - Énfasis5 4 3 2 4" xfId="21890" xr:uid="{00000000-0005-0000-0000-0000551C0000}"/>
    <cellStyle name="40% - Énfasis5 4 3 2 4 2" xfId="30236" xr:uid="{00000000-0005-0000-0000-0000561C0000}"/>
    <cellStyle name="40% - Énfasis5 4 3 2 5" xfId="24921" xr:uid="{00000000-0005-0000-0000-0000571C0000}"/>
    <cellStyle name="40% - Énfasis5 4 3 3" xfId="1635" xr:uid="{00000000-0005-0000-0000-0000581C0000}"/>
    <cellStyle name="40% - Énfasis5 4 3 3 2" xfId="19284" xr:uid="{00000000-0005-0000-0000-0000591C0000}"/>
    <cellStyle name="40% - Énfasis5 4 3 3 2 2" xfId="42629" xr:uid="{00000000-0005-0000-0000-00005A1C0000}"/>
    <cellStyle name="40% - Énfasis5 4 3 3 3" xfId="14130" xr:uid="{00000000-0005-0000-0000-00005B1C0000}"/>
    <cellStyle name="40% - Énfasis5 4 3 3 3 2" xfId="37314" xr:uid="{00000000-0005-0000-0000-00005C1C0000}"/>
    <cellStyle name="40% - Énfasis5 4 3 3 4" xfId="21229" xr:uid="{00000000-0005-0000-0000-00005D1C0000}"/>
    <cellStyle name="40% - Énfasis5 4 3 3 4 2" xfId="32004" xr:uid="{00000000-0005-0000-0000-00005E1C0000}"/>
    <cellStyle name="40% - Énfasis5 4 3 3 5" xfId="26689" xr:uid="{00000000-0005-0000-0000-00005F1C0000}"/>
    <cellStyle name="40% - Énfasis5 4 3 3 6" xfId="44424" xr:uid="{00000000-0005-0000-0000-0000601C0000}"/>
    <cellStyle name="40% - Énfasis5 4 3 3 7" xfId="4406" xr:uid="{00000000-0005-0000-0000-0000611C0000}"/>
    <cellStyle name="40% - Énfasis5 4 3 3 8" xfId="3584" xr:uid="{00000000-0005-0000-0000-0000621C0000}"/>
    <cellStyle name="40% - Énfasis5 4 3 4" xfId="15911" xr:uid="{00000000-0005-0000-0000-0000631C0000}"/>
    <cellStyle name="40% - Énfasis5 4 3 4 2" xfId="39098" xr:uid="{00000000-0005-0000-0000-0000641C0000}"/>
    <cellStyle name="40% - Énfasis5 4 3 5" xfId="10602" xr:uid="{00000000-0005-0000-0000-0000651C0000}"/>
    <cellStyle name="40% - Énfasis5 4 3 5 2" xfId="33783" xr:uid="{00000000-0005-0000-0000-0000661C0000}"/>
    <cellStyle name="40% - Énfasis5 4 3 6" xfId="19974" xr:uid="{00000000-0005-0000-0000-0000671C0000}"/>
    <cellStyle name="40% - Énfasis5 4 3 6 2" xfId="28473" xr:uid="{00000000-0005-0000-0000-0000681C0000}"/>
    <cellStyle name="40% - Énfasis5 4 3 7" xfId="23158" xr:uid="{00000000-0005-0000-0000-0000691C0000}"/>
    <cellStyle name="40% - Énfasis5 4 4" xfId="2300" xr:uid="{00000000-0005-0000-0000-00006A1C0000}"/>
    <cellStyle name="40% - Énfasis5 4 4 2" xfId="6399" xr:uid="{00000000-0005-0000-0000-00006B1C0000}"/>
    <cellStyle name="40% - Énfasis5 4 4 2 2" xfId="40049" xr:uid="{00000000-0005-0000-0000-00006C1C0000}"/>
    <cellStyle name="40% - Énfasis5 4 4 3" xfId="11551" xr:uid="{00000000-0005-0000-0000-00006D1C0000}"/>
    <cellStyle name="40% - Énfasis5 4 4 3 2" xfId="34734" xr:uid="{00000000-0005-0000-0000-00006E1C0000}"/>
    <cellStyle name="40% - Énfasis5 4 4 4" xfId="21887" xr:uid="{00000000-0005-0000-0000-00006F1C0000}"/>
    <cellStyle name="40% - Énfasis5 4 4 4 2" xfId="29424" xr:uid="{00000000-0005-0000-0000-0000701C0000}"/>
    <cellStyle name="40% - Énfasis5 4 4 5" xfId="24109" xr:uid="{00000000-0005-0000-0000-0000711C0000}"/>
    <cellStyle name="40% - Énfasis5 4 5" xfId="819" xr:uid="{00000000-0005-0000-0000-0000721C0000}"/>
    <cellStyle name="40% - Énfasis5 4 5 2" xfId="18473" xr:uid="{00000000-0005-0000-0000-0000731C0000}"/>
    <cellStyle name="40% - Énfasis5 4 5 2 2" xfId="41817" xr:uid="{00000000-0005-0000-0000-0000741C0000}"/>
    <cellStyle name="40% - Énfasis5 4 5 3" xfId="13318" xr:uid="{00000000-0005-0000-0000-0000751C0000}"/>
    <cellStyle name="40% - Énfasis5 4 5 3 2" xfId="36502" xr:uid="{00000000-0005-0000-0000-0000761C0000}"/>
    <cellStyle name="40% - Énfasis5 4 5 4" xfId="20417" xr:uid="{00000000-0005-0000-0000-0000771C0000}"/>
    <cellStyle name="40% - Énfasis5 4 5 4 2" xfId="31192" xr:uid="{00000000-0005-0000-0000-0000781C0000}"/>
    <cellStyle name="40% - Énfasis5 4 5 5" xfId="25877" xr:uid="{00000000-0005-0000-0000-0000791C0000}"/>
    <cellStyle name="40% - Énfasis5 4 5 6" xfId="43612" xr:uid="{00000000-0005-0000-0000-00007A1C0000}"/>
    <cellStyle name="40% - Énfasis5 4 5 7" xfId="4407" xr:uid="{00000000-0005-0000-0000-00007B1C0000}"/>
    <cellStyle name="40% - Énfasis5 4 5 8" xfId="2772" xr:uid="{00000000-0005-0000-0000-00007C1C0000}"/>
    <cellStyle name="40% - Énfasis5 4 6" xfId="15099" xr:uid="{00000000-0005-0000-0000-00007D1C0000}"/>
    <cellStyle name="40% - Énfasis5 4 6 2" xfId="38286" xr:uid="{00000000-0005-0000-0000-00007E1C0000}"/>
    <cellStyle name="40% - Énfasis5 4 7" xfId="9790" xr:uid="{00000000-0005-0000-0000-00007F1C0000}"/>
    <cellStyle name="40% - Énfasis5 4 7 2" xfId="32971" xr:uid="{00000000-0005-0000-0000-0000801C0000}"/>
    <cellStyle name="40% - Énfasis5 4 8" xfId="19971" xr:uid="{00000000-0005-0000-0000-0000811C0000}"/>
    <cellStyle name="40% - Énfasis5 4 8 2" xfId="27661" xr:uid="{00000000-0005-0000-0000-0000821C0000}"/>
    <cellStyle name="40% - Énfasis5 4 9" xfId="22346" xr:uid="{00000000-0005-0000-0000-0000831C0000}"/>
    <cellStyle name="40% - Énfasis5 5" xfId="951" xr:uid="{00000000-0005-0000-0000-0000841C0000}"/>
    <cellStyle name="40% - Énfasis5 5 10" xfId="4408" xr:uid="{00000000-0005-0000-0000-0000851C0000}"/>
    <cellStyle name="40% - Énfasis5 5 11" xfId="2904" xr:uid="{00000000-0005-0000-0000-0000861C0000}"/>
    <cellStyle name="40% - Énfasis5 5 2" xfId="1767" xr:uid="{00000000-0005-0000-0000-0000871C0000}"/>
    <cellStyle name="40% - Énfasis5 5 2 10" xfId="3716" xr:uid="{00000000-0005-0000-0000-0000881C0000}"/>
    <cellStyle name="40% - Énfasis5 5 2 2" xfId="7328" xr:uid="{00000000-0005-0000-0000-0000891C0000}"/>
    <cellStyle name="40% - Énfasis5 5 2 2 2" xfId="17681" xr:uid="{00000000-0005-0000-0000-00008A1C0000}"/>
    <cellStyle name="40% - Énfasis5 5 2 2 2 2" xfId="40993" xr:uid="{00000000-0005-0000-0000-00008B1C0000}"/>
    <cellStyle name="40% - Énfasis5 5 2 2 3" xfId="12495" xr:uid="{00000000-0005-0000-0000-00008C1C0000}"/>
    <cellStyle name="40% - Énfasis5 5 2 2 3 2" xfId="35678" xr:uid="{00000000-0005-0000-0000-00008D1C0000}"/>
    <cellStyle name="40% - Énfasis5 5 2 2 4" xfId="30368" xr:uid="{00000000-0005-0000-0000-00008E1C0000}"/>
    <cellStyle name="40% - Énfasis5 5 2 2 5" xfId="25053" xr:uid="{00000000-0005-0000-0000-00008F1C0000}"/>
    <cellStyle name="40% - Énfasis5 5 2 3" xfId="8970" xr:uid="{00000000-0005-0000-0000-0000901C0000}"/>
    <cellStyle name="40% - Énfasis5 5 2 3 2" xfId="19416" xr:uid="{00000000-0005-0000-0000-0000911C0000}"/>
    <cellStyle name="40% - Énfasis5 5 2 3 2 2" xfId="42761" xr:uid="{00000000-0005-0000-0000-0000921C0000}"/>
    <cellStyle name="40% - Énfasis5 5 2 3 3" xfId="14262" xr:uid="{00000000-0005-0000-0000-0000931C0000}"/>
    <cellStyle name="40% - Énfasis5 5 2 3 3 2" xfId="37446" xr:uid="{00000000-0005-0000-0000-0000941C0000}"/>
    <cellStyle name="40% - Énfasis5 5 2 3 4" xfId="32136" xr:uid="{00000000-0005-0000-0000-0000951C0000}"/>
    <cellStyle name="40% - Énfasis5 5 2 3 5" xfId="26821" xr:uid="{00000000-0005-0000-0000-0000961C0000}"/>
    <cellStyle name="40% - Énfasis5 5 2 4" xfId="16043" xr:uid="{00000000-0005-0000-0000-0000971C0000}"/>
    <cellStyle name="40% - Énfasis5 5 2 4 2" xfId="39230" xr:uid="{00000000-0005-0000-0000-0000981C0000}"/>
    <cellStyle name="40% - Énfasis5 5 2 5" xfId="10734" xr:uid="{00000000-0005-0000-0000-0000991C0000}"/>
    <cellStyle name="40% - Énfasis5 5 2 5 2" xfId="33915" xr:uid="{00000000-0005-0000-0000-00009A1C0000}"/>
    <cellStyle name="40% - Énfasis5 5 2 6" xfId="21361" xr:uid="{00000000-0005-0000-0000-00009B1C0000}"/>
    <cellStyle name="40% - Énfasis5 5 2 6 2" xfId="28605" xr:uid="{00000000-0005-0000-0000-00009C1C0000}"/>
    <cellStyle name="40% - Énfasis5 5 2 7" xfId="23290" xr:uid="{00000000-0005-0000-0000-00009D1C0000}"/>
    <cellStyle name="40% - Énfasis5 5 2 8" xfId="44556" xr:uid="{00000000-0005-0000-0000-00009E1C0000}"/>
    <cellStyle name="40% - Énfasis5 5 2 9" xfId="4409" xr:uid="{00000000-0005-0000-0000-00009F1C0000}"/>
    <cellStyle name="40% - Énfasis5 5 3" xfId="6528" xr:uid="{00000000-0005-0000-0000-0000A01C0000}"/>
    <cellStyle name="40% - Énfasis5 5 3 2" xfId="16929" xr:uid="{00000000-0005-0000-0000-0000A11C0000}"/>
    <cellStyle name="40% - Énfasis5 5 3 2 2" xfId="40181" xr:uid="{00000000-0005-0000-0000-0000A21C0000}"/>
    <cellStyle name="40% - Énfasis5 5 3 3" xfId="11683" xr:uid="{00000000-0005-0000-0000-0000A31C0000}"/>
    <cellStyle name="40% - Énfasis5 5 3 3 2" xfId="34866" xr:uid="{00000000-0005-0000-0000-0000A41C0000}"/>
    <cellStyle name="40% - Énfasis5 5 3 4" xfId="29556" xr:uid="{00000000-0005-0000-0000-0000A51C0000}"/>
    <cellStyle name="40% - Énfasis5 5 3 5" xfId="24241" xr:uid="{00000000-0005-0000-0000-0000A61C0000}"/>
    <cellStyle name="40% - Énfasis5 5 4" xfId="8218" xr:uid="{00000000-0005-0000-0000-0000A71C0000}"/>
    <cellStyle name="40% - Énfasis5 5 4 2" xfId="18604" xr:uid="{00000000-0005-0000-0000-0000A81C0000}"/>
    <cellStyle name="40% - Énfasis5 5 4 2 2" xfId="41949" xr:uid="{00000000-0005-0000-0000-0000A91C0000}"/>
    <cellStyle name="40% - Énfasis5 5 4 3" xfId="13450" xr:uid="{00000000-0005-0000-0000-0000AA1C0000}"/>
    <cellStyle name="40% - Énfasis5 5 4 3 2" xfId="36634" xr:uid="{00000000-0005-0000-0000-0000AB1C0000}"/>
    <cellStyle name="40% - Énfasis5 5 4 4" xfId="31324" xr:uid="{00000000-0005-0000-0000-0000AC1C0000}"/>
    <cellStyle name="40% - Énfasis5 5 4 5" xfId="26009" xr:uid="{00000000-0005-0000-0000-0000AD1C0000}"/>
    <cellStyle name="40% - Énfasis5 5 5" xfId="15231" xr:uid="{00000000-0005-0000-0000-0000AE1C0000}"/>
    <cellStyle name="40% - Énfasis5 5 5 2" xfId="38418" xr:uid="{00000000-0005-0000-0000-0000AF1C0000}"/>
    <cellStyle name="40% - Énfasis5 5 6" xfId="9922" xr:uid="{00000000-0005-0000-0000-0000B01C0000}"/>
    <cellStyle name="40% - Énfasis5 5 6 2" xfId="33103" xr:uid="{00000000-0005-0000-0000-0000B11C0000}"/>
    <cellStyle name="40% - Énfasis5 5 7" xfId="20549" xr:uid="{00000000-0005-0000-0000-0000B21C0000}"/>
    <cellStyle name="40% - Énfasis5 5 7 2" xfId="27793" xr:uid="{00000000-0005-0000-0000-0000B31C0000}"/>
    <cellStyle name="40% - Énfasis5 5 8" xfId="22478" xr:uid="{00000000-0005-0000-0000-0000B41C0000}"/>
    <cellStyle name="40% - Énfasis5 5 9" xfId="43744" xr:uid="{00000000-0005-0000-0000-0000B51C0000}"/>
    <cellStyle name="40% - Énfasis5 6" xfId="539" xr:uid="{00000000-0005-0000-0000-0000B61C0000}"/>
    <cellStyle name="40% - Énfasis5 6 10" xfId="2503" xr:uid="{00000000-0005-0000-0000-0000B71C0000}"/>
    <cellStyle name="40% - Énfasis5 6 2" xfId="6134" xr:uid="{00000000-0005-0000-0000-0000B81C0000}"/>
    <cellStyle name="40% - Énfasis5 6 2 2" xfId="16576" xr:uid="{00000000-0005-0000-0000-0000B91C0000}"/>
    <cellStyle name="40% - Énfasis5 6 2 2 2" xfId="39780" xr:uid="{00000000-0005-0000-0000-0000BA1C0000}"/>
    <cellStyle name="40% - Énfasis5 6 2 3" xfId="11282" xr:uid="{00000000-0005-0000-0000-0000BB1C0000}"/>
    <cellStyle name="40% - Énfasis5 6 2 3 2" xfId="34465" xr:uid="{00000000-0005-0000-0000-0000BC1C0000}"/>
    <cellStyle name="40% - Énfasis5 6 2 4" xfId="29155" xr:uid="{00000000-0005-0000-0000-0000BD1C0000}"/>
    <cellStyle name="40% - Énfasis5 6 2 5" xfId="23840" xr:uid="{00000000-0005-0000-0000-0000BE1C0000}"/>
    <cellStyle name="40% - Énfasis5 6 3" xfId="7865" xr:uid="{00000000-0005-0000-0000-0000BF1C0000}"/>
    <cellStyle name="40% - Énfasis5 6 3 2" xfId="18204" xr:uid="{00000000-0005-0000-0000-0000C01C0000}"/>
    <cellStyle name="40% - Énfasis5 6 3 2 2" xfId="41548" xr:uid="{00000000-0005-0000-0000-0000C11C0000}"/>
    <cellStyle name="40% - Énfasis5 6 3 3" xfId="13049" xr:uid="{00000000-0005-0000-0000-0000C21C0000}"/>
    <cellStyle name="40% - Énfasis5 6 3 3 2" xfId="36233" xr:uid="{00000000-0005-0000-0000-0000C31C0000}"/>
    <cellStyle name="40% - Énfasis5 6 3 4" xfId="30923" xr:uid="{00000000-0005-0000-0000-0000C41C0000}"/>
    <cellStyle name="40% - Énfasis5 6 3 5" xfId="25608" xr:uid="{00000000-0005-0000-0000-0000C51C0000}"/>
    <cellStyle name="40% - Énfasis5 6 4" xfId="14830" xr:uid="{00000000-0005-0000-0000-0000C61C0000}"/>
    <cellStyle name="40% - Énfasis5 6 4 2" xfId="38017" xr:uid="{00000000-0005-0000-0000-0000C71C0000}"/>
    <cellStyle name="40% - Énfasis5 6 5" xfId="9521" xr:uid="{00000000-0005-0000-0000-0000C81C0000}"/>
    <cellStyle name="40% - Énfasis5 6 5 2" xfId="32702" xr:uid="{00000000-0005-0000-0000-0000C91C0000}"/>
    <cellStyle name="40% - Énfasis5 6 6" xfId="20148" xr:uid="{00000000-0005-0000-0000-0000CA1C0000}"/>
    <cellStyle name="40% - Énfasis5 6 6 2" xfId="27392" xr:uid="{00000000-0005-0000-0000-0000CB1C0000}"/>
    <cellStyle name="40% - Énfasis5 6 7" xfId="22077" xr:uid="{00000000-0005-0000-0000-0000CC1C0000}"/>
    <cellStyle name="40% - Énfasis5 6 8" xfId="43343" xr:uid="{00000000-0005-0000-0000-0000CD1C0000}"/>
    <cellStyle name="40% - Énfasis5 6 9" xfId="4410" xr:uid="{00000000-0005-0000-0000-0000CE1C0000}"/>
    <cellStyle name="40% - Énfasis5 7" xfId="1366" xr:uid="{00000000-0005-0000-0000-0000CF1C0000}"/>
    <cellStyle name="40% - Énfasis5 7 10" xfId="3315" xr:uid="{00000000-0005-0000-0000-0000D01C0000}"/>
    <cellStyle name="40% - Énfasis5 7 2" xfId="6933" xr:uid="{00000000-0005-0000-0000-0000D11C0000}"/>
    <cellStyle name="40% - Énfasis5 7 2 2" xfId="17304" xr:uid="{00000000-0005-0000-0000-0000D21C0000}"/>
    <cellStyle name="40% - Énfasis5 7 2 2 2" xfId="40592" xr:uid="{00000000-0005-0000-0000-0000D31C0000}"/>
    <cellStyle name="40% - Énfasis5 7 2 3" xfId="12094" xr:uid="{00000000-0005-0000-0000-0000D41C0000}"/>
    <cellStyle name="40% - Énfasis5 7 2 3 2" xfId="35277" xr:uid="{00000000-0005-0000-0000-0000D51C0000}"/>
    <cellStyle name="40% - Énfasis5 7 2 4" xfId="29967" xr:uid="{00000000-0005-0000-0000-0000D61C0000}"/>
    <cellStyle name="40% - Énfasis5 7 2 5" xfId="24652" xr:uid="{00000000-0005-0000-0000-0000D71C0000}"/>
    <cellStyle name="40% - Énfasis5 7 3" xfId="8593" xr:uid="{00000000-0005-0000-0000-0000D81C0000}"/>
    <cellStyle name="40% - Énfasis5 7 3 2" xfId="19015" xr:uid="{00000000-0005-0000-0000-0000D91C0000}"/>
    <cellStyle name="40% - Énfasis5 7 3 2 2" xfId="42360" xr:uid="{00000000-0005-0000-0000-0000DA1C0000}"/>
    <cellStyle name="40% - Énfasis5 7 3 3" xfId="13861" xr:uid="{00000000-0005-0000-0000-0000DB1C0000}"/>
    <cellStyle name="40% - Énfasis5 7 3 3 2" xfId="37045" xr:uid="{00000000-0005-0000-0000-0000DC1C0000}"/>
    <cellStyle name="40% - Énfasis5 7 3 4" xfId="31735" xr:uid="{00000000-0005-0000-0000-0000DD1C0000}"/>
    <cellStyle name="40% - Énfasis5 7 3 5" xfId="26420" xr:uid="{00000000-0005-0000-0000-0000DE1C0000}"/>
    <cellStyle name="40% - Énfasis5 7 4" xfId="15642" xr:uid="{00000000-0005-0000-0000-0000DF1C0000}"/>
    <cellStyle name="40% - Énfasis5 7 4 2" xfId="38829" xr:uid="{00000000-0005-0000-0000-0000E01C0000}"/>
    <cellStyle name="40% - Énfasis5 7 5" xfId="10333" xr:uid="{00000000-0005-0000-0000-0000E11C0000}"/>
    <cellStyle name="40% - Énfasis5 7 5 2" xfId="33514" xr:uid="{00000000-0005-0000-0000-0000E21C0000}"/>
    <cellStyle name="40% - Énfasis5 7 6" xfId="20960" xr:uid="{00000000-0005-0000-0000-0000E31C0000}"/>
    <cellStyle name="40% - Énfasis5 7 6 2" xfId="28204" xr:uid="{00000000-0005-0000-0000-0000E41C0000}"/>
    <cellStyle name="40% - Énfasis5 7 7" xfId="22889" xr:uid="{00000000-0005-0000-0000-0000E51C0000}"/>
    <cellStyle name="40% - Énfasis5 7 8" xfId="44155" xr:uid="{00000000-0005-0000-0000-0000E61C0000}"/>
    <cellStyle name="40% - Énfasis5 7 9" xfId="4411" xr:uid="{00000000-0005-0000-0000-0000E71C0000}"/>
    <cellStyle name="40% - Énfasis5 8" xfId="6002" xr:uid="{00000000-0005-0000-0000-0000E81C0000}"/>
    <cellStyle name="40% - Énfasis5 8 2" xfId="16453" xr:uid="{00000000-0005-0000-0000-0000E91C0000}"/>
    <cellStyle name="40% - Énfasis5 8 2 2" xfId="39641" xr:uid="{00000000-0005-0000-0000-0000EA1C0000}"/>
    <cellStyle name="40% - Énfasis5 8 3" xfId="11143" xr:uid="{00000000-0005-0000-0000-0000EB1C0000}"/>
    <cellStyle name="40% - Énfasis5 8 3 2" xfId="34326" xr:uid="{00000000-0005-0000-0000-0000EC1C0000}"/>
    <cellStyle name="40% - Énfasis5 8 4" xfId="29016" xr:uid="{00000000-0005-0000-0000-0000ED1C0000}"/>
    <cellStyle name="40% - Énfasis5 8 5" xfId="23701" xr:uid="{00000000-0005-0000-0000-0000EE1C0000}"/>
    <cellStyle name="40% - Énfasis5 9" xfId="7735" xr:uid="{00000000-0005-0000-0000-0000EF1C0000}"/>
    <cellStyle name="40% - Énfasis5 9 2" xfId="18068" xr:uid="{00000000-0005-0000-0000-0000F01C0000}"/>
    <cellStyle name="40% - Énfasis5 9 2 2" xfId="41404" xr:uid="{00000000-0005-0000-0000-0000F11C0000}"/>
    <cellStyle name="40% - Énfasis5 9 3" xfId="12905" xr:uid="{00000000-0005-0000-0000-0000F21C0000}"/>
    <cellStyle name="40% - Énfasis5 9 3 2" xfId="36089" xr:uid="{00000000-0005-0000-0000-0000F31C0000}"/>
    <cellStyle name="40% - Énfasis5 9 4" xfId="30779" xr:uid="{00000000-0005-0000-0000-0000F41C0000}"/>
    <cellStyle name="40% - Énfasis5 9 5" xfId="25464" xr:uid="{00000000-0005-0000-0000-0000F51C0000}"/>
    <cellStyle name="40% - Énfasis6" xfId="49" builtinId="51" customBuiltin="1"/>
    <cellStyle name="40% - Énfasis6 10" xfId="14685" xr:uid="{00000000-0005-0000-0000-0000F71C0000}"/>
    <cellStyle name="40% - Énfasis6 10 2" xfId="37870" xr:uid="{00000000-0005-0000-0000-0000F81C0000}"/>
    <cellStyle name="40% - Énfasis6 11" xfId="9379" xr:uid="{00000000-0005-0000-0000-0000F91C0000}"/>
    <cellStyle name="40% - Énfasis6 11 2" xfId="32560" xr:uid="{00000000-0005-0000-0000-0000FA1C0000}"/>
    <cellStyle name="40% - Énfasis6 12" xfId="19837" xr:uid="{00000000-0005-0000-0000-0000FB1C0000}"/>
    <cellStyle name="40% - Énfasis6 12 2" xfId="27245" xr:uid="{00000000-0005-0000-0000-0000FC1C0000}"/>
    <cellStyle name="40% - Énfasis6 13" xfId="21935" xr:uid="{00000000-0005-0000-0000-0000FD1C0000}"/>
    <cellStyle name="40% - Énfasis6 14" xfId="43183" xr:uid="{00000000-0005-0000-0000-0000FE1C0000}"/>
    <cellStyle name="40% - Énfasis6 15" xfId="4132" xr:uid="{00000000-0005-0000-0000-0000FF1C0000}"/>
    <cellStyle name="40% - Énfasis6 16" xfId="2349" xr:uid="{00000000-0005-0000-0000-0000001D0000}"/>
    <cellStyle name="40% - Énfasis6 2" xfId="199" xr:uid="{00000000-0005-0000-0000-0000011D0000}"/>
    <cellStyle name="40% - Énfasis6 2 10" xfId="9480" xr:uid="{00000000-0005-0000-0000-0000021D0000}"/>
    <cellStyle name="40% - Énfasis6 2 10 2" xfId="32661" xr:uid="{00000000-0005-0000-0000-0000031D0000}"/>
    <cellStyle name="40% - Énfasis6 2 11" xfId="19975" xr:uid="{00000000-0005-0000-0000-0000041D0000}"/>
    <cellStyle name="40% - Énfasis6 2 11 2" xfId="27351" xr:uid="{00000000-0005-0000-0000-0000051D0000}"/>
    <cellStyle name="40% - Énfasis6 2 12" xfId="22036" xr:uid="{00000000-0005-0000-0000-0000061D0000}"/>
    <cellStyle name="40% - Énfasis6 2 2" xfId="200" xr:uid="{00000000-0005-0000-0000-0000071D0000}"/>
    <cellStyle name="40% - Énfasis6 2 2 2" xfId="201" xr:uid="{00000000-0005-0000-0000-0000081D0000}"/>
    <cellStyle name="40% - Énfasis6 2 2 2 2" xfId="2001" xr:uid="{00000000-0005-0000-0000-0000091D0000}"/>
    <cellStyle name="40% - Énfasis6 2 2 2 2 10" xfId="3949" xr:uid="{00000000-0005-0000-0000-00000A1D0000}"/>
    <cellStyle name="40% - Énfasis6 2 2 2 2 2" xfId="7558" xr:uid="{00000000-0005-0000-0000-00000B1D0000}"/>
    <cellStyle name="40% - Énfasis6 2 2 2 2 2 2" xfId="17902" xr:uid="{00000000-0005-0000-0000-00000C1D0000}"/>
    <cellStyle name="40% - Énfasis6 2 2 2 2 2 2 2" xfId="41226" xr:uid="{00000000-0005-0000-0000-00000D1D0000}"/>
    <cellStyle name="40% - Énfasis6 2 2 2 2 2 3" xfId="12728" xr:uid="{00000000-0005-0000-0000-00000E1D0000}"/>
    <cellStyle name="40% - Énfasis6 2 2 2 2 2 3 2" xfId="35911" xr:uid="{00000000-0005-0000-0000-00000F1D0000}"/>
    <cellStyle name="40% - Énfasis6 2 2 2 2 2 4" xfId="30601" xr:uid="{00000000-0005-0000-0000-0000101D0000}"/>
    <cellStyle name="40% - Énfasis6 2 2 2 2 2 5" xfId="25286" xr:uid="{00000000-0005-0000-0000-0000111D0000}"/>
    <cellStyle name="40% - Énfasis6 2 2 2 2 3" xfId="9192" xr:uid="{00000000-0005-0000-0000-0000121D0000}"/>
    <cellStyle name="40% - Énfasis6 2 2 2 2 3 2" xfId="19649" xr:uid="{00000000-0005-0000-0000-0000131D0000}"/>
    <cellStyle name="40% - Énfasis6 2 2 2 2 3 2 2" xfId="42994" xr:uid="{00000000-0005-0000-0000-0000141D0000}"/>
    <cellStyle name="40% - Énfasis6 2 2 2 2 3 3" xfId="14495" xr:uid="{00000000-0005-0000-0000-0000151D0000}"/>
    <cellStyle name="40% - Énfasis6 2 2 2 2 3 3 2" xfId="37679" xr:uid="{00000000-0005-0000-0000-0000161D0000}"/>
    <cellStyle name="40% - Énfasis6 2 2 2 2 3 4" xfId="32369" xr:uid="{00000000-0005-0000-0000-0000171D0000}"/>
    <cellStyle name="40% - Énfasis6 2 2 2 2 3 5" xfId="27054" xr:uid="{00000000-0005-0000-0000-0000181D0000}"/>
    <cellStyle name="40% - Énfasis6 2 2 2 2 4" xfId="16276" xr:uid="{00000000-0005-0000-0000-0000191D0000}"/>
    <cellStyle name="40% - Énfasis6 2 2 2 2 4 2" xfId="39463" xr:uid="{00000000-0005-0000-0000-00001A1D0000}"/>
    <cellStyle name="40% - Énfasis6 2 2 2 2 5" xfId="10967" xr:uid="{00000000-0005-0000-0000-00001B1D0000}"/>
    <cellStyle name="40% - Énfasis6 2 2 2 2 5 2" xfId="34148" xr:uid="{00000000-0005-0000-0000-00001C1D0000}"/>
    <cellStyle name="40% - Énfasis6 2 2 2 2 6" xfId="21594" xr:uid="{00000000-0005-0000-0000-00001D1D0000}"/>
    <cellStyle name="40% - Énfasis6 2 2 2 2 6 2" xfId="28838" xr:uid="{00000000-0005-0000-0000-00001E1D0000}"/>
    <cellStyle name="40% - Énfasis6 2 2 2 2 7" xfId="23523" xr:uid="{00000000-0005-0000-0000-00001F1D0000}"/>
    <cellStyle name="40% - Énfasis6 2 2 2 2 8" xfId="44789" xr:uid="{00000000-0005-0000-0000-0000201D0000}"/>
    <cellStyle name="40% - Énfasis6 2 2 2 2 9" xfId="4412" xr:uid="{00000000-0005-0000-0000-0000211D0000}"/>
    <cellStyle name="40% - Énfasis6 2 2 2 3" xfId="2306" xr:uid="{00000000-0005-0000-0000-0000221D0000}"/>
    <cellStyle name="40% - Énfasis6 2 2 2 3 2" xfId="6758" xr:uid="{00000000-0005-0000-0000-0000231D0000}"/>
    <cellStyle name="40% - Énfasis6 2 2 2 3 2 2" xfId="40414" xr:uid="{00000000-0005-0000-0000-0000241D0000}"/>
    <cellStyle name="40% - Énfasis6 2 2 2 3 3" xfId="11916" xr:uid="{00000000-0005-0000-0000-0000251D0000}"/>
    <cellStyle name="40% - Énfasis6 2 2 2 3 3 2" xfId="35099" xr:uid="{00000000-0005-0000-0000-0000261D0000}"/>
    <cellStyle name="40% - Énfasis6 2 2 2 3 4" xfId="21893" xr:uid="{00000000-0005-0000-0000-0000271D0000}"/>
    <cellStyle name="40% - Énfasis6 2 2 2 3 4 2" xfId="29789" xr:uid="{00000000-0005-0000-0000-0000281D0000}"/>
    <cellStyle name="40% - Énfasis6 2 2 2 3 5" xfId="24474" xr:uid="{00000000-0005-0000-0000-0000291D0000}"/>
    <cellStyle name="40% - Énfasis6 2 2 2 4" xfId="1186" xr:uid="{00000000-0005-0000-0000-00002A1D0000}"/>
    <cellStyle name="40% - Énfasis6 2 2 2 4 2" xfId="18837" xr:uid="{00000000-0005-0000-0000-00002B1D0000}"/>
    <cellStyle name="40% - Énfasis6 2 2 2 4 2 2" xfId="42182" xr:uid="{00000000-0005-0000-0000-00002C1D0000}"/>
    <cellStyle name="40% - Énfasis6 2 2 2 4 3" xfId="13683" xr:uid="{00000000-0005-0000-0000-00002D1D0000}"/>
    <cellStyle name="40% - Énfasis6 2 2 2 4 3 2" xfId="36867" xr:uid="{00000000-0005-0000-0000-00002E1D0000}"/>
    <cellStyle name="40% - Énfasis6 2 2 2 4 4" xfId="20782" xr:uid="{00000000-0005-0000-0000-00002F1D0000}"/>
    <cellStyle name="40% - Énfasis6 2 2 2 4 4 2" xfId="31557" xr:uid="{00000000-0005-0000-0000-0000301D0000}"/>
    <cellStyle name="40% - Énfasis6 2 2 2 4 5" xfId="26242" xr:uid="{00000000-0005-0000-0000-0000311D0000}"/>
    <cellStyle name="40% - Énfasis6 2 2 2 4 6" xfId="43977" xr:uid="{00000000-0005-0000-0000-0000321D0000}"/>
    <cellStyle name="40% - Énfasis6 2 2 2 4 7" xfId="4413" xr:uid="{00000000-0005-0000-0000-0000331D0000}"/>
    <cellStyle name="40% - Énfasis6 2 2 2 4 8" xfId="3137" xr:uid="{00000000-0005-0000-0000-0000341D0000}"/>
    <cellStyle name="40% - Énfasis6 2 2 2 5" xfId="15464" xr:uid="{00000000-0005-0000-0000-0000351D0000}"/>
    <cellStyle name="40% - Énfasis6 2 2 2 5 2" xfId="38651" xr:uid="{00000000-0005-0000-0000-0000361D0000}"/>
    <cellStyle name="40% - Énfasis6 2 2 2 6" xfId="10155" xr:uid="{00000000-0005-0000-0000-0000371D0000}"/>
    <cellStyle name="40% - Énfasis6 2 2 2 6 2" xfId="33336" xr:uid="{00000000-0005-0000-0000-0000381D0000}"/>
    <cellStyle name="40% - Énfasis6 2 2 2 7" xfId="19977" xr:uid="{00000000-0005-0000-0000-0000391D0000}"/>
    <cellStyle name="40% - Énfasis6 2 2 2 7 2" xfId="28026" xr:uid="{00000000-0005-0000-0000-00003A1D0000}"/>
    <cellStyle name="40% - Énfasis6 2 2 2 8" xfId="22711" xr:uid="{00000000-0005-0000-0000-00003B1D0000}"/>
    <cellStyle name="40% - Énfasis6 2 2 3" xfId="1594" xr:uid="{00000000-0005-0000-0000-00003C1D0000}"/>
    <cellStyle name="40% - Énfasis6 2 2 3 10" xfId="3543" xr:uid="{00000000-0005-0000-0000-00003D1D0000}"/>
    <cellStyle name="40% - Énfasis6 2 2 3 2" xfId="7158" xr:uid="{00000000-0005-0000-0000-00003E1D0000}"/>
    <cellStyle name="40% - Énfasis6 2 2 3 2 2" xfId="17520" xr:uid="{00000000-0005-0000-0000-00003F1D0000}"/>
    <cellStyle name="40% - Énfasis6 2 2 3 2 2 2" xfId="40820" xr:uid="{00000000-0005-0000-0000-0000401D0000}"/>
    <cellStyle name="40% - Énfasis6 2 2 3 2 3" xfId="12322" xr:uid="{00000000-0005-0000-0000-0000411D0000}"/>
    <cellStyle name="40% - Énfasis6 2 2 3 2 3 2" xfId="35505" xr:uid="{00000000-0005-0000-0000-0000421D0000}"/>
    <cellStyle name="40% - Énfasis6 2 2 3 2 4" xfId="30195" xr:uid="{00000000-0005-0000-0000-0000431D0000}"/>
    <cellStyle name="40% - Énfasis6 2 2 3 2 5" xfId="24880" xr:uid="{00000000-0005-0000-0000-0000441D0000}"/>
    <cellStyle name="40% - Énfasis6 2 2 3 3" xfId="8809" xr:uid="{00000000-0005-0000-0000-0000451D0000}"/>
    <cellStyle name="40% - Énfasis6 2 2 3 3 2" xfId="19243" xr:uid="{00000000-0005-0000-0000-0000461D0000}"/>
    <cellStyle name="40% - Énfasis6 2 2 3 3 2 2" xfId="42588" xr:uid="{00000000-0005-0000-0000-0000471D0000}"/>
    <cellStyle name="40% - Énfasis6 2 2 3 3 3" xfId="14089" xr:uid="{00000000-0005-0000-0000-0000481D0000}"/>
    <cellStyle name="40% - Énfasis6 2 2 3 3 3 2" xfId="37273" xr:uid="{00000000-0005-0000-0000-0000491D0000}"/>
    <cellStyle name="40% - Énfasis6 2 2 3 3 4" xfId="31963" xr:uid="{00000000-0005-0000-0000-00004A1D0000}"/>
    <cellStyle name="40% - Énfasis6 2 2 3 3 5" xfId="26648" xr:uid="{00000000-0005-0000-0000-00004B1D0000}"/>
    <cellStyle name="40% - Énfasis6 2 2 3 4" xfId="15870" xr:uid="{00000000-0005-0000-0000-00004C1D0000}"/>
    <cellStyle name="40% - Énfasis6 2 2 3 4 2" xfId="39057" xr:uid="{00000000-0005-0000-0000-00004D1D0000}"/>
    <cellStyle name="40% - Énfasis6 2 2 3 5" xfId="10561" xr:uid="{00000000-0005-0000-0000-00004E1D0000}"/>
    <cellStyle name="40% - Énfasis6 2 2 3 5 2" xfId="33742" xr:uid="{00000000-0005-0000-0000-00004F1D0000}"/>
    <cellStyle name="40% - Énfasis6 2 2 3 6" xfId="21188" xr:uid="{00000000-0005-0000-0000-0000501D0000}"/>
    <cellStyle name="40% - Énfasis6 2 2 3 6 2" xfId="28432" xr:uid="{00000000-0005-0000-0000-0000511D0000}"/>
    <cellStyle name="40% - Énfasis6 2 2 3 7" xfId="23117" xr:uid="{00000000-0005-0000-0000-0000521D0000}"/>
    <cellStyle name="40% - Énfasis6 2 2 3 8" xfId="44383" xr:uid="{00000000-0005-0000-0000-0000531D0000}"/>
    <cellStyle name="40% - Énfasis6 2 2 3 9" xfId="4414" xr:uid="{00000000-0005-0000-0000-0000541D0000}"/>
    <cellStyle name="40% - Énfasis6 2 2 4" xfId="2305" xr:uid="{00000000-0005-0000-0000-0000551D0000}"/>
    <cellStyle name="40% - Énfasis6 2 2 4 2" xfId="6359" xr:uid="{00000000-0005-0000-0000-0000561D0000}"/>
    <cellStyle name="40% - Énfasis6 2 2 4 2 2" xfId="40008" xr:uid="{00000000-0005-0000-0000-0000571D0000}"/>
    <cellStyle name="40% - Énfasis6 2 2 4 3" xfId="11510" xr:uid="{00000000-0005-0000-0000-0000581D0000}"/>
    <cellStyle name="40% - Énfasis6 2 2 4 3 2" xfId="34693" xr:uid="{00000000-0005-0000-0000-0000591D0000}"/>
    <cellStyle name="40% - Énfasis6 2 2 4 4" xfId="21892" xr:uid="{00000000-0005-0000-0000-00005A1D0000}"/>
    <cellStyle name="40% - Énfasis6 2 2 4 4 2" xfId="29383" xr:uid="{00000000-0005-0000-0000-00005B1D0000}"/>
    <cellStyle name="40% - Énfasis6 2 2 4 5" xfId="24068" xr:uid="{00000000-0005-0000-0000-00005C1D0000}"/>
    <cellStyle name="40% - Énfasis6 2 2 5" xfId="770" xr:uid="{00000000-0005-0000-0000-00005D1D0000}"/>
    <cellStyle name="40% - Énfasis6 2 2 5 2" xfId="18432" xr:uid="{00000000-0005-0000-0000-00005E1D0000}"/>
    <cellStyle name="40% - Énfasis6 2 2 5 2 2" xfId="41776" xr:uid="{00000000-0005-0000-0000-00005F1D0000}"/>
    <cellStyle name="40% - Énfasis6 2 2 5 3" xfId="13277" xr:uid="{00000000-0005-0000-0000-0000601D0000}"/>
    <cellStyle name="40% - Énfasis6 2 2 5 3 2" xfId="36461" xr:uid="{00000000-0005-0000-0000-0000611D0000}"/>
    <cellStyle name="40% - Énfasis6 2 2 5 4" xfId="20376" xr:uid="{00000000-0005-0000-0000-0000621D0000}"/>
    <cellStyle name="40% - Énfasis6 2 2 5 4 2" xfId="31151" xr:uid="{00000000-0005-0000-0000-0000631D0000}"/>
    <cellStyle name="40% - Énfasis6 2 2 5 5" xfId="25836" xr:uid="{00000000-0005-0000-0000-0000641D0000}"/>
    <cellStyle name="40% - Énfasis6 2 2 5 6" xfId="43571" xr:uid="{00000000-0005-0000-0000-0000651D0000}"/>
    <cellStyle name="40% - Énfasis6 2 2 5 7" xfId="4415" xr:uid="{00000000-0005-0000-0000-0000661D0000}"/>
    <cellStyle name="40% - Énfasis6 2 2 5 8" xfId="2731" xr:uid="{00000000-0005-0000-0000-0000671D0000}"/>
    <cellStyle name="40% - Énfasis6 2 2 6" xfId="15058" xr:uid="{00000000-0005-0000-0000-0000681D0000}"/>
    <cellStyle name="40% - Énfasis6 2 2 6 2" xfId="38245" xr:uid="{00000000-0005-0000-0000-0000691D0000}"/>
    <cellStyle name="40% - Énfasis6 2 2 7" xfId="9749" xr:uid="{00000000-0005-0000-0000-00006A1D0000}"/>
    <cellStyle name="40% - Énfasis6 2 2 7 2" xfId="32930" xr:uid="{00000000-0005-0000-0000-00006B1D0000}"/>
    <cellStyle name="40% - Énfasis6 2 2 8" xfId="19976" xr:uid="{00000000-0005-0000-0000-00006C1D0000}"/>
    <cellStyle name="40% - Énfasis6 2 2 8 2" xfId="27620" xr:uid="{00000000-0005-0000-0000-00006D1D0000}"/>
    <cellStyle name="40% - Énfasis6 2 2 9" xfId="22305" xr:uid="{00000000-0005-0000-0000-00006E1D0000}"/>
    <cellStyle name="40% - Énfasis6 2 3" xfId="202" xr:uid="{00000000-0005-0000-0000-00006F1D0000}"/>
    <cellStyle name="40% - Énfasis6 2 3 2" xfId="1315" xr:uid="{00000000-0005-0000-0000-0000701D0000}"/>
    <cellStyle name="40% - Énfasis6 2 3 2 10" xfId="4416" xr:uid="{00000000-0005-0000-0000-0000711D0000}"/>
    <cellStyle name="40% - Énfasis6 2 3 2 11" xfId="3266" xr:uid="{00000000-0005-0000-0000-0000721D0000}"/>
    <cellStyle name="40% - Énfasis6 2 3 2 2" xfId="2130" xr:uid="{00000000-0005-0000-0000-0000731D0000}"/>
    <cellStyle name="40% - Énfasis6 2 3 2 2 10" xfId="4078" xr:uid="{00000000-0005-0000-0000-0000741D0000}"/>
    <cellStyle name="40% - Énfasis6 2 3 2 2 2" xfId="7685" xr:uid="{00000000-0005-0000-0000-0000751D0000}"/>
    <cellStyle name="40% - Énfasis6 2 3 2 2 2 2" xfId="18019" xr:uid="{00000000-0005-0000-0000-0000761D0000}"/>
    <cellStyle name="40% - Énfasis6 2 3 2 2 2 2 2" xfId="41355" xr:uid="{00000000-0005-0000-0000-0000771D0000}"/>
    <cellStyle name="40% - Énfasis6 2 3 2 2 2 3" xfId="12857" xr:uid="{00000000-0005-0000-0000-0000781D0000}"/>
    <cellStyle name="40% - Énfasis6 2 3 2 2 2 3 2" xfId="36040" xr:uid="{00000000-0005-0000-0000-0000791D0000}"/>
    <cellStyle name="40% - Énfasis6 2 3 2 2 2 4" xfId="30730" xr:uid="{00000000-0005-0000-0000-00007A1D0000}"/>
    <cellStyle name="40% - Énfasis6 2 3 2 2 2 5" xfId="25415" xr:uid="{00000000-0005-0000-0000-00007B1D0000}"/>
    <cellStyle name="40% - Énfasis6 2 3 2 2 3" xfId="9309" xr:uid="{00000000-0005-0000-0000-00007C1D0000}"/>
    <cellStyle name="40% - Énfasis6 2 3 2 2 3 2" xfId="19778" xr:uid="{00000000-0005-0000-0000-00007D1D0000}"/>
    <cellStyle name="40% - Énfasis6 2 3 2 2 3 2 2" xfId="43123" xr:uid="{00000000-0005-0000-0000-00007E1D0000}"/>
    <cellStyle name="40% - Énfasis6 2 3 2 2 3 3" xfId="14624" xr:uid="{00000000-0005-0000-0000-00007F1D0000}"/>
    <cellStyle name="40% - Énfasis6 2 3 2 2 3 3 2" xfId="37808" xr:uid="{00000000-0005-0000-0000-0000801D0000}"/>
    <cellStyle name="40% - Énfasis6 2 3 2 2 3 4" xfId="32498" xr:uid="{00000000-0005-0000-0000-0000811D0000}"/>
    <cellStyle name="40% - Énfasis6 2 3 2 2 3 5" xfId="27183" xr:uid="{00000000-0005-0000-0000-0000821D0000}"/>
    <cellStyle name="40% - Énfasis6 2 3 2 2 4" xfId="16405" xr:uid="{00000000-0005-0000-0000-0000831D0000}"/>
    <cellStyle name="40% - Énfasis6 2 3 2 2 4 2" xfId="39592" xr:uid="{00000000-0005-0000-0000-0000841D0000}"/>
    <cellStyle name="40% - Énfasis6 2 3 2 2 5" xfId="11096" xr:uid="{00000000-0005-0000-0000-0000851D0000}"/>
    <cellStyle name="40% - Énfasis6 2 3 2 2 5 2" xfId="34277" xr:uid="{00000000-0005-0000-0000-0000861D0000}"/>
    <cellStyle name="40% - Énfasis6 2 3 2 2 6" xfId="21723" xr:uid="{00000000-0005-0000-0000-0000871D0000}"/>
    <cellStyle name="40% - Énfasis6 2 3 2 2 6 2" xfId="28967" xr:uid="{00000000-0005-0000-0000-0000881D0000}"/>
    <cellStyle name="40% - Énfasis6 2 3 2 2 7" xfId="23652" xr:uid="{00000000-0005-0000-0000-0000891D0000}"/>
    <cellStyle name="40% - Énfasis6 2 3 2 2 8" xfId="44918" xr:uid="{00000000-0005-0000-0000-00008A1D0000}"/>
    <cellStyle name="40% - Énfasis6 2 3 2 2 9" xfId="4417" xr:uid="{00000000-0005-0000-0000-00008B1D0000}"/>
    <cellStyle name="40% - Énfasis6 2 3 2 3" xfId="6885" xr:uid="{00000000-0005-0000-0000-00008C1D0000}"/>
    <cellStyle name="40% - Énfasis6 2 3 2 3 2" xfId="17255" xr:uid="{00000000-0005-0000-0000-00008D1D0000}"/>
    <cellStyle name="40% - Énfasis6 2 3 2 3 2 2" xfId="40543" xr:uid="{00000000-0005-0000-0000-00008E1D0000}"/>
    <cellStyle name="40% - Énfasis6 2 3 2 3 3" xfId="12045" xr:uid="{00000000-0005-0000-0000-00008F1D0000}"/>
    <cellStyle name="40% - Énfasis6 2 3 2 3 3 2" xfId="35228" xr:uid="{00000000-0005-0000-0000-0000901D0000}"/>
    <cellStyle name="40% - Énfasis6 2 3 2 3 4" xfId="29918" xr:uid="{00000000-0005-0000-0000-0000911D0000}"/>
    <cellStyle name="40% - Énfasis6 2 3 2 3 5" xfId="24603" xr:uid="{00000000-0005-0000-0000-0000921D0000}"/>
    <cellStyle name="40% - Énfasis6 2 3 2 4" xfId="8544" xr:uid="{00000000-0005-0000-0000-0000931D0000}"/>
    <cellStyle name="40% - Énfasis6 2 3 2 4 2" xfId="18966" xr:uid="{00000000-0005-0000-0000-0000941D0000}"/>
    <cellStyle name="40% - Énfasis6 2 3 2 4 2 2" xfId="42311" xr:uid="{00000000-0005-0000-0000-0000951D0000}"/>
    <cellStyle name="40% - Énfasis6 2 3 2 4 3" xfId="13812" xr:uid="{00000000-0005-0000-0000-0000961D0000}"/>
    <cellStyle name="40% - Énfasis6 2 3 2 4 3 2" xfId="36996" xr:uid="{00000000-0005-0000-0000-0000971D0000}"/>
    <cellStyle name="40% - Énfasis6 2 3 2 4 4" xfId="31686" xr:uid="{00000000-0005-0000-0000-0000981D0000}"/>
    <cellStyle name="40% - Énfasis6 2 3 2 4 5" xfId="26371" xr:uid="{00000000-0005-0000-0000-0000991D0000}"/>
    <cellStyle name="40% - Énfasis6 2 3 2 5" xfId="15593" xr:uid="{00000000-0005-0000-0000-00009A1D0000}"/>
    <cellStyle name="40% - Énfasis6 2 3 2 5 2" xfId="38780" xr:uid="{00000000-0005-0000-0000-00009B1D0000}"/>
    <cellStyle name="40% - Énfasis6 2 3 2 6" xfId="10284" xr:uid="{00000000-0005-0000-0000-00009C1D0000}"/>
    <cellStyle name="40% - Énfasis6 2 3 2 6 2" xfId="33465" xr:uid="{00000000-0005-0000-0000-00009D1D0000}"/>
    <cellStyle name="40% - Énfasis6 2 3 2 7" xfId="20911" xr:uid="{00000000-0005-0000-0000-00009E1D0000}"/>
    <cellStyle name="40% - Énfasis6 2 3 2 7 2" xfId="28155" xr:uid="{00000000-0005-0000-0000-00009F1D0000}"/>
    <cellStyle name="40% - Énfasis6 2 3 2 8" xfId="22840" xr:uid="{00000000-0005-0000-0000-0000A01D0000}"/>
    <cellStyle name="40% - Énfasis6 2 3 2 9" xfId="44106" xr:uid="{00000000-0005-0000-0000-0000A11D0000}"/>
    <cellStyle name="40% - Énfasis6 2 3 3" xfId="1723" xr:uid="{00000000-0005-0000-0000-0000A21D0000}"/>
    <cellStyle name="40% - Énfasis6 2 3 3 10" xfId="3672" xr:uid="{00000000-0005-0000-0000-0000A31D0000}"/>
    <cellStyle name="40% - Énfasis6 2 3 3 2" xfId="7285" xr:uid="{00000000-0005-0000-0000-0000A41D0000}"/>
    <cellStyle name="40% - Énfasis6 2 3 3 2 2" xfId="17637" xr:uid="{00000000-0005-0000-0000-0000A51D0000}"/>
    <cellStyle name="40% - Énfasis6 2 3 3 2 2 2" xfId="40949" xr:uid="{00000000-0005-0000-0000-0000A61D0000}"/>
    <cellStyle name="40% - Énfasis6 2 3 3 2 3" xfId="12451" xr:uid="{00000000-0005-0000-0000-0000A71D0000}"/>
    <cellStyle name="40% - Énfasis6 2 3 3 2 3 2" xfId="35634" xr:uid="{00000000-0005-0000-0000-0000A81D0000}"/>
    <cellStyle name="40% - Énfasis6 2 3 3 2 4" xfId="30324" xr:uid="{00000000-0005-0000-0000-0000A91D0000}"/>
    <cellStyle name="40% - Énfasis6 2 3 3 2 5" xfId="25009" xr:uid="{00000000-0005-0000-0000-0000AA1D0000}"/>
    <cellStyle name="40% - Énfasis6 2 3 3 3" xfId="8926" xr:uid="{00000000-0005-0000-0000-0000AB1D0000}"/>
    <cellStyle name="40% - Énfasis6 2 3 3 3 2" xfId="19372" xr:uid="{00000000-0005-0000-0000-0000AC1D0000}"/>
    <cellStyle name="40% - Énfasis6 2 3 3 3 2 2" xfId="42717" xr:uid="{00000000-0005-0000-0000-0000AD1D0000}"/>
    <cellStyle name="40% - Énfasis6 2 3 3 3 3" xfId="14218" xr:uid="{00000000-0005-0000-0000-0000AE1D0000}"/>
    <cellStyle name="40% - Énfasis6 2 3 3 3 3 2" xfId="37402" xr:uid="{00000000-0005-0000-0000-0000AF1D0000}"/>
    <cellStyle name="40% - Énfasis6 2 3 3 3 4" xfId="32092" xr:uid="{00000000-0005-0000-0000-0000B01D0000}"/>
    <cellStyle name="40% - Énfasis6 2 3 3 3 5" xfId="26777" xr:uid="{00000000-0005-0000-0000-0000B11D0000}"/>
    <cellStyle name="40% - Énfasis6 2 3 3 4" xfId="15999" xr:uid="{00000000-0005-0000-0000-0000B21D0000}"/>
    <cellStyle name="40% - Énfasis6 2 3 3 4 2" xfId="39186" xr:uid="{00000000-0005-0000-0000-0000B31D0000}"/>
    <cellStyle name="40% - Énfasis6 2 3 3 5" xfId="10690" xr:uid="{00000000-0005-0000-0000-0000B41D0000}"/>
    <cellStyle name="40% - Énfasis6 2 3 3 5 2" xfId="33871" xr:uid="{00000000-0005-0000-0000-0000B51D0000}"/>
    <cellStyle name="40% - Énfasis6 2 3 3 6" xfId="21317" xr:uid="{00000000-0005-0000-0000-0000B61D0000}"/>
    <cellStyle name="40% - Énfasis6 2 3 3 6 2" xfId="28561" xr:uid="{00000000-0005-0000-0000-0000B71D0000}"/>
    <cellStyle name="40% - Énfasis6 2 3 3 7" xfId="23246" xr:uid="{00000000-0005-0000-0000-0000B81D0000}"/>
    <cellStyle name="40% - Énfasis6 2 3 3 8" xfId="44512" xr:uid="{00000000-0005-0000-0000-0000B91D0000}"/>
    <cellStyle name="40% - Énfasis6 2 3 3 9" xfId="4418" xr:uid="{00000000-0005-0000-0000-0000BA1D0000}"/>
    <cellStyle name="40% - Énfasis6 2 3 4" xfId="2307" xr:uid="{00000000-0005-0000-0000-0000BB1D0000}"/>
    <cellStyle name="40% - Énfasis6 2 3 4 2" xfId="6486" xr:uid="{00000000-0005-0000-0000-0000BC1D0000}"/>
    <cellStyle name="40% - Énfasis6 2 3 4 2 2" xfId="40137" xr:uid="{00000000-0005-0000-0000-0000BD1D0000}"/>
    <cellStyle name="40% - Énfasis6 2 3 4 3" xfId="11639" xr:uid="{00000000-0005-0000-0000-0000BE1D0000}"/>
    <cellStyle name="40% - Énfasis6 2 3 4 3 2" xfId="34822" xr:uid="{00000000-0005-0000-0000-0000BF1D0000}"/>
    <cellStyle name="40% - Énfasis6 2 3 4 4" xfId="21894" xr:uid="{00000000-0005-0000-0000-0000C01D0000}"/>
    <cellStyle name="40% - Énfasis6 2 3 4 4 2" xfId="29512" xr:uid="{00000000-0005-0000-0000-0000C11D0000}"/>
    <cellStyle name="40% - Énfasis6 2 3 4 5" xfId="24197" xr:uid="{00000000-0005-0000-0000-0000C21D0000}"/>
    <cellStyle name="40% - Énfasis6 2 3 5" xfId="907" xr:uid="{00000000-0005-0000-0000-0000C31D0000}"/>
    <cellStyle name="40% - Énfasis6 2 3 5 2" xfId="18561" xr:uid="{00000000-0005-0000-0000-0000C41D0000}"/>
    <cellStyle name="40% - Énfasis6 2 3 5 2 2" xfId="41905" xr:uid="{00000000-0005-0000-0000-0000C51D0000}"/>
    <cellStyle name="40% - Énfasis6 2 3 5 3" xfId="13406" xr:uid="{00000000-0005-0000-0000-0000C61D0000}"/>
    <cellStyle name="40% - Énfasis6 2 3 5 3 2" xfId="36590" xr:uid="{00000000-0005-0000-0000-0000C71D0000}"/>
    <cellStyle name="40% - Énfasis6 2 3 5 4" xfId="20505" xr:uid="{00000000-0005-0000-0000-0000C81D0000}"/>
    <cellStyle name="40% - Énfasis6 2 3 5 4 2" xfId="31280" xr:uid="{00000000-0005-0000-0000-0000C91D0000}"/>
    <cellStyle name="40% - Énfasis6 2 3 5 5" xfId="25965" xr:uid="{00000000-0005-0000-0000-0000CA1D0000}"/>
    <cellStyle name="40% - Énfasis6 2 3 5 6" xfId="43700" xr:uid="{00000000-0005-0000-0000-0000CB1D0000}"/>
    <cellStyle name="40% - Énfasis6 2 3 5 7" xfId="4419" xr:uid="{00000000-0005-0000-0000-0000CC1D0000}"/>
    <cellStyle name="40% - Énfasis6 2 3 5 8" xfId="2860" xr:uid="{00000000-0005-0000-0000-0000CD1D0000}"/>
    <cellStyle name="40% - Énfasis6 2 3 6" xfId="15187" xr:uid="{00000000-0005-0000-0000-0000CE1D0000}"/>
    <cellStyle name="40% - Énfasis6 2 3 6 2" xfId="38374" xr:uid="{00000000-0005-0000-0000-0000CF1D0000}"/>
    <cellStyle name="40% - Énfasis6 2 3 7" xfId="9878" xr:uid="{00000000-0005-0000-0000-0000D01D0000}"/>
    <cellStyle name="40% - Énfasis6 2 3 7 2" xfId="33059" xr:uid="{00000000-0005-0000-0000-0000D11D0000}"/>
    <cellStyle name="40% - Énfasis6 2 3 8" xfId="19978" xr:uid="{00000000-0005-0000-0000-0000D21D0000}"/>
    <cellStyle name="40% - Énfasis6 2 3 8 2" xfId="27749" xr:uid="{00000000-0005-0000-0000-0000D31D0000}"/>
    <cellStyle name="40% - Énfasis6 2 3 9" xfId="22434" xr:uid="{00000000-0005-0000-0000-0000D41D0000}"/>
    <cellStyle name="40% - Énfasis6 2 4" xfId="1051" xr:uid="{00000000-0005-0000-0000-0000D51D0000}"/>
    <cellStyle name="40% - Énfasis6 2 4 10" xfId="4420" xr:uid="{00000000-0005-0000-0000-0000D61D0000}"/>
    <cellStyle name="40% - Énfasis6 2 4 11" xfId="3002" xr:uid="{00000000-0005-0000-0000-0000D71D0000}"/>
    <cellStyle name="40% - Énfasis6 2 4 2" xfId="1866" xr:uid="{00000000-0005-0000-0000-0000D81D0000}"/>
    <cellStyle name="40% - Énfasis6 2 4 2 10" xfId="3814" xr:uid="{00000000-0005-0000-0000-0000D91D0000}"/>
    <cellStyle name="40% - Énfasis6 2 4 2 2" xfId="7425" xr:uid="{00000000-0005-0000-0000-0000DA1D0000}"/>
    <cellStyle name="40% - Énfasis6 2 4 2 2 2" xfId="17779" xr:uid="{00000000-0005-0000-0000-0000DB1D0000}"/>
    <cellStyle name="40% - Énfasis6 2 4 2 2 2 2" xfId="41091" xr:uid="{00000000-0005-0000-0000-0000DC1D0000}"/>
    <cellStyle name="40% - Énfasis6 2 4 2 2 3" xfId="12593" xr:uid="{00000000-0005-0000-0000-0000DD1D0000}"/>
    <cellStyle name="40% - Énfasis6 2 4 2 2 3 2" xfId="35776" xr:uid="{00000000-0005-0000-0000-0000DE1D0000}"/>
    <cellStyle name="40% - Énfasis6 2 4 2 2 4" xfId="30466" xr:uid="{00000000-0005-0000-0000-0000DF1D0000}"/>
    <cellStyle name="40% - Énfasis6 2 4 2 2 5" xfId="25151" xr:uid="{00000000-0005-0000-0000-0000E01D0000}"/>
    <cellStyle name="40% - Énfasis6 2 4 2 3" xfId="9069" xr:uid="{00000000-0005-0000-0000-0000E11D0000}"/>
    <cellStyle name="40% - Énfasis6 2 4 2 3 2" xfId="19514" xr:uid="{00000000-0005-0000-0000-0000E21D0000}"/>
    <cellStyle name="40% - Énfasis6 2 4 2 3 2 2" xfId="42859" xr:uid="{00000000-0005-0000-0000-0000E31D0000}"/>
    <cellStyle name="40% - Énfasis6 2 4 2 3 3" xfId="14360" xr:uid="{00000000-0005-0000-0000-0000E41D0000}"/>
    <cellStyle name="40% - Énfasis6 2 4 2 3 3 2" xfId="37544" xr:uid="{00000000-0005-0000-0000-0000E51D0000}"/>
    <cellStyle name="40% - Énfasis6 2 4 2 3 4" xfId="32234" xr:uid="{00000000-0005-0000-0000-0000E61D0000}"/>
    <cellStyle name="40% - Énfasis6 2 4 2 3 5" xfId="26919" xr:uid="{00000000-0005-0000-0000-0000E71D0000}"/>
    <cellStyle name="40% - Énfasis6 2 4 2 4" xfId="16141" xr:uid="{00000000-0005-0000-0000-0000E81D0000}"/>
    <cellStyle name="40% - Énfasis6 2 4 2 4 2" xfId="39328" xr:uid="{00000000-0005-0000-0000-0000E91D0000}"/>
    <cellStyle name="40% - Énfasis6 2 4 2 5" xfId="10832" xr:uid="{00000000-0005-0000-0000-0000EA1D0000}"/>
    <cellStyle name="40% - Énfasis6 2 4 2 5 2" xfId="34013" xr:uid="{00000000-0005-0000-0000-0000EB1D0000}"/>
    <cellStyle name="40% - Énfasis6 2 4 2 6" xfId="21459" xr:uid="{00000000-0005-0000-0000-0000EC1D0000}"/>
    <cellStyle name="40% - Énfasis6 2 4 2 6 2" xfId="28703" xr:uid="{00000000-0005-0000-0000-0000ED1D0000}"/>
    <cellStyle name="40% - Énfasis6 2 4 2 7" xfId="23388" xr:uid="{00000000-0005-0000-0000-0000EE1D0000}"/>
    <cellStyle name="40% - Énfasis6 2 4 2 8" xfId="44654" xr:uid="{00000000-0005-0000-0000-0000EF1D0000}"/>
    <cellStyle name="40% - Énfasis6 2 4 2 9" xfId="4421" xr:uid="{00000000-0005-0000-0000-0000F01D0000}"/>
    <cellStyle name="40% - Énfasis6 2 4 3" xfId="6625" xr:uid="{00000000-0005-0000-0000-0000F11D0000}"/>
    <cellStyle name="40% - Énfasis6 2 4 3 2" xfId="17027" xr:uid="{00000000-0005-0000-0000-0000F21D0000}"/>
    <cellStyle name="40% - Énfasis6 2 4 3 2 2" xfId="40279" xr:uid="{00000000-0005-0000-0000-0000F31D0000}"/>
    <cellStyle name="40% - Énfasis6 2 4 3 3" xfId="11781" xr:uid="{00000000-0005-0000-0000-0000F41D0000}"/>
    <cellStyle name="40% - Énfasis6 2 4 3 3 2" xfId="34964" xr:uid="{00000000-0005-0000-0000-0000F51D0000}"/>
    <cellStyle name="40% - Énfasis6 2 4 3 4" xfId="29654" xr:uid="{00000000-0005-0000-0000-0000F61D0000}"/>
    <cellStyle name="40% - Énfasis6 2 4 3 5" xfId="24339" xr:uid="{00000000-0005-0000-0000-0000F71D0000}"/>
    <cellStyle name="40% - Énfasis6 2 4 4" xfId="8316" xr:uid="{00000000-0005-0000-0000-0000F81D0000}"/>
    <cellStyle name="40% - Énfasis6 2 4 4 2" xfId="18702" xr:uid="{00000000-0005-0000-0000-0000F91D0000}"/>
    <cellStyle name="40% - Énfasis6 2 4 4 2 2" xfId="42047" xr:uid="{00000000-0005-0000-0000-0000FA1D0000}"/>
    <cellStyle name="40% - Énfasis6 2 4 4 3" xfId="13548" xr:uid="{00000000-0005-0000-0000-0000FB1D0000}"/>
    <cellStyle name="40% - Énfasis6 2 4 4 3 2" xfId="36732" xr:uid="{00000000-0005-0000-0000-0000FC1D0000}"/>
    <cellStyle name="40% - Énfasis6 2 4 4 4" xfId="31422" xr:uid="{00000000-0005-0000-0000-0000FD1D0000}"/>
    <cellStyle name="40% - Énfasis6 2 4 4 5" xfId="26107" xr:uid="{00000000-0005-0000-0000-0000FE1D0000}"/>
    <cellStyle name="40% - Énfasis6 2 4 5" xfId="15329" xr:uid="{00000000-0005-0000-0000-0000FF1D0000}"/>
    <cellStyle name="40% - Énfasis6 2 4 5 2" xfId="38516" xr:uid="{00000000-0005-0000-0000-0000001E0000}"/>
    <cellStyle name="40% - Énfasis6 2 4 6" xfId="10020" xr:uid="{00000000-0005-0000-0000-0000011E0000}"/>
    <cellStyle name="40% - Énfasis6 2 4 6 2" xfId="33201" xr:uid="{00000000-0005-0000-0000-0000021E0000}"/>
    <cellStyle name="40% - Énfasis6 2 4 7" xfId="20647" xr:uid="{00000000-0005-0000-0000-0000031E0000}"/>
    <cellStyle name="40% - Énfasis6 2 4 7 2" xfId="27891" xr:uid="{00000000-0005-0000-0000-0000041E0000}"/>
    <cellStyle name="40% - Énfasis6 2 4 8" xfId="22576" xr:uid="{00000000-0005-0000-0000-0000051E0000}"/>
    <cellStyle name="40% - Énfasis6 2 4 9" xfId="43842" xr:uid="{00000000-0005-0000-0000-0000061E0000}"/>
    <cellStyle name="40% - Énfasis6 2 5" xfId="632" xr:uid="{00000000-0005-0000-0000-0000071E0000}"/>
    <cellStyle name="40% - Énfasis6 2 5 10" xfId="2596" xr:uid="{00000000-0005-0000-0000-0000081E0000}"/>
    <cellStyle name="40% - Énfasis6 2 5 2" xfId="6226" xr:uid="{00000000-0005-0000-0000-0000091E0000}"/>
    <cellStyle name="40% - Énfasis6 2 5 2 2" xfId="16669" xr:uid="{00000000-0005-0000-0000-00000A1E0000}"/>
    <cellStyle name="40% - Énfasis6 2 5 2 2 2" xfId="39873" xr:uid="{00000000-0005-0000-0000-00000B1E0000}"/>
    <cellStyle name="40% - Énfasis6 2 5 2 3" xfId="11375" xr:uid="{00000000-0005-0000-0000-00000C1E0000}"/>
    <cellStyle name="40% - Énfasis6 2 5 2 3 2" xfId="34558" xr:uid="{00000000-0005-0000-0000-00000D1E0000}"/>
    <cellStyle name="40% - Énfasis6 2 5 2 4" xfId="29248" xr:uid="{00000000-0005-0000-0000-00000E1E0000}"/>
    <cellStyle name="40% - Énfasis6 2 5 2 5" xfId="23933" xr:uid="{00000000-0005-0000-0000-00000F1E0000}"/>
    <cellStyle name="40% - Énfasis6 2 5 3" xfId="7958" xr:uid="{00000000-0005-0000-0000-0000101E0000}"/>
    <cellStyle name="40% - Énfasis6 2 5 3 2" xfId="18297" xr:uid="{00000000-0005-0000-0000-0000111E0000}"/>
    <cellStyle name="40% - Énfasis6 2 5 3 2 2" xfId="41641" xr:uid="{00000000-0005-0000-0000-0000121E0000}"/>
    <cellStyle name="40% - Énfasis6 2 5 3 3" xfId="13142" xr:uid="{00000000-0005-0000-0000-0000131E0000}"/>
    <cellStyle name="40% - Énfasis6 2 5 3 3 2" xfId="36326" xr:uid="{00000000-0005-0000-0000-0000141E0000}"/>
    <cellStyle name="40% - Énfasis6 2 5 3 4" xfId="31016" xr:uid="{00000000-0005-0000-0000-0000151E0000}"/>
    <cellStyle name="40% - Énfasis6 2 5 3 5" xfId="25701" xr:uid="{00000000-0005-0000-0000-0000161E0000}"/>
    <cellStyle name="40% - Énfasis6 2 5 4" xfId="14923" xr:uid="{00000000-0005-0000-0000-0000171E0000}"/>
    <cellStyle name="40% - Énfasis6 2 5 4 2" xfId="38110" xr:uid="{00000000-0005-0000-0000-0000181E0000}"/>
    <cellStyle name="40% - Énfasis6 2 5 5" xfId="9614" xr:uid="{00000000-0005-0000-0000-0000191E0000}"/>
    <cellStyle name="40% - Énfasis6 2 5 5 2" xfId="32795" xr:uid="{00000000-0005-0000-0000-00001A1E0000}"/>
    <cellStyle name="40% - Énfasis6 2 5 6" xfId="20241" xr:uid="{00000000-0005-0000-0000-00001B1E0000}"/>
    <cellStyle name="40% - Énfasis6 2 5 6 2" xfId="27485" xr:uid="{00000000-0005-0000-0000-00001C1E0000}"/>
    <cellStyle name="40% - Énfasis6 2 5 7" xfId="22170" xr:uid="{00000000-0005-0000-0000-00001D1E0000}"/>
    <cellStyle name="40% - Énfasis6 2 5 8" xfId="43436" xr:uid="{00000000-0005-0000-0000-00001E1E0000}"/>
    <cellStyle name="40% - Énfasis6 2 5 9" xfId="4422" xr:uid="{00000000-0005-0000-0000-00001F1E0000}"/>
    <cellStyle name="40% - Énfasis6 2 6" xfId="1459" xr:uid="{00000000-0005-0000-0000-0000201E0000}"/>
    <cellStyle name="40% - Énfasis6 2 6 10" xfId="3408" xr:uid="{00000000-0005-0000-0000-0000211E0000}"/>
    <cellStyle name="40% - Énfasis6 2 6 2" xfId="7025" xr:uid="{00000000-0005-0000-0000-0000221E0000}"/>
    <cellStyle name="40% - Énfasis6 2 6 2 2" xfId="17397" xr:uid="{00000000-0005-0000-0000-0000231E0000}"/>
    <cellStyle name="40% - Énfasis6 2 6 2 2 2" xfId="40685" xr:uid="{00000000-0005-0000-0000-0000241E0000}"/>
    <cellStyle name="40% - Énfasis6 2 6 2 3" xfId="12187" xr:uid="{00000000-0005-0000-0000-0000251E0000}"/>
    <cellStyle name="40% - Énfasis6 2 6 2 3 2" xfId="35370" xr:uid="{00000000-0005-0000-0000-0000261E0000}"/>
    <cellStyle name="40% - Énfasis6 2 6 2 4" xfId="30060" xr:uid="{00000000-0005-0000-0000-0000271E0000}"/>
    <cellStyle name="40% - Énfasis6 2 6 2 5" xfId="24745" xr:uid="{00000000-0005-0000-0000-0000281E0000}"/>
    <cellStyle name="40% - Énfasis6 2 6 3" xfId="8686" xr:uid="{00000000-0005-0000-0000-0000291E0000}"/>
    <cellStyle name="40% - Énfasis6 2 6 3 2" xfId="19108" xr:uid="{00000000-0005-0000-0000-00002A1E0000}"/>
    <cellStyle name="40% - Énfasis6 2 6 3 2 2" xfId="42453" xr:uid="{00000000-0005-0000-0000-00002B1E0000}"/>
    <cellStyle name="40% - Énfasis6 2 6 3 3" xfId="13954" xr:uid="{00000000-0005-0000-0000-00002C1E0000}"/>
    <cellStyle name="40% - Énfasis6 2 6 3 3 2" xfId="37138" xr:uid="{00000000-0005-0000-0000-00002D1E0000}"/>
    <cellStyle name="40% - Énfasis6 2 6 3 4" xfId="31828" xr:uid="{00000000-0005-0000-0000-00002E1E0000}"/>
    <cellStyle name="40% - Énfasis6 2 6 3 5" xfId="26513" xr:uid="{00000000-0005-0000-0000-00002F1E0000}"/>
    <cellStyle name="40% - Énfasis6 2 6 4" xfId="15735" xr:uid="{00000000-0005-0000-0000-0000301E0000}"/>
    <cellStyle name="40% - Énfasis6 2 6 4 2" xfId="38922" xr:uid="{00000000-0005-0000-0000-0000311E0000}"/>
    <cellStyle name="40% - Énfasis6 2 6 5" xfId="10426" xr:uid="{00000000-0005-0000-0000-0000321E0000}"/>
    <cellStyle name="40% - Énfasis6 2 6 5 2" xfId="33607" xr:uid="{00000000-0005-0000-0000-0000331E0000}"/>
    <cellStyle name="40% - Énfasis6 2 6 6" xfId="21053" xr:uid="{00000000-0005-0000-0000-0000341E0000}"/>
    <cellStyle name="40% - Énfasis6 2 6 6 2" xfId="28297" xr:uid="{00000000-0005-0000-0000-0000351E0000}"/>
    <cellStyle name="40% - Énfasis6 2 6 7" xfId="22982" xr:uid="{00000000-0005-0000-0000-0000361E0000}"/>
    <cellStyle name="40% - Énfasis6 2 6 8" xfId="44248" xr:uid="{00000000-0005-0000-0000-0000371E0000}"/>
    <cellStyle name="40% - Énfasis6 2 6 9" xfId="4423" xr:uid="{00000000-0005-0000-0000-0000381E0000}"/>
    <cellStyle name="40% - Énfasis6 2 7" xfId="2304" xr:uid="{00000000-0005-0000-0000-0000391E0000}"/>
    <cellStyle name="40% - Énfasis6 2 7 2" xfId="6093" xr:uid="{00000000-0005-0000-0000-00003A1E0000}"/>
    <cellStyle name="40% - Énfasis6 2 7 2 2" xfId="39739" xr:uid="{00000000-0005-0000-0000-00003B1E0000}"/>
    <cellStyle name="40% - Énfasis6 2 7 3" xfId="11241" xr:uid="{00000000-0005-0000-0000-00003C1E0000}"/>
    <cellStyle name="40% - Énfasis6 2 7 3 2" xfId="34424" xr:uid="{00000000-0005-0000-0000-00003D1E0000}"/>
    <cellStyle name="40% - Énfasis6 2 7 4" xfId="21891" xr:uid="{00000000-0005-0000-0000-00003E1E0000}"/>
    <cellStyle name="40% - Énfasis6 2 7 4 2" xfId="29114" xr:uid="{00000000-0005-0000-0000-00003F1E0000}"/>
    <cellStyle name="40% - Énfasis6 2 7 5" xfId="23799" xr:uid="{00000000-0005-0000-0000-0000401E0000}"/>
    <cellStyle name="40% - Énfasis6 2 8" xfId="498" xr:uid="{00000000-0005-0000-0000-0000411E0000}"/>
    <cellStyle name="40% - Énfasis6 2 8 2" xfId="18164" xr:uid="{00000000-0005-0000-0000-0000421E0000}"/>
    <cellStyle name="40% - Énfasis6 2 8 2 2" xfId="41507" xr:uid="{00000000-0005-0000-0000-0000431E0000}"/>
    <cellStyle name="40% - Énfasis6 2 8 3" xfId="13008" xr:uid="{00000000-0005-0000-0000-0000441E0000}"/>
    <cellStyle name="40% - Énfasis6 2 8 3 2" xfId="36192" xr:uid="{00000000-0005-0000-0000-0000451E0000}"/>
    <cellStyle name="40% - Énfasis6 2 8 4" xfId="20107" xr:uid="{00000000-0005-0000-0000-0000461E0000}"/>
    <cellStyle name="40% - Énfasis6 2 8 4 2" xfId="30882" xr:uid="{00000000-0005-0000-0000-0000471E0000}"/>
    <cellStyle name="40% - Énfasis6 2 8 5" xfId="25567" xr:uid="{00000000-0005-0000-0000-0000481E0000}"/>
    <cellStyle name="40% - Énfasis6 2 8 6" xfId="43302" xr:uid="{00000000-0005-0000-0000-0000491E0000}"/>
    <cellStyle name="40% - Énfasis6 2 8 7" xfId="4424" xr:uid="{00000000-0005-0000-0000-00004A1E0000}"/>
    <cellStyle name="40% - Énfasis6 2 8 8" xfId="2462" xr:uid="{00000000-0005-0000-0000-00004B1E0000}"/>
    <cellStyle name="40% - Énfasis6 2 9" xfId="14789" xr:uid="{00000000-0005-0000-0000-00004C1E0000}"/>
    <cellStyle name="40% - Énfasis6 2 9 2" xfId="37976" xr:uid="{00000000-0005-0000-0000-00004D1E0000}"/>
    <cellStyle name="40% - Énfasis6 3" xfId="203" xr:uid="{00000000-0005-0000-0000-00004E1E0000}"/>
    <cellStyle name="40% - Énfasis6 3 2" xfId="204" xr:uid="{00000000-0005-0000-0000-00004F1E0000}"/>
    <cellStyle name="40% - Énfasis6 3 2 2" xfId="205" xr:uid="{00000000-0005-0000-0000-0000501E0000}"/>
    <cellStyle name="40% - Énfasis6 3 2 2 2" xfId="2310" xr:uid="{00000000-0005-0000-0000-0000511E0000}"/>
    <cellStyle name="40% - Énfasis6 3 2 2 2 2" xfId="7463" xr:uid="{00000000-0005-0000-0000-0000521E0000}"/>
    <cellStyle name="40% - Énfasis6 3 2 2 2 2 2" xfId="41130" xr:uid="{00000000-0005-0000-0000-0000531E0000}"/>
    <cellStyle name="40% - Énfasis6 3 2 2 2 3" xfId="12632" xr:uid="{00000000-0005-0000-0000-0000541E0000}"/>
    <cellStyle name="40% - Énfasis6 3 2 2 2 3 2" xfId="35815" xr:uid="{00000000-0005-0000-0000-0000551E0000}"/>
    <cellStyle name="40% - Énfasis6 3 2 2 2 4" xfId="21897" xr:uid="{00000000-0005-0000-0000-0000561E0000}"/>
    <cellStyle name="40% - Énfasis6 3 2 2 2 4 2" xfId="30505" xr:uid="{00000000-0005-0000-0000-0000571E0000}"/>
    <cellStyle name="40% - Énfasis6 3 2 2 2 5" xfId="25190" xr:uid="{00000000-0005-0000-0000-0000581E0000}"/>
    <cellStyle name="40% - Énfasis6 3 2 2 3" xfId="1905" xr:uid="{00000000-0005-0000-0000-0000591E0000}"/>
    <cellStyle name="40% - Énfasis6 3 2 2 3 2" xfId="19553" xr:uid="{00000000-0005-0000-0000-00005A1E0000}"/>
    <cellStyle name="40% - Énfasis6 3 2 2 3 2 2" xfId="42898" xr:uid="{00000000-0005-0000-0000-00005B1E0000}"/>
    <cellStyle name="40% - Énfasis6 3 2 2 3 3" xfId="14399" xr:uid="{00000000-0005-0000-0000-00005C1E0000}"/>
    <cellStyle name="40% - Énfasis6 3 2 2 3 3 2" xfId="37583" xr:uid="{00000000-0005-0000-0000-00005D1E0000}"/>
    <cellStyle name="40% - Énfasis6 3 2 2 3 4" xfId="21498" xr:uid="{00000000-0005-0000-0000-00005E1E0000}"/>
    <cellStyle name="40% - Énfasis6 3 2 2 3 4 2" xfId="32273" xr:uid="{00000000-0005-0000-0000-00005F1E0000}"/>
    <cellStyle name="40% - Énfasis6 3 2 2 3 5" xfId="26958" xr:uid="{00000000-0005-0000-0000-0000601E0000}"/>
    <cellStyle name="40% - Énfasis6 3 2 2 3 6" xfId="44693" xr:uid="{00000000-0005-0000-0000-0000611E0000}"/>
    <cellStyle name="40% - Énfasis6 3 2 2 3 7" xfId="4425" xr:uid="{00000000-0005-0000-0000-0000621E0000}"/>
    <cellStyle name="40% - Énfasis6 3 2 2 3 8" xfId="3853" xr:uid="{00000000-0005-0000-0000-0000631E0000}"/>
    <cellStyle name="40% - Énfasis6 3 2 2 4" xfId="16180" xr:uid="{00000000-0005-0000-0000-0000641E0000}"/>
    <cellStyle name="40% - Énfasis6 3 2 2 4 2" xfId="39367" xr:uid="{00000000-0005-0000-0000-0000651E0000}"/>
    <cellStyle name="40% - Énfasis6 3 2 2 5" xfId="10871" xr:uid="{00000000-0005-0000-0000-0000661E0000}"/>
    <cellStyle name="40% - Énfasis6 3 2 2 5 2" xfId="34052" xr:uid="{00000000-0005-0000-0000-0000671E0000}"/>
    <cellStyle name="40% - Énfasis6 3 2 2 6" xfId="19981" xr:uid="{00000000-0005-0000-0000-0000681E0000}"/>
    <cellStyle name="40% - Énfasis6 3 2 2 6 2" xfId="28742" xr:uid="{00000000-0005-0000-0000-0000691E0000}"/>
    <cellStyle name="40% - Énfasis6 3 2 2 7" xfId="23427" xr:uid="{00000000-0005-0000-0000-00006A1E0000}"/>
    <cellStyle name="40% - Énfasis6 3 2 3" xfId="2309" xr:uid="{00000000-0005-0000-0000-00006B1E0000}"/>
    <cellStyle name="40% - Énfasis6 3 2 3 2" xfId="6663" xr:uid="{00000000-0005-0000-0000-00006C1E0000}"/>
    <cellStyle name="40% - Énfasis6 3 2 3 2 2" xfId="40318" xr:uid="{00000000-0005-0000-0000-00006D1E0000}"/>
    <cellStyle name="40% - Énfasis6 3 2 3 3" xfId="11820" xr:uid="{00000000-0005-0000-0000-00006E1E0000}"/>
    <cellStyle name="40% - Énfasis6 3 2 3 3 2" xfId="35003" xr:uid="{00000000-0005-0000-0000-00006F1E0000}"/>
    <cellStyle name="40% - Énfasis6 3 2 3 4" xfId="21896" xr:uid="{00000000-0005-0000-0000-0000701E0000}"/>
    <cellStyle name="40% - Énfasis6 3 2 3 4 2" xfId="29693" xr:uid="{00000000-0005-0000-0000-0000711E0000}"/>
    <cellStyle name="40% - Énfasis6 3 2 3 5" xfId="24378" xr:uid="{00000000-0005-0000-0000-0000721E0000}"/>
    <cellStyle name="40% - Énfasis6 3 2 4" xfId="1090" xr:uid="{00000000-0005-0000-0000-0000731E0000}"/>
    <cellStyle name="40% - Énfasis6 3 2 4 2" xfId="18741" xr:uid="{00000000-0005-0000-0000-0000741E0000}"/>
    <cellStyle name="40% - Énfasis6 3 2 4 2 2" xfId="42086" xr:uid="{00000000-0005-0000-0000-0000751E0000}"/>
    <cellStyle name="40% - Énfasis6 3 2 4 3" xfId="13587" xr:uid="{00000000-0005-0000-0000-0000761E0000}"/>
    <cellStyle name="40% - Énfasis6 3 2 4 3 2" xfId="36771" xr:uid="{00000000-0005-0000-0000-0000771E0000}"/>
    <cellStyle name="40% - Énfasis6 3 2 4 4" xfId="20686" xr:uid="{00000000-0005-0000-0000-0000781E0000}"/>
    <cellStyle name="40% - Énfasis6 3 2 4 4 2" xfId="31461" xr:uid="{00000000-0005-0000-0000-0000791E0000}"/>
    <cellStyle name="40% - Énfasis6 3 2 4 5" xfId="26146" xr:uid="{00000000-0005-0000-0000-00007A1E0000}"/>
    <cellStyle name="40% - Énfasis6 3 2 4 6" xfId="43881" xr:uid="{00000000-0005-0000-0000-00007B1E0000}"/>
    <cellStyle name="40% - Énfasis6 3 2 4 7" xfId="4426" xr:uid="{00000000-0005-0000-0000-00007C1E0000}"/>
    <cellStyle name="40% - Énfasis6 3 2 4 8" xfId="3041" xr:uid="{00000000-0005-0000-0000-00007D1E0000}"/>
    <cellStyle name="40% - Énfasis6 3 2 5" xfId="15368" xr:uid="{00000000-0005-0000-0000-00007E1E0000}"/>
    <cellStyle name="40% - Énfasis6 3 2 5 2" xfId="38555" xr:uid="{00000000-0005-0000-0000-00007F1E0000}"/>
    <cellStyle name="40% - Énfasis6 3 2 6" xfId="10059" xr:uid="{00000000-0005-0000-0000-0000801E0000}"/>
    <cellStyle name="40% - Énfasis6 3 2 6 2" xfId="33240" xr:uid="{00000000-0005-0000-0000-0000811E0000}"/>
    <cellStyle name="40% - Énfasis6 3 2 7" xfId="19980" xr:uid="{00000000-0005-0000-0000-0000821E0000}"/>
    <cellStyle name="40% - Énfasis6 3 2 7 2" xfId="27930" xr:uid="{00000000-0005-0000-0000-0000831E0000}"/>
    <cellStyle name="40% - Énfasis6 3 2 8" xfId="22615" xr:uid="{00000000-0005-0000-0000-0000841E0000}"/>
    <cellStyle name="40% - Énfasis6 3 3" xfId="206" xr:uid="{00000000-0005-0000-0000-0000851E0000}"/>
    <cellStyle name="40% - Énfasis6 3 3 2" xfId="2311" xr:uid="{00000000-0005-0000-0000-0000861E0000}"/>
    <cellStyle name="40% - Énfasis6 3 3 2 2" xfId="7063" xr:uid="{00000000-0005-0000-0000-0000871E0000}"/>
    <cellStyle name="40% - Énfasis6 3 3 2 2 2" xfId="40724" xr:uid="{00000000-0005-0000-0000-0000881E0000}"/>
    <cellStyle name="40% - Énfasis6 3 3 2 3" xfId="12226" xr:uid="{00000000-0005-0000-0000-0000891E0000}"/>
    <cellStyle name="40% - Énfasis6 3 3 2 3 2" xfId="35409" xr:uid="{00000000-0005-0000-0000-00008A1E0000}"/>
    <cellStyle name="40% - Énfasis6 3 3 2 4" xfId="21898" xr:uid="{00000000-0005-0000-0000-00008B1E0000}"/>
    <cellStyle name="40% - Énfasis6 3 3 2 4 2" xfId="30099" xr:uid="{00000000-0005-0000-0000-00008C1E0000}"/>
    <cellStyle name="40% - Énfasis6 3 3 2 5" xfId="24784" xr:uid="{00000000-0005-0000-0000-00008D1E0000}"/>
    <cellStyle name="40% - Énfasis6 3 3 3" xfId="1498" xr:uid="{00000000-0005-0000-0000-00008E1E0000}"/>
    <cellStyle name="40% - Énfasis6 3 3 3 2" xfId="19147" xr:uid="{00000000-0005-0000-0000-00008F1E0000}"/>
    <cellStyle name="40% - Énfasis6 3 3 3 2 2" xfId="42492" xr:uid="{00000000-0005-0000-0000-0000901E0000}"/>
    <cellStyle name="40% - Énfasis6 3 3 3 3" xfId="13993" xr:uid="{00000000-0005-0000-0000-0000911E0000}"/>
    <cellStyle name="40% - Énfasis6 3 3 3 3 2" xfId="37177" xr:uid="{00000000-0005-0000-0000-0000921E0000}"/>
    <cellStyle name="40% - Énfasis6 3 3 3 4" xfId="21092" xr:uid="{00000000-0005-0000-0000-0000931E0000}"/>
    <cellStyle name="40% - Énfasis6 3 3 3 4 2" xfId="31867" xr:uid="{00000000-0005-0000-0000-0000941E0000}"/>
    <cellStyle name="40% - Énfasis6 3 3 3 5" xfId="26552" xr:uid="{00000000-0005-0000-0000-0000951E0000}"/>
    <cellStyle name="40% - Énfasis6 3 3 3 6" xfId="44287" xr:uid="{00000000-0005-0000-0000-0000961E0000}"/>
    <cellStyle name="40% - Énfasis6 3 3 3 7" xfId="4427" xr:uid="{00000000-0005-0000-0000-0000971E0000}"/>
    <cellStyle name="40% - Énfasis6 3 3 3 8" xfId="3447" xr:uid="{00000000-0005-0000-0000-0000981E0000}"/>
    <cellStyle name="40% - Énfasis6 3 3 4" xfId="15774" xr:uid="{00000000-0005-0000-0000-0000991E0000}"/>
    <cellStyle name="40% - Énfasis6 3 3 4 2" xfId="38961" xr:uid="{00000000-0005-0000-0000-00009A1E0000}"/>
    <cellStyle name="40% - Énfasis6 3 3 5" xfId="10465" xr:uid="{00000000-0005-0000-0000-00009B1E0000}"/>
    <cellStyle name="40% - Énfasis6 3 3 5 2" xfId="33646" xr:uid="{00000000-0005-0000-0000-00009C1E0000}"/>
    <cellStyle name="40% - Énfasis6 3 3 6" xfId="19982" xr:uid="{00000000-0005-0000-0000-00009D1E0000}"/>
    <cellStyle name="40% - Énfasis6 3 3 6 2" xfId="28336" xr:uid="{00000000-0005-0000-0000-00009E1E0000}"/>
    <cellStyle name="40% - Énfasis6 3 3 7" xfId="23021" xr:uid="{00000000-0005-0000-0000-00009F1E0000}"/>
    <cellStyle name="40% - Énfasis6 3 4" xfId="2308" xr:uid="{00000000-0005-0000-0000-0000A01E0000}"/>
    <cellStyle name="40% - Énfasis6 3 4 2" xfId="6264" xr:uid="{00000000-0005-0000-0000-0000A11E0000}"/>
    <cellStyle name="40% - Énfasis6 3 4 2 2" xfId="39912" xr:uid="{00000000-0005-0000-0000-0000A21E0000}"/>
    <cellStyle name="40% - Énfasis6 3 4 3" xfId="11414" xr:uid="{00000000-0005-0000-0000-0000A31E0000}"/>
    <cellStyle name="40% - Énfasis6 3 4 3 2" xfId="34597" xr:uid="{00000000-0005-0000-0000-0000A41E0000}"/>
    <cellStyle name="40% - Énfasis6 3 4 4" xfId="21895" xr:uid="{00000000-0005-0000-0000-0000A51E0000}"/>
    <cellStyle name="40% - Énfasis6 3 4 4 2" xfId="29287" xr:uid="{00000000-0005-0000-0000-0000A61E0000}"/>
    <cellStyle name="40% - Énfasis6 3 4 5" xfId="23972" xr:uid="{00000000-0005-0000-0000-0000A71E0000}"/>
    <cellStyle name="40% - Énfasis6 3 5" xfId="671" xr:uid="{00000000-0005-0000-0000-0000A81E0000}"/>
    <cellStyle name="40% - Énfasis6 3 5 2" xfId="18336" xr:uid="{00000000-0005-0000-0000-0000A91E0000}"/>
    <cellStyle name="40% - Énfasis6 3 5 2 2" xfId="41680" xr:uid="{00000000-0005-0000-0000-0000AA1E0000}"/>
    <cellStyle name="40% - Énfasis6 3 5 3" xfId="13181" xr:uid="{00000000-0005-0000-0000-0000AB1E0000}"/>
    <cellStyle name="40% - Énfasis6 3 5 3 2" xfId="36365" xr:uid="{00000000-0005-0000-0000-0000AC1E0000}"/>
    <cellStyle name="40% - Énfasis6 3 5 4" xfId="20280" xr:uid="{00000000-0005-0000-0000-0000AD1E0000}"/>
    <cellStyle name="40% - Énfasis6 3 5 4 2" xfId="31055" xr:uid="{00000000-0005-0000-0000-0000AE1E0000}"/>
    <cellStyle name="40% - Énfasis6 3 5 5" xfId="25740" xr:uid="{00000000-0005-0000-0000-0000AF1E0000}"/>
    <cellStyle name="40% - Énfasis6 3 5 6" xfId="43475" xr:uid="{00000000-0005-0000-0000-0000B01E0000}"/>
    <cellStyle name="40% - Énfasis6 3 5 7" xfId="4428" xr:uid="{00000000-0005-0000-0000-0000B11E0000}"/>
    <cellStyle name="40% - Énfasis6 3 5 8" xfId="2635" xr:uid="{00000000-0005-0000-0000-0000B21E0000}"/>
    <cellStyle name="40% - Énfasis6 3 6" xfId="14962" xr:uid="{00000000-0005-0000-0000-0000B31E0000}"/>
    <cellStyle name="40% - Énfasis6 3 6 2" xfId="38149" xr:uid="{00000000-0005-0000-0000-0000B41E0000}"/>
    <cellStyle name="40% - Énfasis6 3 7" xfId="9653" xr:uid="{00000000-0005-0000-0000-0000B51E0000}"/>
    <cellStyle name="40% - Énfasis6 3 7 2" xfId="32834" xr:uid="{00000000-0005-0000-0000-0000B61E0000}"/>
    <cellStyle name="40% - Énfasis6 3 8" xfId="19979" xr:uid="{00000000-0005-0000-0000-0000B71E0000}"/>
    <cellStyle name="40% - Énfasis6 3 8 2" xfId="27524" xr:uid="{00000000-0005-0000-0000-0000B81E0000}"/>
    <cellStyle name="40% - Énfasis6 3 9" xfId="22209" xr:uid="{00000000-0005-0000-0000-0000B91E0000}"/>
    <cellStyle name="40% - Énfasis6 4" xfId="207" xr:uid="{00000000-0005-0000-0000-0000BA1E0000}"/>
    <cellStyle name="40% - Énfasis6 4 2" xfId="208" xr:uid="{00000000-0005-0000-0000-0000BB1E0000}"/>
    <cellStyle name="40% - Énfasis6 4 2 2" xfId="209" xr:uid="{00000000-0005-0000-0000-0000BC1E0000}"/>
    <cellStyle name="40% - Énfasis6 4 2 2 2" xfId="2314" xr:uid="{00000000-0005-0000-0000-0000BD1E0000}"/>
    <cellStyle name="40% - Énfasis6 4 2 2 2 2" xfId="7600" xr:uid="{00000000-0005-0000-0000-0000BE1E0000}"/>
    <cellStyle name="40% - Énfasis6 4 2 2 2 2 2" xfId="41269" xr:uid="{00000000-0005-0000-0000-0000BF1E0000}"/>
    <cellStyle name="40% - Énfasis6 4 2 2 2 3" xfId="12771" xr:uid="{00000000-0005-0000-0000-0000C01E0000}"/>
    <cellStyle name="40% - Énfasis6 4 2 2 2 3 2" xfId="35954" xr:uid="{00000000-0005-0000-0000-0000C11E0000}"/>
    <cellStyle name="40% - Énfasis6 4 2 2 2 4" xfId="21901" xr:uid="{00000000-0005-0000-0000-0000C21E0000}"/>
    <cellStyle name="40% - Énfasis6 4 2 2 2 4 2" xfId="30644" xr:uid="{00000000-0005-0000-0000-0000C31E0000}"/>
    <cellStyle name="40% - Énfasis6 4 2 2 2 5" xfId="25329" xr:uid="{00000000-0005-0000-0000-0000C41E0000}"/>
    <cellStyle name="40% - Énfasis6 4 2 2 3" xfId="2044" xr:uid="{00000000-0005-0000-0000-0000C51E0000}"/>
    <cellStyle name="40% - Énfasis6 4 2 2 3 2" xfId="19692" xr:uid="{00000000-0005-0000-0000-0000C61E0000}"/>
    <cellStyle name="40% - Énfasis6 4 2 2 3 2 2" xfId="43037" xr:uid="{00000000-0005-0000-0000-0000C71E0000}"/>
    <cellStyle name="40% - Énfasis6 4 2 2 3 3" xfId="14538" xr:uid="{00000000-0005-0000-0000-0000C81E0000}"/>
    <cellStyle name="40% - Énfasis6 4 2 2 3 3 2" xfId="37722" xr:uid="{00000000-0005-0000-0000-0000C91E0000}"/>
    <cellStyle name="40% - Énfasis6 4 2 2 3 4" xfId="21637" xr:uid="{00000000-0005-0000-0000-0000CA1E0000}"/>
    <cellStyle name="40% - Énfasis6 4 2 2 3 4 2" xfId="32412" xr:uid="{00000000-0005-0000-0000-0000CB1E0000}"/>
    <cellStyle name="40% - Énfasis6 4 2 2 3 5" xfId="27097" xr:uid="{00000000-0005-0000-0000-0000CC1E0000}"/>
    <cellStyle name="40% - Énfasis6 4 2 2 3 6" xfId="44832" xr:uid="{00000000-0005-0000-0000-0000CD1E0000}"/>
    <cellStyle name="40% - Énfasis6 4 2 2 3 7" xfId="4429" xr:uid="{00000000-0005-0000-0000-0000CE1E0000}"/>
    <cellStyle name="40% - Énfasis6 4 2 2 3 8" xfId="3992" xr:uid="{00000000-0005-0000-0000-0000CF1E0000}"/>
    <cellStyle name="40% - Énfasis6 4 2 2 4" xfId="16319" xr:uid="{00000000-0005-0000-0000-0000D01E0000}"/>
    <cellStyle name="40% - Énfasis6 4 2 2 4 2" xfId="39506" xr:uid="{00000000-0005-0000-0000-0000D11E0000}"/>
    <cellStyle name="40% - Énfasis6 4 2 2 5" xfId="11010" xr:uid="{00000000-0005-0000-0000-0000D21E0000}"/>
    <cellStyle name="40% - Énfasis6 4 2 2 5 2" xfId="34191" xr:uid="{00000000-0005-0000-0000-0000D31E0000}"/>
    <cellStyle name="40% - Énfasis6 4 2 2 6" xfId="19985" xr:uid="{00000000-0005-0000-0000-0000D41E0000}"/>
    <cellStyle name="40% - Énfasis6 4 2 2 6 2" xfId="28881" xr:uid="{00000000-0005-0000-0000-0000D51E0000}"/>
    <cellStyle name="40% - Énfasis6 4 2 2 7" xfId="23566" xr:uid="{00000000-0005-0000-0000-0000D61E0000}"/>
    <cellStyle name="40% - Énfasis6 4 2 3" xfId="2313" xr:uid="{00000000-0005-0000-0000-0000D71E0000}"/>
    <cellStyle name="40% - Énfasis6 4 2 3 2" xfId="6800" xr:uid="{00000000-0005-0000-0000-0000D81E0000}"/>
    <cellStyle name="40% - Énfasis6 4 2 3 2 2" xfId="40457" xr:uid="{00000000-0005-0000-0000-0000D91E0000}"/>
    <cellStyle name="40% - Énfasis6 4 2 3 3" xfId="11959" xr:uid="{00000000-0005-0000-0000-0000DA1E0000}"/>
    <cellStyle name="40% - Énfasis6 4 2 3 3 2" xfId="35142" xr:uid="{00000000-0005-0000-0000-0000DB1E0000}"/>
    <cellStyle name="40% - Énfasis6 4 2 3 4" xfId="21900" xr:uid="{00000000-0005-0000-0000-0000DC1E0000}"/>
    <cellStyle name="40% - Énfasis6 4 2 3 4 2" xfId="29832" xr:uid="{00000000-0005-0000-0000-0000DD1E0000}"/>
    <cellStyle name="40% - Énfasis6 4 2 3 5" xfId="24517" xr:uid="{00000000-0005-0000-0000-0000DE1E0000}"/>
    <cellStyle name="40% - Énfasis6 4 2 4" xfId="1229" xr:uid="{00000000-0005-0000-0000-0000DF1E0000}"/>
    <cellStyle name="40% - Énfasis6 4 2 4 2" xfId="18880" xr:uid="{00000000-0005-0000-0000-0000E01E0000}"/>
    <cellStyle name="40% - Énfasis6 4 2 4 2 2" xfId="42225" xr:uid="{00000000-0005-0000-0000-0000E11E0000}"/>
    <cellStyle name="40% - Énfasis6 4 2 4 3" xfId="13726" xr:uid="{00000000-0005-0000-0000-0000E21E0000}"/>
    <cellStyle name="40% - Énfasis6 4 2 4 3 2" xfId="36910" xr:uid="{00000000-0005-0000-0000-0000E31E0000}"/>
    <cellStyle name="40% - Énfasis6 4 2 4 4" xfId="20825" xr:uid="{00000000-0005-0000-0000-0000E41E0000}"/>
    <cellStyle name="40% - Énfasis6 4 2 4 4 2" xfId="31600" xr:uid="{00000000-0005-0000-0000-0000E51E0000}"/>
    <cellStyle name="40% - Énfasis6 4 2 4 5" xfId="26285" xr:uid="{00000000-0005-0000-0000-0000E61E0000}"/>
    <cellStyle name="40% - Énfasis6 4 2 4 6" xfId="44020" xr:uid="{00000000-0005-0000-0000-0000E71E0000}"/>
    <cellStyle name="40% - Énfasis6 4 2 4 7" xfId="4430" xr:uid="{00000000-0005-0000-0000-0000E81E0000}"/>
    <cellStyle name="40% - Énfasis6 4 2 4 8" xfId="3180" xr:uid="{00000000-0005-0000-0000-0000E91E0000}"/>
    <cellStyle name="40% - Énfasis6 4 2 5" xfId="15507" xr:uid="{00000000-0005-0000-0000-0000EA1E0000}"/>
    <cellStyle name="40% - Énfasis6 4 2 5 2" xfId="38694" xr:uid="{00000000-0005-0000-0000-0000EB1E0000}"/>
    <cellStyle name="40% - Énfasis6 4 2 6" xfId="10198" xr:uid="{00000000-0005-0000-0000-0000EC1E0000}"/>
    <cellStyle name="40% - Énfasis6 4 2 6 2" xfId="33379" xr:uid="{00000000-0005-0000-0000-0000ED1E0000}"/>
    <cellStyle name="40% - Énfasis6 4 2 7" xfId="19984" xr:uid="{00000000-0005-0000-0000-0000EE1E0000}"/>
    <cellStyle name="40% - Énfasis6 4 2 7 2" xfId="28069" xr:uid="{00000000-0005-0000-0000-0000EF1E0000}"/>
    <cellStyle name="40% - Énfasis6 4 2 8" xfId="22754" xr:uid="{00000000-0005-0000-0000-0000F01E0000}"/>
    <cellStyle name="40% - Énfasis6 4 3" xfId="210" xr:uid="{00000000-0005-0000-0000-0000F11E0000}"/>
    <cellStyle name="40% - Énfasis6 4 3 2" xfId="2315" xr:uid="{00000000-0005-0000-0000-0000F21E0000}"/>
    <cellStyle name="40% - Énfasis6 4 3 2 2" xfId="7200" xr:uid="{00000000-0005-0000-0000-0000F31E0000}"/>
    <cellStyle name="40% - Énfasis6 4 3 2 2 2" xfId="40863" xr:uid="{00000000-0005-0000-0000-0000F41E0000}"/>
    <cellStyle name="40% - Énfasis6 4 3 2 3" xfId="12365" xr:uid="{00000000-0005-0000-0000-0000F51E0000}"/>
    <cellStyle name="40% - Énfasis6 4 3 2 3 2" xfId="35548" xr:uid="{00000000-0005-0000-0000-0000F61E0000}"/>
    <cellStyle name="40% - Énfasis6 4 3 2 4" xfId="21902" xr:uid="{00000000-0005-0000-0000-0000F71E0000}"/>
    <cellStyle name="40% - Énfasis6 4 3 2 4 2" xfId="30238" xr:uid="{00000000-0005-0000-0000-0000F81E0000}"/>
    <cellStyle name="40% - Énfasis6 4 3 2 5" xfId="24923" xr:uid="{00000000-0005-0000-0000-0000F91E0000}"/>
    <cellStyle name="40% - Énfasis6 4 3 3" xfId="1637" xr:uid="{00000000-0005-0000-0000-0000FA1E0000}"/>
    <cellStyle name="40% - Énfasis6 4 3 3 2" xfId="19286" xr:uid="{00000000-0005-0000-0000-0000FB1E0000}"/>
    <cellStyle name="40% - Énfasis6 4 3 3 2 2" xfId="42631" xr:uid="{00000000-0005-0000-0000-0000FC1E0000}"/>
    <cellStyle name="40% - Énfasis6 4 3 3 3" xfId="14132" xr:uid="{00000000-0005-0000-0000-0000FD1E0000}"/>
    <cellStyle name="40% - Énfasis6 4 3 3 3 2" xfId="37316" xr:uid="{00000000-0005-0000-0000-0000FE1E0000}"/>
    <cellStyle name="40% - Énfasis6 4 3 3 4" xfId="21231" xr:uid="{00000000-0005-0000-0000-0000FF1E0000}"/>
    <cellStyle name="40% - Énfasis6 4 3 3 4 2" xfId="32006" xr:uid="{00000000-0005-0000-0000-0000001F0000}"/>
    <cellStyle name="40% - Énfasis6 4 3 3 5" xfId="26691" xr:uid="{00000000-0005-0000-0000-0000011F0000}"/>
    <cellStyle name="40% - Énfasis6 4 3 3 6" xfId="44426" xr:uid="{00000000-0005-0000-0000-0000021F0000}"/>
    <cellStyle name="40% - Énfasis6 4 3 3 7" xfId="4431" xr:uid="{00000000-0005-0000-0000-0000031F0000}"/>
    <cellStyle name="40% - Énfasis6 4 3 3 8" xfId="3586" xr:uid="{00000000-0005-0000-0000-0000041F0000}"/>
    <cellStyle name="40% - Énfasis6 4 3 4" xfId="15913" xr:uid="{00000000-0005-0000-0000-0000051F0000}"/>
    <cellStyle name="40% - Énfasis6 4 3 4 2" xfId="39100" xr:uid="{00000000-0005-0000-0000-0000061F0000}"/>
    <cellStyle name="40% - Énfasis6 4 3 5" xfId="10604" xr:uid="{00000000-0005-0000-0000-0000071F0000}"/>
    <cellStyle name="40% - Énfasis6 4 3 5 2" xfId="33785" xr:uid="{00000000-0005-0000-0000-0000081F0000}"/>
    <cellStyle name="40% - Énfasis6 4 3 6" xfId="19986" xr:uid="{00000000-0005-0000-0000-0000091F0000}"/>
    <cellStyle name="40% - Énfasis6 4 3 6 2" xfId="28475" xr:uid="{00000000-0005-0000-0000-00000A1F0000}"/>
    <cellStyle name="40% - Énfasis6 4 3 7" xfId="23160" xr:uid="{00000000-0005-0000-0000-00000B1F0000}"/>
    <cellStyle name="40% - Énfasis6 4 4" xfId="2312" xr:uid="{00000000-0005-0000-0000-00000C1F0000}"/>
    <cellStyle name="40% - Énfasis6 4 4 2" xfId="6401" xr:uid="{00000000-0005-0000-0000-00000D1F0000}"/>
    <cellStyle name="40% - Énfasis6 4 4 2 2" xfId="40051" xr:uid="{00000000-0005-0000-0000-00000E1F0000}"/>
    <cellStyle name="40% - Énfasis6 4 4 3" xfId="11553" xr:uid="{00000000-0005-0000-0000-00000F1F0000}"/>
    <cellStyle name="40% - Énfasis6 4 4 3 2" xfId="34736" xr:uid="{00000000-0005-0000-0000-0000101F0000}"/>
    <cellStyle name="40% - Énfasis6 4 4 4" xfId="21899" xr:uid="{00000000-0005-0000-0000-0000111F0000}"/>
    <cellStyle name="40% - Énfasis6 4 4 4 2" xfId="29426" xr:uid="{00000000-0005-0000-0000-0000121F0000}"/>
    <cellStyle name="40% - Énfasis6 4 4 5" xfId="24111" xr:uid="{00000000-0005-0000-0000-0000131F0000}"/>
    <cellStyle name="40% - Énfasis6 4 5" xfId="821" xr:uid="{00000000-0005-0000-0000-0000141F0000}"/>
    <cellStyle name="40% - Énfasis6 4 5 2" xfId="18475" xr:uid="{00000000-0005-0000-0000-0000151F0000}"/>
    <cellStyle name="40% - Énfasis6 4 5 2 2" xfId="41819" xr:uid="{00000000-0005-0000-0000-0000161F0000}"/>
    <cellStyle name="40% - Énfasis6 4 5 3" xfId="13320" xr:uid="{00000000-0005-0000-0000-0000171F0000}"/>
    <cellStyle name="40% - Énfasis6 4 5 3 2" xfId="36504" xr:uid="{00000000-0005-0000-0000-0000181F0000}"/>
    <cellStyle name="40% - Énfasis6 4 5 4" xfId="20419" xr:uid="{00000000-0005-0000-0000-0000191F0000}"/>
    <cellStyle name="40% - Énfasis6 4 5 4 2" xfId="31194" xr:uid="{00000000-0005-0000-0000-00001A1F0000}"/>
    <cellStyle name="40% - Énfasis6 4 5 5" xfId="25879" xr:uid="{00000000-0005-0000-0000-00001B1F0000}"/>
    <cellStyle name="40% - Énfasis6 4 5 6" xfId="43614" xr:uid="{00000000-0005-0000-0000-00001C1F0000}"/>
    <cellStyle name="40% - Énfasis6 4 5 7" xfId="4432" xr:uid="{00000000-0005-0000-0000-00001D1F0000}"/>
    <cellStyle name="40% - Énfasis6 4 5 8" xfId="2774" xr:uid="{00000000-0005-0000-0000-00001E1F0000}"/>
    <cellStyle name="40% - Énfasis6 4 6" xfId="15101" xr:uid="{00000000-0005-0000-0000-00001F1F0000}"/>
    <cellStyle name="40% - Énfasis6 4 6 2" xfId="38288" xr:uid="{00000000-0005-0000-0000-0000201F0000}"/>
    <cellStyle name="40% - Énfasis6 4 7" xfId="9792" xr:uid="{00000000-0005-0000-0000-0000211F0000}"/>
    <cellStyle name="40% - Énfasis6 4 7 2" xfId="32973" xr:uid="{00000000-0005-0000-0000-0000221F0000}"/>
    <cellStyle name="40% - Énfasis6 4 8" xfId="19983" xr:uid="{00000000-0005-0000-0000-0000231F0000}"/>
    <cellStyle name="40% - Énfasis6 4 8 2" xfId="27663" xr:uid="{00000000-0005-0000-0000-0000241F0000}"/>
    <cellStyle name="40% - Énfasis6 4 9" xfId="22348" xr:uid="{00000000-0005-0000-0000-0000251F0000}"/>
    <cellStyle name="40% - Énfasis6 5" xfId="953" xr:uid="{00000000-0005-0000-0000-0000261F0000}"/>
    <cellStyle name="40% - Énfasis6 5 10" xfId="4433" xr:uid="{00000000-0005-0000-0000-0000271F0000}"/>
    <cellStyle name="40% - Énfasis6 5 11" xfId="2906" xr:uid="{00000000-0005-0000-0000-0000281F0000}"/>
    <cellStyle name="40% - Énfasis6 5 2" xfId="1769" xr:uid="{00000000-0005-0000-0000-0000291F0000}"/>
    <cellStyle name="40% - Énfasis6 5 2 10" xfId="3718" xr:uid="{00000000-0005-0000-0000-00002A1F0000}"/>
    <cellStyle name="40% - Énfasis6 5 2 2" xfId="7330" xr:uid="{00000000-0005-0000-0000-00002B1F0000}"/>
    <cellStyle name="40% - Énfasis6 5 2 2 2" xfId="17683" xr:uid="{00000000-0005-0000-0000-00002C1F0000}"/>
    <cellStyle name="40% - Énfasis6 5 2 2 2 2" xfId="40995" xr:uid="{00000000-0005-0000-0000-00002D1F0000}"/>
    <cellStyle name="40% - Énfasis6 5 2 2 3" xfId="12497" xr:uid="{00000000-0005-0000-0000-00002E1F0000}"/>
    <cellStyle name="40% - Énfasis6 5 2 2 3 2" xfId="35680" xr:uid="{00000000-0005-0000-0000-00002F1F0000}"/>
    <cellStyle name="40% - Énfasis6 5 2 2 4" xfId="30370" xr:uid="{00000000-0005-0000-0000-0000301F0000}"/>
    <cellStyle name="40% - Énfasis6 5 2 2 5" xfId="25055" xr:uid="{00000000-0005-0000-0000-0000311F0000}"/>
    <cellStyle name="40% - Énfasis6 5 2 3" xfId="8972" xr:uid="{00000000-0005-0000-0000-0000321F0000}"/>
    <cellStyle name="40% - Énfasis6 5 2 3 2" xfId="19418" xr:uid="{00000000-0005-0000-0000-0000331F0000}"/>
    <cellStyle name="40% - Énfasis6 5 2 3 2 2" xfId="42763" xr:uid="{00000000-0005-0000-0000-0000341F0000}"/>
    <cellStyle name="40% - Énfasis6 5 2 3 3" xfId="14264" xr:uid="{00000000-0005-0000-0000-0000351F0000}"/>
    <cellStyle name="40% - Énfasis6 5 2 3 3 2" xfId="37448" xr:uid="{00000000-0005-0000-0000-0000361F0000}"/>
    <cellStyle name="40% - Énfasis6 5 2 3 4" xfId="32138" xr:uid="{00000000-0005-0000-0000-0000371F0000}"/>
    <cellStyle name="40% - Énfasis6 5 2 3 5" xfId="26823" xr:uid="{00000000-0005-0000-0000-0000381F0000}"/>
    <cellStyle name="40% - Énfasis6 5 2 4" xfId="16045" xr:uid="{00000000-0005-0000-0000-0000391F0000}"/>
    <cellStyle name="40% - Énfasis6 5 2 4 2" xfId="39232" xr:uid="{00000000-0005-0000-0000-00003A1F0000}"/>
    <cellStyle name="40% - Énfasis6 5 2 5" xfId="10736" xr:uid="{00000000-0005-0000-0000-00003B1F0000}"/>
    <cellStyle name="40% - Énfasis6 5 2 5 2" xfId="33917" xr:uid="{00000000-0005-0000-0000-00003C1F0000}"/>
    <cellStyle name="40% - Énfasis6 5 2 6" xfId="21363" xr:uid="{00000000-0005-0000-0000-00003D1F0000}"/>
    <cellStyle name="40% - Énfasis6 5 2 6 2" xfId="28607" xr:uid="{00000000-0005-0000-0000-00003E1F0000}"/>
    <cellStyle name="40% - Énfasis6 5 2 7" xfId="23292" xr:uid="{00000000-0005-0000-0000-00003F1F0000}"/>
    <cellStyle name="40% - Énfasis6 5 2 8" xfId="44558" xr:uid="{00000000-0005-0000-0000-0000401F0000}"/>
    <cellStyle name="40% - Énfasis6 5 2 9" xfId="4434" xr:uid="{00000000-0005-0000-0000-0000411F0000}"/>
    <cellStyle name="40% - Énfasis6 5 3" xfId="6530" xr:uid="{00000000-0005-0000-0000-0000421F0000}"/>
    <cellStyle name="40% - Énfasis6 5 3 2" xfId="16931" xr:uid="{00000000-0005-0000-0000-0000431F0000}"/>
    <cellStyle name="40% - Énfasis6 5 3 2 2" xfId="40183" xr:uid="{00000000-0005-0000-0000-0000441F0000}"/>
    <cellStyle name="40% - Énfasis6 5 3 3" xfId="11685" xr:uid="{00000000-0005-0000-0000-0000451F0000}"/>
    <cellStyle name="40% - Énfasis6 5 3 3 2" xfId="34868" xr:uid="{00000000-0005-0000-0000-0000461F0000}"/>
    <cellStyle name="40% - Énfasis6 5 3 4" xfId="29558" xr:uid="{00000000-0005-0000-0000-0000471F0000}"/>
    <cellStyle name="40% - Énfasis6 5 3 5" xfId="24243" xr:uid="{00000000-0005-0000-0000-0000481F0000}"/>
    <cellStyle name="40% - Énfasis6 5 4" xfId="8220" xr:uid="{00000000-0005-0000-0000-0000491F0000}"/>
    <cellStyle name="40% - Énfasis6 5 4 2" xfId="18606" xr:uid="{00000000-0005-0000-0000-00004A1F0000}"/>
    <cellStyle name="40% - Énfasis6 5 4 2 2" xfId="41951" xr:uid="{00000000-0005-0000-0000-00004B1F0000}"/>
    <cellStyle name="40% - Énfasis6 5 4 3" xfId="13452" xr:uid="{00000000-0005-0000-0000-00004C1F0000}"/>
    <cellStyle name="40% - Énfasis6 5 4 3 2" xfId="36636" xr:uid="{00000000-0005-0000-0000-00004D1F0000}"/>
    <cellStyle name="40% - Énfasis6 5 4 4" xfId="31326" xr:uid="{00000000-0005-0000-0000-00004E1F0000}"/>
    <cellStyle name="40% - Énfasis6 5 4 5" xfId="26011" xr:uid="{00000000-0005-0000-0000-00004F1F0000}"/>
    <cellStyle name="40% - Énfasis6 5 5" xfId="15233" xr:uid="{00000000-0005-0000-0000-0000501F0000}"/>
    <cellStyle name="40% - Énfasis6 5 5 2" xfId="38420" xr:uid="{00000000-0005-0000-0000-0000511F0000}"/>
    <cellStyle name="40% - Énfasis6 5 6" xfId="9924" xr:uid="{00000000-0005-0000-0000-0000521F0000}"/>
    <cellStyle name="40% - Énfasis6 5 6 2" xfId="33105" xr:uid="{00000000-0005-0000-0000-0000531F0000}"/>
    <cellStyle name="40% - Énfasis6 5 7" xfId="20551" xr:uid="{00000000-0005-0000-0000-0000541F0000}"/>
    <cellStyle name="40% - Énfasis6 5 7 2" xfId="27795" xr:uid="{00000000-0005-0000-0000-0000551F0000}"/>
    <cellStyle name="40% - Énfasis6 5 8" xfId="22480" xr:uid="{00000000-0005-0000-0000-0000561F0000}"/>
    <cellStyle name="40% - Énfasis6 5 9" xfId="43746" xr:uid="{00000000-0005-0000-0000-0000571F0000}"/>
    <cellStyle name="40% - Énfasis6 6" xfId="541" xr:uid="{00000000-0005-0000-0000-0000581F0000}"/>
    <cellStyle name="40% - Énfasis6 6 10" xfId="2505" xr:uid="{00000000-0005-0000-0000-0000591F0000}"/>
    <cellStyle name="40% - Énfasis6 6 2" xfId="6136" xr:uid="{00000000-0005-0000-0000-00005A1F0000}"/>
    <cellStyle name="40% - Énfasis6 6 2 2" xfId="16578" xr:uid="{00000000-0005-0000-0000-00005B1F0000}"/>
    <cellStyle name="40% - Énfasis6 6 2 2 2" xfId="39782" xr:uid="{00000000-0005-0000-0000-00005C1F0000}"/>
    <cellStyle name="40% - Énfasis6 6 2 3" xfId="11284" xr:uid="{00000000-0005-0000-0000-00005D1F0000}"/>
    <cellStyle name="40% - Énfasis6 6 2 3 2" xfId="34467" xr:uid="{00000000-0005-0000-0000-00005E1F0000}"/>
    <cellStyle name="40% - Énfasis6 6 2 4" xfId="29157" xr:uid="{00000000-0005-0000-0000-00005F1F0000}"/>
    <cellStyle name="40% - Énfasis6 6 2 5" xfId="23842" xr:uid="{00000000-0005-0000-0000-0000601F0000}"/>
    <cellStyle name="40% - Énfasis6 6 3" xfId="7867" xr:uid="{00000000-0005-0000-0000-0000611F0000}"/>
    <cellStyle name="40% - Énfasis6 6 3 2" xfId="18206" xr:uid="{00000000-0005-0000-0000-0000621F0000}"/>
    <cellStyle name="40% - Énfasis6 6 3 2 2" xfId="41550" xr:uid="{00000000-0005-0000-0000-0000631F0000}"/>
    <cellStyle name="40% - Énfasis6 6 3 3" xfId="13051" xr:uid="{00000000-0005-0000-0000-0000641F0000}"/>
    <cellStyle name="40% - Énfasis6 6 3 3 2" xfId="36235" xr:uid="{00000000-0005-0000-0000-0000651F0000}"/>
    <cellStyle name="40% - Énfasis6 6 3 4" xfId="30925" xr:uid="{00000000-0005-0000-0000-0000661F0000}"/>
    <cellStyle name="40% - Énfasis6 6 3 5" xfId="25610" xr:uid="{00000000-0005-0000-0000-0000671F0000}"/>
    <cellStyle name="40% - Énfasis6 6 4" xfId="14832" xr:uid="{00000000-0005-0000-0000-0000681F0000}"/>
    <cellStyle name="40% - Énfasis6 6 4 2" xfId="38019" xr:uid="{00000000-0005-0000-0000-0000691F0000}"/>
    <cellStyle name="40% - Énfasis6 6 5" xfId="9523" xr:uid="{00000000-0005-0000-0000-00006A1F0000}"/>
    <cellStyle name="40% - Énfasis6 6 5 2" xfId="32704" xr:uid="{00000000-0005-0000-0000-00006B1F0000}"/>
    <cellStyle name="40% - Énfasis6 6 6" xfId="20150" xr:uid="{00000000-0005-0000-0000-00006C1F0000}"/>
    <cellStyle name="40% - Énfasis6 6 6 2" xfId="27394" xr:uid="{00000000-0005-0000-0000-00006D1F0000}"/>
    <cellStyle name="40% - Énfasis6 6 7" xfId="22079" xr:uid="{00000000-0005-0000-0000-00006E1F0000}"/>
    <cellStyle name="40% - Énfasis6 6 8" xfId="43345" xr:uid="{00000000-0005-0000-0000-00006F1F0000}"/>
    <cellStyle name="40% - Énfasis6 6 9" xfId="4435" xr:uid="{00000000-0005-0000-0000-0000701F0000}"/>
    <cellStyle name="40% - Énfasis6 7" xfId="1368" xr:uid="{00000000-0005-0000-0000-0000711F0000}"/>
    <cellStyle name="40% - Énfasis6 7 10" xfId="3317" xr:uid="{00000000-0005-0000-0000-0000721F0000}"/>
    <cellStyle name="40% - Énfasis6 7 2" xfId="6935" xr:uid="{00000000-0005-0000-0000-0000731F0000}"/>
    <cellStyle name="40% - Énfasis6 7 2 2" xfId="17306" xr:uid="{00000000-0005-0000-0000-0000741F0000}"/>
    <cellStyle name="40% - Énfasis6 7 2 2 2" xfId="40594" xr:uid="{00000000-0005-0000-0000-0000751F0000}"/>
    <cellStyle name="40% - Énfasis6 7 2 3" xfId="12096" xr:uid="{00000000-0005-0000-0000-0000761F0000}"/>
    <cellStyle name="40% - Énfasis6 7 2 3 2" xfId="35279" xr:uid="{00000000-0005-0000-0000-0000771F0000}"/>
    <cellStyle name="40% - Énfasis6 7 2 4" xfId="29969" xr:uid="{00000000-0005-0000-0000-0000781F0000}"/>
    <cellStyle name="40% - Énfasis6 7 2 5" xfId="24654" xr:uid="{00000000-0005-0000-0000-0000791F0000}"/>
    <cellStyle name="40% - Énfasis6 7 3" xfId="8595" xr:uid="{00000000-0005-0000-0000-00007A1F0000}"/>
    <cellStyle name="40% - Énfasis6 7 3 2" xfId="19017" xr:uid="{00000000-0005-0000-0000-00007B1F0000}"/>
    <cellStyle name="40% - Énfasis6 7 3 2 2" xfId="42362" xr:uid="{00000000-0005-0000-0000-00007C1F0000}"/>
    <cellStyle name="40% - Énfasis6 7 3 3" xfId="13863" xr:uid="{00000000-0005-0000-0000-00007D1F0000}"/>
    <cellStyle name="40% - Énfasis6 7 3 3 2" xfId="37047" xr:uid="{00000000-0005-0000-0000-00007E1F0000}"/>
    <cellStyle name="40% - Énfasis6 7 3 4" xfId="31737" xr:uid="{00000000-0005-0000-0000-00007F1F0000}"/>
    <cellStyle name="40% - Énfasis6 7 3 5" xfId="26422" xr:uid="{00000000-0005-0000-0000-0000801F0000}"/>
    <cellStyle name="40% - Énfasis6 7 4" xfId="15644" xr:uid="{00000000-0005-0000-0000-0000811F0000}"/>
    <cellStyle name="40% - Énfasis6 7 4 2" xfId="38831" xr:uid="{00000000-0005-0000-0000-0000821F0000}"/>
    <cellStyle name="40% - Énfasis6 7 5" xfId="10335" xr:uid="{00000000-0005-0000-0000-0000831F0000}"/>
    <cellStyle name="40% - Énfasis6 7 5 2" xfId="33516" xr:uid="{00000000-0005-0000-0000-0000841F0000}"/>
    <cellStyle name="40% - Énfasis6 7 6" xfId="20962" xr:uid="{00000000-0005-0000-0000-0000851F0000}"/>
    <cellStyle name="40% - Énfasis6 7 6 2" xfId="28206" xr:uid="{00000000-0005-0000-0000-0000861F0000}"/>
    <cellStyle name="40% - Énfasis6 7 7" xfId="22891" xr:uid="{00000000-0005-0000-0000-0000871F0000}"/>
    <cellStyle name="40% - Énfasis6 7 8" xfId="44157" xr:uid="{00000000-0005-0000-0000-0000881F0000}"/>
    <cellStyle name="40% - Énfasis6 7 9" xfId="4436" xr:uid="{00000000-0005-0000-0000-0000891F0000}"/>
    <cellStyle name="40% - Énfasis6 8" xfId="6004" xr:uid="{00000000-0005-0000-0000-00008A1F0000}"/>
    <cellStyle name="40% - Énfasis6 8 2" xfId="16455" xr:uid="{00000000-0005-0000-0000-00008B1F0000}"/>
    <cellStyle name="40% - Énfasis6 8 2 2" xfId="39643" xr:uid="{00000000-0005-0000-0000-00008C1F0000}"/>
    <cellStyle name="40% - Énfasis6 8 3" xfId="11145" xr:uid="{00000000-0005-0000-0000-00008D1F0000}"/>
    <cellStyle name="40% - Énfasis6 8 3 2" xfId="34328" xr:uid="{00000000-0005-0000-0000-00008E1F0000}"/>
    <cellStyle name="40% - Énfasis6 8 4" xfId="29018" xr:uid="{00000000-0005-0000-0000-00008F1F0000}"/>
    <cellStyle name="40% - Énfasis6 8 5" xfId="23703" xr:uid="{00000000-0005-0000-0000-0000901F0000}"/>
    <cellStyle name="40% - Énfasis6 9" xfId="7737" xr:uid="{00000000-0005-0000-0000-0000911F0000}"/>
    <cellStyle name="40% - Énfasis6 9 2" xfId="18070" xr:uid="{00000000-0005-0000-0000-0000921F0000}"/>
    <cellStyle name="40% - Énfasis6 9 2 2" xfId="41406" xr:uid="{00000000-0005-0000-0000-0000931F0000}"/>
    <cellStyle name="40% - Énfasis6 9 3" xfId="12907" xr:uid="{00000000-0005-0000-0000-0000941F0000}"/>
    <cellStyle name="40% - Énfasis6 9 3 2" xfId="36091" xr:uid="{00000000-0005-0000-0000-0000951F0000}"/>
    <cellStyle name="40% - Énfasis6 9 4" xfId="30781" xr:uid="{00000000-0005-0000-0000-0000961F0000}"/>
    <cellStyle name="40% - Énfasis6 9 5" xfId="25466" xr:uid="{00000000-0005-0000-0000-0000971F0000}"/>
    <cellStyle name="60% - Énfasis1" xfId="30" builtinId="32" customBuiltin="1"/>
    <cellStyle name="60% - Énfasis1 2" xfId="211" xr:uid="{00000000-0005-0000-0000-0000991F0000}"/>
    <cellStyle name="60% - Énfasis1 3" xfId="212" xr:uid="{00000000-0005-0000-0000-00009A1F0000}"/>
    <cellStyle name="60% - Énfasis1 4" xfId="213" xr:uid="{00000000-0005-0000-0000-00009B1F0000}"/>
    <cellStyle name="60% - Énfasis2" xfId="34" builtinId="36" customBuiltin="1"/>
    <cellStyle name="60% - Énfasis2 2" xfId="214" xr:uid="{00000000-0005-0000-0000-00009D1F0000}"/>
    <cellStyle name="60% - Énfasis2 3" xfId="215" xr:uid="{00000000-0005-0000-0000-00009E1F0000}"/>
    <cellStyle name="60% - Énfasis2 4" xfId="216" xr:uid="{00000000-0005-0000-0000-00009F1F0000}"/>
    <cellStyle name="60% - Énfasis3" xfId="38" builtinId="40" customBuiltin="1"/>
    <cellStyle name="60% - Énfasis3 2" xfId="217" xr:uid="{00000000-0005-0000-0000-0000A11F0000}"/>
    <cellStyle name="60% - Énfasis3 3" xfId="218" xr:uid="{00000000-0005-0000-0000-0000A21F0000}"/>
    <cellStyle name="60% - Énfasis3 4" xfId="219" xr:uid="{00000000-0005-0000-0000-0000A31F0000}"/>
    <cellStyle name="60% - Énfasis4" xfId="42" builtinId="44" customBuiltin="1"/>
    <cellStyle name="60% - Énfasis4 2" xfId="220" xr:uid="{00000000-0005-0000-0000-0000A51F0000}"/>
    <cellStyle name="60% - Énfasis4 3" xfId="221" xr:uid="{00000000-0005-0000-0000-0000A61F0000}"/>
    <cellStyle name="60% - Énfasis4 4" xfId="222" xr:uid="{00000000-0005-0000-0000-0000A71F0000}"/>
    <cellStyle name="60% - Énfasis5" xfId="46" builtinId="48" customBuiltin="1"/>
    <cellStyle name="60% - Énfasis5 2" xfId="223" xr:uid="{00000000-0005-0000-0000-0000A91F0000}"/>
    <cellStyle name="60% - Énfasis5 3" xfId="224" xr:uid="{00000000-0005-0000-0000-0000AA1F0000}"/>
    <cellStyle name="60% - Énfasis5 4" xfId="225" xr:uid="{00000000-0005-0000-0000-0000AB1F0000}"/>
    <cellStyle name="60% - Énfasis6" xfId="50" builtinId="52" customBuiltin="1"/>
    <cellStyle name="60% - Énfasis6 2" xfId="226" xr:uid="{00000000-0005-0000-0000-0000AD1F0000}"/>
    <cellStyle name="60% - Énfasis6 3" xfId="227" xr:uid="{00000000-0005-0000-0000-0000AE1F0000}"/>
    <cellStyle name="60% - Énfasis6 4" xfId="228" xr:uid="{00000000-0005-0000-0000-0000AF1F0000}"/>
    <cellStyle name="Buena 2" xfId="229" xr:uid="{00000000-0005-0000-0000-0000B01F0000}"/>
    <cellStyle name="Buena 3" xfId="230" xr:uid="{00000000-0005-0000-0000-0000B11F0000}"/>
    <cellStyle name="Buena 4" xfId="231" xr:uid="{00000000-0005-0000-0000-0000B21F0000}"/>
    <cellStyle name="Bueno" xfId="16" builtinId="26" customBuiltin="1"/>
    <cellStyle name="Cálculo" xfId="21" builtinId="22" customBuiltin="1"/>
    <cellStyle name="Cálculo 2" xfId="232" xr:uid="{00000000-0005-0000-0000-0000B51F0000}"/>
    <cellStyle name="Cálculo 3" xfId="233" xr:uid="{00000000-0005-0000-0000-0000B61F0000}"/>
    <cellStyle name="Cálculo 4" xfId="234" xr:uid="{00000000-0005-0000-0000-0000B71F0000}"/>
    <cellStyle name="Celda de comprobación" xfId="23" builtinId="23" customBuiltin="1"/>
    <cellStyle name="Celda de comprobación 2" xfId="235" xr:uid="{00000000-0005-0000-0000-0000B91F0000}"/>
    <cellStyle name="Celda de comprobación 3" xfId="236" xr:uid="{00000000-0005-0000-0000-0000BA1F0000}"/>
    <cellStyle name="Celda de comprobación 4" xfId="237" xr:uid="{00000000-0005-0000-0000-0000BB1F0000}"/>
    <cellStyle name="Celda vinculada" xfId="22" builtinId="24" customBuiltin="1"/>
    <cellStyle name="Celda vinculada 2" xfId="238" xr:uid="{00000000-0005-0000-0000-0000BD1F0000}"/>
    <cellStyle name="Celda vinculada 3" xfId="239" xr:uid="{00000000-0005-0000-0000-0000BE1F0000}"/>
    <cellStyle name="Celda vinculada 4" xfId="240" xr:uid="{00000000-0005-0000-0000-0000BF1F0000}"/>
    <cellStyle name="Encabezado 1" xfId="12" xr:uid="{00000000-0005-0000-0000-0000C01F0000}"/>
    <cellStyle name="Encabezado 1 2" xfId="5954" xr:uid="{00000000-0005-0000-0000-0000C11F0000}"/>
    <cellStyle name="Encabezado 1 3" xfId="4437" xr:uid="{00000000-0005-0000-0000-0000C21F0000}"/>
    <cellStyle name="Encabezado 2" xfId="318" xr:uid="{00000000-0005-0000-0000-0000C31F0000}"/>
    <cellStyle name="Encabezado 4" xfId="15" builtinId="19" customBuiltin="1"/>
    <cellStyle name="Encabezado 4 2" xfId="241" xr:uid="{00000000-0005-0000-0000-0000C51F0000}"/>
    <cellStyle name="Encabezado 4 3" xfId="242" xr:uid="{00000000-0005-0000-0000-0000C61F0000}"/>
    <cellStyle name="Encabezado 4 4" xfId="243" xr:uid="{00000000-0005-0000-0000-0000C71F0000}"/>
    <cellStyle name="Énfasis1" xfId="27" builtinId="29" customBuiltin="1"/>
    <cellStyle name="Énfasis1 2" xfId="244" xr:uid="{00000000-0005-0000-0000-0000C91F0000}"/>
    <cellStyle name="Énfasis1 3" xfId="245" xr:uid="{00000000-0005-0000-0000-0000CA1F0000}"/>
    <cellStyle name="Énfasis1 4" xfId="246" xr:uid="{00000000-0005-0000-0000-0000CB1F0000}"/>
    <cellStyle name="Énfasis1 4 2" xfId="2316" xr:uid="{00000000-0005-0000-0000-0000CC1F0000}"/>
    <cellStyle name="Énfasis1 4 3" xfId="336" xr:uid="{00000000-0005-0000-0000-0000CD1F0000}"/>
    <cellStyle name="Énfasis2" xfId="31" builtinId="33" customBuiltin="1"/>
    <cellStyle name="Énfasis2 2" xfId="247" xr:uid="{00000000-0005-0000-0000-0000CF1F0000}"/>
    <cellStyle name="Énfasis2 3" xfId="248" xr:uid="{00000000-0005-0000-0000-0000D01F0000}"/>
    <cellStyle name="Énfasis2 4" xfId="249" xr:uid="{00000000-0005-0000-0000-0000D11F0000}"/>
    <cellStyle name="Énfasis3" xfId="35" builtinId="37" customBuiltin="1"/>
    <cellStyle name="Énfasis3 2" xfId="250" xr:uid="{00000000-0005-0000-0000-0000D31F0000}"/>
    <cellStyle name="Énfasis3 3" xfId="251" xr:uid="{00000000-0005-0000-0000-0000D41F0000}"/>
    <cellStyle name="Énfasis3 4" xfId="252" xr:uid="{00000000-0005-0000-0000-0000D51F0000}"/>
    <cellStyle name="Énfasis4" xfId="39" builtinId="41" customBuiltin="1"/>
    <cellStyle name="Énfasis4 2" xfId="253" xr:uid="{00000000-0005-0000-0000-0000D71F0000}"/>
    <cellStyle name="Énfasis4 3" xfId="254" xr:uid="{00000000-0005-0000-0000-0000D81F0000}"/>
    <cellStyle name="Énfasis4 4" xfId="255" xr:uid="{00000000-0005-0000-0000-0000D91F0000}"/>
    <cellStyle name="Énfasis5" xfId="43" builtinId="45" customBuiltin="1"/>
    <cellStyle name="Énfasis5 2" xfId="256" xr:uid="{00000000-0005-0000-0000-0000DB1F0000}"/>
    <cellStyle name="Énfasis5 3" xfId="257" xr:uid="{00000000-0005-0000-0000-0000DC1F0000}"/>
    <cellStyle name="Énfasis5 4" xfId="258" xr:uid="{00000000-0005-0000-0000-0000DD1F0000}"/>
    <cellStyle name="Énfasis6" xfId="47" builtinId="49" customBuiltin="1"/>
    <cellStyle name="Énfasis6 2" xfId="259" xr:uid="{00000000-0005-0000-0000-0000DF1F0000}"/>
    <cellStyle name="Énfasis6 3" xfId="260" xr:uid="{00000000-0005-0000-0000-0000E01F0000}"/>
    <cellStyle name="Énfasis6 4" xfId="261" xr:uid="{00000000-0005-0000-0000-0000E11F0000}"/>
    <cellStyle name="Entrada" xfId="19" builtinId="20" customBuiltin="1"/>
    <cellStyle name="Entrada 2" xfId="262" xr:uid="{00000000-0005-0000-0000-0000E31F0000}"/>
    <cellStyle name="Entrada 3" xfId="263" xr:uid="{00000000-0005-0000-0000-0000E41F0000}"/>
    <cellStyle name="Entrada 4" xfId="264" xr:uid="{00000000-0005-0000-0000-0000E51F0000}"/>
    <cellStyle name="Euro" xfId="265" xr:uid="{00000000-0005-0000-0000-0000E61F0000}"/>
    <cellStyle name="Fecha" xfId="319" xr:uid="{00000000-0005-0000-0000-0000E71F0000}"/>
    <cellStyle name="Fijo" xfId="320" xr:uid="{00000000-0005-0000-0000-0000E81F0000}"/>
    <cellStyle name="Hipervínculo 2" xfId="322" xr:uid="{00000000-0005-0000-0000-0000E91F0000}"/>
    <cellStyle name="Incorrecto" xfId="17" builtinId="27" customBuiltin="1"/>
    <cellStyle name="Incorrecto 2" xfId="266" xr:uid="{00000000-0005-0000-0000-0000EB1F0000}"/>
    <cellStyle name="Incorrecto 3" xfId="267" xr:uid="{00000000-0005-0000-0000-0000EC1F0000}"/>
    <cellStyle name="Incorrecto 4" xfId="268" xr:uid="{00000000-0005-0000-0000-0000ED1F0000}"/>
    <cellStyle name="Millares [0] 2" xfId="316" xr:uid="{00000000-0005-0000-0000-0000EE1F0000}"/>
    <cellStyle name="Millares [0] 2 2" xfId="323" xr:uid="{00000000-0005-0000-0000-0000EF1F0000}"/>
    <cellStyle name="Millares [0] 2 2 2" xfId="5915" xr:uid="{00000000-0005-0000-0000-0000F01F0000}"/>
    <cellStyle name="Millares [0] 2 2 3" xfId="5955" xr:uid="{00000000-0005-0000-0000-0000F11F0000}"/>
    <cellStyle name="Millares [0] 2 2 4" xfId="4439" xr:uid="{00000000-0005-0000-0000-0000F21F0000}"/>
    <cellStyle name="Millares [0] 2 3" xfId="43199" xr:uid="{00000000-0005-0000-0000-0000F31F0000}"/>
    <cellStyle name="Millares [0] 2 4" xfId="4438" xr:uid="{00000000-0005-0000-0000-0000F41F0000}"/>
    <cellStyle name="Millares [0] 2 5" xfId="2358" xr:uid="{00000000-0005-0000-0000-0000F51F0000}"/>
    <cellStyle name="Millares [0] 3" xfId="5914" xr:uid="{00000000-0005-0000-0000-0000F61F0000}"/>
    <cellStyle name="Millares 2" xfId="58" xr:uid="{00000000-0005-0000-0000-0000F71F0000}"/>
    <cellStyle name="Millares 2 2" xfId="62" xr:uid="{00000000-0005-0000-0000-0000F81F0000}"/>
    <cellStyle name="Millares 2 2 2" xfId="314" xr:uid="{00000000-0005-0000-0000-0000F91F0000}"/>
    <cellStyle name="Millares 2 2 2 2" xfId="2325" xr:uid="{00000000-0005-0000-0000-0000FA1F0000}"/>
    <cellStyle name="Millares 2 2 2 3" xfId="394" xr:uid="{00000000-0005-0000-0000-0000FB1F0000}"/>
    <cellStyle name="Millares 2 2 2 3 2" xfId="5916" xr:uid="{00000000-0005-0000-0000-0000FC1F0000}"/>
    <cellStyle name="Millares 2 2 3" xfId="2171" xr:uid="{00000000-0005-0000-0000-0000FD1F0000}"/>
    <cellStyle name="Millares 2 2 3 2" xfId="5917" xr:uid="{00000000-0005-0000-0000-0000FE1F0000}"/>
    <cellStyle name="Millares 2 2 3 3" xfId="4442" xr:uid="{00000000-0005-0000-0000-0000FF1F0000}"/>
    <cellStyle name="Millares 2 2 3 4" xfId="4115" xr:uid="{00000000-0005-0000-0000-000000200000}"/>
    <cellStyle name="Millares 2 2 4" xfId="341" xr:uid="{00000000-0005-0000-0000-000001200000}"/>
    <cellStyle name="Millares 2 2 4 2" xfId="5918" xr:uid="{00000000-0005-0000-0000-000002200000}"/>
    <cellStyle name="Millares 2 2 5" xfId="5919" xr:uid="{00000000-0005-0000-0000-000003200000}"/>
    <cellStyle name="Millares 2 2 6" xfId="43194" xr:uid="{00000000-0005-0000-0000-000004200000}"/>
    <cellStyle name="Millares 2 2 7" xfId="4441" xr:uid="{00000000-0005-0000-0000-000005200000}"/>
    <cellStyle name="Millares 2 2 8" xfId="2354" xr:uid="{00000000-0005-0000-0000-000006200000}"/>
    <cellStyle name="Millares 2 3" xfId="269" xr:uid="{00000000-0005-0000-0000-000007200000}"/>
    <cellStyle name="Millares 2 3 2" xfId="2317" xr:uid="{00000000-0005-0000-0000-000008200000}"/>
    <cellStyle name="Millares 2 3 3" xfId="342" xr:uid="{00000000-0005-0000-0000-000009200000}"/>
    <cellStyle name="Millares 2 3 3 2" xfId="5920" xr:uid="{00000000-0005-0000-0000-00000A200000}"/>
    <cellStyle name="Millares 2 4" xfId="2170" xr:uid="{00000000-0005-0000-0000-00000B200000}"/>
    <cellStyle name="Millares 2 4 2" xfId="44954" xr:uid="{00000000-0005-0000-0000-00000C200000}"/>
    <cellStyle name="Millares 2 4 3" xfId="4443" xr:uid="{00000000-0005-0000-0000-00000D200000}"/>
    <cellStyle name="Millares 2 4 4" xfId="4114" xr:uid="{00000000-0005-0000-0000-00000E200000}"/>
    <cellStyle name="Millares 2 5" xfId="5978" xr:uid="{00000000-0005-0000-0000-00000F200000}"/>
    <cellStyle name="Millares 2 6" xfId="19842" xr:uid="{00000000-0005-0000-0000-000010200000}"/>
    <cellStyle name="Millares 2 7" xfId="43193" xr:uid="{00000000-0005-0000-0000-000011200000}"/>
    <cellStyle name="Millares 2 8" xfId="4440" xr:uid="{00000000-0005-0000-0000-000012200000}"/>
    <cellStyle name="Millares 2 9" xfId="2353" xr:uid="{00000000-0005-0000-0000-000013200000}"/>
    <cellStyle name="Millares 3" xfId="315" xr:uid="{00000000-0005-0000-0000-000014200000}"/>
    <cellStyle name="Millares 3 10" xfId="343" xr:uid="{00000000-0005-0000-0000-000015200000}"/>
    <cellStyle name="Millares 3 10 2" xfId="5921" xr:uid="{00000000-0005-0000-0000-000016200000}"/>
    <cellStyle name="Millares 3 10 3" xfId="37927" xr:uid="{00000000-0005-0000-0000-000017200000}"/>
    <cellStyle name="Millares 3 10 4" xfId="14740" xr:uid="{00000000-0005-0000-0000-000018200000}"/>
    <cellStyle name="Millares 3 11" xfId="9431" xr:uid="{00000000-0005-0000-0000-000019200000}"/>
    <cellStyle name="Millares 3 11 2" xfId="32612" xr:uid="{00000000-0005-0000-0000-00001A200000}"/>
    <cellStyle name="Millares 3 12" xfId="19995" xr:uid="{00000000-0005-0000-0000-00001B200000}"/>
    <cellStyle name="Millares 3 12 2" xfId="27302" xr:uid="{00000000-0005-0000-0000-00001C200000}"/>
    <cellStyle name="Millares 3 13" xfId="21987" xr:uid="{00000000-0005-0000-0000-00001D200000}"/>
    <cellStyle name="Millares 3 14" xfId="43198" xr:uid="{00000000-0005-0000-0000-00001E200000}"/>
    <cellStyle name="Millares 3 15" xfId="4444" xr:uid="{00000000-0005-0000-0000-00001F200000}"/>
    <cellStyle name="Millares 3 16" xfId="2357" xr:uid="{00000000-0005-0000-0000-000020200000}"/>
    <cellStyle name="Millares 3 2" xfId="324" xr:uid="{00000000-0005-0000-0000-000021200000}"/>
    <cellStyle name="Millares 3 2 10" xfId="9493" xr:uid="{00000000-0005-0000-0000-000022200000}"/>
    <cellStyle name="Millares 3 2 10 2" xfId="32674" xr:uid="{00000000-0005-0000-0000-000023200000}"/>
    <cellStyle name="Millares 3 2 11" xfId="19997" xr:uid="{00000000-0005-0000-0000-000024200000}"/>
    <cellStyle name="Millares 3 2 11 2" xfId="27364" xr:uid="{00000000-0005-0000-0000-000025200000}"/>
    <cellStyle name="Millares 3 2 12" xfId="22049" xr:uid="{00000000-0005-0000-0000-000026200000}"/>
    <cellStyle name="Millares 3 2 2" xfId="783" xr:uid="{00000000-0005-0000-0000-000027200000}"/>
    <cellStyle name="Millares 3 2 2 10" xfId="22318" xr:uid="{00000000-0005-0000-0000-000028200000}"/>
    <cellStyle name="Millares 3 2 2 11" xfId="43584" xr:uid="{00000000-0005-0000-0000-000029200000}"/>
    <cellStyle name="Millares 3 2 2 12" xfId="4445" xr:uid="{00000000-0005-0000-0000-00002A200000}"/>
    <cellStyle name="Millares 3 2 2 13" xfId="2744" xr:uid="{00000000-0005-0000-0000-00002B200000}"/>
    <cellStyle name="Millares 3 2 2 2" xfId="1351" xr:uid="{00000000-0005-0000-0000-00002C200000}"/>
    <cellStyle name="Millares 3 2 2 2 2" xfId="5922" xr:uid="{00000000-0005-0000-0000-00002D200000}"/>
    <cellStyle name="Millares 3 2 2 3" xfId="1199" xr:uid="{00000000-0005-0000-0000-00002E200000}"/>
    <cellStyle name="Millares 3 2 2 3 10" xfId="4446" xr:uid="{00000000-0005-0000-0000-00002F200000}"/>
    <cellStyle name="Millares 3 2 2 3 11" xfId="3150" xr:uid="{00000000-0005-0000-0000-000030200000}"/>
    <cellStyle name="Millares 3 2 2 3 2" xfId="2014" xr:uid="{00000000-0005-0000-0000-000031200000}"/>
    <cellStyle name="Millares 3 2 2 3 2 10" xfId="3962" xr:uid="{00000000-0005-0000-0000-000032200000}"/>
    <cellStyle name="Millares 3 2 2 3 2 2" xfId="5923" xr:uid="{00000000-0005-0000-0000-000033200000}"/>
    <cellStyle name="Millares 3 2 2 3 2 2 2" xfId="17915" xr:uid="{00000000-0005-0000-0000-000034200000}"/>
    <cellStyle name="Millares 3 2 2 3 2 2 2 2" xfId="41239" xr:uid="{00000000-0005-0000-0000-000035200000}"/>
    <cellStyle name="Millares 3 2 2 3 2 2 3" xfId="12741" xr:uid="{00000000-0005-0000-0000-000036200000}"/>
    <cellStyle name="Millares 3 2 2 3 2 2 3 2" xfId="35924" xr:uid="{00000000-0005-0000-0000-000037200000}"/>
    <cellStyle name="Millares 3 2 2 3 2 2 4" xfId="30614" xr:uid="{00000000-0005-0000-0000-000038200000}"/>
    <cellStyle name="Millares 3 2 2 3 2 2 5" xfId="25299" xr:uid="{00000000-0005-0000-0000-000039200000}"/>
    <cellStyle name="Millares 3 2 2 3 2 3" xfId="9205" xr:uid="{00000000-0005-0000-0000-00003A200000}"/>
    <cellStyle name="Millares 3 2 2 3 2 3 2" xfId="19662" xr:uid="{00000000-0005-0000-0000-00003B200000}"/>
    <cellStyle name="Millares 3 2 2 3 2 3 2 2" xfId="43007" xr:uid="{00000000-0005-0000-0000-00003C200000}"/>
    <cellStyle name="Millares 3 2 2 3 2 3 3" xfId="14508" xr:uid="{00000000-0005-0000-0000-00003D200000}"/>
    <cellStyle name="Millares 3 2 2 3 2 3 3 2" xfId="37692" xr:uid="{00000000-0005-0000-0000-00003E200000}"/>
    <cellStyle name="Millares 3 2 2 3 2 3 4" xfId="32382" xr:uid="{00000000-0005-0000-0000-00003F200000}"/>
    <cellStyle name="Millares 3 2 2 3 2 3 5" xfId="27067" xr:uid="{00000000-0005-0000-0000-000040200000}"/>
    <cellStyle name="Millares 3 2 2 3 2 4" xfId="16289" xr:uid="{00000000-0005-0000-0000-000041200000}"/>
    <cellStyle name="Millares 3 2 2 3 2 4 2" xfId="39476" xr:uid="{00000000-0005-0000-0000-000042200000}"/>
    <cellStyle name="Millares 3 2 2 3 2 5" xfId="10980" xr:uid="{00000000-0005-0000-0000-000043200000}"/>
    <cellStyle name="Millares 3 2 2 3 2 5 2" xfId="34161" xr:uid="{00000000-0005-0000-0000-000044200000}"/>
    <cellStyle name="Millares 3 2 2 3 2 6" xfId="21607" xr:uid="{00000000-0005-0000-0000-000045200000}"/>
    <cellStyle name="Millares 3 2 2 3 2 6 2" xfId="28851" xr:uid="{00000000-0005-0000-0000-000046200000}"/>
    <cellStyle name="Millares 3 2 2 3 2 7" xfId="23536" xr:uid="{00000000-0005-0000-0000-000047200000}"/>
    <cellStyle name="Millares 3 2 2 3 2 8" xfId="44802" xr:uid="{00000000-0005-0000-0000-000048200000}"/>
    <cellStyle name="Millares 3 2 2 3 2 9" xfId="4447" xr:uid="{00000000-0005-0000-0000-000049200000}"/>
    <cellStyle name="Millares 3 2 2 3 3" xfId="5924" xr:uid="{00000000-0005-0000-0000-00004A200000}"/>
    <cellStyle name="Millares 3 2 2 3 3 2" xfId="17151" xr:uid="{00000000-0005-0000-0000-00004B200000}"/>
    <cellStyle name="Millares 3 2 2 3 3 2 2" xfId="40427" xr:uid="{00000000-0005-0000-0000-00004C200000}"/>
    <cellStyle name="Millares 3 2 2 3 3 3" xfId="11929" xr:uid="{00000000-0005-0000-0000-00004D200000}"/>
    <cellStyle name="Millares 3 2 2 3 3 3 2" xfId="35112" xr:uid="{00000000-0005-0000-0000-00004E200000}"/>
    <cellStyle name="Millares 3 2 2 3 3 4" xfId="29802" xr:uid="{00000000-0005-0000-0000-00004F200000}"/>
    <cellStyle name="Millares 3 2 2 3 3 5" xfId="24487" xr:uid="{00000000-0005-0000-0000-000050200000}"/>
    <cellStyle name="Millares 3 2 2 3 4" xfId="8440" xr:uid="{00000000-0005-0000-0000-000051200000}"/>
    <cellStyle name="Millares 3 2 2 3 4 2" xfId="18850" xr:uid="{00000000-0005-0000-0000-000052200000}"/>
    <cellStyle name="Millares 3 2 2 3 4 2 2" xfId="42195" xr:uid="{00000000-0005-0000-0000-000053200000}"/>
    <cellStyle name="Millares 3 2 2 3 4 3" xfId="13696" xr:uid="{00000000-0005-0000-0000-000054200000}"/>
    <cellStyle name="Millares 3 2 2 3 4 3 2" xfId="36880" xr:uid="{00000000-0005-0000-0000-000055200000}"/>
    <cellStyle name="Millares 3 2 2 3 4 4" xfId="31570" xr:uid="{00000000-0005-0000-0000-000056200000}"/>
    <cellStyle name="Millares 3 2 2 3 4 5" xfId="26255" xr:uid="{00000000-0005-0000-0000-000057200000}"/>
    <cellStyle name="Millares 3 2 2 3 5" xfId="15477" xr:uid="{00000000-0005-0000-0000-000058200000}"/>
    <cellStyle name="Millares 3 2 2 3 5 2" xfId="38664" xr:uid="{00000000-0005-0000-0000-000059200000}"/>
    <cellStyle name="Millares 3 2 2 3 6" xfId="10168" xr:uid="{00000000-0005-0000-0000-00005A200000}"/>
    <cellStyle name="Millares 3 2 2 3 6 2" xfId="33349" xr:uid="{00000000-0005-0000-0000-00005B200000}"/>
    <cellStyle name="Millares 3 2 2 3 7" xfId="20795" xr:uid="{00000000-0005-0000-0000-00005C200000}"/>
    <cellStyle name="Millares 3 2 2 3 7 2" xfId="28039" xr:uid="{00000000-0005-0000-0000-00005D200000}"/>
    <cellStyle name="Millares 3 2 2 3 8" xfId="22724" xr:uid="{00000000-0005-0000-0000-00005E200000}"/>
    <cellStyle name="Millares 3 2 2 3 9" xfId="43990" xr:uid="{00000000-0005-0000-0000-00005F200000}"/>
    <cellStyle name="Millares 3 2 2 4" xfId="1607" xr:uid="{00000000-0005-0000-0000-000060200000}"/>
    <cellStyle name="Millares 3 2 2 4 10" xfId="3556" xr:uid="{00000000-0005-0000-0000-000061200000}"/>
    <cellStyle name="Millares 3 2 2 4 2" xfId="5925" xr:uid="{00000000-0005-0000-0000-000062200000}"/>
    <cellStyle name="Millares 3 2 2 4 2 2" xfId="17533" xr:uid="{00000000-0005-0000-0000-000063200000}"/>
    <cellStyle name="Millares 3 2 2 4 2 2 2" xfId="40833" xr:uid="{00000000-0005-0000-0000-000064200000}"/>
    <cellStyle name="Millares 3 2 2 4 2 3" xfId="12335" xr:uid="{00000000-0005-0000-0000-000065200000}"/>
    <cellStyle name="Millares 3 2 2 4 2 3 2" xfId="35518" xr:uid="{00000000-0005-0000-0000-000066200000}"/>
    <cellStyle name="Millares 3 2 2 4 2 4" xfId="30208" xr:uid="{00000000-0005-0000-0000-000067200000}"/>
    <cellStyle name="Millares 3 2 2 4 2 5" xfId="24893" xr:uid="{00000000-0005-0000-0000-000068200000}"/>
    <cellStyle name="Millares 3 2 2 4 3" xfId="8822" xr:uid="{00000000-0005-0000-0000-000069200000}"/>
    <cellStyle name="Millares 3 2 2 4 3 2" xfId="19256" xr:uid="{00000000-0005-0000-0000-00006A200000}"/>
    <cellStyle name="Millares 3 2 2 4 3 2 2" xfId="42601" xr:uid="{00000000-0005-0000-0000-00006B200000}"/>
    <cellStyle name="Millares 3 2 2 4 3 3" xfId="14102" xr:uid="{00000000-0005-0000-0000-00006C200000}"/>
    <cellStyle name="Millares 3 2 2 4 3 3 2" xfId="37286" xr:uid="{00000000-0005-0000-0000-00006D200000}"/>
    <cellStyle name="Millares 3 2 2 4 3 4" xfId="31976" xr:uid="{00000000-0005-0000-0000-00006E200000}"/>
    <cellStyle name="Millares 3 2 2 4 3 5" xfId="26661" xr:uid="{00000000-0005-0000-0000-00006F200000}"/>
    <cellStyle name="Millares 3 2 2 4 4" xfId="15883" xr:uid="{00000000-0005-0000-0000-000070200000}"/>
    <cellStyle name="Millares 3 2 2 4 4 2" xfId="39070" xr:uid="{00000000-0005-0000-0000-000071200000}"/>
    <cellStyle name="Millares 3 2 2 4 5" xfId="10574" xr:uid="{00000000-0005-0000-0000-000072200000}"/>
    <cellStyle name="Millares 3 2 2 4 5 2" xfId="33755" xr:uid="{00000000-0005-0000-0000-000073200000}"/>
    <cellStyle name="Millares 3 2 2 4 6" xfId="21201" xr:uid="{00000000-0005-0000-0000-000074200000}"/>
    <cellStyle name="Millares 3 2 2 4 6 2" xfId="28445" xr:uid="{00000000-0005-0000-0000-000075200000}"/>
    <cellStyle name="Millares 3 2 2 4 7" xfId="23130" xr:uid="{00000000-0005-0000-0000-000076200000}"/>
    <cellStyle name="Millares 3 2 2 4 8" xfId="44396" xr:uid="{00000000-0005-0000-0000-000077200000}"/>
    <cellStyle name="Millares 3 2 2 4 9" xfId="4448" xr:uid="{00000000-0005-0000-0000-000078200000}"/>
    <cellStyle name="Millares 3 2 2 5" xfId="5926" xr:uid="{00000000-0005-0000-0000-000079200000}"/>
    <cellStyle name="Millares 3 2 2 5 2" xfId="16793" xr:uid="{00000000-0005-0000-0000-00007A200000}"/>
    <cellStyle name="Millares 3 2 2 5 2 2" xfId="40021" xr:uid="{00000000-0005-0000-0000-00007B200000}"/>
    <cellStyle name="Millares 3 2 2 5 3" xfId="11523" xr:uid="{00000000-0005-0000-0000-00007C200000}"/>
    <cellStyle name="Millares 3 2 2 5 3 2" xfId="34706" xr:uid="{00000000-0005-0000-0000-00007D200000}"/>
    <cellStyle name="Millares 3 2 2 5 4" xfId="29396" xr:uid="{00000000-0005-0000-0000-00007E200000}"/>
    <cellStyle name="Millares 3 2 2 5 5" xfId="24081" xr:uid="{00000000-0005-0000-0000-00007F200000}"/>
    <cellStyle name="Millares 3 2 2 6" xfId="8082" xr:uid="{00000000-0005-0000-0000-000080200000}"/>
    <cellStyle name="Millares 3 2 2 6 2" xfId="18445" xr:uid="{00000000-0005-0000-0000-000081200000}"/>
    <cellStyle name="Millares 3 2 2 6 2 2" xfId="41789" xr:uid="{00000000-0005-0000-0000-000082200000}"/>
    <cellStyle name="Millares 3 2 2 6 3" xfId="13290" xr:uid="{00000000-0005-0000-0000-000083200000}"/>
    <cellStyle name="Millares 3 2 2 6 3 2" xfId="36474" xr:uid="{00000000-0005-0000-0000-000084200000}"/>
    <cellStyle name="Millares 3 2 2 6 4" xfId="31164" xr:uid="{00000000-0005-0000-0000-000085200000}"/>
    <cellStyle name="Millares 3 2 2 6 5" xfId="25849" xr:uid="{00000000-0005-0000-0000-000086200000}"/>
    <cellStyle name="Millares 3 2 2 7" xfId="15071" xr:uid="{00000000-0005-0000-0000-000087200000}"/>
    <cellStyle name="Millares 3 2 2 7 2" xfId="38258" xr:uid="{00000000-0005-0000-0000-000088200000}"/>
    <cellStyle name="Millares 3 2 2 8" xfId="9762" xr:uid="{00000000-0005-0000-0000-000089200000}"/>
    <cellStyle name="Millares 3 2 2 8 2" xfId="32943" xr:uid="{00000000-0005-0000-0000-00008A200000}"/>
    <cellStyle name="Millares 3 2 2 9" xfId="20389" xr:uid="{00000000-0005-0000-0000-00008B200000}"/>
    <cellStyle name="Millares 3 2 2 9 2" xfId="27633" xr:uid="{00000000-0005-0000-0000-00008C200000}"/>
    <cellStyle name="Millares 3 2 3" xfId="920" xr:uid="{00000000-0005-0000-0000-00008D200000}"/>
    <cellStyle name="Millares 3 2 3 10" xfId="43713" xr:uid="{00000000-0005-0000-0000-00008E200000}"/>
    <cellStyle name="Millares 3 2 3 11" xfId="4449" xr:uid="{00000000-0005-0000-0000-00008F200000}"/>
    <cellStyle name="Millares 3 2 3 12" xfId="2873" xr:uid="{00000000-0005-0000-0000-000090200000}"/>
    <cellStyle name="Millares 3 2 3 2" xfId="1328" xr:uid="{00000000-0005-0000-0000-000091200000}"/>
    <cellStyle name="Millares 3 2 3 2 10" xfId="4450" xr:uid="{00000000-0005-0000-0000-000092200000}"/>
    <cellStyle name="Millares 3 2 3 2 11" xfId="3279" xr:uid="{00000000-0005-0000-0000-000093200000}"/>
    <cellStyle name="Millares 3 2 3 2 2" xfId="2143" xr:uid="{00000000-0005-0000-0000-000094200000}"/>
    <cellStyle name="Millares 3 2 3 2 2 10" xfId="4091" xr:uid="{00000000-0005-0000-0000-000095200000}"/>
    <cellStyle name="Millares 3 2 3 2 2 2" xfId="5927" xr:uid="{00000000-0005-0000-0000-000096200000}"/>
    <cellStyle name="Millares 3 2 3 2 2 2 2" xfId="18032" xr:uid="{00000000-0005-0000-0000-000097200000}"/>
    <cellStyle name="Millares 3 2 3 2 2 2 2 2" xfId="41368" xr:uid="{00000000-0005-0000-0000-000098200000}"/>
    <cellStyle name="Millares 3 2 3 2 2 2 3" xfId="12870" xr:uid="{00000000-0005-0000-0000-000099200000}"/>
    <cellStyle name="Millares 3 2 3 2 2 2 3 2" xfId="36053" xr:uid="{00000000-0005-0000-0000-00009A200000}"/>
    <cellStyle name="Millares 3 2 3 2 2 2 4" xfId="30743" xr:uid="{00000000-0005-0000-0000-00009B200000}"/>
    <cellStyle name="Millares 3 2 3 2 2 2 5" xfId="25428" xr:uid="{00000000-0005-0000-0000-00009C200000}"/>
    <cellStyle name="Millares 3 2 3 2 2 3" xfId="9322" xr:uid="{00000000-0005-0000-0000-00009D200000}"/>
    <cellStyle name="Millares 3 2 3 2 2 3 2" xfId="19791" xr:uid="{00000000-0005-0000-0000-00009E200000}"/>
    <cellStyle name="Millares 3 2 3 2 2 3 2 2" xfId="43136" xr:uid="{00000000-0005-0000-0000-00009F200000}"/>
    <cellStyle name="Millares 3 2 3 2 2 3 3" xfId="14637" xr:uid="{00000000-0005-0000-0000-0000A0200000}"/>
    <cellStyle name="Millares 3 2 3 2 2 3 3 2" xfId="37821" xr:uid="{00000000-0005-0000-0000-0000A1200000}"/>
    <cellStyle name="Millares 3 2 3 2 2 3 4" xfId="32511" xr:uid="{00000000-0005-0000-0000-0000A2200000}"/>
    <cellStyle name="Millares 3 2 3 2 2 3 5" xfId="27196" xr:uid="{00000000-0005-0000-0000-0000A3200000}"/>
    <cellStyle name="Millares 3 2 3 2 2 4" xfId="16418" xr:uid="{00000000-0005-0000-0000-0000A4200000}"/>
    <cellStyle name="Millares 3 2 3 2 2 4 2" xfId="39605" xr:uid="{00000000-0005-0000-0000-0000A5200000}"/>
    <cellStyle name="Millares 3 2 3 2 2 5" xfId="11109" xr:uid="{00000000-0005-0000-0000-0000A6200000}"/>
    <cellStyle name="Millares 3 2 3 2 2 5 2" xfId="34290" xr:uid="{00000000-0005-0000-0000-0000A7200000}"/>
    <cellStyle name="Millares 3 2 3 2 2 6" xfId="21736" xr:uid="{00000000-0005-0000-0000-0000A8200000}"/>
    <cellStyle name="Millares 3 2 3 2 2 6 2" xfId="28980" xr:uid="{00000000-0005-0000-0000-0000A9200000}"/>
    <cellStyle name="Millares 3 2 3 2 2 7" xfId="23665" xr:uid="{00000000-0005-0000-0000-0000AA200000}"/>
    <cellStyle name="Millares 3 2 3 2 2 8" xfId="44931" xr:uid="{00000000-0005-0000-0000-0000AB200000}"/>
    <cellStyle name="Millares 3 2 3 2 2 9" xfId="4451" xr:uid="{00000000-0005-0000-0000-0000AC200000}"/>
    <cellStyle name="Millares 3 2 3 2 3" xfId="5928" xr:uid="{00000000-0005-0000-0000-0000AD200000}"/>
    <cellStyle name="Millares 3 2 3 2 3 2" xfId="17268" xr:uid="{00000000-0005-0000-0000-0000AE200000}"/>
    <cellStyle name="Millares 3 2 3 2 3 2 2" xfId="40556" xr:uid="{00000000-0005-0000-0000-0000AF200000}"/>
    <cellStyle name="Millares 3 2 3 2 3 3" xfId="12058" xr:uid="{00000000-0005-0000-0000-0000B0200000}"/>
    <cellStyle name="Millares 3 2 3 2 3 3 2" xfId="35241" xr:uid="{00000000-0005-0000-0000-0000B1200000}"/>
    <cellStyle name="Millares 3 2 3 2 3 4" xfId="29931" xr:uid="{00000000-0005-0000-0000-0000B2200000}"/>
    <cellStyle name="Millares 3 2 3 2 3 5" xfId="24616" xr:uid="{00000000-0005-0000-0000-0000B3200000}"/>
    <cellStyle name="Millares 3 2 3 2 4" xfId="8557" xr:uid="{00000000-0005-0000-0000-0000B4200000}"/>
    <cellStyle name="Millares 3 2 3 2 4 2" xfId="18979" xr:uid="{00000000-0005-0000-0000-0000B5200000}"/>
    <cellStyle name="Millares 3 2 3 2 4 2 2" xfId="42324" xr:uid="{00000000-0005-0000-0000-0000B6200000}"/>
    <cellStyle name="Millares 3 2 3 2 4 3" xfId="13825" xr:uid="{00000000-0005-0000-0000-0000B7200000}"/>
    <cellStyle name="Millares 3 2 3 2 4 3 2" xfId="37009" xr:uid="{00000000-0005-0000-0000-0000B8200000}"/>
    <cellStyle name="Millares 3 2 3 2 4 4" xfId="31699" xr:uid="{00000000-0005-0000-0000-0000B9200000}"/>
    <cellStyle name="Millares 3 2 3 2 4 5" xfId="26384" xr:uid="{00000000-0005-0000-0000-0000BA200000}"/>
    <cellStyle name="Millares 3 2 3 2 5" xfId="15606" xr:uid="{00000000-0005-0000-0000-0000BB200000}"/>
    <cellStyle name="Millares 3 2 3 2 5 2" xfId="38793" xr:uid="{00000000-0005-0000-0000-0000BC200000}"/>
    <cellStyle name="Millares 3 2 3 2 6" xfId="10297" xr:uid="{00000000-0005-0000-0000-0000BD200000}"/>
    <cellStyle name="Millares 3 2 3 2 6 2" xfId="33478" xr:uid="{00000000-0005-0000-0000-0000BE200000}"/>
    <cellStyle name="Millares 3 2 3 2 7" xfId="20924" xr:uid="{00000000-0005-0000-0000-0000BF200000}"/>
    <cellStyle name="Millares 3 2 3 2 7 2" xfId="28168" xr:uid="{00000000-0005-0000-0000-0000C0200000}"/>
    <cellStyle name="Millares 3 2 3 2 8" xfId="22853" xr:uid="{00000000-0005-0000-0000-0000C1200000}"/>
    <cellStyle name="Millares 3 2 3 2 9" xfId="44119" xr:uid="{00000000-0005-0000-0000-0000C2200000}"/>
    <cellStyle name="Millares 3 2 3 3" xfId="1736" xr:uid="{00000000-0005-0000-0000-0000C3200000}"/>
    <cellStyle name="Millares 3 2 3 3 10" xfId="3685" xr:uid="{00000000-0005-0000-0000-0000C4200000}"/>
    <cellStyle name="Millares 3 2 3 3 2" xfId="5929" xr:uid="{00000000-0005-0000-0000-0000C5200000}"/>
    <cellStyle name="Millares 3 2 3 3 2 2" xfId="17650" xr:uid="{00000000-0005-0000-0000-0000C6200000}"/>
    <cellStyle name="Millares 3 2 3 3 2 2 2" xfId="40962" xr:uid="{00000000-0005-0000-0000-0000C7200000}"/>
    <cellStyle name="Millares 3 2 3 3 2 3" xfId="12464" xr:uid="{00000000-0005-0000-0000-0000C8200000}"/>
    <cellStyle name="Millares 3 2 3 3 2 3 2" xfId="35647" xr:uid="{00000000-0005-0000-0000-0000C9200000}"/>
    <cellStyle name="Millares 3 2 3 3 2 4" xfId="30337" xr:uid="{00000000-0005-0000-0000-0000CA200000}"/>
    <cellStyle name="Millares 3 2 3 3 2 5" xfId="25022" xr:uid="{00000000-0005-0000-0000-0000CB200000}"/>
    <cellStyle name="Millares 3 2 3 3 3" xfId="8939" xr:uid="{00000000-0005-0000-0000-0000CC200000}"/>
    <cellStyle name="Millares 3 2 3 3 3 2" xfId="19385" xr:uid="{00000000-0005-0000-0000-0000CD200000}"/>
    <cellStyle name="Millares 3 2 3 3 3 2 2" xfId="42730" xr:uid="{00000000-0005-0000-0000-0000CE200000}"/>
    <cellStyle name="Millares 3 2 3 3 3 3" xfId="14231" xr:uid="{00000000-0005-0000-0000-0000CF200000}"/>
    <cellStyle name="Millares 3 2 3 3 3 3 2" xfId="37415" xr:uid="{00000000-0005-0000-0000-0000D0200000}"/>
    <cellStyle name="Millares 3 2 3 3 3 4" xfId="32105" xr:uid="{00000000-0005-0000-0000-0000D1200000}"/>
    <cellStyle name="Millares 3 2 3 3 3 5" xfId="26790" xr:uid="{00000000-0005-0000-0000-0000D2200000}"/>
    <cellStyle name="Millares 3 2 3 3 4" xfId="16012" xr:uid="{00000000-0005-0000-0000-0000D3200000}"/>
    <cellStyle name="Millares 3 2 3 3 4 2" xfId="39199" xr:uid="{00000000-0005-0000-0000-0000D4200000}"/>
    <cellStyle name="Millares 3 2 3 3 5" xfId="10703" xr:uid="{00000000-0005-0000-0000-0000D5200000}"/>
    <cellStyle name="Millares 3 2 3 3 5 2" xfId="33884" xr:uid="{00000000-0005-0000-0000-0000D6200000}"/>
    <cellStyle name="Millares 3 2 3 3 6" xfId="21330" xr:uid="{00000000-0005-0000-0000-0000D7200000}"/>
    <cellStyle name="Millares 3 2 3 3 6 2" xfId="28574" xr:uid="{00000000-0005-0000-0000-0000D8200000}"/>
    <cellStyle name="Millares 3 2 3 3 7" xfId="23259" xr:uid="{00000000-0005-0000-0000-0000D9200000}"/>
    <cellStyle name="Millares 3 2 3 3 8" xfId="44525" xr:uid="{00000000-0005-0000-0000-0000DA200000}"/>
    <cellStyle name="Millares 3 2 3 3 9" xfId="4452" xr:uid="{00000000-0005-0000-0000-0000DB200000}"/>
    <cellStyle name="Millares 3 2 3 4" xfId="5930" xr:uid="{00000000-0005-0000-0000-0000DC200000}"/>
    <cellStyle name="Millares 3 2 3 4 2" xfId="16898" xr:uid="{00000000-0005-0000-0000-0000DD200000}"/>
    <cellStyle name="Millares 3 2 3 4 2 2" xfId="40150" xr:uid="{00000000-0005-0000-0000-0000DE200000}"/>
    <cellStyle name="Millares 3 2 3 4 3" xfId="11652" xr:uid="{00000000-0005-0000-0000-0000DF200000}"/>
    <cellStyle name="Millares 3 2 3 4 3 2" xfId="34835" xr:uid="{00000000-0005-0000-0000-0000E0200000}"/>
    <cellStyle name="Millares 3 2 3 4 4" xfId="29525" xr:uid="{00000000-0005-0000-0000-0000E1200000}"/>
    <cellStyle name="Millares 3 2 3 4 5" xfId="24210" xr:uid="{00000000-0005-0000-0000-0000E2200000}"/>
    <cellStyle name="Millares 3 2 3 5" xfId="8187" xr:uid="{00000000-0005-0000-0000-0000E3200000}"/>
    <cellStyle name="Millares 3 2 3 5 2" xfId="18574" xr:uid="{00000000-0005-0000-0000-0000E4200000}"/>
    <cellStyle name="Millares 3 2 3 5 2 2" xfId="41918" xr:uid="{00000000-0005-0000-0000-0000E5200000}"/>
    <cellStyle name="Millares 3 2 3 5 3" xfId="13419" xr:uid="{00000000-0005-0000-0000-0000E6200000}"/>
    <cellStyle name="Millares 3 2 3 5 3 2" xfId="36603" xr:uid="{00000000-0005-0000-0000-0000E7200000}"/>
    <cellStyle name="Millares 3 2 3 5 4" xfId="31293" xr:uid="{00000000-0005-0000-0000-0000E8200000}"/>
    <cellStyle name="Millares 3 2 3 5 5" xfId="25978" xr:uid="{00000000-0005-0000-0000-0000E9200000}"/>
    <cellStyle name="Millares 3 2 3 6" xfId="15200" xr:uid="{00000000-0005-0000-0000-0000EA200000}"/>
    <cellStyle name="Millares 3 2 3 6 2" xfId="38387" xr:uid="{00000000-0005-0000-0000-0000EB200000}"/>
    <cellStyle name="Millares 3 2 3 7" xfId="9891" xr:uid="{00000000-0005-0000-0000-0000EC200000}"/>
    <cellStyle name="Millares 3 2 3 7 2" xfId="33072" xr:uid="{00000000-0005-0000-0000-0000ED200000}"/>
    <cellStyle name="Millares 3 2 3 8" xfId="20518" xr:uid="{00000000-0005-0000-0000-0000EE200000}"/>
    <cellStyle name="Millares 3 2 3 8 2" xfId="27762" xr:uid="{00000000-0005-0000-0000-0000EF200000}"/>
    <cellStyle name="Millares 3 2 3 9" xfId="22447" xr:uid="{00000000-0005-0000-0000-0000F0200000}"/>
    <cellStyle name="Millares 3 2 4" xfId="1064" xr:uid="{00000000-0005-0000-0000-0000F1200000}"/>
    <cellStyle name="Millares 3 2 4 10" xfId="4453" xr:uid="{00000000-0005-0000-0000-0000F2200000}"/>
    <cellStyle name="Millares 3 2 4 11" xfId="3015" xr:uid="{00000000-0005-0000-0000-0000F3200000}"/>
    <cellStyle name="Millares 3 2 4 2" xfId="1879" xr:uid="{00000000-0005-0000-0000-0000F4200000}"/>
    <cellStyle name="Millares 3 2 4 2 10" xfId="3827" xr:uid="{00000000-0005-0000-0000-0000F5200000}"/>
    <cellStyle name="Millares 3 2 4 2 2" xfId="5931" xr:uid="{00000000-0005-0000-0000-0000F6200000}"/>
    <cellStyle name="Millares 3 2 4 2 2 2" xfId="17792" xr:uid="{00000000-0005-0000-0000-0000F7200000}"/>
    <cellStyle name="Millares 3 2 4 2 2 2 2" xfId="41104" xr:uid="{00000000-0005-0000-0000-0000F8200000}"/>
    <cellStyle name="Millares 3 2 4 2 2 3" xfId="12606" xr:uid="{00000000-0005-0000-0000-0000F9200000}"/>
    <cellStyle name="Millares 3 2 4 2 2 3 2" xfId="35789" xr:uid="{00000000-0005-0000-0000-0000FA200000}"/>
    <cellStyle name="Millares 3 2 4 2 2 4" xfId="30479" xr:uid="{00000000-0005-0000-0000-0000FB200000}"/>
    <cellStyle name="Millares 3 2 4 2 2 5" xfId="25164" xr:uid="{00000000-0005-0000-0000-0000FC200000}"/>
    <cellStyle name="Millares 3 2 4 2 3" xfId="9082" xr:uid="{00000000-0005-0000-0000-0000FD200000}"/>
    <cellStyle name="Millares 3 2 4 2 3 2" xfId="19527" xr:uid="{00000000-0005-0000-0000-0000FE200000}"/>
    <cellStyle name="Millares 3 2 4 2 3 2 2" xfId="42872" xr:uid="{00000000-0005-0000-0000-0000FF200000}"/>
    <cellStyle name="Millares 3 2 4 2 3 3" xfId="14373" xr:uid="{00000000-0005-0000-0000-000000210000}"/>
    <cellStyle name="Millares 3 2 4 2 3 3 2" xfId="37557" xr:uid="{00000000-0005-0000-0000-000001210000}"/>
    <cellStyle name="Millares 3 2 4 2 3 4" xfId="32247" xr:uid="{00000000-0005-0000-0000-000002210000}"/>
    <cellStyle name="Millares 3 2 4 2 3 5" xfId="26932" xr:uid="{00000000-0005-0000-0000-000003210000}"/>
    <cellStyle name="Millares 3 2 4 2 4" xfId="16154" xr:uid="{00000000-0005-0000-0000-000004210000}"/>
    <cellStyle name="Millares 3 2 4 2 4 2" xfId="39341" xr:uid="{00000000-0005-0000-0000-000005210000}"/>
    <cellStyle name="Millares 3 2 4 2 5" xfId="10845" xr:uid="{00000000-0005-0000-0000-000006210000}"/>
    <cellStyle name="Millares 3 2 4 2 5 2" xfId="34026" xr:uid="{00000000-0005-0000-0000-000007210000}"/>
    <cellStyle name="Millares 3 2 4 2 6" xfId="21472" xr:uid="{00000000-0005-0000-0000-000008210000}"/>
    <cellStyle name="Millares 3 2 4 2 6 2" xfId="28716" xr:uid="{00000000-0005-0000-0000-000009210000}"/>
    <cellStyle name="Millares 3 2 4 2 7" xfId="23401" xr:uid="{00000000-0005-0000-0000-00000A210000}"/>
    <cellStyle name="Millares 3 2 4 2 8" xfId="44667" xr:uid="{00000000-0005-0000-0000-00000B210000}"/>
    <cellStyle name="Millares 3 2 4 2 9" xfId="4454" xr:uid="{00000000-0005-0000-0000-00000C210000}"/>
    <cellStyle name="Millares 3 2 4 3" xfId="5932" xr:uid="{00000000-0005-0000-0000-00000D210000}"/>
    <cellStyle name="Millares 3 2 4 3 2" xfId="17040" xr:uid="{00000000-0005-0000-0000-00000E210000}"/>
    <cellStyle name="Millares 3 2 4 3 2 2" xfId="40292" xr:uid="{00000000-0005-0000-0000-00000F210000}"/>
    <cellStyle name="Millares 3 2 4 3 3" xfId="11794" xr:uid="{00000000-0005-0000-0000-000010210000}"/>
    <cellStyle name="Millares 3 2 4 3 3 2" xfId="34977" xr:uid="{00000000-0005-0000-0000-000011210000}"/>
    <cellStyle name="Millares 3 2 4 3 4" xfId="29667" xr:uid="{00000000-0005-0000-0000-000012210000}"/>
    <cellStyle name="Millares 3 2 4 3 5" xfId="24352" xr:uid="{00000000-0005-0000-0000-000013210000}"/>
    <cellStyle name="Millares 3 2 4 4" xfId="8329" xr:uid="{00000000-0005-0000-0000-000014210000}"/>
    <cellStyle name="Millares 3 2 4 4 2" xfId="18715" xr:uid="{00000000-0005-0000-0000-000015210000}"/>
    <cellStyle name="Millares 3 2 4 4 2 2" xfId="42060" xr:uid="{00000000-0005-0000-0000-000016210000}"/>
    <cellStyle name="Millares 3 2 4 4 3" xfId="13561" xr:uid="{00000000-0005-0000-0000-000017210000}"/>
    <cellStyle name="Millares 3 2 4 4 3 2" xfId="36745" xr:uid="{00000000-0005-0000-0000-000018210000}"/>
    <cellStyle name="Millares 3 2 4 4 4" xfId="31435" xr:uid="{00000000-0005-0000-0000-000019210000}"/>
    <cellStyle name="Millares 3 2 4 4 5" xfId="26120" xr:uid="{00000000-0005-0000-0000-00001A210000}"/>
    <cellStyle name="Millares 3 2 4 5" xfId="15342" xr:uid="{00000000-0005-0000-0000-00001B210000}"/>
    <cellStyle name="Millares 3 2 4 5 2" xfId="38529" xr:uid="{00000000-0005-0000-0000-00001C210000}"/>
    <cellStyle name="Millares 3 2 4 6" xfId="10033" xr:uid="{00000000-0005-0000-0000-00001D210000}"/>
    <cellStyle name="Millares 3 2 4 6 2" xfId="33214" xr:uid="{00000000-0005-0000-0000-00001E210000}"/>
    <cellStyle name="Millares 3 2 4 7" xfId="20660" xr:uid="{00000000-0005-0000-0000-00001F210000}"/>
    <cellStyle name="Millares 3 2 4 7 2" xfId="27904" xr:uid="{00000000-0005-0000-0000-000020210000}"/>
    <cellStyle name="Millares 3 2 4 8" xfId="22589" xr:uid="{00000000-0005-0000-0000-000021210000}"/>
    <cellStyle name="Millares 3 2 4 9" xfId="43855" xr:uid="{00000000-0005-0000-0000-000022210000}"/>
    <cellStyle name="Millares 3 2 5" xfId="645" xr:uid="{00000000-0005-0000-0000-000023210000}"/>
    <cellStyle name="Millares 3 2 5 10" xfId="2609" xr:uid="{00000000-0005-0000-0000-000024210000}"/>
    <cellStyle name="Millares 3 2 5 2" xfId="5933" xr:uid="{00000000-0005-0000-0000-000025210000}"/>
    <cellStyle name="Millares 3 2 5 2 2" xfId="16682" xr:uid="{00000000-0005-0000-0000-000026210000}"/>
    <cellStyle name="Millares 3 2 5 2 2 2" xfId="39886" xr:uid="{00000000-0005-0000-0000-000027210000}"/>
    <cellStyle name="Millares 3 2 5 2 3" xfId="11388" xr:uid="{00000000-0005-0000-0000-000028210000}"/>
    <cellStyle name="Millares 3 2 5 2 3 2" xfId="34571" xr:uid="{00000000-0005-0000-0000-000029210000}"/>
    <cellStyle name="Millares 3 2 5 2 4" xfId="29261" xr:uid="{00000000-0005-0000-0000-00002A210000}"/>
    <cellStyle name="Millares 3 2 5 2 5" xfId="23946" xr:uid="{00000000-0005-0000-0000-00002B210000}"/>
    <cellStyle name="Millares 3 2 5 3" xfId="7971" xr:uid="{00000000-0005-0000-0000-00002C210000}"/>
    <cellStyle name="Millares 3 2 5 3 2" xfId="18310" xr:uid="{00000000-0005-0000-0000-00002D210000}"/>
    <cellStyle name="Millares 3 2 5 3 2 2" xfId="41654" xr:uid="{00000000-0005-0000-0000-00002E210000}"/>
    <cellStyle name="Millares 3 2 5 3 3" xfId="13155" xr:uid="{00000000-0005-0000-0000-00002F210000}"/>
    <cellStyle name="Millares 3 2 5 3 3 2" xfId="36339" xr:uid="{00000000-0005-0000-0000-000030210000}"/>
    <cellStyle name="Millares 3 2 5 3 4" xfId="31029" xr:uid="{00000000-0005-0000-0000-000031210000}"/>
    <cellStyle name="Millares 3 2 5 3 5" xfId="25714" xr:uid="{00000000-0005-0000-0000-000032210000}"/>
    <cellStyle name="Millares 3 2 5 4" xfId="14936" xr:uid="{00000000-0005-0000-0000-000033210000}"/>
    <cellStyle name="Millares 3 2 5 4 2" xfId="38123" xr:uid="{00000000-0005-0000-0000-000034210000}"/>
    <cellStyle name="Millares 3 2 5 5" xfId="9627" xr:uid="{00000000-0005-0000-0000-000035210000}"/>
    <cellStyle name="Millares 3 2 5 5 2" xfId="32808" xr:uid="{00000000-0005-0000-0000-000036210000}"/>
    <cellStyle name="Millares 3 2 5 6" xfId="20254" xr:uid="{00000000-0005-0000-0000-000037210000}"/>
    <cellStyle name="Millares 3 2 5 6 2" xfId="27498" xr:uid="{00000000-0005-0000-0000-000038210000}"/>
    <cellStyle name="Millares 3 2 5 7" xfId="22183" xr:uid="{00000000-0005-0000-0000-000039210000}"/>
    <cellStyle name="Millares 3 2 5 8" xfId="43449" xr:uid="{00000000-0005-0000-0000-00003A210000}"/>
    <cellStyle name="Millares 3 2 5 9" xfId="4455" xr:uid="{00000000-0005-0000-0000-00003B210000}"/>
    <cellStyle name="Millares 3 2 6" xfId="1472" xr:uid="{00000000-0005-0000-0000-00003C210000}"/>
    <cellStyle name="Millares 3 2 6 10" xfId="3421" xr:uid="{00000000-0005-0000-0000-00003D210000}"/>
    <cellStyle name="Millares 3 2 6 2" xfId="5934" xr:uid="{00000000-0005-0000-0000-00003E210000}"/>
    <cellStyle name="Millares 3 2 6 2 2" xfId="17410" xr:uid="{00000000-0005-0000-0000-00003F210000}"/>
    <cellStyle name="Millares 3 2 6 2 2 2" xfId="40698" xr:uid="{00000000-0005-0000-0000-000040210000}"/>
    <cellStyle name="Millares 3 2 6 2 3" xfId="12200" xr:uid="{00000000-0005-0000-0000-000041210000}"/>
    <cellStyle name="Millares 3 2 6 2 3 2" xfId="35383" xr:uid="{00000000-0005-0000-0000-000042210000}"/>
    <cellStyle name="Millares 3 2 6 2 4" xfId="30073" xr:uid="{00000000-0005-0000-0000-000043210000}"/>
    <cellStyle name="Millares 3 2 6 2 5" xfId="24758" xr:uid="{00000000-0005-0000-0000-000044210000}"/>
    <cellStyle name="Millares 3 2 6 3" xfId="8699" xr:uid="{00000000-0005-0000-0000-000045210000}"/>
    <cellStyle name="Millares 3 2 6 3 2" xfId="19121" xr:uid="{00000000-0005-0000-0000-000046210000}"/>
    <cellStyle name="Millares 3 2 6 3 2 2" xfId="42466" xr:uid="{00000000-0005-0000-0000-000047210000}"/>
    <cellStyle name="Millares 3 2 6 3 3" xfId="13967" xr:uid="{00000000-0005-0000-0000-000048210000}"/>
    <cellStyle name="Millares 3 2 6 3 3 2" xfId="37151" xr:uid="{00000000-0005-0000-0000-000049210000}"/>
    <cellStyle name="Millares 3 2 6 3 4" xfId="31841" xr:uid="{00000000-0005-0000-0000-00004A210000}"/>
    <cellStyle name="Millares 3 2 6 3 5" xfId="26526" xr:uid="{00000000-0005-0000-0000-00004B210000}"/>
    <cellStyle name="Millares 3 2 6 4" xfId="15748" xr:uid="{00000000-0005-0000-0000-00004C210000}"/>
    <cellStyle name="Millares 3 2 6 4 2" xfId="38935" xr:uid="{00000000-0005-0000-0000-00004D210000}"/>
    <cellStyle name="Millares 3 2 6 5" xfId="10439" xr:uid="{00000000-0005-0000-0000-00004E210000}"/>
    <cellStyle name="Millares 3 2 6 5 2" xfId="33620" xr:uid="{00000000-0005-0000-0000-00004F210000}"/>
    <cellStyle name="Millares 3 2 6 6" xfId="21066" xr:uid="{00000000-0005-0000-0000-000050210000}"/>
    <cellStyle name="Millares 3 2 6 6 2" xfId="28310" xr:uid="{00000000-0005-0000-0000-000051210000}"/>
    <cellStyle name="Millares 3 2 6 7" xfId="22995" xr:uid="{00000000-0005-0000-0000-000052210000}"/>
    <cellStyle name="Millares 3 2 6 8" xfId="44261" xr:uid="{00000000-0005-0000-0000-000053210000}"/>
    <cellStyle name="Millares 3 2 6 9" xfId="4456" xr:uid="{00000000-0005-0000-0000-000054210000}"/>
    <cellStyle name="Millares 3 2 7" xfId="2328" xr:uid="{00000000-0005-0000-0000-000055210000}"/>
    <cellStyle name="Millares 3 2 7 2" xfId="6106" xr:uid="{00000000-0005-0000-0000-000056210000}"/>
    <cellStyle name="Millares 3 2 7 2 2" xfId="39752" xr:uid="{00000000-0005-0000-0000-000057210000}"/>
    <cellStyle name="Millares 3 2 7 3" xfId="11254" xr:uid="{00000000-0005-0000-0000-000058210000}"/>
    <cellStyle name="Millares 3 2 7 3 2" xfId="34437" xr:uid="{00000000-0005-0000-0000-000059210000}"/>
    <cellStyle name="Millares 3 2 7 4" xfId="21906" xr:uid="{00000000-0005-0000-0000-00005A210000}"/>
    <cellStyle name="Millares 3 2 7 4 2" xfId="29127" xr:uid="{00000000-0005-0000-0000-00005B210000}"/>
    <cellStyle name="Millares 3 2 7 5" xfId="23812" xr:uid="{00000000-0005-0000-0000-00005C210000}"/>
    <cellStyle name="Millares 3 2 8" xfId="511" xr:uid="{00000000-0005-0000-0000-00005D210000}"/>
    <cellStyle name="Millares 3 2 8 2" xfId="5935" xr:uid="{00000000-0005-0000-0000-00005E210000}"/>
    <cellStyle name="Millares 3 2 8 2 2" xfId="41520" xr:uid="{00000000-0005-0000-0000-00005F210000}"/>
    <cellStyle name="Millares 3 2 8 3" xfId="13021" xr:uid="{00000000-0005-0000-0000-000060210000}"/>
    <cellStyle name="Millares 3 2 8 3 2" xfId="36205" xr:uid="{00000000-0005-0000-0000-000061210000}"/>
    <cellStyle name="Millares 3 2 8 4" xfId="20120" xr:uid="{00000000-0005-0000-0000-000062210000}"/>
    <cellStyle name="Millares 3 2 8 4 2" xfId="30895" xr:uid="{00000000-0005-0000-0000-000063210000}"/>
    <cellStyle name="Millares 3 2 8 5" xfId="25580" xr:uid="{00000000-0005-0000-0000-000064210000}"/>
    <cellStyle name="Millares 3 2 8 6" xfId="43315" xr:uid="{00000000-0005-0000-0000-000065210000}"/>
    <cellStyle name="Millares 3 2 8 7" xfId="4457" xr:uid="{00000000-0005-0000-0000-000066210000}"/>
    <cellStyle name="Millares 3 2 8 8" xfId="2475" xr:uid="{00000000-0005-0000-0000-000067210000}"/>
    <cellStyle name="Millares 3 2 9" xfId="14802" xr:uid="{00000000-0005-0000-0000-000068210000}"/>
    <cellStyle name="Millares 3 2 9 2" xfId="37989" xr:uid="{00000000-0005-0000-0000-000069210000}"/>
    <cellStyle name="Millares 3 3" xfId="721" xr:uid="{00000000-0005-0000-0000-00006A210000}"/>
    <cellStyle name="Millares 3 3 10" xfId="43522" xr:uid="{00000000-0005-0000-0000-00006B210000}"/>
    <cellStyle name="Millares 3 3 11" xfId="4458" xr:uid="{00000000-0005-0000-0000-00006C210000}"/>
    <cellStyle name="Millares 3 3 12" xfId="2682" xr:uid="{00000000-0005-0000-0000-00006D210000}"/>
    <cellStyle name="Millares 3 3 2" xfId="1137" xr:uid="{00000000-0005-0000-0000-00006E210000}"/>
    <cellStyle name="Millares 3 3 2 10" xfId="4459" xr:uid="{00000000-0005-0000-0000-00006F210000}"/>
    <cellStyle name="Millares 3 3 2 11" xfId="3088" xr:uid="{00000000-0005-0000-0000-000070210000}"/>
    <cellStyle name="Millares 3 3 2 2" xfId="1952" xr:uid="{00000000-0005-0000-0000-000071210000}"/>
    <cellStyle name="Millares 3 3 2 2 10" xfId="3900" xr:uid="{00000000-0005-0000-0000-000072210000}"/>
    <cellStyle name="Millares 3 3 2 2 2" xfId="5936" xr:uid="{00000000-0005-0000-0000-000073210000}"/>
    <cellStyle name="Millares 3 3 2 2 2 2" xfId="17853" xr:uid="{00000000-0005-0000-0000-000074210000}"/>
    <cellStyle name="Millares 3 3 2 2 2 2 2" xfId="41177" xr:uid="{00000000-0005-0000-0000-000075210000}"/>
    <cellStyle name="Millares 3 3 2 2 2 3" xfId="12679" xr:uid="{00000000-0005-0000-0000-000076210000}"/>
    <cellStyle name="Millares 3 3 2 2 2 3 2" xfId="35862" xr:uid="{00000000-0005-0000-0000-000077210000}"/>
    <cellStyle name="Millares 3 3 2 2 2 4" xfId="30552" xr:uid="{00000000-0005-0000-0000-000078210000}"/>
    <cellStyle name="Millares 3 3 2 2 2 5" xfId="25237" xr:uid="{00000000-0005-0000-0000-000079210000}"/>
    <cellStyle name="Millares 3 3 2 2 3" xfId="9143" xr:uid="{00000000-0005-0000-0000-00007A210000}"/>
    <cellStyle name="Millares 3 3 2 2 3 2" xfId="19600" xr:uid="{00000000-0005-0000-0000-00007B210000}"/>
    <cellStyle name="Millares 3 3 2 2 3 2 2" xfId="42945" xr:uid="{00000000-0005-0000-0000-00007C210000}"/>
    <cellStyle name="Millares 3 3 2 2 3 3" xfId="14446" xr:uid="{00000000-0005-0000-0000-00007D210000}"/>
    <cellStyle name="Millares 3 3 2 2 3 3 2" xfId="37630" xr:uid="{00000000-0005-0000-0000-00007E210000}"/>
    <cellStyle name="Millares 3 3 2 2 3 4" xfId="32320" xr:uid="{00000000-0005-0000-0000-00007F210000}"/>
    <cellStyle name="Millares 3 3 2 2 3 5" xfId="27005" xr:uid="{00000000-0005-0000-0000-000080210000}"/>
    <cellStyle name="Millares 3 3 2 2 4" xfId="16227" xr:uid="{00000000-0005-0000-0000-000081210000}"/>
    <cellStyle name="Millares 3 3 2 2 4 2" xfId="39414" xr:uid="{00000000-0005-0000-0000-000082210000}"/>
    <cellStyle name="Millares 3 3 2 2 5" xfId="10918" xr:uid="{00000000-0005-0000-0000-000083210000}"/>
    <cellStyle name="Millares 3 3 2 2 5 2" xfId="34099" xr:uid="{00000000-0005-0000-0000-000084210000}"/>
    <cellStyle name="Millares 3 3 2 2 6" xfId="21545" xr:uid="{00000000-0005-0000-0000-000085210000}"/>
    <cellStyle name="Millares 3 3 2 2 6 2" xfId="28789" xr:uid="{00000000-0005-0000-0000-000086210000}"/>
    <cellStyle name="Millares 3 3 2 2 7" xfId="23474" xr:uid="{00000000-0005-0000-0000-000087210000}"/>
    <cellStyle name="Millares 3 3 2 2 8" xfId="44740" xr:uid="{00000000-0005-0000-0000-000088210000}"/>
    <cellStyle name="Millares 3 3 2 2 9" xfId="4460" xr:uid="{00000000-0005-0000-0000-000089210000}"/>
    <cellStyle name="Millares 3 3 2 3" xfId="5937" xr:uid="{00000000-0005-0000-0000-00008A210000}"/>
    <cellStyle name="Millares 3 3 2 3 2" xfId="17101" xr:uid="{00000000-0005-0000-0000-00008B210000}"/>
    <cellStyle name="Millares 3 3 2 3 2 2" xfId="40365" xr:uid="{00000000-0005-0000-0000-00008C210000}"/>
    <cellStyle name="Millares 3 3 2 3 3" xfId="11867" xr:uid="{00000000-0005-0000-0000-00008D210000}"/>
    <cellStyle name="Millares 3 3 2 3 3 2" xfId="35050" xr:uid="{00000000-0005-0000-0000-00008E210000}"/>
    <cellStyle name="Millares 3 3 2 3 4" xfId="29740" xr:uid="{00000000-0005-0000-0000-00008F210000}"/>
    <cellStyle name="Millares 3 3 2 3 5" xfId="24425" xr:uid="{00000000-0005-0000-0000-000090210000}"/>
    <cellStyle name="Millares 3 3 2 4" xfId="8390" xr:uid="{00000000-0005-0000-0000-000091210000}"/>
    <cellStyle name="Millares 3 3 2 4 2" xfId="18788" xr:uid="{00000000-0005-0000-0000-000092210000}"/>
    <cellStyle name="Millares 3 3 2 4 2 2" xfId="42133" xr:uid="{00000000-0005-0000-0000-000093210000}"/>
    <cellStyle name="Millares 3 3 2 4 3" xfId="13634" xr:uid="{00000000-0005-0000-0000-000094210000}"/>
    <cellStyle name="Millares 3 3 2 4 3 2" xfId="36818" xr:uid="{00000000-0005-0000-0000-000095210000}"/>
    <cellStyle name="Millares 3 3 2 4 4" xfId="31508" xr:uid="{00000000-0005-0000-0000-000096210000}"/>
    <cellStyle name="Millares 3 3 2 4 5" xfId="26193" xr:uid="{00000000-0005-0000-0000-000097210000}"/>
    <cellStyle name="Millares 3 3 2 5" xfId="15415" xr:uid="{00000000-0005-0000-0000-000098210000}"/>
    <cellStyle name="Millares 3 3 2 5 2" xfId="38602" xr:uid="{00000000-0005-0000-0000-000099210000}"/>
    <cellStyle name="Millares 3 3 2 6" xfId="10106" xr:uid="{00000000-0005-0000-0000-00009A210000}"/>
    <cellStyle name="Millares 3 3 2 6 2" xfId="33287" xr:uid="{00000000-0005-0000-0000-00009B210000}"/>
    <cellStyle name="Millares 3 3 2 7" xfId="20733" xr:uid="{00000000-0005-0000-0000-00009C210000}"/>
    <cellStyle name="Millares 3 3 2 7 2" xfId="27977" xr:uid="{00000000-0005-0000-0000-00009D210000}"/>
    <cellStyle name="Millares 3 3 2 8" xfId="22662" xr:uid="{00000000-0005-0000-0000-00009E210000}"/>
    <cellStyle name="Millares 3 3 2 9" xfId="43928" xr:uid="{00000000-0005-0000-0000-00009F210000}"/>
    <cellStyle name="Millares 3 3 3" xfId="1545" xr:uid="{00000000-0005-0000-0000-0000A0210000}"/>
    <cellStyle name="Millares 3 3 3 10" xfId="3494" xr:uid="{00000000-0005-0000-0000-0000A1210000}"/>
    <cellStyle name="Millares 3 3 3 2" xfId="5938" xr:uid="{00000000-0005-0000-0000-0000A2210000}"/>
    <cellStyle name="Millares 3 3 3 2 2" xfId="17471" xr:uid="{00000000-0005-0000-0000-0000A3210000}"/>
    <cellStyle name="Millares 3 3 3 2 2 2" xfId="40771" xr:uid="{00000000-0005-0000-0000-0000A4210000}"/>
    <cellStyle name="Millares 3 3 3 2 3" xfId="12273" xr:uid="{00000000-0005-0000-0000-0000A5210000}"/>
    <cellStyle name="Millares 3 3 3 2 3 2" xfId="35456" xr:uid="{00000000-0005-0000-0000-0000A6210000}"/>
    <cellStyle name="Millares 3 3 3 2 4" xfId="30146" xr:uid="{00000000-0005-0000-0000-0000A7210000}"/>
    <cellStyle name="Millares 3 3 3 2 5" xfId="24831" xr:uid="{00000000-0005-0000-0000-0000A8210000}"/>
    <cellStyle name="Millares 3 3 3 3" xfId="8760" xr:uid="{00000000-0005-0000-0000-0000A9210000}"/>
    <cellStyle name="Millares 3 3 3 3 2" xfId="19194" xr:uid="{00000000-0005-0000-0000-0000AA210000}"/>
    <cellStyle name="Millares 3 3 3 3 2 2" xfId="42539" xr:uid="{00000000-0005-0000-0000-0000AB210000}"/>
    <cellStyle name="Millares 3 3 3 3 3" xfId="14040" xr:uid="{00000000-0005-0000-0000-0000AC210000}"/>
    <cellStyle name="Millares 3 3 3 3 3 2" xfId="37224" xr:uid="{00000000-0005-0000-0000-0000AD210000}"/>
    <cellStyle name="Millares 3 3 3 3 4" xfId="31914" xr:uid="{00000000-0005-0000-0000-0000AE210000}"/>
    <cellStyle name="Millares 3 3 3 3 5" xfId="26599" xr:uid="{00000000-0005-0000-0000-0000AF210000}"/>
    <cellStyle name="Millares 3 3 3 4" xfId="15821" xr:uid="{00000000-0005-0000-0000-0000B0210000}"/>
    <cellStyle name="Millares 3 3 3 4 2" xfId="39008" xr:uid="{00000000-0005-0000-0000-0000B1210000}"/>
    <cellStyle name="Millares 3 3 3 5" xfId="10512" xr:uid="{00000000-0005-0000-0000-0000B2210000}"/>
    <cellStyle name="Millares 3 3 3 5 2" xfId="33693" xr:uid="{00000000-0005-0000-0000-0000B3210000}"/>
    <cellStyle name="Millares 3 3 3 6" xfId="21139" xr:uid="{00000000-0005-0000-0000-0000B4210000}"/>
    <cellStyle name="Millares 3 3 3 6 2" xfId="28383" xr:uid="{00000000-0005-0000-0000-0000B5210000}"/>
    <cellStyle name="Millares 3 3 3 7" xfId="23068" xr:uid="{00000000-0005-0000-0000-0000B6210000}"/>
    <cellStyle name="Millares 3 3 3 8" xfId="44334" xr:uid="{00000000-0005-0000-0000-0000B7210000}"/>
    <cellStyle name="Millares 3 3 3 9" xfId="4461" xr:uid="{00000000-0005-0000-0000-0000B8210000}"/>
    <cellStyle name="Millares 3 3 4" xfId="5939" xr:uid="{00000000-0005-0000-0000-0000B9210000}"/>
    <cellStyle name="Millares 3 3 4 2" xfId="16743" xr:uid="{00000000-0005-0000-0000-0000BA210000}"/>
    <cellStyle name="Millares 3 3 4 2 2" xfId="39959" xr:uid="{00000000-0005-0000-0000-0000BB210000}"/>
    <cellStyle name="Millares 3 3 4 3" xfId="11461" xr:uid="{00000000-0005-0000-0000-0000BC210000}"/>
    <cellStyle name="Millares 3 3 4 3 2" xfId="34644" xr:uid="{00000000-0005-0000-0000-0000BD210000}"/>
    <cellStyle name="Millares 3 3 4 4" xfId="29334" xr:uid="{00000000-0005-0000-0000-0000BE210000}"/>
    <cellStyle name="Millares 3 3 4 5" xfId="24019" xr:uid="{00000000-0005-0000-0000-0000BF210000}"/>
    <cellStyle name="Millares 3 3 5" xfId="8032" xr:uid="{00000000-0005-0000-0000-0000C0210000}"/>
    <cellStyle name="Millares 3 3 5 2" xfId="18383" xr:uid="{00000000-0005-0000-0000-0000C1210000}"/>
    <cellStyle name="Millares 3 3 5 2 2" xfId="41727" xr:uid="{00000000-0005-0000-0000-0000C2210000}"/>
    <cellStyle name="Millares 3 3 5 3" xfId="13228" xr:uid="{00000000-0005-0000-0000-0000C3210000}"/>
    <cellStyle name="Millares 3 3 5 3 2" xfId="36412" xr:uid="{00000000-0005-0000-0000-0000C4210000}"/>
    <cellStyle name="Millares 3 3 5 4" xfId="31102" xr:uid="{00000000-0005-0000-0000-0000C5210000}"/>
    <cellStyle name="Millares 3 3 5 5" xfId="25787" xr:uid="{00000000-0005-0000-0000-0000C6210000}"/>
    <cellStyle name="Millares 3 3 6" xfId="15009" xr:uid="{00000000-0005-0000-0000-0000C7210000}"/>
    <cellStyle name="Millares 3 3 6 2" xfId="38196" xr:uid="{00000000-0005-0000-0000-0000C8210000}"/>
    <cellStyle name="Millares 3 3 7" xfId="9700" xr:uid="{00000000-0005-0000-0000-0000C9210000}"/>
    <cellStyle name="Millares 3 3 7 2" xfId="32881" xr:uid="{00000000-0005-0000-0000-0000CA210000}"/>
    <cellStyle name="Millares 3 3 8" xfId="20327" xr:uid="{00000000-0005-0000-0000-0000CB210000}"/>
    <cellStyle name="Millares 3 3 8 2" xfId="27571" xr:uid="{00000000-0005-0000-0000-0000CC210000}"/>
    <cellStyle name="Millares 3 3 9" xfId="22256" xr:uid="{00000000-0005-0000-0000-0000CD210000}"/>
    <cellStyle name="Millares 3 4" xfId="858" xr:uid="{00000000-0005-0000-0000-0000CE210000}"/>
    <cellStyle name="Millares 3 4 10" xfId="43651" xr:uid="{00000000-0005-0000-0000-0000CF210000}"/>
    <cellStyle name="Millares 3 4 11" xfId="4462" xr:uid="{00000000-0005-0000-0000-0000D0210000}"/>
    <cellStyle name="Millares 3 4 12" xfId="2811" xr:uid="{00000000-0005-0000-0000-0000D1210000}"/>
    <cellStyle name="Millares 3 4 2" xfId="1266" xr:uid="{00000000-0005-0000-0000-0000D2210000}"/>
    <cellStyle name="Millares 3 4 2 10" xfId="4463" xr:uid="{00000000-0005-0000-0000-0000D3210000}"/>
    <cellStyle name="Millares 3 4 2 11" xfId="3217" xr:uid="{00000000-0005-0000-0000-0000D4210000}"/>
    <cellStyle name="Millares 3 4 2 2" xfId="2081" xr:uid="{00000000-0005-0000-0000-0000D5210000}"/>
    <cellStyle name="Millares 3 4 2 2 10" xfId="4029" xr:uid="{00000000-0005-0000-0000-0000D6210000}"/>
    <cellStyle name="Millares 3 4 2 2 2" xfId="5940" xr:uid="{00000000-0005-0000-0000-0000D7210000}"/>
    <cellStyle name="Millares 3 4 2 2 2 2" xfId="17970" xr:uid="{00000000-0005-0000-0000-0000D8210000}"/>
    <cellStyle name="Millares 3 4 2 2 2 2 2" xfId="41306" xr:uid="{00000000-0005-0000-0000-0000D9210000}"/>
    <cellStyle name="Millares 3 4 2 2 2 3" xfId="12808" xr:uid="{00000000-0005-0000-0000-0000DA210000}"/>
    <cellStyle name="Millares 3 4 2 2 2 3 2" xfId="35991" xr:uid="{00000000-0005-0000-0000-0000DB210000}"/>
    <cellStyle name="Millares 3 4 2 2 2 4" xfId="30681" xr:uid="{00000000-0005-0000-0000-0000DC210000}"/>
    <cellStyle name="Millares 3 4 2 2 2 5" xfId="25366" xr:uid="{00000000-0005-0000-0000-0000DD210000}"/>
    <cellStyle name="Millares 3 4 2 2 3" xfId="9260" xr:uid="{00000000-0005-0000-0000-0000DE210000}"/>
    <cellStyle name="Millares 3 4 2 2 3 2" xfId="19729" xr:uid="{00000000-0005-0000-0000-0000DF210000}"/>
    <cellStyle name="Millares 3 4 2 2 3 2 2" xfId="43074" xr:uid="{00000000-0005-0000-0000-0000E0210000}"/>
    <cellStyle name="Millares 3 4 2 2 3 3" xfId="14575" xr:uid="{00000000-0005-0000-0000-0000E1210000}"/>
    <cellStyle name="Millares 3 4 2 2 3 3 2" xfId="37759" xr:uid="{00000000-0005-0000-0000-0000E2210000}"/>
    <cellStyle name="Millares 3 4 2 2 3 4" xfId="32449" xr:uid="{00000000-0005-0000-0000-0000E3210000}"/>
    <cellStyle name="Millares 3 4 2 2 3 5" xfId="27134" xr:uid="{00000000-0005-0000-0000-0000E4210000}"/>
    <cellStyle name="Millares 3 4 2 2 4" xfId="16356" xr:uid="{00000000-0005-0000-0000-0000E5210000}"/>
    <cellStyle name="Millares 3 4 2 2 4 2" xfId="39543" xr:uid="{00000000-0005-0000-0000-0000E6210000}"/>
    <cellStyle name="Millares 3 4 2 2 5" xfId="11047" xr:uid="{00000000-0005-0000-0000-0000E7210000}"/>
    <cellStyle name="Millares 3 4 2 2 5 2" xfId="34228" xr:uid="{00000000-0005-0000-0000-0000E8210000}"/>
    <cellStyle name="Millares 3 4 2 2 6" xfId="21674" xr:uid="{00000000-0005-0000-0000-0000E9210000}"/>
    <cellStyle name="Millares 3 4 2 2 6 2" xfId="28918" xr:uid="{00000000-0005-0000-0000-0000EA210000}"/>
    <cellStyle name="Millares 3 4 2 2 7" xfId="23603" xr:uid="{00000000-0005-0000-0000-0000EB210000}"/>
    <cellStyle name="Millares 3 4 2 2 8" xfId="44869" xr:uid="{00000000-0005-0000-0000-0000EC210000}"/>
    <cellStyle name="Millares 3 4 2 2 9" xfId="4464" xr:uid="{00000000-0005-0000-0000-0000ED210000}"/>
    <cellStyle name="Millares 3 4 2 3" xfId="5941" xr:uid="{00000000-0005-0000-0000-0000EE210000}"/>
    <cellStyle name="Millares 3 4 2 3 2" xfId="17206" xr:uid="{00000000-0005-0000-0000-0000EF210000}"/>
    <cellStyle name="Millares 3 4 2 3 2 2" xfId="40494" xr:uid="{00000000-0005-0000-0000-0000F0210000}"/>
    <cellStyle name="Millares 3 4 2 3 3" xfId="11996" xr:uid="{00000000-0005-0000-0000-0000F1210000}"/>
    <cellStyle name="Millares 3 4 2 3 3 2" xfId="35179" xr:uid="{00000000-0005-0000-0000-0000F2210000}"/>
    <cellStyle name="Millares 3 4 2 3 4" xfId="29869" xr:uid="{00000000-0005-0000-0000-0000F3210000}"/>
    <cellStyle name="Millares 3 4 2 3 5" xfId="24554" xr:uid="{00000000-0005-0000-0000-0000F4210000}"/>
    <cellStyle name="Millares 3 4 2 4" xfId="8495" xr:uid="{00000000-0005-0000-0000-0000F5210000}"/>
    <cellStyle name="Millares 3 4 2 4 2" xfId="18917" xr:uid="{00000000-0005-0000-0000-0000F6210000}"/>
    <cellStyle name="Millares 3 4 2 4 2 2" xfId="42262" xr:uid="{00000000-0005-0000-0000-0000F7210000}"/>
    <cellStyle name="Millares 3 4 2 4 3" xfId="13763" xr:uid="{00000000-0005-0000-0000-0000F8210000}"/>
    <cellStyle name="Millares 3 4 2 4 3 2" xfId="36947" xr:uid="{00000000-0005-0000-0000-0000F9210000}"/>
    <cellStyle name="Millares 3 4 2 4 4" xfId="31637" xr:uid="{00000000-0005-0000-0000-0000FA210000}"/>
    <cellStyle name="Millares 3 4 2 4 5" xfId="26322" xr:uid="{00000000-0005-0000-0000-0000FB210000}"/>
    <cellStyle name="Millares 3 4 2 5" xfId="15544" xr:uid="{00000000-0005-0000-0000-0000FC210000}"/>
    <cellStyle name="Millares 3 4 2 5 2" xfId="38731" xr:uid="{00000000-0005-0000-0000-0000FD210000}"/>
    <cellStyle name="Millares 3 4 2 6" xfId="10235" xr:uid="{00000000-0005-0000-0000-0000FE210000}"/>
    <cellStyle name="Millares 3 4 2 6 2" xfId="33416" xr:uid="{00000000-0005-0000-0000-0000FF210000}"/>
    <cellStyle name="Millares 3 4 2 7" xfId="20862" xr:uid="{00000000-0005-0000-0000-000000220000}"/>
    <cellStyle name="Millares 3 4 2 7 2" xfId="28106" xr:uid="{00000000-0005-0000-0000-000001220000}"/>
    <cellStyle name="Millares 3 4 2 8" xfId="22791" xr:uid="{00000000-0005-0000-0000-000002220000}"/>
    <cellStyle name="Millares 3 4 2 9" xfId="44057" xr:uid="{00000000-0005-0000-0000-000003220000}"/>
    <cellStyle name="Millares 3 4 3" xfId="1674" xr:uid="{00000000-0005-0000-0000-000004220000}"/>
    <cellStyle name="Millares 3 4 3 10" xfId="3623" xr:uid="{00000000-0005-0000-0000-000005220000}"/>
    <cellStyle name="Millares 3 4 3 2" xfId="5942" xr:uid="{00000000-0005-0000-0000-000006220000}"/>
    <cellStyle name="Millares 3 4 3 2 2" xfId="17588" xr:uid="{00000000-0005-0000-0000-000007220000}"/>
    <cellStyle name="Millares 3 4 3 2 2 2" xfId="40900" xr:uid="{00000000-0005-0000-0000-000008220000}"/>
    <cellStyle name="Millares 3 4 3 2 3" xfId="12402" xr:uid="{00000000-0005-0000-0000-000009220000}"/>
    <cellStyle name="Millares 3 4 3 2 3 2" xfId="35585" xr:uid="{00000000-0005-0000-0000-00000A220000}"/>
    <cellStyle name="Millares 3 4 3 2 4" xfId="30275" xr:uid="{00000000-0005-0000-0000-00000B220000}"/>
    <cellStyle name="Millares 3 4 3 2 5" xfId="24960" xr:uid="{00000000-0005-0000-0000-00000C220000}"/>
    <cellStyle name="Millares 3 4 3 3" xfId="8877" xr:uid="{00000000-0005-0000-0000-00000D220000}"/>
    <cellStyle name="Millares 3 4 3 3 2" xfId="19323" xr:uid="{00000000-0005-0000-0000-00000E220000}"/>
    <cellStyle name="Millares 3 4 3 3 2 2" xfId="42668" xr:uid="{00000000-0005-0000-0000-00000F220000}"/>
    <cellStyle name="Millares 3 4 3 3 3" xfId="14169" xr:uid="{00000000-0005-0000-0000-000010220000}"/>
    <cellStyle name="Millares 3 4 3 3 3 2" xfId="37353" xr:uid="{00000000-0005-0000-0000-000011220000}"/>
    <cellStyle name="Millares 3 4 3 3 4" xfId="32043" xr:uid="{00000000-0005-0000-0000-000012220000}"/>
    <cellStyle name="Millares 3 4 3 3 5" xfId="26728" xr:uid="{00000000-0005-0000-0000-000013220000}"/>
    <cellStyle name="Millares 3 4 3 4" xfId="15950" xr:uid="{00000000-0005-0000-0000-000014220000}"/>
    <cellStyle name="Millares 3 4 3 4 2" xfId="39137" xr:uid="{00000000-0005-0000-0000-000015220000}"/>
    <cellStyle name="Millares 3 4 3 5" xfId="10641" xr:uid="{00000000-0005-0000-0000-000016220000}"/>
    <cellStyle name="Millares 3 4 3 5 2" xfId="33822" xr:uid="{00000000-0005-0000-0000-000017220000}"/>
    <cellStyle name="Millares 3 4 3 6" xfId="21268" xr:uid="{00000000-0005-0000-0000-000018220000}"/>
    <cellStyle name="Millares 3 4 3 6 2" xfId="28512" xr:uid="{00000000-0005-0000-0000-000019220000}"/>
    <cellStyle name="Millares 3 4 3 7" xfId="23197" xr:uid="{00000000-0005-0000-0000-00001A220000}"/>
    <cellStyle name="Millares 3 4 3 8" xfId="44463" xr:uid="{00000000-0005-0000-0000-00001B220000}"/>
    <cellStyle name="Millares 3 4 3 9" xfId="4465" xr:uid="{00000000-0005-0000-0000-00001C220000}"/>
    <cellStyle name="Millares 3 4 4" xfId="5943" xr:uid="{00000000-0005-0000-0000-00001D220000}"/>
    <cellStyle name="Millares 3 4 4 2" xfId="16848" xr:uid="{00000000-0005-0000-0000-00001E220000}"/>
    <cellStyle name="Millares 3 4 4 2 2" xfId="40088" xr:uid="{00000000-0005-0000-0000-00001F220000}"/>
    <cellStyle name="Millares 3 4 4 3" xfId="11590" xr:uid="{00000000-0005-0000-0000-000020220000}"/>
    <cellStyle name="Millares 3 4 4 3 2" xfId="34773" xr:uid="{00000000-0005-0000-0000-000021220000}"/>
    <cellStyle name="Millares 3 4 4 4" xfId="29463" xr:uid="{00000000-0005-0000-0000-000022220000}"/>
    <cellStyle name="Millares 3 4 4 5" xfId="24148" xr:uid="{00000000-0005-0000-0000-000023220000}"/>
    <cellStyle name="Millares 3 4 5" xfId="8137" xr:uid="{00000000-0005-0000-0000-000024220000}"/>
    <cellStyle name="Millares 3 4 5 2" xfId="18512" xr:uid="{00000000-0005-0000-0000-000025220000}"/>
    <cellStyle name="Millares 3 4 5 2 2" xfId="41856" xr:uid="{00000000-0005-0000-0000-000026220000}"/>
    <cellStyle name="Millares 3 4 5 3" xfId="13357" xr:uid="{00000000-0005-0000-0000-000027220000}"/>
    <cellStyle name="Millares 3 4 5 3 2" xfId="36541" xr:uid="{00000000-0005-0000-0000-000028220000}"/>
    <cellStyle name="Millares 3 4 5 4" xfId="31231" xr:uid="{00000000-0005-0000-0000-000029220000}"/>
    <cellStyle name="Millares 3 4 5 5" xfId="25916" xr:uid="{00000000-0005-0000-0000-00002A220000}"/>
    <cellStyle name="Millares 3 4 6" xfId="15138" xr:uid="{00000000-0005-0000-0000-00002B220000}"/>
    <cellStyle name="Millares 3 4 6 2" xfId="38325" xr:uid="{00000000-0005-0000-0000-00002C220000}"/>
    <cellStyle name="Millares 3 4 7" xfId="9829" xr:uid="{00000000-0005-0000-0000-00002D220000}"/>
    <cellStyle name="Millares 3 4 7 2" xfId="33010" xr:uid="{00000000-0005-0000-0000-00002E220000}"/>
    <cellStyle name="Millares 3 4 8" xfId="20456" xr:uid="{00000000-0005-0000-0000-00002F220000}"/>
    <cellStyle name="Millares 3 4 8 2" xfId="27700" xr:uid="{00000000-0005-0000-0000-000030220000}"/>
    <cellStyle name="Millares 3 4 9" xfId="22385" xr:uid="{00000000-0005-0000-0000-000031220000}"/>
    <cellStyle name="Millares 3 5" xfId="1002" xr:uid="{00000000-0005-0000-0000-000032220000}"/>
    <cellStyle name="Millares 3 5 10" xfId="4466" xr:uid="{00000000-0005-0000-0000-000033220000}"/>
    <cellStyle name="Millares 3 5 11" xfId="2953" xr:uid="{00000000-0005-0000-0000-000034220000}"/>
    <cellStyle name="Millares 3 5 2" xfId="1817" xr:uid="{00000000-0005-0000-0000-000035220000}"/>
    <cellStyle name="Millares 3 5 2 10" xfId="3765" xr:uid="{00000000-0005-0000-0000-000036220000}"/>
    <cellStyle name="Millares 3 5 2 2" xfId="5944" xr:uid="{00000000-0005-0000-0000-000037220000}"/>
    <cellStyle name="Millares 3 5 2 2 2" xfId="17730" xr:uid="{00000000-0005-0000-0000-000038220000}"/>
    <cellStyle name="Millares 3 5 2 2 2 2" xfId="41042" xr:uid="{00000000-0005-0000-0000-000039220000}"/>
    <cellStyle name="Millares 3 5 2 2 3" xfId="12544" xr:uid="{00000000-0005-0000-0000-00003A220000}"/>
    <cellStyle name="Millares 3 5 2 2 3 2" xfId="35727" xr:uid="{00000000-0005-0000-0000-00003B220000}"/>
    <cellStyle name="Millares 3 5 2 2 4" xfId="30417" xr:uid="{00000000-0005-0000-0000-00003C220000}"/>
    <cellStyle name="Millares 3 5 2 2 5" xfId="25102" xr:uid="{00000000-0005-0000-0000-00003D220000}"/>
    <cellStyle name="Millares 3 5 2 3" xfId="9020" xr:uid="{00000000-0005-0000-0000-00003E220000}"/>
    <cellStyle name="Millares 3 5 2 3 2" xfId="19465" xr:uid="{00000000-0005-0000-0000-00003F220000}"/>
    <cellStyle name="Millares 3 5 2 3 2 2" xfId="42810" xr:uid="{00000000-0005-0000-0000-000040220000}"/>
    <cellStyle name="Millares 3 5 2 3 3" xfId="14311" xr:uid="{00000000-0005-0000-0000-000041220000}"/>
    <cellStyle name="Millares 3 5 2 3 3 2" xfId="37495" xr:uid="{00000000-0005-0000-0000-000042220000}"/>
    <cellStyle name="Millares 3 5 2 3 4" xfId="32185" xr:uid="{00000000-0005-0000-0000-000043220000}"/>
    <cellStyle name="Millares 3 5 2 3 5" xfId="26870" xr:uid="{00000000-0005-0000-0000-000044220000}"/>
    <cellStyle name="Millares 3 5 2 4" xfId="16092" xr:uid="{00000000-0005-0000-0000-000045220000}"/>
    <cellStyle name="Millares 3 5 2 4 2" xfId="39279" xr:uid="{00000000-0005-0000-0000-000046220000}"/>
    <cellStyle name="Millares 3 5 2 5" xfId="10783" xr:uid="{00000000-0005-0000-0000-000047220000}"/>
    <cellStyle name="Millares 3 5 2 5 2" xfId="33964" xr:uid="{00000000-0005-0000-0000-000048220000}"/>
    <cellStyle name="Millares 3 5 2 6" xfId="21410" xr:uid="{00000000-0005-0000-0000-000049220000}"/>
    <cellStyle name="Millares 3 5 2 6 2" xfId="28654" xr:uid="{00000000-0005-0000-0000-00004A220000}"/>
    <cellStyle name="Millares 3 5 2 7" xfId="23339" xr:uid="{00000000-0005-0000-0000-00004B220000}"/>
    <cellStyle name="Millares 3 5 2 8" xfId="44605" xr:uid="{00000000-0005-0000-0000-00004C220000}"/>
    <cellStyle name="Millares 3 5 2 9" xfId="4467" xr:uid="{00000000-0005-0000-0000-00004D220000}"/>
    <cellStyle name="Millares 3 5 3" xfId="5945" xr:uid="{00000000-0005-0000-0000-00004E220000}"/>
    <cellStyle name="Millares 3 5 3 2" xfId="16978" xr:uid="{00000000-0005-0000-0000-00004F220000}"/>
    <cellStyle name="Millares 3 5 3 2 2" xfId="40230" xr:uid="{00000000-0005-0000-0000-000050220000}"/>
    <cellStyle name="Millares 3 5 3 3" xfId="11732" xr:uid="{00000000-0005-0000-0000-000051220000}"/>
    <cellStyle name="Millares 3 5 3 3 2" xfId="34915" xr:uid="{00000000-0005-0000-0000-000052220000}"/>
    <cellStyle name="Millares 3 5 3 4" xfId="29605" xr:uid="{00000000-0005-0000-0000-000053220000}"/>
    <cellStyle name="Millares 3 5 3 5" xfId="24290" xr:uid="{00000000-0005-0000-0000-000054220000}"/>
    <cellStyle name="Millares 3 5 4" xfId="8267" xr:uid="{00000000-0005-0000-0000-000055220000}"/>
    <cellStyle name="Millares 3 5 4 2" xfId="18653" xr:uid="{00000000-0005-0000-0000-000056220000}"/>
    <cellStyle name="Millares 3 5 4 2 2" xfId="41998" xr:uid="{00000000-0005-0000-0000-000057220000}"/>
    <cellStyle name="Millares 3 5 4 3" xfId="13499" xr:uid="{00000000-0005-0000-0000-000058220000}"/>
    <cellStyle name="Millares 3 5 4 3 2" xfId="36683" xr:uid="{00000000-0005-0000-0000-000059220000}"/>
    <cellStyle name="Millares 3 5 4 4" xfId="31373" xr:uid="{00000000-0005-0000-0000-00005A220000}"/>
    <cellStyle name="Millares 3 5 4 5" xfId="26058" xr:uid="{00000000-0005-0000-0000-00005B220000}"/>
    <cellStyle name="Millares 3 5 5" xfId="15280" xr:uid="{00000000-0005-0000-0000-00005C220000}"/>
    <cellStyle name="Millares 3 5 5 2" xfId="38467" xr:uid="{00000000-0005-0000-0000-00005D220000}"/>
    <cellStyle name="Millares 3 5 6" xfId="9971" xr:uid="{00000000-0005-0000-0000-00005E220000}"/>
    <cellStyle name="Millares 3 5 6 2" xfId="33152" xr:uid="{00000000-0005-0000-0000-00005F220000}"/>
    <cellStyle name="Millares 3 5 7" xfId="20598" xr:uid="{00000000-0005-0000-0000-000060220000}"/>
    <cellStyle name="Millares 3 5 7 2" xfId="27842" xr:uid="{00000000-0005-0000-0000-000061220000}"/>
    <cellStyle name="Millares 3 5 8" xfId="22527" xr:uid="{00000000-0005-0000-0000-000062220000}"/>
    <cellStyle name="Millares 3 5 9" xfId="43793" xr:uid="{00000000-0005-0000-0000-000063220000}"/>
    <cellStyle name="Millares 3 6" xfId="583" xr:uid="{00000000-0005-0000-0000-000064220000}"/>
    <cellStyle name="Millares 3 6 10" xfId="2547" xr:uid="{00000000-0005-0000-0000-000065220000}"/>
    <cellStyle name="Millares 3 6 2" xfId="5946" xr:uid="{00000000-0005-0000-0000-000066220000}"/>
    <cellStyle name="Millares 3 6 2 2" xfId="16620" xr:uid="{00000000-0005-0000-0000-000067220000}"/>
    <cellStyle name="Millares 3 6 2 2 2" xfId="39824" xr:uid="{00000000-0005-0000-0000-000068220000}"/>
    <cellStyle name="Millares 3 6 2 3" xfId="11326" xr:uid="{00000000-0005-0000-0000-000069220000}"/>
    <cellStyle name="Millares 3 6 2 3 2" xfId="34509" xr:uid="{00000000-0005-0000-0000-00006A220000}"/>
    <cellStyle name="Millares 3 6 2 4" xfId="29199" xr:uid="{00000000-0005-0000-0000-00006B220000}"/>
    <cellStyle name="Millares 3 6 2 5" xfId="23884" xr:uid="{00000000-0005-0000-0000-00006C220000}"/>
    <cellStyle name="Millares 3 6 3" xfId="7909" xr:uid="{00000000-0005-0000-0000-00006D220000}"/>
    <cellStyle name="Millares 3 6 3 2" xfId="18248" xr:uid="{00000000-0005-0000-0000-00006E220000}"/>
    <cellStyle name="Millares 3 6 3 2 2" xfId="41592" xr:uid="{00000000-0005-0000-0000-00006F220000}"/>
    <cellStyle name="Millares 3 6 3 3" xfId="13093" xr:uid="{00000000-0005-0000-0000-000070220000}"/>
    <cellStyle name="Millares 3 6 3 3 2" xfId="36277" xr:uid="{00000000-0005-0000-0000-000071220000}"/>
    <cellStyle name="Millares 3 6 3 4" xfId="30967" xr:uid="{00000000-0005-0000-0000-000072220000}"/>
    <cellStyle name="Millares 3 6 3 5" xfId="25652" xr:uid="{00000000-0005-0000-0000-000073220000}"/>
    <cellStyle name="Millares 3 6 4" xfId="14874" xr:uid="{00000000-0005-0000-0000-000074220000}"/>
    <cellStyle name="Millares 3 6 4 2" xfId="38061" xr:uid="{00000000-0005-0000-0000-000075220000}"/>
    <cellStyle name="Millares 3 6 5" xfId="9565" xr:uid="{00000000-0005-0000-0000-000076220000}"/>
    <cellStyle name="Millares 3 6 5 2" xfId="32746" xr:uid="{00000000-0005-0000-0000-000077220000}"/>
    <cellStyle name="Millares 3 6 6" xfId="20192" xr:uid="{00000000-0005-0000-0000-000078220000}"/>
    <cellStyle name="Millares 3 6 6 2" xfId="27436" xr:uid="{00000000-0005-0000-0000-000079220000}"/>
    <cellStyle name="Millares 3 6 7" xfId="22121" xr:uid="{00000000-0005-0000-0000-00007A220000}"/>
    <cellStyle name="Millares 3 6 8" xfId="43387" xr:uid="{00000000-0005-0000-0000-00007B220000}"/>
    <cellStyle name="Millares 3 6 9" xfId="4468" xr:uid="{00000000-0005-0000-0000-00007C220000}"/>
    <cellStyle name="Millares 3 7" xfId="1410" xr:uid="{00000000-0005-0000-0000-00007D220000}"/>
    <cellStyle name="Millares 3 7 10" xfId="3359" xr:uid="{00000000-0005-0000-0000-00007E220000}"/>
    <cellStyle name="Millares 3 7 2" xfId="5947" xr:uid="{00000000-0005-0000-0000-00007F220000}"/>
    <cellStyle name="Millares 3 7 2 2" xfId="17348" xr:uid="{00000000-0005-0000-0000-000080220000}"/>
    <cellStyle name="Millares 3 7 2 2 2" xfId="40636" xr:uid="{00000000-0005-0000-0000-000081220000}"/>
    <cellStyle name="Millares 3 7 2 3" xfId="12138" xr:uid="{00000000-0005-0000-0000-000082220000}"/>
    <cellStyle name="Millares 3 7 2 3 2" xfId="35321" xr:uid="{00000000-0005-0000-0000-000083220000}"/>
    <cellStyle name="Millares 3 7 2 4" xfId="30011" xr:uid="{00000000-0005-0000-0000-000084220000}"/>
    <cellStyle name="Millares 3 7 2 5" xfId="24696" xr:uid="{00000000-0005-0000-0000-000085220000}"/>
    <cellStyle name="Millares 3 7 3" xfId="8637" xr:uid="{00000000-0005-0000-0000-000086220000}"/>
    <cellStyle name="Millares 3 7 3 2" xfId="19059" xr:uid="{00000000-0005-0000-0000-000087220000}"/>
    <cellStyle name="Millares 3 7 3 2 2" xfId="42404" xr:uid="{00000000-0005-0000-0000-000088220000}"/>
    <cellStyle name="Millares 3 7 3 3" xfId="13905" xr:uid="{00000000-0005-0000-0000-000089220000}"/>
    <cellStyle name="Millares 3 7 3 3 2" xfId="37089" xr:uid="{00000000-0005-0000-0000-00008A220000}"/>
    <cellStyle name="Millares 3 7 3 4" xfId="31779" xr:uid="{00000000-0005-0000-0000-00008B220000}"/>
    <cellStyle name="Millares 3 7 3 5" xfId="26464" xr:uid="{00000000-0005-0000-0000-00008C220000}"/>
    <cellStyle name="Millares 3 7 4" xfId="15686" xr:uid="{00000000-0005-0000-0000-00008D220000}"/>
    <cellStyle name="Millares 3 7 4 2" xfId="38873" xr:uid="{00000000-0005-0000-0000-00008E220000}"/>
    <cellStyle name="Millares 3 7 5" xfId="10377" xr:uid="{00000000-0005-0000-0000-00008F220000}"/>
    <cellStyle name="Millares 3 7 5 2" xfId="33558" xr:uid="{00000000-0005-0000-0000-000090220000}"/>
    <cellStyle name="Millares 3 7 6" xfId="21004" xr:uid="{00000000-0005-0000-0000-000091220000}"/>
    <cellStyle name="Millares 3 7 6 2" xfId="28248" xr:uid="{00000000-0005-0000-0000-000092220000}"/>
    <cellStyle name="Millares 3 7 7" xfId="22933" xr:uid="{00000000-0005-0000-0000-000093220000}"/>
    <cellStyle name="Millares 3 7 8" xfId="44199" xr:uid="{00000000-0005-0000-0000-000094220000}"/>
    <cellStyle name="Millares 3 7 9" xfId="4469" xr:uid="{00000000-0005-0000-0000-000095220000}"/>
    <cellStyle name="Millares 3 8" xfId="403" xr:uid="{00000000-0005-0000-0000-000096220000}"/>
    <cellStyle name="Millares 3 8 2" xfId="5948" xr:uid="{00000000-0005-0000-0000-000097220000}"/>
    <cellStyle name="Millares 3 8 2 2" xfId="39690" xr:uid="{00000000-0005-0000-0000-000098220000}"/>
    <cellStyle name="Millares 3 8 3" xfId="11192" xr:uid="{00000000-0005-0000-0000-000099220000}"/>
    <cellStyle name="Millares 3 8 3 2" xfId="34375" xr:uid="{00000000-0005-0000-0000-00009A220000}"/>
    <cellStyle name="Millares 3 8 4" xfId="20026" xr:uid="{00000000-0005-0000-0000-00009B220000}"/>
    <cellStyle name="Millares 3 8 4 2" xfId="29065" xr:uid="{00000000-0005-0000-0000-00009C220000}"/>
    <cellStyle name="Millares 3 8 5" xfId="23750" xr:uid="{00000000-0005-0000-0000-00009D220000}"/>
    <cellStyle name="Millares 3 8 6" xfId="43221" xr:uid="{00000000-0005-0000-0000-00009E220000}"/>
    <cellStyle name="Millares 3 8 7" xfId="4470" xr:uid="{00000000-0005-0000-0000-00009F220000}"/>
    <cellStyle name="Millares 3 8 8" xfId="2381" xr:uid="{00000000-0005-0000-0000-0000A0220000}"/>
    <cellStyle name="Millares 3 9" xfId="2326" xr:uid="{00000000-0005-0000-0000-0000A1220000}"/>
    <cellStyle name="Millares 3 9 2" xfId="7788" xr:uid="{00000000-0005-0000-0000-0000A2220000}"/>
    <cellStyle name="Millares 3 9 2 2" xfId="41458" xr:uid="{00000000-0005-0000-0000-0000A3220000}"/>
    <cellStyle name="Millares 3 9 3" xfId="12959" xr:uid="{00000000-0005-0000-0000-0000A4220000}"/>
    <cellStyle name="Millares 3 9 3 2" xfId="36143" xr:uid="{00000000-0005-0000-0000-0000A5220000}"/>
    <cellStyle name="Millares 3 9 4" xfId="21904" xr:uid="{00000000-0005-0000-0000-0000A6220000}"/>
    <cellStyle name="Millares 3 9 4 2" xfId="30833" xr:uid="{00000000-0005-0000-0000-0000A7220000}"/>
    <cellStyle name="Millares 3 9 5" xfId="25518" xr:uid="{00000000-0005-0000-0000-0000A8220000}"/>
    <cellStyle name="Millares 3 9 6" xfId="44955" xr:uid="{00000000-0005-0000-0000-0000A9220000}"/>
    <cellStyle name="Millares 3 9 7" xfId="4471" xr:uid="{00000000-0005-0000-0000-0000AA220000}"/>
    <cellStyle name="Millares 3 9 8" xfId="4116" xr:uid="{00000000-0005-0000-0000-0000AB220000}"/>
    <cellStyle name="Moneda 2" xfId="66" xr:uid="{00000000-0005-0000-0000-0000AC220000}"/>
    <cellStyle name="Moneda 2 2" xfId="270" xr:uid="{00000000-0005-0000-0000-0000AD220000}"/>
    <cellStyle name="Moneda 2 2 2" xfId="2318" xr:uid="{00000000-0005-0000-0000-0000AE220000}"/>
    <cellStyle name="Moneda 2 2 3" xfId="345" xr:uid="{00000000-0005-0000-0000-0000AF220000}"/>
    <cellStyle name="Moneda 2 2 3 2" xfId="5949" xr:uid="{00000000-0005-0000-0000-0000B0220000}"/>
    <cellStyle name="Moneda 2 2 3 3" xfId="4472" xr:uid="{00000000-0005-0000-0000-0000B1220000}"/>
    <cellStyle name="Moneda 2 2 3 4" xfId="2364" xr:uid="{00000000-0005-0000-0000-0000B2220000}"/>
    <cellStyle name="Moneda 2 3" xfId="346" xr:uid="{00000000-0005-0000-0000-0000B3220000}"/>
    <cellStyle name="Moneda 2 3 2" xfId="5950" xr:uid="{00000000-0005-0000-0000-0000B4220000}"/>
    <cellStyle name="Moneda 2 4" xfId="347" xr:uid="{00000000-0005-0000-0000-0000B5220000}"/>
    <cellStyle name="Moneda 2 4 2" xfId="5951" xr:uid="{00000000-0005-0000-0000-0000B6220000}"/>
    <cellStyle name="Moneda 2 5" xfId="2174" xr:uid="{00000000-0005-0000-0000-0000B7220000}"/>
    <cellStyle name="Moneda 2 6" xfId="344" xr:uid="{00000000-0005-0000-0000-0000B8220000}"/>
    <cellStyle name="Moneda 2 6 2" xfId="43204" xr:uid="{00000000-0005-0000-0000-0000B9220000}"/>
    <cellStyle name="Moneda 2 6 3" xfId="4473" xr:uid="{00000000-0005-0000-0000-0000BA220000}"/>
    <cellStyle name="Moneda 2 6 4" xfId="2363" xr:uid="{00000000-0005-0000-0000-0000BB220000}"/>
    <cellStyle name="Moneda 6" xfId="321" xr:uid="{00000000-0005-0000-0000-0000BC220000}"/>
    <cellStyle name="Moneda 6 2" xfId="5952" xr:uid="{00000000-0005-0000-0000-0000BD220000}"/>
    <cellStyle name="Moneda0" xfId="325" xr:uid="{00000000-0005-0000-0000-0000BE220000}"/>
    <cellStyle name="Neutral" xfId="18" builtinId="28" customBuiltin="1"/>
    <cellStyle name="Neutral 2" xfId="271" xr:uid="{00000000-0005-0000-0000-0000C0220000}"/>
    <cellStyle name="Neutral 3" xfId="272" xr:uid="{00000000-0005-0000-0000-0000C1220000}"/>
    <cellStyle name="Neutral 4" xfId="273" xr:uid="{00000000-0005-0000-0000-0000C2220000}"/>
    <cellStyle name="Normal" xfId="0" builtinId="0"/>
    <cellStyle name="Normal 10" xfId="337" xr:uid="{00000000-0005-0000-0000-0000C4220000}"/>
    <cellStyle name="Normal 10 2" xfId="368" xr:uid="{00000000-0005-0000-0000-0000C5220000}"/>
    <cellStyle name="Normal 10 2 2" xfId="1348" xr:uid="{00000000-0005-0000-0000-0000C6220000}"/>
    <cellStyle name="Normal 10 2 2 10" xfId="4474" xr:uid="{00000000-0005-0000-0000-0000C7220000}"/>
    <cellStyle name="Normal 10 2 2 11" xfId="3299" xr:uid="{00000000-0005-0000-0000-0000C8220000}"/>
    <cellStyle name="Normal 10 2 2 2" xfId="2163" xr:uid="{00000000-0005-0000-0000-0000C9220000}"/>
    <cellStyle name="Normal 10 2 2 2 10" xfId="4111" xr:uid="{00000000-0005-0000-0000-0000CA220000}"/>
    <cellStyle name="Normal 10 2 2 2 2" xfId="7717" xr:uid="{00000000-0005-0000-0000-0000CB220000}"/>
    <cellStyle name="Normal 10 2 2 2 2 2" xfId="18052" xr:uid="{00000000-0005-0000-0000-0000CC220000}"/>
    <cellStyle name="Normal 10 2 2 2 2 2 2" xfId="41388" xr:uid="{00000000-0005-0000-0000-0000CD220000}"/>
    <cellStyle name="Normal 10 2 2 2 2 3" xfId="12890" xr:uid="{00000000-0005-0000-0000-0000CE220000}"/>
    <cellStyle name="Normal 10 2 2 2 2 3 2" xfId="36073" xr:uid="{00000000-0005-0000-0000-0000CF220000}"/>
    <cellStyle name="Normal 10 2 2 2 2 4" xfId="30763" xr:uid="{00000000-0005-0000-0000-0000D0220000}"/>
    <cellStyle name="Normal 10 2 2 2 2 5" xfId="25448" xr:uid="{00000000-0005-0000-0000-0000D1220000}"/>
    <cellStyle name="Normal 10 2 2 2 3" xfId="9342" xr:uid="{00000000-0005-0000-0000-0000D2220000}"/>
    <cellStyle name="Normal 10 2 2 2 3 2" xfId="19811" xr:uid="{00000000-0005-0000-0000-0000D3220000}"/>
    <cellStyle name="Normal 10 2 2 2 3 2 2" xfId="43156" xr:uid="{00000000-0005-0000-0000-0000D4220000}"/>
    <cellStyle name="Normal 10 2 2 2 3 3" xfId="14657" xr:uid="{00000000-0005-0000-0000-0000D5220000}"/>
    <cellStyle name="Normal 10 2 2 2 3 3 2" xfId="37841" xr:uid="{00000000-0005-0000-0000-0000D6220000}"/>
    <cellStyle name="Normal 10 2 2 2 3 4" xfId="32531" xr:uid="{00000000-0005-0000-0000-0000D7220000}"/>
    <cellStyle name="Normal 10 2 2 2 3 5" xfId="27216" xr:uid="{00000000-0005-0000-0000-0000D8220000}"/>
    <cellStyle name="Normal 10 2 2 2 4" xfId="16438" xr:uid="{00000000-0005-0000-0000-0000D9220000}"/>
    <cellStyle name="Normal 10 2 2 2 4 2" xfId="39625" xr:uid="{00000000-0005-0000-0000-0000DA220000}"/>
    <cellStyle name="Normal 10 2 2 2 5" xfId="11129" xr:uid="{00000000-0005-0000-0000-0000DB220000}"/>
    <cellStyle name="Normal 10 2 2 2 5 2" xfId="34310" xr:uid="{00000000-0005-0000-0000-0000DC220000}"/>
    <cellStyle name="Normal 10 2 2 2 6" xfId="21756" xr:uid="{00000000-0005-0000-0000-0000DD220000}"/>
    <cellStyle name="Normal 10 2 2 2 6 2" xfId="29000" xr:uid="{00000000-0005-0000-0000-0000DE220000}"/>
    <cellStyle name="Normal 10 2 2 2 7" xfId="23685" xr:uid="{00000000-0005-0000-0000-0000DF220000}"/>
    <cellStyle name="Normal 10 2 2 2 8" xfId="44951" xr:uid="{00000000-0005-0000-0000-0000E0220000}"/>
    <cellStyle name="Normal 10 2 2 2 9" xfId="4475" xr:uid="{00000000-0005-0000-0000-0000E1220000}"/>
    <cellStyle name="Normal 10 2 2 3" xfId="6917" xr:uid="{00000000-0005-0000-0000-0000E2220000}"/>
    <cellStyle name="Normal 10 2 2 3 2" xfId="17288" xr:uid="{00000000-0005-0000-0000-0000E3220000}"/>
    <cellStyle name="Normal 10 2 2 3 2 2" xfId="40576" xr:uid="{00000000-0005-0000-0000-0000E4220000}"/>
    <cellStyle name="Normal 10 2 2 3 3" xfId="12078" xr:uid="{00000000-0005-0000-0000-0000E5220000}"/>
    <cellStyle name="Normal 10 2 2 3 3 2" xfId="35261" xr:uid="{00000000-0005-0000-0000-0000E6220000}"/>
    <cellStyle name="Normal 10 2 2 3 4" xfId="29951" xr:uid="{00000000-0005-0000-0000-0000E7220000}"/>
    <cellStyle name="Normal 10 2 2 3 5" xfId="24636" xr:uid="{00000000-0005-0000-0000-0000E8220000}"/>
    <cellStyle name="Normal 10 2 2 4" xfId="8577" xr:uid="{00000000-0005-0000-0000-0000E9220000}"/>
    <cellStyle name="Normal 10 2 2 4 2" xfId="18999" xr:uid="{00000000-0005-0000-0000-0000EA220000}"/>
    <cellStyle name="Normal 10 2 2 4 2 2" xfId="42344" xr:uid="{00000000-0005-0000-0000-0000EB220000}"/>
    <cellStyle name="Normal 10 2 2 4 3" xfId="13845" xr:uid="{00000000-0005-0000-0000-0000EC220000}"/>
    <cellStyle name="Normal 10 2 2 4 3 2" xfId="37029" xr:uid="{00000000-0005-0000-0000-0000ED220000}"/>
    <cellStyle name="Normal 10 2 2 4 4" xfId="31719" xr:uid="{00000000-0005-0000-0000-0000EE220000}"/>
    <cellStyle name="Normal 10 2 2 4 5" xfId="26404" xr:uid="{00000000-0005-0000-0000-0000EF220000}"/>
    <cellStyle name="Normal 10 2 2 5" xfId="15626" xr:uid="{00000000-0005-0000-0000-0000F0220000}"/>
    <cellStyle name="Normal 10 2 2 5 2" xfId="38813" xr:uid="{00000000-0005-0000-0000-0000F1220000}"/>
    <cellStyle name="Normal 10 2 2 6" xfId="10317" xr:uid="{00000000-0005-0000-0000-0000F2220000}"/>
    <cellStyle name="Normal 10 2 2 6 2" xfId="33498" xr:uid="{00000000-0005-0000-0000-0000F3220000}"/>
    <cellStyle name="Normal 10 2 2 7" xfId="20944" xr:uid="{00000000-0005-0000-0000-0000F4220000}"/>
    <cellStyle name="Normal 10 2 2 7 2" xfId="28188" xr:uid="{00000000-0005-0000-0000-0000F5220000}"/>
    <cellStyle name="Normal 10 2 2 8" xfId="22873" xr:uid="{00000000-0005-0000-0000-0000F6220000}"/>
    <cellStyle name="Normal 10 2 2 9" xfId="44139" xr:uid="{00000000-0005-0000-0000-0000F7220000}"/>
    <cellStyle name="Normal 10 2 3" xfId="1756" xr:uid="{00000000-0005-0000-0000-0000F8220000}"/>
    <cellStyle name="Normal 10 2 3 10" xfId="3705" xr:uid="{00000000-0005-0000-0000-0000F9220000}"/>
    <cellStyle name="Normal 10 2 3 2" xfId="7317" xr:uid="{00000000-0005-0000-0000-0000FA220000}"/>
    <cellStyle name="Normal 10 2 3 2 2" xfId="17670" xr:uid="{00000000-0005-0000-0000-0000FB220000}"/>
    <cellStyle name="Normal 10 2 3 2 2 2" xfId="40982" xr:uid="{00000000-0005-0000-0000-0000FC220000}"/>
    <cellStyle name="Normal 10 2 3 2 3" xfId="12484" xr:uid="{00000000-0005-0000-0000-0000FD220000}"/>
    <cellStyle name="Normal 10 2 3 2 3 2" xfId="35667" xr:uid="{00000000-0005-0000-0000-0000FE220000}"/>
    <cellStyle name="Normal 10 2 3 2 4" xfId="30357" xr:uid="{00000000-0005-0000-0000-0000FF220000}"/>
    <cellStyle name="Normal 10 2 3 2 5" xfId="25042" xr:uid="{00000000-0005-0000-0000-000000230000}"/>
    <cellStyle name="Normal 10 2 3 3" xfId="8959" xr:uid="{00000000-0005-0000-0000-000001230000}"/>
    <cellStyle name="Normal 10 2 3 3 2" xfId="19405" xr:uid="{00000000-0005-0000-0000-000002230000}"/>
    <cellStyle name="Normal 10 2 3 3 2 2" xfId="42750" xr:uid="{00000000-0005-0000-0000-000003230000}"/>
    <cellStyle name="Normal 10 2 3 3 3" xfId="14251" xr:uid="{00000000-0005-0000-0000-000004230000}"/>
    <cellStyle name="Normal 10 2 3 3 3 2" xfId="37435" xr:uid="{00000000-0005-0000-0000-000005230000}"/>
    <cellStyle name="Normal 10 2 3 3 4" xfId="32125" xr:uid="{00000000-0005-0000-0000-000006230000}"/>
    <cellStyle name="Normal 10 2 3 3 5" xfId="26810" xr:uid="{00000000-0005-0000-0000-000007230000}"/>
    <cellStyle name="Normal 10 2 3 4" xfId="16032" xr:uid="{00000000-0005-0000-0000-000008230000}"/>
    <cellStyle name="Normal 10 2 3 4 2" xfId="39219" xr:uid="{00000000-0005-0000-0000-000009230000}"/>
    <cellStyle name="Normal 10 2 3 5" xfId="10723" xr:uid="{00000000-0005-0000-0000-00000A230000}"/>
    <cellStyle name="Normal 10 2 3 5 2" xfId="33904" xr:uid="{00000000-0005-0000-0000-00000B230000}"/>
    <cellStyle name="Normal 10 2 3 6" xfId="21350" xr:uid="{00000000-0005-0000-0000-00000C230000}"/>
    <cellStyle name="Normal 10 2 3 6 2" xfId="28594" xr:uid="{00000000-0005-0000-0000-00000D230000}"/>
    <cellStyle name="Normal 10 2 3 7" xfId="23279" xr:uid="{00000000-0005-0000-0000-00000E230000}"/>
    <cellStyle name="Normal 10 2 3 8" xfId="44545" xr:uid="{00000000-0005-0000-0000-00000F230000}"/>
    <cellStyle name="Normal 10 2 3 9" xfId="4476" xr:uid="{00000000-0005-0000-0000-000010230000}"/>
    <cellStyle name="Normal 10 2 4" xfId="940" xr:uid="{00000000-0005-0000-0000-000011230000}"/>
    <cellStyle name="Normal 10 2 4 2" xfId="16918" xr:uid="{00000000-0005-0000-0000-000012230000}"/>
    <cellStyle name="Normal 10 2 4 2 2" xfId="40170" xr:uid="{00000000-0005-0000-0000-000013230000}"/>
    <cellStyle name="Normal 10 2 4 3" xfId="11672" xr:uid="{00000000-0005-0000-0000-000014230000}"/>
    <cellStyle name="Normal 10 2 4 3 2" xfId="34855" xr:uid="{00000000-0005-0000-0000-000015230000}"/>
    <cellStyle name="Normal 10 2 4 4" xfId="20538" xr:uid="{00000000-0005-0000-0000-000016230000}"/>
    <cellStyle name="Normal 10 2 4 4 2" xfId="29545" xr:uid="{00000000-0005-0000-0000-000017230000}"/>
    <cellStyle name="Normal 10 2 4 5" xfId="24230" xr:uid="{00000000-0005-0000-0000-000018230000}"/>
    <cellStyle name="Normal 10 2 4 6" xfId="43733" xr:uid="{00000000-0005-0000-0000-000019230000}"/>
    <cellStyle name="Normal 10 2 4 7" xfId="4477" xr:uid="{00000000-0005-0000-0000-00001A230000}"/>
    <cellStyle name="Normal 10 2 4 8" xfId="2893" xr:uid="{00000000-0005-0000-0000-00001B230000}"/>
    <cellStyle name="Normal 10 2 5" xfId="5984" xr:uid="{00000000-0005-0000-0000-00001C230000}"/>
    <cellStyle name="Normal 10 2 5 2" xfId="8207" xr:uid="{00000000-0005-0000-0000-00001D230000}"/>
    <cellStyle name="Normal 10 2 5 2 2" xfId="41938" xr:uid="{00000000-0005-0000-0000-00001E230000}"/>
    <cellStyle name="Normal 10 2 5 3" xfId="13439" xr:uid="{00000000-0005-0000-0000-00001F230000}"/>
    <cellStyle name="Normal 10 2 5 3 2" xfId="36623" xr:uid="{00000000-0005-0000-0000-000020230000}"/>
    <cellStyle name="Normal 10 2 5 4" xfId="21914" xr:uid="{00000000-0005-0000-0000-000021230000}"/>
    <cellStyle name="Normal 10 2 5 4 2" xfId="31313" xr:uid="{00000000-0005-0000-0000-000022230000}"/>
    <cellStyle name="Normal 10 2 5 5" xfId="25998" xr:uid="{00000000-0005-0000-0000-000023230000}"/>
    <cellStyle name="Normal 10 2 6" xfId="15220" xr:uid="{00000000-0005-0000-0000-000024230000}"/>
    <cellStyle name="Normal 10 2 6 2" xfId="38407" xr:uid="{00000000-0005-0000-0000-000025230000}"/>
    <cellStyle name="Normal 10 2 7" xfId="9911" xr:uid="{00000000-0005-0000-0000-000026230000}"/>
    <cellStyle name="Normal 10 2 7 2" xfId="33092" xr:uid="{00000000-0005-0000-0000-000027230000}"/>
    <cellStyle name="Normal 10 2 8" xfId="20012" xr:uid="{00000000-0005-0000-0000-000028230000}"/>
    <cellStyle name="Normal 10 2 8 2" xfId="27782" xr:uid="{00000000-0005-0000-0000-000029230000}"/>
    <cellStyle name="Normal 10 2 9" xfId="22467" xr:uid="{00000000-0005-0000-0000-00002A230000}"/>
    <cellStyle name="Normal 10 3" xfId="5977" xr:uid="{00000000-0005-0000-0000-00002B230000}"/>
    <cellStyle name="Normal 10 4" xfId="20002" xr:uid="{00000000-0005-0000-0000-00002C230000}"/>
    <cellStyle name="Normal 11" xfId="401" xr:uid="{00000000-0005-0000-0000-00002D230000}"/>
    <cellStyle name="Normal 12" xfId="395" xr:uid="{00000000-0005-0000-0000-00002E230000}"/>
    <cellStyle name="Normal 12 2" xfId="5967" xr:uid="{00000000-0005-0000-0000-00002F230000}"/>
    <cellStyle name="Normal 13" xfId="408" xr:uid="{00000000-0005-0000-0000-000030230000}"/>
    <cellStyle name="Normal 14" xfId="409" xr:uid="{00000000-0005-0000-0000-000031230000}"/>
    <cellStyle name="Normal 14 10" xfId="6019" xr:uid="{00000000-0005-0000-0000-000032230000}"/>
    <cellStyle name="Normal 14 10 2" xfId="16471" xr:uid="{00000000-0005-0000-0000-000033230000}"/>
    <cellStyle name="Normal 14 10 2 2" xfId="39659" xr:uid="{00000000-0005-0000-0000-000034230000}"/>
    <cellStyle name="Normal 14 10 3" xfId="11161" xr:uid="{00000000-0005-0000-0000-000035230000}"/>
    <cellStyle name="Normal 14 10 3 2" xfId="34344" xr:uid="{00000000-0005-0000-0000-000036230000}"/>
    <cellStyle name="Normal 14 10 4" xfId="29034" xr:uid="{00000000-0005-0000-0000-000037230000}"/>
    <cellStyle name="Normal 14 10 5" xfId="23719" xr:uid="{00000000-0005-0000-0000-000038230000}"/>
    <cellStyle name="Normal 14 11" xfId="7758" xr:uid="{00000000-0005-0000-0000-000039230000}"/>
    <cellStyle name="Normal 14 11 2" xfId="18089" xr:uid="{00000000-0005-0000-0000-00003A230000}"/>
    <cellStyle name="Normal 14 11 2 2" xfId="41427" xr:uid="{00000000-0005-0000-0000-00003B230000}"/>
    <cellStyle name="Normal 14 11 3" xfId="12928" xr:uid="{00000000-0005-0000-0000-00003C230000}"/>
    <cellStyle name="Normal 14 11 3 2" xfId="36112" xr:uid="{00000000-0005-0000-0000-00003D230000}"/>
    <cellStyle name="Normal 14 11 4" xfId="30802" xr:uid="{00000000-0005-0000-0000-00003E230000}"/>
    <cellStyle name="Normal 14 11 5" xfId="25487" xr:uid="{00000000-0005-0000-0000-00003F230000}"/>
    <cellStyle name="Normal 14 12" xfId="14710" xr:uid="{00000000-0005-0000-0000-000040230000}"/>
    <cellStyle name="Normal 14 12 2" xfId="37896" xr:uid="{00000000-0005-0000-0000-000041230000}"/>
    <cellStyle name="Normal 14 13" xfId="9400" xr:uid="{00000000-0005-0000-0000-000042230000}"/>
    <cellStyle name="Normal 14 13 2" xfId="32581" xr:uid="{00000000-0005-0000-0000-000043230000}"/>
    <cellStyle name="Normal 14 14" xfId="20028" xr:uid="{00000000-0005-0000-0000-000044230000}"/>
    <cellStyle name="Normal 14 14 2" xfId="27271" xr:uid="{00000000-0005-0000-0000-000045230000}"/>
    <cellStyle name="Normal 14 15" xfId="21956" xr:uid="{00000000-0005-0000-0000-000046230000}"/>
    <cellStyle name="Normal 14 16" xfId="43223" xr:uid="{00000000-0005-0000-0000-000047230000}"/>
    <cellStyle name="Normal 14 17" xfId="4478" xr:uid="{00000000-0005-0000-0000-000048230000}"/>
    <cellStyle name="Normal 14 18" xfId="2383" xr:uid="{00000000-0005-0000-0000-000049230000}"/>
    <cellStyle name="Normal 14 2" xfId="410" xr:uid="{00000000-0005-0000-0000-00004A230000}"/>
    <cellStyle name="Normal 14 2 10" xfId="7759" xr:uid="{00000000-0005-0000-0000-00004B230000}"/>
    <cellStyle name="Normal 14 2 10 2" xfId="18090" xr:uid="{00000000-0005-0000-0000-00004C230000}"/>
    <cellStyle name="Normal 14 2 10 2 2" xfId="41428" xr:uid="{00000000-0005-0000-0000-00004D230000}"/>
    <cellStyle name="Normal 14 2 10 3" xfId="12929" xr:uid="{00000000-0005-0000-0000-00004E230000}"/>
    <cellStyle name="Normal 14 2 10 3 2" xfId="36113" xr:uid="{00000000-0005-0000-0000-00004F230000}"/>
    <cellStyle name="Normal 14 2 10 4" xfId="30803" xr:uid="{00000000-0005-0000-0000-000050230000}"/>
    <cellStyle name="Normal 14 2 10 5" xfId="25488" xr:uid="{00000000-0005-0000-0000-000051230000}"/>
    <cellStyle name="Normal 14 2 11" xfId="14711" xr:uid="{00000000-0005-0000-0000-000052230000}"/>
    <cellStyle name="Normal 14 2 11 2" xfId="37897" xr:uid="{00000000-0005-0000-0000-000053230000}"/>
    <cellStyle name="Normal 14 2 12" xfId="9401" xr:uid="{00000000-0005-0000-0000-000054230000}"/>
    <cellStyle name="Normal 14 2 12 2" xfId="32582" xr:uid="{00000000-0005-0000-0000-000055230000}"/>
    <cellStyle name="Normal 14 2 13" xfId="20029" xr:uid="{00000000-0005-0000-0000-000056230000}"/>
    <cellStyle name="Normal 14 2 13 2" xfId="27272" xr:uid="{00000000-0005-0000-0000-000057230000}"/>
    <cellStyle name="Normal 14 2 14" xfId="21957" xr:uid="{00000000-0005-0000-0000-000058230000}"/>
    <cellStyle name="Normal 14 2 15" xfId="43224" xr:uid="{00000000-0005-0000-0000-000059230000}"/>
    <cellStyle name="Normal 14 2 16" xfId="4479" xr:uid="{00000000-0005-0000-0000-00005A230000}"/>
    <cellStyle name="Normal 14 2 17" xfId="2384" xr:uid="{00000000-0005-0000-0000-00005B230000}"/>
    <cellStyle name="Normal 14 2 2" xfId="459" xr:uid="{00000000-0005-0000-0000-00005C230000}"/>
    <cellStyle name="Normal 14 2 2 10" xfId="14748" xr:uid="{00000000-0005-0000-0000-00005D230000}"/>
    <cellStyle name="Normal 14 2 2 10 2" xfId="37935" xr:uid="{00000000-0005-0000-0000-00005E230000}"/>
    <cellStyle name="Normal 14 2 2 11" xfId="9439" xr:uid="{00000000-0005-0000-0000-00005F230000}"/>
    <cellStyle name="Normal 14 2 2 11 2" xfId="32620" xr:uid="{00000000-0005-0000-0000-000060230000}"/>
    <cellStyle name="Normal 14 2 2 12" xfId="20068" xr:uid="{00000000-0005-0000-0000-000061230000}"/>
    <cellStyle name="Normal 14 2 2 12 2" xfId="27310" xr:uid="{00000000-0005-0000-0000-000062230000}"/>
    <cellStyle name="Normal 14 2 2 13" xfId="21995" xr:uid="{00000000-0005-0000-0000-000063230000}"/>
    <cellStyle name="Normal 14 2 2 14" xfId="43263" xr:uid="{00000000-0005-0000-0000-000064230000}"/>
    <cellStyle name="Normal 14 2 2 15" xfId="4480" xr:uid="{00000000-0005-0000-0000-000065230000}"/>
    <cellStyle name="Normal 14 2 2 16" xfId="2423" xr:uid="{00000000-0005-0000-0000-000066230000}"/>
    <cellStyle name="Normal 14 2 2 2" xfId="519" xr:uid="{00000000-0005-0000-0000-000067230000}"/>
    <cellStyle name="Normal 14 2 2 2 10" xfId="9501" xr:uid="{00000000-0005-0000-0000-000068230000}"/>
    <cellStyle name="Normal 14 2 2 2 10 2" xfId="32682" xr:uid="{00000000-0005-0000-0000-000069230000}"/>
    <cellStyle name="Normal 14 2 2 2 11" xfId="20128" xr:uid="{00000000-0005-0000-0000-00006A230000}"/>
    <cellStyle name="Normal 14 2 2 2 11 2" xfId="27372" xr:uid="{00000000-0005-0000-0000-00006B230000}"/>
    <cellStyle name="Normal 14 2 2 2 12" xfId="22057" xr:uid="{00000000-0005-0000-0000-00006C230000}"/>
    <cellStyle name="Normal 14 2 2 2 13" xfId="43323" xr:uid="{00000000-0005-0000-0000-00006D230000}"/>
    <cellStyle name="Normal 14 2 2 2 14" xfId="4481" xr:uid="{00000000-0005-0000-0000-00006E230000}"/>
    <cellStyle name="Normal 14 2 2 2 15" xfId="2483" xr:uid="{00000000-0005-0000-0000-00006F230000}"/>
    <cellStyle name="Normal 14 2 2 2 2" xfId="791" xr:uid="{00000000-0005-0000-0000-000070230000}"/>
    <cellStyle name="Normal 14 2 2 2 2 10" xfId="43592" xr:uid="{00000000-0005-0000-0000-000071230000}"/>
    <cellStyle name="Normal 14 2 2 2 2 11" xfId="4482" xr:uid="{00000000-0005-0000-0000-000072230000}"/>
    <cellStyle name="Normal 14 2 2 2 2 12" xfId="2752" xr:uid="{00000000-0005-0000-0000-000073230000}"/>
    <cellStyle name="Normal 14 2 2 2 2 2" xfId="1207" xr:uid="{00000000-0005-0000-0000-000074230000}"/>
    <cellStyle name="Normal 14 2 2 2 2 2 10" xfId="4483" xr:uid="{00000000-0005-0000-0000-000075230000}"/>
    <cellStyle name="Normal 14 2 2 2 2 2 11" xfId="3158" xr:uid="{00000000-0005-0000-0000-000076230000}"/>
    <cellStyle name="Normal 14 2 2 2 2 2 2" xfId="2022" xr:uid="{00000000-0005-0000-0000-000077230000}"/>
    <cellStyle name="Normal 14 2 2 2 2 2 2 10" xfId="3970" xr:uid="{00000000-0005-0000-0000-000078230000}"/>
    <cellStyle name="Normal 14 2 2 2 2 2 2 2" xfId="7578" xr:uid="{00000000-0005-0000-0000-000079230000}"/>
    <cellStyle name="Normal 14 2 2 2 2 2 2 2 2" xfId="17923" xr:uid="{00000000-0005-0000-0000-00007A230000}"/>
    <cellStyle name="Normal 14 2 2 2 2 2 2 2 2 2" xfId="41247" xr:uid="{00000000-0005-0000-0000-00007B230000}"/>
    <cellStyle name="Normal 14 2 2 2 2 2 2 2 3" xfId="12749" xr:uid="{00000000-0005-0000-0000-00007C230000}"/>
    <cellStyle name="Normal 14 2 2 2 2 2 2 2 3 2" xfId="35932" xr:uid="{00000000-0005-0000-0000-00007D230000}"/>
    <cellStyle name="Normal 14 2 2 2 2 2 2 2 4" xfId="30622" xr:uid="{00000000-0005-0000-0000-00007E230000}"/>
    <cellStyle name="Normal 14 2 2 2 2 2 2 2 5" xfId="25307" xr:uid="{00000000-0005-0000-0000-00007F230000}"/>
    <cellStyle name="Normal 14 2 2 2 2 2 2 3" xfId="9213" xr:uid="{00000000-0005-0000-0000-000080230000}"/>
    <cellStyle name="Normal 14 2 2 2 2 2 2 3 2" xfId="19670" xr:uid="{00000000-0005-0000-0000-000081230000}"/>
    <cellStyle name="Normal 14 2 2 2 2 2 2 3 2 2" xfId="43015" xr:uid="{00000000-0005-0000-0000-000082230000}"/>
    <cellStyle name="Normal 14 2 2 2 2 2 2 3 3" xfId="14516" xr:uid="{00000000-0005-0000-0000-000083230000}"/>
    <cellStyle name="Normal 14 2 2 2 2 2 2 3 3 2" xfId="37700" xr:uid="{00000000-0005-0000-0000-000084230000}"/>
    <cellStyle name="Normal 14 2 2 2 2 2 2 3 4" xfId="32390" xr:uid="{00000000-0005-0000-0000-000085230000}"/>
    <cellStyle name="Normal 14 2 2 2 2 2 2 3 5" xfId="27075" xr:uid="{00000000-0005-0000-0000-000086230000}"/>
    <cellStyle name="Normal 14 2 2 2 2 2 2 4" xfId="16297" xr:uid="{00000000-0005-0000-0000-000087230000}"/>
    <cellStyle name="Normal 14 2 2 2 2 2 2 4 2" xfId="39484" xr:uid="{00000000-0005-0000-0000-000088230000}"/>
    <cellStyle name="Normal 14 2 2 2 2 2 2 5" xfId="10988" xr:uid="{00000000-0005-0000-0000-000089230000}"/>
    <cellStyle name="Normal 14 2 2 2 2 2 2 5 2" xfId="34169" xr:uid="{00000000-0005-0000-0000-00008A230000}"/>
    <cellStyle name="Normal 14 2 2 2 2 2 2 6" xfId="21615" xr:uid="{00000000-0005-0000-0000-00008B230000}"/>
    <cellStyle name="Normal 14 2 2 2 2 2 2 6 2" xfId="28859" xr:uid="{00000000-0005-0000-0000-00008C230000}"/>
    <cellStyle name="Normal 14 2 2 2 2 2 2 7" xfId="23544" xr:uid="{00000000-0005-0000-0000-00008D230000}"/>
    <cellStyle name="Normal 14 2 2 2 2 2 2 8" xfId="44810" xr:uid="{00000000-0005-0000-0000-00008E230000}"/>
    <cellStyle name="Normal 14 2 2 2 2 2 2 9" xfId="4484" xr:uid="{00000000-0005-0000-0000-00008F230000}"/>
    <cellStyle name="Normal 14 2 2 2 2 2 3" xfId="6778" xr:uid="{00000000-0005-0000-0000-000090230000}"/>
    <cellStyle name="Normal 14 2 2 2 2 2 3 2" xfId="17159" xr:uid="{00000000-0005-0000-0000-000091230000}"/>
    <cellStyle name="Normal 14 2 2 2 2 2 3 2 2" xfId="40435" xr:uid="{00000000-0005-0000-0000-000092230000}"/>
    <cellStyle name="Normal 14 2 2 2 2 2 3 3" xfId="11937" xr:uid="{00000000-0005-0000-0000-000093230000}"/>
    <cellStyle name="Normal 14 2 2 2 2 2 3 3 2" xfId="35120" xr:uid="{00000000-0005-0000-0000-000094230000}"/>
    <cellStyle name="Normal 14 2 2 2 2 2 3 4" xfId="29810" xr:uid="{00000000-0005-0000-0000-000095230000}"/>
    <cellStyle name="Normal 14 2 2 2 2 2 3 5" xfId="24495" xr:uid="{00000000-0005-0000-0000-000096230000}"/>
    <cellStyle name="Normal 14 2 2 2 2 2 4" xfId="8448" xr:uid="{00000000-0005-0000-0000-000097230000}"/>
    <cellStyle name="Normal 14 2 2 2 2 2 4 2" xfId="18858" xr:uid="{00000000-0005-0000-0000-000098230000}"/>
    <cellStyle name="Normal 14 2 2 2 2 2 4 2 2" xfId="42203" xr:uid="{00000000-0005-0000-0000-000099230000}"/>
    <cellStyle name="Normal 14 2 2 2 2 2 4 3" xfId="13704" xr:uid="{00000000-0005-0000-0000-00009A230000}"/>
    <cellStyle name="Normal 14 2 2 2 2 2 4 3 2" xfId="36888" xr:uid="{00000000-0005-0000-0000-00009B230000}"/>
    <cellStyle name="Normal 14 2 2 2 2 2 4 4" xfId="31578" xr:uid="{00000000-0005-0000-0000-00009C230000}"/>
    <cellStyle name="Normal 14 2 2 2 2 2 4 5" xfId="26263" xr:uid="{00000000-0005-0000-0000-00009D230000}"/>
    <cellStyle name="Normal 14 2 2 2 2 2 5" xfId="15485" xr:uid="{00000000-0005-0000-0000-00009E230000}"/>
    <cellStyle name="Normal 14 2 2 2 2 2 5 2" xfId="38672" xr:uid="{00000000-0005-0000-0000-00009F230000}"/>
    <cellStyle name="Normal 14 2 2 2 2 2 6" xfId="10176" xr:uid="{00000000-0005-0000-0000-0000A0230000}"/>
    <cellStyle name="Normal 14 2 2 2 2 2 6 2" xfId="33357" xr:uid="{00000000-0005-0000-0000-0000A1230000}"/>
    <cellStyle name="Normal 14 2 2 2 2 2 7" xfId="20803" xr:uid="{00000000-0005-0000-0000-0000A2230000}"/>
    <cellStyle name="Normal 14 2 2 2 2 2 7 2" xfId="28047" xr:uid="{00000000-0005-0000-0000-0000A3230000}"/>
    <cellStyle name="Normal 14 2 2 2 2 2 8" xfId="22732" xr:uid="{00000000-0005-0000-0000-0000A4230000}"/>
    <cellStyle name="Normal 14 2 2 2 2 2 9" xfId="43998" xr:uid="{00000000-0005-0000-0000-0000A5230000}"/>
    <cellStyle name="Normal 14 2 2 2 2 3" xfId="1615" xr:uid="{00000000-0005-0000-0000-0000A6230000}"/>
    <cellStyle name="Normal 14 2 2 2 2 3 10" xfId="3564" xr:uid="{00000000-0005-0000-0000-0000A7230000}"/>
    <cellStyle name="Normal 14 2 2 2 2 3 2" xfId="7178" xr:uid="{00000000-0005-0000-0000-0000A8230000}"/>
    <cellStyle name="Normal 14 2 2 2 2 3 2 2" xfId="17541" xr:uid="{00000000-0005-0000-0000-0000A9230000}"/>
    <cellStyle name="Normal 14 2 2 2 2 3 2 2 2" xfId="40841" xr:uid="{00000000-0005-0000-0000-0000AA230000}"/>
    <cellStyle name="Normal 14 2 2 2 2 3 2 3" xfId="12343" xr:uid="{00000000-0005-0000-0000-0000AB230000}"/>
    <cellStyle name="Normal 14 2 2 2 2 3 2 3 2" xfId="35526" xr:uid="{00000000-0005-0000-0000-0000AC230000}"/>
    <cellStyle name="Normal 14 2 2 2 2 3 2 4" xfId="30216" xr:uid="{00000000-0005-0000-0000-0000AD230000}"/>
    <cellStyle name="Normal 14 2 2 2 2 3 2 5" xfId="24901" xr:uid="{00000000-0005-0000-0000-0000AE230000}"/>
    <cellStyle name="Normal 14 2 2 2 2 3 3" xfId="8830" xr:uid="{00000000-0005-0000-0000-0000AF230000}"/>
    <cellStyle name="Normal 14 2 2 2 2 3 3 2" xfId="19264" xr:uid="{00000000-0005-0000-0000-0000B0230000}"/>
    <cellStyle name="Normal 14 2 2 2 2 3 3 2 2" xfId="42609" xr:uid="{00000000-0005-0000-0000-0000B1230000}"/>
    <cellStyle name="Normal 14 2 2 2 2 3 3 3" xfId="14110" xr:uid="{00000000-0005-0000-0000-0000B2230000}"/>
    <cellStyle name="Normal 14 2 2 2 2 3 3 3 2" xfId="37294" xr:uid="{00000000-0005-0000-0000-0000B3230000}"/>
    <cellStyle name="Normal 14 2 2 2 2 3 3 4" xfId="31984" xr:uid="{00000000-0005-0000-0000-0000B4230000}"/>
    <cellStyle name="Normal 14 2 2 2 2 3 3 5" xfId="26669" xr:uid="{00000000-0005-0000-0000-0000B5230000}"/>
    <cellStyle name="Normal 14 2 2 2 2 3 4" xfId="15891" xr:uid="{00000000-0005-0000-0000-0000B6230000}"/>
    <cellStyle name="Normal 14 2 2 2 2 3 4 2" xfId="39078" xr:uid="{00000000-0005-0000-0000-0000B7230000}"/>
    <cellStyle name="Normal 14 2 2 2 2 3 5" xfId="10582" xr:uid="{00000000-0005-0000-0000-0000B8230000}"/>
    <cellStyle name="Normal 14 2 2 2 2 3 5 2" xfId="33763" xr:uid="{00000000-0005-0000-0000-0000B9230000}"/>
    <cellStyle name="Normal 14 2 2 2 2 3 6" xfId="21209" xr:uid="{00000000-0005-0000-0000-0000BA230000}"/>
    <cellStyle name="Normal 14 2 2 2 2 3 6 2" xfId="28453" xr:uid="{00000000-0005-0000-0000-0000BB230000}"/>
    <cellStyle name="Normal 14 2 2 2 2 3 7" xfId="23138" xr:uid="{00000000-0005-0000-0000-0000BC230000}"/>
    <cellStyle name="Normal 14 2 2 2 2 3 8" xfId="44404" xr:uid="{00000000-0005-0000-0000-0000BD230000}"/>
    <cellStyle name="Normal 14 2 2 2 2 3 9" xfId="4485" xr:uid="{00000000-0005-0000-0000-0000BE230000}"/>
    <cellStyle name="Normal 14 2 2 2 2 4" xfId="6379" xr:uid="{00000000-0005-0000-0000-0000BF230000}"/>
    <cellStyle name="Normal 14 2 2 2 2 4 2" xfId="16801" xr:uid="{00000000-0005-0000-0000-0000C0230000}"/>
    <cellStyle name="Normal 14 2 2 2 2 4 2 2" xfId="40029" xr:uid="{00000000-0005-0000-0000-0000C1230000}"/>
    <cellStyle name="Normal 14 2 2 2 2 4 3" xfId="11531" xr:uid="{00000000-0005-0000-0000-0000C2230000}"/>
    <cellStyle name="Normal 14 2 2 2 2 4 3 2" xfId="34714" xr:uid="{00000000-0005-0000-0000-0000C3230000}"/>
    <cellStyle name="Normal 14 2 2 2 2 4 4" xfId="29404" xr:uid="{00000000-0005-0000-0000-0000C4230000}"/>
    <cellStyle name="Normal 14 2 2 2 2 4 5" xfId="24089" xr:uid="{00000000-0005-0000-0000-0000C5230000}"/>
    <cellStyle name="Normal 14 2 2 2 2 5" xfId="8090" xr:uid="{00000000-0005-0000-0000-0000C6230000}"/>
    <cellStyle name="Normal 14 2 2 2 2 5 2" xfId="18453" xr:uid="{00000000-0005-0000-0000-0000C7230000}"/>
    <cellStyle name="Normal 14 2 2 2 2 5 2 2" xfId="41797" xr:uid="{00000000-0005-0000-0000-0000C8230000}"/>
    <cellStyle name="Normal 14 2 2 2 2 5 3" xfId="13298" xr:uid="{00000000-0005-0000-0000-0000C9230000}"/>
    <cellStyle name="Normal 14 2 2 2 2 5 3 2" xfId="36482" xr:uid="{00000000-0005-0000-0000-0000CA230000}"/>
    <cellStyle name="Normal 14 2 2 2 2 5 4" xfId="31172" xr:uid="{00000000-0005-0000-0000-0000CB230000}"/>
    <cellStyle name="Normal 14 2 2 2 2 5 5" xfId="25857" xr:uid="{00000000-0005-0000-0000-0000CC230000}"/>
    <cellStyle name="Normal 14 2 2 2 2 6" xfId="15079" xr:uid="{00000000-0005-0000-0000-0000CD230000}"/>
    <cellStyle name="Normal 14 2 2 2 2 6 2" xfId="38266" xr:uid="{00000000-0005-0000-0000-0000CE230000}"/>
    <cellStyle name="Normal 14 2 2 2 2 7" xfId="9770" xr:uid="{00000000-0005-0000-0000-0000CF230000}"/>
    <cellStyle name="Normal 14 2 2 2 2 7 2" xfId="32951" xr:uid="{00000000-0005-0000-0000-0000D0230000}"/>
    <cellStyle name="Normal 14 2 2 2 2 8" xfId="20397" xr:uid="{00000000-0005-0000-0000-0000D1230000}"/>
    <cellStyle name="Normal 14 2 2 2 2 8 2" xfId="27641" xr:uid="{00000000-0005-0000-0000-0000D2230000}"/>
    <cellStyle name="Normal 14 2 2 2 2 9" xfId="22326" xr:uid="{00000000-0005-0000-0000-0000D3230000}"/>
    <cellStyle name="Normal 14 2 2 2 3" xfId="928" xr:uid="{00000000-0005-0000-0000-0000D4230000}"/>
    <cellStyle name="Normal 14 2 2 2 3 10" xfId="43721" xr:uid="{00000000-0005-0000-0000-0000D5230000}"/>
    <cellStyle name="Normal 14 2 2 2 3 11" xfId="4486" xr:uid="{00000000-0005-0000-0000-0000D6230000}"/>
    <cellStyle name="Normal 14 2 2 2 3 12" xfId="2881" xr:uid="{00000000-0005-0000-0000-0000D7230000}"/>
    <cellStyle name="Normal 14 2 2 2 3 2" xfId="1336" xr:uid="{00000000-0005-0000-0000-0000D8230000}"/>
    <cellStyle name="Normal 14 2 2 2 3 2 10" xfId="4487" xr:uid="{00000000-0005-0000-0000-0000D9230000}"/>
    <cellStyle name="Normal 14 2 2 2 3 2 11" xfId="3287" xr:uid="{00000000-0005-0000-0000-0000DA230000}"/>
    <cellStyle name="Normal 14 2 2 2 3 2 2" xfId="2151" xr:uid="{00000000-0005-0000-0000-0000DB230000}"/>
    <cellStyle name="Normal 14 2 2 2 3 2 2 10" xfId="4099" xr:uid="{00000000-0005-0000-0000-0000DC230000}"/>
    <cellStyle name="Normal 14 2 2 2 3 2 2 2" xfId="7705" xr:uid="{00000000-0005-0000-0000-0000DD230000}"/>
    <cellStyle name="Normal 14 2 2 2 3 2 2 2 2" xfId="18040" xr:uid="{00000000-0005-0000-0000-0000DE230000}"/>
    <cellStyle name="Normal 14 2 2 2 3 2 2 2 2 2" xfId="41376" xr:uid="{00000000-0005-0000-0000-0000DF230000}"/>
    <cellStyle name="Normal 14 2 2 2 3 2 2 2 3" xfId="12878" xr:uid="{00000000-0005-0000-0000-0000E0230000}"/>
    <cellStyle name="Normal 14 2 2 2 3 2 2 2 3 2" xfId="36061" xr:uid="{00000000-0005-0000-0000-0000E1230000}"/>
    <cellStyle name="Normal 14 2 2 2 3 2 2 2 4" xfId="30751" xr:uid="{00000000-0005-0000-0000-0000E2230000}"/>
    <cellStyle name="Normal 14 2 2 2 3 2 2 2 5" xfId="25436" xr:uid="{00000000-0005-0000-0000-0000E3230000}"/>
    <cellStyle name="Normal 14 2 2 2 3 2 2 3" xfId="9330" xr:uid="{00000000-0005-0000-0000-0000E4230000}"/>
    <cellStyle name="Normal 14 2 2 2 3 2 2 3 2" xfId="19799" xr:uid="{00000000-0005-0000-0000-0000E5230000}"/>
    <cellStyle name="Normal 14 2 2 2 3 2 2 3 2 2" xfId="43144" xr:uid="{00000000-0005-0000-0000-0000E6230000}"/>
    <cellStyle name="Normal 14 2 2 2 3 2 2 3 3" xfId="14645" xr:uid="{00000000-0005-0000-0000-0000E7230000}"/>
    <cellStyle name="Normal 14 2 2 2 3 2 2 3 3 2" xfId="37829" xr:uid="{00000000-0005-0000-0000-0000E8230000}"/>
    <cellStyle name="Normal 14 2 2 2 3 2 2 3 4" xfId="32519" xr:uid="{00000000-0005-0000-0000-0000E9230000}"/>
    <cellStyle name="Normal 14 2 2 2 3 2 2 3 5" xfId="27204" xr:uid="{00000000-0005-0000-0000-0000EA230000}"/>
    <cellStyle name="Normal 14 2 2 2 3 2 2 4" xfId="16426" xr:uid="{00000000-0005-0000-0000-0000EB230000}"/>
    <cellStyle name="Normal 14 2 2 2 3 2 2 4 2" xfId="39613" xr:uid="{00000000-0005-0000-0000-0000EC230000}"/>
    <cellStyle name="Normal 14 2 2 2 3 2 2 5" xfId="11117" xr:uid="{00000000-0005-0000-0000-0000ED230000}"/>
    <cellStyle name="Normal 14 2 2 2 3 2 2 5 2" xfId="34298" xr:uid="{00000000-0005-0000-0000-0000EE230000}"/>
    <cellStyle name="Normal 14 2 2 2 3 2 2 6" xfId="21744" xr:uid="{00000000-0005-0000-0000-0000EF230000}"/>
    <cellStyle name="Normal 14 2 2 2 3 2 2 6 2" xfId="28988" xr:uid="{00000000-0005-0000-0000-0000F0230000}"/>
    <cellStyle name="Normal 14 2 2 2 3 2 2 7" xfId="23673" xr:uid="{00000000-0005-0000-0000-0000F1230000}"/>
    <cellStyle name="Normal 14 2 2 2 3 2 2 8" xfId="44939" xr:uid="{00000000-0005-0000-0000-0000F2230000}"/>
    <cellStyle name="Normal 14 2 2 2 3 2 2 9" xfId="4488" xr:uid="{00000000-0005-0000-0000-0000F3230000}"/>
    <cellStyle name="Normal 14 2 2 2 3 2 3" xfId="6905" xr:uid="{00000000-0005-0000-0000-0000F4230000}"/>
    <cellStyle name="Normal 14 2 2 2 3 2 3 2" xfId="17276" xr:uid="{00000000-0005-0000-0000-0000F5230000}"/>
    <cellStyle name="Normal 14 2 2 2 3 2 3 2 2" xfId="40564" xr:uid="{00000000-0005-0000-0000-0000F6230000}"/>
    <cellStyle name="Normal 14 2 2 2 3 2 3 3" xfId="12066" xr:uid="{00000000-0005-0000-0000-0000F7230000}"/>
    <cellStyle name="Normal 14 2 2 2 3 2 3 3 2" xfId="35249" xr:uid="{00000000-0005-0000-0000-0000F8230000}"/>
    <cellStyle name="Normal 14 2 2 2 3 2 3 4" xfId="29939" xr:uid="{00000000-0005-0000-0000-0000F9230000}"/>
    <cellStyle name="Normal 14 2 2 2 3 2 3 5" xfId="24624" xr:uid="{00000000-0005-0000-0000-0000FA230000}"/>
    <cellStyle name="Normal 14 2 2 2 3 2 4" xfId="8565" xr:uid="{00000000-0005-0000-0000-0000FB230000}"/>
    <cellStyle name="Normal 14 2 2 2 3 2 4 2" xfId="18987" xr:uid="{00000000-0005-0000-0000-0000FC230000}"/>
    <cellStyle name="Normal 14 2 2 2 3 2 4 2 2" xfId="42332" xr:uid="{00000000-0005-0000-0000-0000FD230000}"/>
    <cellStyle name="Normal 14 2 2 2 3 2 4 3" xfId="13833" xr:uid="{00000000-0005-0000-0000-0000FE230000}"/>
    <cellStyle name="Normal 14 2 2 2 3 2 4 3 2" xfId="37017" xr:uid="{00000000-0005-0000-0000-0000FF230000}"/>
    <cellStyle name="Normal 14 2 2 2 3 2 4 4" xfId="31707" xr:uid="{00000000-0005-0000-0000-000000240000}"/>
    <cellStyle name="Normal 14 2 2 2 3 2 4 5" xfId="26392" xr:uid="{00000000-0005-0000-0000-000001240000}"/>
    <cellStyle name="Normal 14 2 2 2 3 2 5" xfId="15614" xr:uid="{00000000-0005-0000-0000-000002240000}"/>
    <cellStyle name="Normal 14 2 2 2 3 2 5 2" xfId="38801" xr:uid="{00000000-0005-0000-0000-000003240000}"/>
    <cellStyle name="Normal 14 2 2 2 3 2 6" xfId="10305" xr:uid="{00000000-0005-0000-0000-000004240000}"/>
    <cellStyle name="Normal 14 2 2 2 3 2 6 2" xfId="33486" xr:uid="{00000000-0005-0000-0000-000005240000}"/>
    <cellStyle name="Normal 14 2 2 2 3 2 7" xfId="20932" xr:uid="{00000000-0005-0000-0000-000006240000}"/>
    <cellStyle name="Normal 14 2 2 2 3 2 7 2" xfId="28176" xr:uid="{00000000-0005-0000-0000-000007240000}"/>
    <cellStyle name="Normal 14 2 2 2 3 2 8" xfId="22861" xr:uid="{00000000-0005-0000-0000-000008240000}"/>
    <cellStyle name="Normal 14 2 2 2 3 2 9" xfId="44127" xr:uid="{00000000-0005-0000-0000-000009240000}"/>
    <cellStyle name="Normal 14 2 2 2 3 3" xfId="1744" xr:uid="{00000000-0005-0000-0000-00000A240000}"/>
    <cellStyle name="Normal 14 2 2 2 3 3 10" xfId="3693" xr:uid="{00000000-0005-0000-0000-00000B240000}"/>
    <cellStyle name="Normal 14 2 2 2 3 3 2" xfId="7305" xr:uid="{00000000-0005-0000-0000-00000C240000}"/>
    <cellStyle name="Normal 14 2 2 2 3 3 2 2" xfId="17658" xr:uid="{00000000-0005-0000-0000-00000D240000}"/>
    <cellStyle name="Normal 14 2 2 2 3 3 2 2 2" xfId="40970" xr:uid="{00000000-0005-0000-0000-00000E240000}"/>
    <cellStyle name="Normal 14 2 2 2 3 3 2 3" xfId="12472" xr:uid="{00000000-0005-0000-0000-00000F240000}"/>
    <cellStyle name="Normal 14 2 2 2 3 3 2 3 2" xfId="35655" xr:uid="{00000000-0005-0000-0000-000010240000}"/>
    <cellStyle name="Normal 14 2 2 2 3 3 2 4" xfId="30345" xr:uid="{00000000-0005-0000-0000-000011240000}"/>
    <cellStyle name="Normal 14 2 2 2 3 3 2 5" xfId="25030" xr:uid="{00000000-0005-0000-0000-000012240000}"/>
    <cellStyle name="Normal 14 2 2 2 3 3 3" xfId="8947" xr:uid="{00000000-0005-0000-0000-000013240000}"/>
    <cellStyle name="Normal 14 2 2 2 3 3 3 2" xfId="19393" xr:uid="{00000000-0005-0000-0000-000014240000}"/>
    <cellStyle name="Normal 14 2 2 2 3 3 3 2 2" xfId="42738" xr:uid="{00000000-0005-0000-0000-000015240000}"/>
    <cellStyle name="Normal 14 2 2 2 3 3 3 3" xfId="14239" xr:uid="{00000000-0005-0000-0000-000016240000}"/>
    <cellStyle name="Normal 14 2 2 2 3 3 3 3 2" xfId="37423" xr:uid="{00000000-0005-0000-0000-000017240000}"/>
    <cellStyle name="Normal 14 2 2 2 3 3 3 4" xfId="32113" xr:uid="{00000000-0005-0000-0000-000018240000}"/>
    <cellStyle name="Normal 14 2 2 2 3 3 3 5" xfId="26798" xr:uid="{00000000-0005-0000-0000-000019240000}"/>
    <cellStyle name="Normal 14 2 2 2 3 3 4" xfId="16020" xr:uid="{00000000-0005-0000-0000-00001A240000}"/>
    <cellStyle name="Normal 14 2 2 2 3 3 4 2" xfId="39207" xr:uid="{00000000-0005-0000-0000-00001B240000}"/>
    <cellStyle name="Normal 14 2 2 2 3 3 5" xfId="10711" xr:uid="{00000000-0005-0000-0000-00001C240000}"/>
    <cellStyle name="Normal 14 2 2 2 3 3 5 2" xfId="33892" xr:uid="{00000000-0005-0000-0000-00001D240000}"/>
    <cellStyle name="Normal 14 2 2 2 3 3 6" xfId="21338" xr:uid="{00000000-0005-0000-0000-00001E240000}"/>
    <cellStyle name="Normal 14 2 2 2 3 3 6 2" xfId="28582" xr:uid="{00000000-0005-0000-0000-00001F240000}"/>
    <cellStyle name="Normal 14 2 2 2 3 3 7" xfId="23267" xr:uid="{00000000-0005-0000-0000-000020240000}"/>
    <cellStyle name="Normal 14 2 2 2 3 3 8" xfId="44533" xr:uid="{00000000-0005-0000-0000-000021240000}"/>
    <cellStyle name="Normal 14 2 2 2 3 3 9" xfId="4489" xr:uid="{00000000-0005-0000-0000-000022240000}"/>
    <cellStyle name="Normal 14 2 2 2 3 4" xfId="6506" xr:uid="{00000000-0005-0000-0000-000023240000}"/>
    <cellStyle name="Normal 14 2 2 2 3 4 2" xfId="16906" xr:uid="{00000000-0005-0000-0000-000024240000}"/>
    <cellStyle name="Normal 14 2 2 2 3 4 2 2" xfId="40158" xr:uid="{00000000-0005-0000-0000-000025240000}"/>
    <cellStyle name="Normal 14 2 2 2 3 4 3" xfId="11660" xr:uid="{00000000-0005-0000-0000-000026240000}"/>
    <cellStyle name="Normal 14 2 2 2 3 4 3 2" xfId="34843" xr:uid="{00000000-0005-0000-0000-000027240000}"/>
    <cellStyle name="Normal 14 2 2 2 3 4 4" xfId="29533" xr:uid="{00000000-0005-0000-0000-000028240000}"/>
    <cellStyle name="Normal 14 2 2 2 3 4 5" xfId="24218" xr:uid="{00000000-0005-0000-0000-000029240000}"/>
    <cellStyle name="Normal 14 2 2 2 3 5" xfId="8195" xr:uid="{00000000-0005-0000-0000-00002A240000}"/>
    <cellStyle name="Normal 14 2 2 2 3 5 2" xfId="18582" xr:uid="{00000000-0005-0000-0000-00002B240000}"/>
    <cellStyle name="Normal 14 2 2 2 3 5 2 2" xfId="41926" xr:uid="{00000000-0005-0000-0000-00002C240000}"/>
    <cellStyle name="Normal 14 2 2 2 3 5 3" xfId="13427" xr:uid="{00000000-0005-0000-0000-00002D240000}"/>
    <cellStyle name="Normal 14 2 2 2 3 5 3 2" xfId="36611" xr:uid="{00000000-0005-0000-0000-00002E240000}"/>
    <cellStyle name="Normal 14 2 2 2 3 5 4" xfId="31301" xr:uid="{00000000-0005-0000-0000-00002F240000}"/>
    <cellStyle name="Normal 14 2 2 2 3 5 5" xfId="25986" xr:uid="{00000000-0005-0000-0000-000030240000}"/>
    <cellStyle name="Normal 14 2 2 2 3 6" xfId="15208" xr:uid="{00000000-0005-0000-0000-000031240000}"/>
    <cellStyle name="Normal 14 2 2 2 3 6 2" xfId="38395" xr:uid="{00000000-0005-0000-0000-000032240000}"/>
    <cellStyle name="Normal 14 2 2 2 3 7" xfId="9899" xr:uid="{00000000-0005-0000-0000-000033240000}"/>
    <cellStyle name="Normal 14 2 2 2 3 7 2" xfId="33080" xr:uid="{00000000-0005-0000-0000-000034240000}"/>
    <cellStyle name="Normal 14 2 2 2 3 8" xfId="20526" xr:uid="{00000000-0005-0000-0000-000035240000}"/>
    <cellStyle name="Normal 14 2 2 2 3 8 2" xfId="27770" xr:uid="{00000000-0005-0000-0000-000036240000}"/>
    <cellStyle name="Normal 14 2 2 2 3 9" xfId="22455" xr:uid="{00000000-0005-0000-0000-000037240000}"/>
    <cellStyle name="Normal 14 2 2 2 4" xfId="1072" xr:uid="{00000000-0005-0000-0000-000038240000}"/>
    <cellStyle name="Normal 14 2 2 2 4 10" xfId="4490" xr:uid="{00000000-0005-0000-0000-000039240000}"/>
    <cellStyle name="Normal 14 2 2 2 4 11" xfId="3023" xr:uid="{00000000-0005-0000-0000-00003A240000}"/>
    <cellStyle name="Normal 14 2 2 2 4 2" xfId="1887" xr:uid="{00000000-0005-0000-0000-00003B240000}"/>
    <cellStyle name="Normal 14 2 2 2 4 2 10" xfId="3835" xr:uid="{00000000-0005-0000-0000-00003C240000}"/>
    <cellStyle name="Normal 14 2 2 2 4 2 2" xfId="7445" xr:uid="{00000000-0005-0000-0000-00003D240000}"/>
    <cellStyle name="Normal 14 2 2 2 4 2 2 2" xfId="17800" xr:uid="{00000000-0005-0000-0000-00003E240000}"/>
    <cellStyle name="Normal 14 2 2 2 4 2 2 2 2" xfId="41112" xr:uid="{00000000-0005-0000-0000-00003F240000}"/>
    <cellStyle name="Normal 14 2 2 2 4 2 2 3" xfId="12614" xr:uid="{00000000-0005-0000-0000-000040240000}"/>
    <cellStyle name="Normal 14 2 2 2 4 2 2 3 2" xfId="35797" xr:uid="{00000000-0005-0000-0000-000041240000}"/>
    <cellStyle name="Normal 14 2 2 2 4 2 2 4" xfId="30487" xr:uid="{00000000-0005-0000-0000-000042240000}"/>
    <cellStyle name="Normal 14 2 2 2 4 2 2 5" xfId="25172" xr:uid="{00000000-0005-0000-0000-000043240000}"/>
    <cellStyle name="Normal 14 2 2 2 4 2 3" xfId="9090" xr:uid="{00000000-0005-0000-0000-000044240000}"/>
    <cellStyle name="Normal 14 2 2 2 4 2 3 2" xfId="19535" xr:uid="{00000000-0005-0000-0000-000045240000}"/>
    <cellStyle name="Normal 14 2 2 2 4 2 3 2 2" xfId="42880" xr:uid="{00000000-0005-0000-0000-000046240000}"/>
    <cellStyle name="Normal 14 2 2 2 4 2 3 3" xfId="14381" xr:uid="{00000000-0005-0000-0000-000047240000}"/>
    <cellStyle name="Normal 14 2 2 2 4 2 3 3 2" xfId="37565" xr:uid="{00000000-0005-0000-0000-000048240000}"/>
    <cellStyle name="Normal 14 2 2 2 4 2 3 4" xfId="32255" xr:uid="{00000000-0005-0000-0000-000049240000}"/>
    <cellStyle name="Normal 14 2 2 2 4 2 3 5" xfId="26940" xr:uid="{00000000-0005-0000-0000-00004A240000}"/>
    <cellStyle name="Normal 14 2 2 2 4 2 4" xfId="16162" xr:uid="{00000000-0005-0000-0000-00004B240000}"/>
    <cellStyle name="Normal 14 2 2 2 4 2 4 2" xfId="39349" xr:uid="{00000000-0005-0000-0000-00004C240000}"/>
    <cellStyle name="Normal 14 2 2 2 4 2 5" xfId="10853" xr:uid="{00000000-0005-0000-0000-00004D240000}"/>
    <cellStyle name="Normal 14 2 2 2 4 2 5 2" xfId="34034" xr:uid="{00000000-0005-0000-0000-00004E240000}"/>
    <cellStyle name="Normal 14 2 2 2 4 2 6" xfId="21480" xr:uid="{00000000-0005-0000-0000-00004F240000}"/>
    <cellStyle name="Normal 14 2 2 2 4 2 6 2" xfId="28724" xr:uid="{00000000-0005-0000-0000-000050240000}"/>
    <cellStyle name="Normal 14 2 2 2 4 2 7" xfId="23409" xr:uid="{00000000-0005-0000-0000-000051240000}"/>
    <cellStyle name="Normal 14 2 2 2 4 2 8" xfId="44675" xr:uid="{00000000-0005-0000-0000-000052240000}"/>
    <cellStyle name="Normal 14 2 2 2 4 2 9" xfId="4491" xr:uid="{00000000-0005-0000-0000-000053240000}"/>
    <cellStyle name="Normal 14 2 2 2 4 3" xfId="6645" xr:uid="{00000000-0005-0000-0000-000054240000}"/>
    <cellStyle name="Normal 14 2 2 2 4 3 2" xfId="17048" xr:uid="{00000000-0005-0000-0000-000055240000}"/>
    <cellStyle name="Normal 14 2 2 2 4 3 2 2" xfId="40300" xr:uid="{00000000-0005-0000-0000-000056240000}"/>
    <cellStyle name="Normal 14 2 2 2 4 3 3" xfId="11802" xr:uid="{00000000-0005-0000-0000-000057240000}"/>
    <cellStyle name="Normal 14 2 2 2 4 3 3 2" xfId="34985" xr:uid="{00000000-0005-0000-0000-000058240000}"/>
    <cellStyle name="Normal 14 2 2 2 4 3 4" xfId="29675" xr:uid="{00000000-0005-0000-0000-000059240000}"/>
    <cellStyle name="Normal 14 2 2 2 4 3 5" xfId="24360" xr:uid="{00000000-0005-0000-0000-00005A240000}"/>
    <cellStyle name="Normal 14 2 2 2 4 4" xfId="8337" xr:uid="{00000000-0005-0000-0000-00005B240000}"/>
    <cellStyle name="Normal 14 2 2 2 4 4 2" xfId="18723" xr:uid="{00000000-0005-0000-0000-00005C240000}"/>
    <cellStyle name="Normal 14 2 2 2 4 4 2 2" xfId="42068" xr:uid="{00000000-0005-0000-0000-00005D240000}"/>
    <cellStyle name="Normal 14 2 2 2 4 4 3" xfId="13569" xr:uid="{00000000-0005-0000-0000-00005E240000}"/>
    <cellStyle name="Normal 14 2 2 2 4 4 3 2" xfId="36753" xr:uid="{00000000-0005-0000-0000-00005F240000}"/>
    <cellStyle name="Normal 14 2 2 2 4 4 4" xfId="31443" xr:uid="{00000000-0005-0000-0000-000060240000}"/>
    <cellStyle name="Normal 14 2 2 2 4 4 5" xfId="26128" xr:uid="{00000000-0005-0000-0000-000061240000}"/>
    <cellStyle name="Normal 14 2 2 2 4 5" xfId="15350" xr:uid="{00000000-0005-0000-0000-000062240000}"/>
    <cellStyle name="Normal 14 2 2 2 4 5 2" xfId="38537" xr:uid="{00000000-0005-0000-0000-000063240000}"/>
    <cellStyle name="Normal 14 2 2 2 4 6" xfId="10041" xr:uid="{00000000-0005-0000-0000-000064240000}"/>
    <cellStyle name="Normal 14 2 2 2 4 6 2" xfId="33222" xr:uid="{00000000-0005-0000-0000-000065240000}"/>
    <cellStyle name="Normal 14 2 2 2 4 7" xfId="20668" xr:uid="{00000000-0005-0000-0000-000066240000}"/>
    <cellStyle name="Normal 14 2 2 2 4 7 2" xfId="27912" xr:uid="{00000000-0005-0000-0000-000067240000}"/>
    <cellStyle name="Normal 14 2 2 2 4 8" xfId="22597" xr:uid="{00000000-0005-0000-0000-000068240000}"/>
    <cellStyle name="Normal 14 2 2 2 4 9" xfId="43863" xr:uid="{00000000-0005-0000-0000-000069240000}"/>
    <cellStyle name="Normal 14 2 2 2 5" xfId="653" xr:uid="{00000000-0005-0000-0000-00006A240000}"/>
    <cellStyle name="Normal 14 2 2 2 5 10" xfId="2617" xr:uid="{00000000-0005-0000-0000-00006B240000}"/>
    <cellStyle name="Normal 14 2 2 2 5 2" xfId="6246" xr:uid="{00000000-0005-0000-0000-00006C240000}"/>
    <cellStyle name="Normal 14 2 2 2 5 2 2" xfId="16690" xr:uid="{00000000-0005-0000-0000-00006D240000}"/>
    <cellStyle name="Normal 14 2 2 2 5 2 2 2" xfId="39894" xr:uid="{00000000-0005-0000-0000-00006E240000}"/>
    <cellStyle name="Normal 14 2 2 2 5 2 3" xfId="11396" xr:uid="{00000000-0005-0000-0000-00006F240000}"/>
    <cellStyle name="Normal 14 2 2 2 5 2 3 2" xfId="34579" xr:uid="{00000000-0005-0000-0000-000070240000}"/>
    <cellStyle name="Normal 14 2 2 2 5 2 4" xfId="29269" xr:uid="{00000000-0005-0000-0000-000071240000}"/>
    <cellStyle name="Normal 14 2 2 2 5 2 5" xfId="23954" xr:uid="{00000000-0005-0000-0000-000072240000}"/>
    <cellStyle name="Normal 14 2 2 2 5 3" xfId="7979" xr:uid="{00000000-0005-0000-0000-000073240000}"/>
    <cellStyle name="Normal 14 2 2 2 5 3 2" xfId="18318" xr:uid="{00000000-0005-0000-0000-000074240000}"/>
    <cellStyle name="Normal 14 2 2 2 5 3 2 2" xfId="41662" xr:uid="{00000000-0005-0000-0000-000075240000}"/>
    <cellStyle name="Normal 14 2 2 2 5 3 3" xfId="13163" xr:uid="{00000000-0005-0000-0000-000076240000}"/>
    <cellStyle name="Normal 14 2 2 2 5 3 3 2" xfId="36347" xr:uid="{00000000-0005-0000-0000-000077240000}"/>
    <cellStyle name="Normal 14 2 2 2 5 3 4" xfId="31037" xr:uid="{00000000-0005-0000-0000-000078240000}"/>
    <cellStyle name="Normal 14 2 2 2 5 3 5" xfId="25722" xr:uid="{00000000-0005-0000-0000-000079240000}"/>
    <cellStyle name="Normal 14 2 2 2 5 4" xfId="14944" xr:uid="{00000000-0005-0000-0000-00007A240000}"/>
    <cellStyle name="Normal 14 2 2 2 5 4 2" xfId="38131" xr:uid="{00000000-0005-0000-0000-00007B240000}"/>
    <cellStyle name="Normal 14 2 2 2 5 5" xfId="9635" xr:uid="{00000000-0005-0000-0000-00007C240000}"/>
    <cellStyle name="Normal 14 2 2 2 5 5 2" xfId="32816" xr:uid="{00000000-0005-0000-0000-00007D240000}"/>
    <cellStyle name="Normal 14 2 2 2 5 6" xfId="20262" xr:uid="{00000000-0005-0000-0000-00007E240000}"/>
    <cellStyle name="Normal 14 2 2 2 5 6 2" xfId="27506" xr:uid="{00000000-0005-0000-0000-00007F240000}"/>
    <cellStyle name="Normal 14 2 2 2 5 7" xfId="22191" xr:uid="{00000000-0005-0000-0000-000080240000}"/>
    <cellStyle name="Normal 14 2 2 2 5 8" xfId="43457" xr:uid="{00000000-0005-0000-0000-000081240000}"/>
    <cellStyle name="Normal 14 2 2 2 5 9" xfId="4492" xr:uid="{00000000-0005-0000-0000-000082240000}"/>
    <cellStyle name="Normal 14 2 2 2 6" xfId="1480" xr:uid="{00000000-0005-0000-0000-000083240000}"/>
    <cellStyle name="Normal 14 2 2 2 6 10" xfId="3429" xr:uid="{00000000-0005-0000-0000-000084240000}"/>
    <cellStyle name="Normal 14 2 2 2 6 2" xfId="7045" xr:uid="{00000000-0005-0000-0000-000085240000}"/>
    <cellStyle name="Normal 14 2 2 2 6 2 2" xfId="17418" xr:uid="{00000000-0005-0000-0000-000086240000}"/>
    <cellStyle name="Normal 14 2 2 2 6 2 2 2" xfId="40706" xr:uid="{00000000-0005-0000-0000-000087240000}"/>
    <cellStyle name="Normal 14 2 2 2 6 2 3" xfId="12208" xr:uid="{00000000-0005-0000-0000-000088240000}"/>
    <cellStyle name="Normal 14 2 2 2 6 2 3 2" xfId="35391" xr:uid="{00000000-0005-0000-0000-000089240000}"/>
    <cellStyle name="Normal 14 2 2 2 6 2 4" xfId="30081" xr:uid="{00000000-0005-0000-0000-00008A240000}"/>
    <cellStyle name="Normal 14 2 2 2 6 2 5" xfId="24766" xr:uid="{00000000-0005-0000-0000-00008B240000}"/>
    <cellStyle name="Normal 14 2 2 2 6 3" xfId="8707" xr:uid="{00000000-0005-0000-0000-00008C240000}"/>
    <cellStyle name="Normal 14 2 2 2 6 3 2" xfId="19129" xr:uid="{00000000-0005-0000-0000-00008D240000}"/>
    <cellStyle name="Normal 14 2 2 2 6 3 2 2" xfId="42474" xr:uid="{00000000-0005-0000-0000-00008E240000}"/>
    <cellStyle name="Normal 14 2 2 2 6 3 3" xfId="13975" xr:uid="{00000000-0005-0000-0000-00008F240000}"/>
    <cellStyle name="Normal 14 2 2 2 6 3 3 2" xfId="37159" xr:uid="{00000000-0005-0000-0000-000090240000}"/>
    <cellStyle name="Normal 14 2 2 2 6 3 4" xfId="31849" xr:uid="{00000000-0005-0000-0000-000091240000}"/>
    <cellStyle name="Normal 14 2 2 2 6 3 5" xfId="26534" xr:uid="{00000000-0005-0000-0000-000092240000}"/>
    <cellStyle name="Normal 14 2 2 2 6 4" xfId="15756" xr:uid="{00000000-0005-0000-0000-000093240000}"/>
    <cellStyle name="Normal 14 2 2 2 6 4 2" xfId="38943" xr:uid="{00000000-0005-0000-0000-000094240000}"/>
    <cellStyle name="Normal 14 2 2 2 6 5" xfId="10447" xr:uid="{00000000-0005-0000-0000-000095240000}"/>
    <cellStyle name="Normal 14 2 2 2 6 5 2" xfId="33628" xr:uid="{00000000-0005-0000-0000-000096240000}"/>
    <cellStyle name="Normal 14 2 2 2 6 6" xfId="21074" xr:uid="{00000000-0005-0000-0000-000097240000}"/>
    <cellStyle name="Normal 14 2 2 2 6 6 2" xfId="28318" xr:uid="{00000000-0005-0000-0000-000098240000}"/>
    <cellStyle name="Normal 14 2 2 2 6 7" xfId="23003" xr:uid="{00000000-0005-0000-0000-000099240000}"/>
    <cellStyle name="Normal 14 2 2 2 6 8" xfId="44269" xr:uid="{00000000-0005-0000-0000-00009A240000}"/>
    <cellStyle name="Normal 14 2 2 2 6 9" xfId="4493" xr:uid="{00000000-0005-0000-0000-00009B240000}"/>
    <cellStyle name="Normal 14 2 2 2 7" xfId="6114" xr:uid="{00000000-0005-0000-0000-00009C240000}"/>
    <cellStyle name="Normal 14 2 2 2 7 2" xfId="16556" xr:uid="{00000000-0005-0000-0000-00009D240000}"/>
    <cellStyle name="Normal 14 2 2 2 7 2 2" xfId="39760" xr:uid="{00000000-0005-0000-0000-00009E240000}"/>
    <cellStyle name="Normal 14 2 2 2 7 3" xfId="11262" xr:uid="{00000000-0005-0000-0000-00009F240000}"/>
    <cellStyle name="Normal 14 2 2 2 7 3 2" xfId="34445" xr:uid="{00000000-0005-0000-0000-0000A0240000}"/>
    <cellStyle name="Normal 14 2 2 2 7 4" xfId="29135" xr:uid="{00000000-0005-0000-0000-0000A1240000}"/>
    <cellStyle name="Normal 14 2 2 2 7 5" xfId="23820" xr:uid="{00000000-0005-0000-0000-0000A2240000}"/>
    <cellStyle name="Normal 14 2 2 2 8" xfId="7845" xr:uid="{00000000-0005-0000-0000-0000A3240000}"/>
    <cellStyle name="Normal 14 2 2 2 8 2" xfId="18184" xr:uid="{00000000-0005-0000-0000-0000A4240000}"/>
    <cellStyle name="Normal 14 2 2 2 8 2 2" xfId="41528" xr:uid="{00000000-0005-0000-0000-0000A5240000}"/>
    <cellStyle name="Normal 14 2 2 2 8 3" xfId="13029" xr:uid="{00000000-0005-0000-0000-0000A6240000}"/>
    <cellStyle name="Normal 14 2 2 2 8 3 2" xfId="36213" xr:uid="{00000000-0005-0000-0000-0000A7240000}"/>
    <cellStyle name="Normal 14 2 2 2 8 4" xfId="30903" xr:uid="{00000000-0005-0000-0000-0000A8240000}"/>
    <cellStyle name="Normal 14 2 2 2 8 5" xfId="25588" xr:uid="{00000000-0005-0000-0000-0000A9240000}"/>
    <cellStyle name="Normal 14 2 2 2 9" xfId="14810" xr:uid="{00000000-0005-0000-0000-0000AA240000}"/>
    <cellStyle name="Normal 14 2 2 2 9 2" xfId="37997" xr:uid="{00000000-0005-0000-0000-0000AB240000}"/>
    <cellStyle name="Normal 14 2 2 3" xfId="729" xr:uid="{00000000-0005-0000-0000-0000AC240000}"/>
    <cellStyle name="Normal 14 2 2 3 10" xfId="43530" xr:uid="{00000000-0005-0000-0000-0000AD240000}"/>
    <cellStyle name="Normal 14 2 2 3 11" xfId="4494" xr:uid="{00000000-0005-0000-0000-0000AE240000}"/>
    <cellStyle name="Normal 14 2 2 3 12" xfId="2690" xr:uid="{00000000-0005-0000-0000-0000AF240000}"/>
    <cellStyle name="Normal 14 2 2 3 2" xfId="1145" xr:uid="{00000000-0005-0000-0000-0000B0240000}"/>
    <cellStyle name="Normal 14 2 2 3 2 10" xfId="4495" xr:uid="{00000000-0005-0000-0000-0000B1240000}"/>
    <cellStyle name="Normal 14 2 2 3 2 11" xfId="3096" xr:uid="{00000000-0005-0000-0000-0000B2240000}"/>
    <cellStyle name="Normal 14 2 2 3 2 2" xfId="1960" xr:uid="{00000000-0005-0000-0000-0000B3240000}"/>
    <cellStyle name="Normal 14 2 2 3 2 2 10" xfId="3908" xr:uid="{00000000-0005-0000-0000-0000B4240000}"/>
    <cellStyle name="Normal 14 2 2 3 2 2 2" xfId="7517" xr:uid="{00000000-0005-0000-0000-0000B5240000}"/>
    <cellStyle name="Normal 14 2 2 3 2 2 2 2" xfId="17861" xr:uid="{00000000-0005-0000-0000-0000B6240000}"/>
    <cellStyle name="Normal 14 2 2 3 2 2 2 2 2" xfId="41185" xr:uid="{00000000-0005-0000-0000-0000B7240000}"/>
    <cellStyle name="Normal 14 2 2 3 2 2 2 3" xfId="12687" xr:uid="{00000000-0005-0000-0000-0000B8240000}"/>
    <cellStyle name="Normal 14 2 2 3 2 2 2 3 2" xfId="35870" xr:uid="{00000000-0005-0000-0000-0000B9240000}"/>
    <cellStyle name="Normal 14 2 2 3 2 2 2 4" xfId="30560" xr:uid="{00000000-0005-0000-0000-0000BA240000}"/>
    <cellStyle name="Normal 14 2 2 3 2 2 2 5" xfId="25245" xr:uid="{00000000-0005-0000-0000-0000BB240000}"/>
    <cellStyle name="Normal 14 2 2 3 2 2 3" xfId="9151" xr:uid="{00000000-0005-0000-0000-0000BC240000}"/>
    <cellStyle name="Normal 14 2 2 3 2 2 3 2" xfId="19608" xr:uid="{00000000-0005-0000-0000-0000BD240000}"/>
    <cellStyle name="Normal 14 2 2 3 2 2 3 2 2" xfId="42953" xr:uid="{00000000-0005-0000-0000-0000BE240000}"/>
    <cellStyle name="Normal 14 2 2 3 2 2 3 3" xfId="14454" xr:uid="{00000000-0005-0000-0000-0000BF240000}"/>
    <cellStyle name="Normal 14 2 2 3 2 2 3 3 2" xfId="37638" xr:uid="{00000000-0005-0000-0000-0000C0240000}"/>
    <cellStyle name="Normal 14 2 2 3 2 2 3 4" xfId="32328" xr:uid="{00000000-0005-0000-0000-0000C1240000}"/>
    <cellStyle name="Normal 14 2 2 3 2 2 3 5" xfId="27013" xr:uid="{00000000-0005-0000-0000-0000C2240000}"/>
    <cellStyle name="Normal 14 2 2 3 2 2 4" xfId="16235" xr:uid="{00000000-0005-0000-0000-0000C3240000}"/>
    <cellStyle name="Normal 14 2 2 3 2 2 4 2" xfId="39422" xr:uid="{00000000-0005-0000-0000-0000C4240000}"/>
    <cellStyle name="Normal 14 2 2 3 2 2 5" xfId="10926" xr:uid="{00000000-0005-0000-0000-0000C5240000}"/>
    <cellStyle name="Normal 14 2 2 3 2 2 5 2" xfId="34107" xr:uid="{00000000-0005-0000-0000-0000C6240000}"/>
    <cellStyle name="Normal 14 2 2 3 2 2 6" xfId="21553" xr:uid="{00000000-0005-0000-0000-0000C7240000}"/>
    <cellStyle name="Normal 14 2 2 3 2 2 6 2" xfId="28797" xr:uid="{00000000-0005-0000-0000-0000C8240000}"/>
    <cellStyle name="Normal 14 2 2 3 2 2 7" xfId="23482" xr:uid="{00000000-0005-0000-0000-0000C9240000}"/>
    <cellStyle name="Normal 14 2 2 3 2 2 8" xfId="44748" xr:uid="{00000000-0005-0000-0000-0000CA240000}"/>
    <cellStyle name="Normal 14 2 2 3 2 2 9" xfId="4496" xr:uid="{00000000-0005-0000-0000-0000CB240000}"/>
    <cellStyle name="Normal 14 2 2 3 2 3" xfId="6717" xr:uid="{00000000-0005-0000-0000-0000CC240000}"/>
    <cellStyle name="Normal 14 2 2 3 2 3 2" xfId="17109" xr:uid="{00000000-0005-0000-0000-0000CD240000}"/>
    <cellStyle name="Normal 14 2 2 3 2 3 2 2" xfId="40373" xr:uid="{00000000-0005-0000-0000-0000CE240000}"/>
    <cellStyle name="Normal 14 2 2 3 2 3 3" xfId="11875" xr:uid="{00000000-0005-0000-0000-0000CF240000}"/>
    <cellStyle name="Normal 14 2 2 3 2 3 3 2" xfId="35058" xr:uid="{00000000-0005-0000-0000-0000D0240000}"/>
    <cellStyle name="Normal 14 2 2 3 2 3 4" xfId="29748" xr:uid="{00000000-0005-0000-0000-0000D1240000}"/>
    <cellStyle name="Normal 14 2 2 3 2 3 5" xfId="24433" xr:uid="{00000000-0005-0000-0000-0000D2240000}"/>
    <cellStyle name="Normal 14 2 2 3 2 4" xfId="8398" xr:uid="{00000000-0005-0000-0000-0000D3240000}"/>
    <cellStyle name="Normal 14 2 2 3 2 4 2" xfId="18796" xr:uid="{00000000-0005-0000-0000-0000D4240000}"/>
    <cellStyle name="Normal 14 2 2 3 2 4 2 2" xfId="42141" xr:uid="{00000000-0005-0000-0000-0000D5240000}"/>
    <cellStyle name="Normal 14 2 2 3 2 4 3" xfId="13642" xr:uid="{00000000-0005-0000-0000-0000D6240000}"/>
    <cellStyle name="Normal 14 2 2 3 2 4 3 2" xfId="36826" xr:uid="{00000000-0005-0000-0000-0000D7240000}"/>
    <cellStyle name="Normal 14 2 2 3 2 4 4" xfId="31516" xr:uid="{00000000-0005-0000-0000-0000D8240000}"/>
    <cellStyle name="Normal 14 2 2 3 2 4 5" xfId="26201" xr:uid="{00000000-0005-0000-0000-0000D9240000}"/>
    <cellStyle name="Normal 14 2 2 3 2 5" xfId="15423" xr:uid="{00000000-0005-0000-0000-0000DA240000}"/>
    <cellStyle name="Normal 14 2 2 3 2 5 2" xfId="38610" xr:uid="{00000000-0005-0000-0000-0000DB240000}"/>
    <cellStyle name="Normal 14 2 2 3 2 6" xfId="10114" xr:uid="{00000000-0005-0000-0000-0000DC240000}"/>
    <cellStyle name="Normal 14 2 2 3 2 6 2" xfId="33295" xr:uid="{00000000-0005-0000-0000-0000DD240000}"/>
    <cellStyle name="Normal 14 2 2 3 2 7" xfId="20741" xr:uid="{00000000-0005-0000-0000-0000DE240000}"/>
    <cellStyle name="Normal 14 2 2 3 2 7 2" xfId="27985" xr:uid="{00000000-0005-0000-0000-0000DF240000}"/>
    <cellStyle name="Normal 14 2 2 3 2 8" xfId="22670" xr:uid="{00000000-0005-0000-0000-0000E0240000}"/>
    <cellStyle name="Normal 14 2 2 3 2 9" xfId="43936" xr:uid="{00000000-0005-0000-0000-0000E1240000}"/>
    <cellStyle name="Normal 14 2 2 3 3" xfId="1553" xr:uid="{00000000-0005-0000-0000-0000E2240000}"/>
    <cellStyle name="Normal 14 2 2 3 3 10" xfId="3502" xr:uid="{00000000-0005-0000-0000-0000E3240000}"/>
    <cellStyle name="Normal 14 2 2 3 3 2" xfId="7117" xr:uid="{00000000-0005-0000-0000-0000E4240000}"/>
    <cellStyle name="Normal 14 2 2 3 3 2 2" xfId="17479" xr:uid="{00000000-0005-0000-0000-0000E5240000}"/>
    <cellStyle name="Normal 14 2 2 3 3 2 2 2" xfId="40779" xr:uid="{00000000-0005-0000-0000-0000E6240000}"/>
    <cellStyle name="Normal 14 2 2 3 3 2 3" xfId="12281" xr:uid="{00000000-0005-0000-0000-0000E7240000}"/>
    <cellStyle name="Normal 14 2 2 3 3 2 3 2" xfId="35464" xr:uid="{00000000-0005-0000-0000-0000E8240000}"/>
    <cellStyle name="Normal 14 2 2 3 3 2 4" xfId="30154" xr:uid="{00000000-0005-0000-0000-0000E9240000}"/>
    <cellStyle name="Normal 14 2 2 3 3 2 5" xfId="24839" xr:uid="{00000000-0005-0000-0000-0000EA240000}"/>
    <cellStyle name="Normal 14 2 2 3 3 3" xfId="8768" xr:uid="{00000000-0005-0000-0000-0000EB240000}"/>
    <cellStyle name="Normal 14 2 2 3 3 3 2" xfId="19202" xr:uid="{00000000-0005-0000-0000-0000EC240000}"/>
    <cellStyle name="Normal 14 2 2 3 3 3 2 2" xfId="42547" xr:uid="{00000000-0005-0000-0000-0000ED240000}"/>
    <cellStyle name="Normal 14 2 2 3 3 3 3" xfId="14048" xr:uid="{00000000-0005-0000-0000-0000EE240000}"/>
    <cellStyle name="Normal 14 2 2 3 3 3 3 2" xfId="37232" xr:uid="{00000000-0005-0000-0000-0000EF240000}"/>
    <cellStyle name="Normal 14 2 2 3 3 3 4" xfId="31922" xr:uid="{00000000-0005-0000-0000-0000F0240000}"/>
    <cellStyle name="Normal 14 2 2 3 3 3 5" xfId="26607" xr:uid="{00000000-0005-0000-0000-0000F1240000}"/>
    <cellStyle name="Normal 14 2 2 3 3 4" xfId="15829" xr:uid="{00000000-0005-0000-0000-0000F2240000}"/>
    <cellStyle name="Normal 14 2 2 3 3 4 2" xfId="39016" xr:uid="{00000000-0005-0000-0000-0000F3240000}"/>
    <cellStyle name="Normal 14 2 2 3 3 5" xfId="10520" xr:uid="{00000000-0005-0000-0000-0000F4240000}"/>
    <cellStyle name="Normal 14 2 2 3 3 5 2" xfId="33701" xr:uid="{00000000-0005-0000-0000-0000F5240000}"/>
    <cellStyle name="Normal 14 2 2 3 3 6" xfId="21147" xr:uid="{00000000-0005-0000-0000-0000F6240000}"/>
    <cellStyle name="Normal 14 2 2 3 3 6 2" xfId="28391" xr:uid="{00000000-0005-0000-0000-0000F7240000}"/>
    <cellStyle name="Normal 14 2 2 3 3 7" xfId="23076" xr:uid="{00000000-0005-0000-0000-0000F8240000}"/>
    <cellStyle name="Normal 14 2 2 3 3 8" xfId="44342" xr:uid="{00000000-0005-0000-0000-0000F9240000}"/>
    <cellStyle name="Normal 14 2 2 3 3 9" xfId="4497" xr:uid="{00000000-0005-0000-0000-0000FA240000}"/>
    <cellStyle name="Normal 14 2 2 3 4" xfId="6318" xr:uid="{00000000-0005-0000-0000-0000FB240000}"/>
    <cellStyle name="Normal 14 2 2 3 4 2" xfId="16751" xr:uid="{00000000-0005-0000-0000-0000FC240000}"/>
    <cellStyle name="Normal 14 2 2 3 4 2 2" xfId="39967" xr:uid="{00000000-0005-0000-0000-0000FD240000}"/>
    <cellStyle name="Normal 14 2 2 3 4 3" xfId="11469" xr:uid="{00000000-0005-0000-0000-0000FE240000}"/>
    <cellStyle name="Normal 14 2 2 3 4 3 2" xfId="34652" xr:uid="{00000000-0005-0000-0000-0000FF240000}"/>
    <cellStyle name="Normal 14 2 2 3 4 4" xfId="29342" xr:uid="{00000000-0005-0000-0000-000000250000}"/>
    <cellStyle name="Normal 14 2 2 3 4 5" xfId="24027" xr:uid="{00000000-0005-0000-0000-000001250000}"/>
    <cellStyle name="Normal 14 2 2 3 5" xfId="8040" xr:uid="{00000000-0005-0000-0000-000002250000}"/>
    <cellStyle name="Normal 14 2 2 3 5 2" xfId="18391" xr:uid="{00000000-0005-0000-0000-000003250000}"/>
    <cellStyle name="Normal 14 2 2 3 5 2 2" xfId="41735" xr:uid="{00000000-0005-0000-0000-000004250000}"/>
    <cellStyle name="Normal 14 2 2 3 5 3" xfId="13236" xr:uid="{00000000-0005-0000-0000-000005250000}"/>
    <cellStyle name="Normal 14 2 2 3 5 3 2" xfId="36420" xr:uid="{00000000-0005-0000-0000-000006250000}"/>
    <cellStyle name="Normal 14 2 2 3 5 4" xfId="31110" xr:uid="{00000000-0005-0000-0000-000007250000}"/>
    <cellStyle name="Normal 14 2 2 3 5 5" xfId="25795" xr:uid="{00000000-0005-0000-0000-000008250000}"/>
    <cellStyle name="Normal 14 2 2 3 6" xfId="15017" xr:uid="{00000000-0005-0000-0000-000009250000}"/>
    <cellStyle name="Normal 14 2 2 3 6 2" xfId="38204" xr:uid="{00000000-0005-0000-0000-00000A250000}"/>
    <cellStyle name="Normal 14 2 2 3 7" xfId="9708" xr:uid="{00000000-0005-0000-0000-00000B250000}"/>
    <cellStyle name="Normal 14 2 2 3 7 2" xfId="32889" xr:uid="{00000000-0005-0000-0000-00000C250000}"/>
    <cellStyle name="Normal 14 2 2 3 8" xfId="20335" xr:uid="{00000000-0005-0000-0000-00000D250000}"/>
    <cellStyle name="Normal 14 2 2 3 8 2" xfId="27579" xr:uid="{00000000-0005-0000-0000-00000E250000}"/>
    <cellStyle name="Normal 14 2 2 3 9" xfId="22264" xr:uid="{00000000-0005-0000-0000-00000F250000}"/>
    <cellStyle name="Normal 14 2 2 4" xfId="866" xr:uid="{00000000-0005-0000-0000-000010250000}"/>
    <cellStyle name="Normal 14 2 2 4 10" xfId="43659" xr:uid="{00000000-0005-0000-0000-000011250000}"/>
    <cellStyle name="Normal 14 2 2 4 11" xfId="4498" xr:uid="{00000000-0005-0000-0000-000012250000}"/>
    <cellStyle name="Normal 14 2 2 4 12" xfId="2819" xr:uid="{00000000-0005-0000-0000-000013250000}"/>
    <cellStyle name="Normal 14 2 2 4 2" xfId="1274" xr:uid="{00000000-0005-0000-0000-000014250000}"/>
    <cellStyle name="Normal 14 2 2 4 2 10" xfId="4499" xr:uid="{00000000-0005-0000-0000-000015250000}"/>
    <cellStyle name="Normal 14 2 2 4 2 11" xfId="3225" xr:uid="{00000000-0005-0000-0000-000016250000}"/>
    <cellStyle name="Normal 14 2 2 4 2 2" xfId="2089" xr:uid="{00000000-0005-0000-0000-000017250000}"/>
    <cellStyle name="Normal 14 2 2 4 2 2 10" xfId="4037" xr:uid="{00000000-0005-0000-0000-000018250000}"/>
    <cellStyle name="Normal 14 2 2 4 2 2 2" xfId="7644" xr:uid="{00000000-0005-0000-0000-000019250000}"/>
    <cellStyle name="Normal 14 2 2 4 2 2 2 2" xfId="17978" xr:uid="{00000000-0005-0000-0000-00001A250000}"/>
    <cellStyle name="Normal 14 2 2 4 2 2 2 2 2" xfId="41314" xr:uid="{00000000-0005-0000-0000-00001B250000}"/>
    <cellStyle name="Normal 14 2 2 4 2 2 2 3" xfId="12816" xr:uid="{00000000-0005-0000-0000-00001C250000}"/>
    <cellStyle name="Normal 14 2 2 4 2 2 2 3 2" xfId="35999" xr:uid="{00000000-0005-0000-0000-00001D250000}"/>
    <cellStyle name="Normal 14 2 2 4 2 2 2 4" xfId="30689" xr:uid="{00000000-0005-0000-0000-00001E250000}"/>
    <cellStyle name="Normal 14 2 2 4 2 2 2 5" xfId="25374" xr:uid="{00000000-0005-0000-0000-00001F250000}"/>
    <cellStyle name="Normal 14 2 2 4 2 2 3" xfId="9268" xr:uid="{00000000-0005-0000-0000-000020250000}"/>
    <cellStyle name="Normal 14 2 2 4 2 2 3 2" xfId="19737" xr:uid="{00000000-0005-0000-0000-000021250000}"/>
    <cellStyle name="Normal 14 2 2 4 2 2 3 2 2" xfId="43082" xr:uid="{00000000-0005-0000-0000-000022250000}"/>
    <cellStyle name="Normal 14 2 2 4 2 2 3 3" xfId="14583" xr:uid="{00000000-0005-0000-0000-000023250000}"/>
    <cellStyle name="Normal 14 2 2 4 2 2 3 3 2" xfId="37767" xr:uid="{00000000-0005-0000-0000-000024250000}"/>
    <cellStyle name="Normal 14 2 2 4 2 2 3 4" xfId="32457" xr:uid="{00000000-0005-0000-0000-000025250000}"/>
    <cellStyle name="Normal 14 2 2 4 2 2 3 5" xfId="27142" xr:uid="{00000000-0005-0000-0000-000026250000}"/>
    <cellStyle name="Normal 14 2 2 4 2 2 4" xfId="16364" xr:uid="{00000000-0005-0000-0000-000027250000}"/>
    <cellStyle name="Normal 14 2 2 4 2 2 4 2" xfId="39551" xr:uid="{00000000-0005-0000-0000-000028250000}"/>
    <cellStyle name="Normal 14 2 2 4 2 2 5" xfId="11055" xr:uid="{00000000-0005-0000-0000-000029250000}"/>
    <cellStyle name="Normal 14 2 2 4 2 2 5 2" xfId="34236" xr:uid="{00000000-0005-0000-0000-00002A250000}"/>
    <cellStyle name="Normal 14 2 2 4 2 2 6" xfId="21682" xr:uid="{00000000-0005-0000-0000-00002B250000}"/>
    <cellStyle name="Normal 14 2 2 4 2 2 6 2" xfId="28926" xr:uid="{00000000-0005-0000-0000-00002C250000}"/>
    <cellStyle name="Normal 14 2 2 4 2 2 7" xfId="23611" xr:uid="{00000000-0005-0000-0000-00002D250000}"/>
    <cellStyle name="Normal 14 2 2 4 2 2 8" xfId="44877" xr:uid="{00000000-0005-0000-0000-00002E250000}"/>
    <cellStyle name="Normal 14 2 2 4 2 2 9" xfId="4500" xr:uid="{00000000-0005-0000-0000-00002F250000}"/>
    <cellStyle name="Normal 14 2 2 4 2 3" xfId="6844" xr:uid="{00000000-0005-0000-0000-000030250000}"/>
    <cellStyle name="Normal 14 2 2 4 2 3 2" xfId="17214" xr:uid="{00000000-0005-0000-0000-000031250000}"/>
    <cellStyle name="Normal 14 2 2 4 2 3 2 2" xfId="40502" xr:uid="{00000000-0005-0000-0000-000032250000}"/>
    <cellStyle name="Normal 14 2 2 4 2 3 3" xfId="12004" xr:uid="{00000000-0005-0000-0000-000033250000}"/>
    <cellStyle name="Normal 14 2 2 4 2 3 3 2" xfId="35187" xr:uid="{00000000-0005-0000-0000-000034250000}"/>
    <cellStyle name="Normal 14 2 2 4 2 3 4" xfId="29877" xr:uid="{00000000-0005-0000-0000-000035250000}"/>
    <cellStyle name="Normal 14 2 2 4 2 3 5" xfId="24562" xr:uid="{00000000-0005-0000-0000-000036250000}"/>
    <cellStyle name="Normal 14 2 2 4 2 4" xfId="8503" xr:uid="{00000000-0005-0000-0000-000037250000}"/>
    <cellStyle name="Normal 14 2 2 4 2 4 2" xfId="18925" xr:uid="{00000000-0005-0000-0000-000038250000}"/>
    <cellStyle name="Normal 14 2 2 4 2 4 2 2" xfId="42270" xr:uid="{00000000-0005-0000-0000-000039250000}"/>
    <cellStyle name="Normal 14 2 2 4 2 4 3" xfId="13771" xr:uid="{00000000-0005-0000-0000-00003A250000}"/>
    <cellStyle name="Normal 14 2 2 4 2 4 3 2" xfId="36955" xr:uid="{00000000-0005-0000-0000-00003B250000}"/>
    <cellStyle name="Normal 14 2 2 4 2 4 4" xfId="31645" xr:uid="{00000000-0005-0000-0000-00003C250000}"/>
    <cellStyle name="Normal 14 2 2 4 2 4 5" xfId="26330" xr:uid="{00000000-0005-0000-0000-00003D250000}"/>
    <cellStyle name="Normal 14 2 2 4 2 5" xfId="15552" xr:uid="{00000000-0005-0000-0000-00003E250000}"/>
    <cellStyle name="Normal 14 2 2 4 2 5 2" xfId="38739" xr:uid="{00000000-0005-0000-0000-00003F250000}"/>
    <cellStyle name="Normal 14 2 2 4 2 6" xfId="10243" xr:uid="{00000000-0005-0000-0000-000040250000}"/>
    <cellStyle name="Normal 14 2 2 4 2 6 2" xfId="33424" xr:uid="{00000000-0005-0000-0000-000041250000}"/>
    <cellStyle name="Normal 14 2 2 4 2 7" xfId="20870" xr:uid="{00000000-0005-0000-0000-000042250000}"/>
    <cellStyle name="Normal 14 2 2 4 2 7 2" xfId="28114" xr:uid="{00000000-0005-0000-0000-000043250000}"/>
    <cellStyle name="Normal 14 2 2 4 2 8" xfId="22799" xr:uid="{00000000-0005-0000-0000-000044250000}"/>
    <cellStyle name="Normal 14 2 2 4 2 9" xfId="44065" xr:uid="{00000000-0005-0000-0000-000045250000}"/>
    <cellStyle name="Normal 14 2 2 4 3" xfId="1682" xr:uid="{00000000-0005-0000-0000-000046250000}"/>
    <cellStyle name="Normal 14 2 2 4 3 10" xfId="3631" xr:uid="{00000000-0005-0000-0000-000047250000}"/>
    <cellStyle name="Normal 14 2 2 4 3 2" xfId="7244" xr:uid="{00000000-0005-0000-0000-000048250000}"/>
    <cellStyle name="Normal 14 2 2 4 3 2 2" xfId="17596" xr:uid="{00000000-0005-0000-0000-000049250000}"/>
    <cellStyle name="Normal 14 2 2 4 3 2 2 2" xfId="40908" xr:uid="{00000000-0005-0000-0000-00004A250000}"/>
    <cellStyle name="Normal 14 2 2 4 3 2 3" xfId="12410" xr:uid="{00000000-0005-0000-0000-00004B250000}"/>
    <cellStyle name="Normal 14 2 2 4 3 2 3 2" xfId="35593" xr:uid="{00000000-0005-0000-0000-00004C250000}"/>
    <cellStyle name="Normal 14 2 2 4 3 2 4" xfId="30283" xr:uid="{00000000-0005-0000-0000-00004D250000}"/>
    <cellStyle name="Normal 14 2 2 4 3 2 5" xfId="24968" xr:uid="{00000000-0005-0000-0000-00004E250000}"/>
    <cellStyle name="Normal 14 2 2 4 3 3" xfId="8885" xr:uid="{00000000-0005-0000-0000-00004F250000}"/>
    <cellStyle name="Normal 14 2 2 4 3 3 2" xfId="19331" xr:uid="{00000000-0005-0000-0000-000050250000}"/>
    <cellStyle name="Normal 14 2 2 4 3 3 2 2" xfId="42676" xr:uid="{00000000-0005-0000-0000-000051250000}"/>
    <cellStyle name="Normal 14 2 2 4 3 3 3" xfId="14177" xr:uid="{00000000-0005-0000-0000-000052250000}"/>
    <cellStyle name="Normal 14 2 2 4 3 3 3 2" xfId="37361" xr:uid="{00000000-0005-0000-0000-000053250000}"/>
    <cellStyle name="Normal 14 2 2 4 3 3 4" xfId="32051" xr:uid="{00000000-0005-0000-0000-000054250000}"/>
    <cellStyle name="Normal 14 2 2 4 3 3 5" xfId="26736" xr:uid="{00000000-0005-0000-0000-000055250000}"/>
    <cellStyle name="Normal 14 2 2 4 3 4" xfId="15958" xr:uid="{00000000-0005-0000-0000-000056250000}"/>
    <cellStyle name="Normal 14 2 2 4 3 4 2" xfId="39145" xr:uid="{00000000-0005-0000-0000-000057250000}"/>
    <cellStyle name="Normal 14 2 2 4 3 5" xfId="10649" xr:uid="{00000000-0005-0000-0000-000058250000}"/>
    <cellStyle name="Normal 14 2 2 4 3 5 2" xfId="33830" xr:uid="{00000000-0005-0000-0000-000059250000}"/>
    <cellStyle name="Normal 14 2 2 4 3 6" xfId="21276" xr:uid="{00000000-0005-0000-0000-00005A250000}"/>
    <cellStyle name="Normal 14 2 2 4 3 6 2" xfId="28520" xr:uid="{00000000-0005-0000-0000-00005B250000}"/>
    <cellStyle name="Normal 14 2 2 4 3 7" xfId="23205" xr:uid="{00000000-0005-0000-0000-00005C250000}"/>
    <cellStyle name="Normal 14 2 2 4 3 8" xfId="44471" xr:uid="{00000000-0005-0000-0000-00005D250000}"/>
    <cellStyle name="Normal 14 2 2 4 3 9" xfId="4501" xr:uid="{00000000-0005-0000-0000-00005E250000}"/>
    <cellStyle name="Normal 14 2 2 4 4" xfId="6445" xr:uid="{00000000-0005-0000-0000-00005F250000}"/>
    <cellStyle name="Normal 14 2 2 4 4 2" xfId="16856" xr:uid="{00000000-0005-0000-0000-000060250000}"/>
    <cellStyle name="Normal 14 2 2 4 4 2 2" xfId="40096" xr:uid="{00000000-0005-0000-0000-000061250000}"/>
    <cellStyle name="Normal 14 2 2 4 4 3" xfId="11598" xr:uid="{00000000-0005-0000-0000-000062250000}"/>
    <cellStyle name="Normal 14 2 2 4 4 3 2" xfId="34781" xr:uid="{00000000-0005-0000-0000-000063250000}"/>
    <cellStyle name="Normal 14 2 2 4 4 4" xfId="29471" xr:uid="{00000000-0005-0000-0000-000064250000}"/>
    <cellStyle name="Normal 14 2 2 4 4 5" xfId="24156" xr:uid="{00000000-0005-0000-0000-000065250000}"/>
    <cellStyle name="Normal 14 2 2 4 5" xfId="8145" xr:uid="{00000000-0005-0000-0000-000066250000}"/>
    <cellStyle name="Normal 14 2 2 4 5 2" xfId="18520" xr:uid="{00000000-0005-0000-0000-000067250000}"/>
    <cellStyle name="Normal 14 2 2 4 5 2 2" xfId="41864" xr:uid="{00000000-0005-0000-0000-000068250000}"/>
    <cellStyle name="Normal 14 2 2 4 5 3" xfId="13365" xr:uid="{00000000-0005-0000-0000-000069250000}"/>
    <cellStyle name="Normal 14 2 2 4 5 3 2" xfId="36549" xr:uid="{00000000-0005-0000-0000-00006A250000}"/>
    <cellStyle name="Normal 14 2 2 4 5 4" xfId="31239" xr:uid="{00000000-0005-0000-0000-00006B250000}"/>
    <cellStyle name="Normal 14 2 2 4 5 5" xfId="25924" xr:uid="{00000000-0005-0000-0000-00006C250000}"/>
    <cellStyle name="Normal 14 2 2 4 6" xfId="15146" xr:uid="{00000000-0005-0000-0000-00006D250000}"/>
    <cellStyle name="Normal 14 2 2 4 6 2" xfId="38333" xr:uid="{00000000-0005-0000-0000-00006E250000}"/>
    <cellStyle name="Normal 14 2 2 4 7" xfId="9837" xr:uid="{00000000-0005-0000-0000-00006F250000}"/>
    <cellStyle name="Normal 14 2 2 4 7 2" xfId="33018" xr:uid="{00000000-0005-0000-0000-000070250000}"/>
    <cellStyle name="Normal 14 2 2 4 8" xfId="20464" xr:uid="{00000000-0005-0000-0000-000071250000}"/>
    <cellStyle name="Normal 14 2 2 4 8 2" xfId="27708" xr:uid="{00000000-0005-0000-0000-000072250000}"/>
    <cellStyle name="Normal 14 2 2 4 9" xfId="22393" xr:uid="{00000000-0005-0000-0000-000073250000}"/>
    <cellStyle name="Normal 14 2 2 5" xfId="1010" xr:uid="{00000000-0005-0000-0000-000074250000}"/>
    <cellStyle name="Normal 14 2 2 5 10" xfId="4502" xr:uid="{00000000-0005-0000-0000-000075250000}"/>
    <cellStyle name="Normal 14 2 2 5 11" xfId="2961" xr:uid="{00000000-0005-0000-0000-000076250000}"/>
    <cellStyle name="Normal 14 2 2 5 2" xfId="1825" xr:uid="{00000000-0005-0000-0000-000077250000}"/>
    <cellStyle name="Normal 14 2 2 5 2 10" xfId="3773" xr:uid="{00000000-0005-0000-0000-000078250000}"/>
    <cellStyle name="Normal 14 2 2 5 2 2" xfId="7384" xr:uid="{00000000-0005-0000-0000-000079250000}"/>
    <cellStyle name="Normal 14 2 2 5 2 2 2" xfId="17738" xr:uid="{00000000-0005-0000-0000-00007A250000}"/>
    <cellStyle name="Normal 14 2 2 5 2 2 2 2" xfId="41050" xr:uid="{00000000-0005-0000-0000-00007B250000}"/>
    <cellStyle name="Normal 14 2 2 5 2 2 3" xfId="12552" xr:uid="{00000000-0005-0000-0000-00007C250000}"/>
    <cellStyle name="Normal 14 2 2 5 2 2 3 2" xfId="35735" xr:uid="{00000000-0005-0000-0000-00007D250000}"/>
    <cellStyle name="Normal 14 2 2 5 2 2 4" xfId="30425" xr:uid="{00000000-0005-0000-0000-00007E250000}"/>
    <cellStyle name="Normal 14 2 2 5 2 2 5" xfId="25110" xr:uid="{00000000-0005-0000-0000-00007F250000}"/>
    <cellStyle name="Normal 14 2 2 5 2 3" xfId="9028" xr:uid="{00000000-0005-0000-0000-000080250000}"/>
    <cellStyle name="Normal 14 2 2 5 2 3 2" xfId="19473" xr:uid="{00000000-0005-0000-0000-000081250000}"/>
    <cellStyle name="Normal 14 2 2 5 2 3 2 2" xfId="42818" xr:uid="{00000000-0005-0000-0000-000082250000}"/>
    <cellStyle name="Normal 14 2 2 5 2 3 3" xfId="14319" xr:uid="{00000000-0005-0000-0000-000083250000}"/>
    <cellStyle name="Normal 14 2 2 5 2 3 3 2" xfId="37503" xr:uid="{00000000-0005-0000-0000-000084250000}"/>
    <cellStyle name="Normal 14 2 2 5 2 3 4" xfId="32193" xr:uid="{00000000-0005-0000-0000-000085250000}"/>
    <cellStyle name="Normal 14 2 2 5 2 3 5" xfId="26878" xr:uid="{00000000-0005-0000-0000-000086250000}"/>
    <cellStyle name="Normal 14 2 2 5 2 4" xfId="16100" xr:uid="{00000000-0005-0000-0000-000087250000}"/>
    <cellStyle name="Normal 14 2 2 5 2 4 2" xfId="39287" xr:uid="{00000000-0005-0000-0000-000088250000}"/>
    <cellStyle name="Normal 14 2 2 5 2 5" xfId="10791" xr:uid="{00000000-0005-0000-0000-000089250000}"/>
    <cellStyle name="Normal 14 2 2 5 2 5 2" xfId="33972" xr:uid="{00000000-0005-0000-0000-00008A250000}"/>
    <cellStyle name="Normal 14 2 2 5 2 6" xfId="21418" xr:uid="{00000000-0005-0000-0000-00008B250000}"/>
    <cellStyle name="Normal 14 2 2 5 2 6 2" xfId="28662" xr:uid="{00000000-0005-0000-0000-00008C250000}"/>
    <cellStyle name="Normal 14 2 2 5 2 7" xfId="23347" xr:uid="{00000000-0005-0000-0000-00008D250000}"/>
    <cellStyle name="Normal 14 2 2 5 2 8" xfId="44613" xr:uid="{00000000-0005-0000-0000-00008E250000}"/>
    <cellStyle name="Normal 14 2 2 5 2 9" xfId="4503" xr:uid="{00000000-0005-0000-0000-00008F250000}"/>
    <cellStyle name="Normal 14 2 2 5 3" xfId="6584" xr:uid="{00000000-0005-0000-0000-000090250000}"/>
    <cellStyle name="Normal 14 2 2 5 3 2" xfId="16986" xr:uid="{00000000-0005-0000-0000-000091250000}"/>
    <cellStyle name="Normal 14 2 2 5 3 2 2" xfId="40238" xr:uid="{00000000-0005-0000-0000-000092250000}"/>
    <cellStyle name="Normal 14 2 2 5 3 3" xfId="11740" xr:uid="{00000000-0005-0000-0000-000093250000}"/>
    <cellStyle name="Normal 14 2 2 5 3 3 2" xfId="34923" xr:uid="{00000000-0005-0000-0000-000094250000}"/>
    <cellStyle name="Normal 14 2 2 5 3 4" xfId="29613" xr:uid="{00000000-0005-0000-0000-000095250000}"/>
    <cellStyle name="Normal 14 2 2 5 3 5" xfId="24298" xr:uid="{00000000-0005-0000-0000-000096250000}"/>
    <cellStyle name="Normal 14 2 2 5 4" xfId="8275" xr:uid="{00000000-0005-0000-0000-000097250000}"/>
    <cellStyle name="Normal 14 2 2 5 4 2" xfId="18661" xr:uid="{00000000-0005-0000-0000-000098250000}"/>
    <cellStyle name="Normal 14 2 2 5 4 2 2" xfId="42006" xr:uid="{00000000-0005-0000-0000-000099250000}"/>
    <cellStyle name="Normal 14 2 2 5 4 3" xfId="13507" xr:uid="{00000000-0005-0000-0000-00009A250000}"/>
    <cellStyle name="Normal 14 2 2 5 4 3 2" xfId="36691" xr:uid="{00000000-0005-0000-0000-00009B250000}"/>
    <cellStyle name="Normal 14 2 2 5 4 4" xfId="31381" xr:uid="{00000000-0005-0000-0000-00009C250000}"/>
    <cellStyle name="Normal 14 2 2 5 4 5" xfId="26066" xr:uid="{00000000-0005-0000-0000-00009D250000}"/>
    <cellStyle name="Normal 14 2 2 5 5" xfId="15288" xr:uid="{00000000-0005-0000-0000-00009E250000}"/>
    <cellStyle name="Normal 14 2 2 5 5 2" xfId="38475" xr:uid="{00000000-0005-0000-0000-00009F250000}"/>
    <cellStyle name="Normal 14 2 2 5 6" xfId="9979" xr:uid="{00000000-0005-0000-0000-0000A0250000}"/>
    <cellStyle name="Normal 14 2 2 5 6 2" xfId="33160" xr:uid="{00000000-0005-0000-0000-0000A1250000}"/>
    <cellStyle name="Normal 14 2 2 5 7" xfId="20606" xr:uid="{00000000-0005-0000-0000-0000A2250000}"/>
    <cellStyle name="Normal 14 2 2 5 7 2" xfId="27850" xr:uid="{00000000-0005-0000-0000-0000A3250000}"/>
    <cellStyle name="Normal 14 2 2 5 8" xfId="22535" xr:uid="{00000000-0005-0000-0000-0000A4250000}"/>
    <cellStyle name="Normal 14 2 2 5 9" xfId="43801" xr:uid="{00000000-0005-0000-0000-0000A5250000}"/>
    <cellStyle name="Normal 14 2 2 6" xfId="591" xr:uid="{00000000-0005-0000-0000-0000A6250000}"/>
    <cellStyle name="Normal 14 2 2 6 10" xfId="2555" xr:uid="{00000000-0005-0000-0000-0000A7250000}"/>
    <cellStyle name="Normal 14 2 2 6 2" xfId="6185" xr:uid="{00000000-0005-0000-0000-0000A8250000}"/>
    <cellStyle name="Normal 14 2 2 6 2 2" xfId="16628" xr:uid="{00000000-0005-0000-0000-0000A9250000}"/>
    <cellStyle name="Normal 14 2 2 6 2 2 2" xfId="39832" xr:uid="{00000000-0005-0000-0000-0000AA250000}"/>
    <cellStyle name="Normal 14 2 2 6 2 3" xfId="11334" xr:uid="{00000000-0005-0000-0000-0000AB250000}"/>
    <cellStyle name="Normal 14 2 2 6 2 3 2" xfId="34517" xr:uid="{00000000-0005-0000-0000-0000AC250000}"/>
    <cellStyle name="Normal 14 2 2 6 2 4" xfId="29207" xr:uid="{00000000-0005-0000-0000-0000AD250000}"/>
    <cellStyle name="Normal 14 2 2 6 2 5" xfId="23892" xr:uid="{00000000-0005-0000-0000-0000AE250000}"/>
    <cellStyle name="Normal 14 2 2 6 3" xfId="7917" xr:uid="{00000000-0005-0000-0000-0000AF250000}"/>
    <cellStyle name="Normal 14 2 2 6 3 2" xfId="18256" xr:uid="{00000000-0005-0000-0000-0000B0250000}"/>
    <cellStyle name="Normal 14 2 2 6 3 2 2" xfId="41600" xr:uid="{00000000-0005-0000-0000-0000B1250000}"/>
    <cellStyle name="Normal 14 2 2 6 3 3" xfId="13101" xr:uid="{00000000-0005-0000-0000-0000B2250000}"/>
    <cellStyle name="Normal 14 2 2 6 3 3 2" xfId="36285" xr:uid="{00000000-0005-0000-0000-0000B3250000}"/>
    <cellStyle name="Normal 14 2 2 6 3 4" xfId="30975" xr:uid="{00000000-0005-0000-0000-0000B4250000}"/>
    <cellStyle name="Normal 14 2 2 6 3 5" xfId="25660" xr:uid="{00000000-0005-0000-0000-0000B5250000}"/>
    <cellStyle name="Normal 14 2 2 6 4" xfId="14882" xr:uid="{00000000-0005-0000-0000-0000B6250000}"/>
    <cellStyle name="Normal 14 2 2 6 4 2" xfId="38069" xr:uid="{00000000-0005-0000-0000-0000B7250000}"/>
    <cellStyle name="Normal 14 2 2 6 5" xfId="9573" xr:uid="{00000000-0005-0000-0000-0000B8250000}"/>
    <cellStyle name="Normal 14 2 2 6 5 2" xfId="32754" xr:uid="{00000000-0005-0000-0000-0000B9250000}"/>
    <cellStyle name="Normal 14 2 2 6 6" xfId="20200" xr:uid="{00000000-0005-0000-0000-0000BA250000}"/>
    <cellStyle name="Normal 14 2 2 6 6 2" xfId="27444" xr:uid="{00000000-0005-0000-0000-0000BB250000}"/>
    <cellStyle name="Normal 14 2 2 6 7" xfId="22129" xr:uid="{00000000-0005-0000-0000-0000BC250000}"/>
    <cellStyle name="Normal 14 2 2 6 8" xfId="43395" xr:uid="{00000000-0005-0000-0000-0000BD250000}"/>
    <cellStyle name="Normal 14 2 2 6 9" xfId="4504" xr:uid="{00000000-0005-0000-0000-0000BE250000}"/>
    <cellStyle name="Normal 14 2 2 7" xfId="1418" xr:uid="{00000000-0005-0000-0000-0000BF250000}"/>
    <cellStyle name="Normal 14 2 2 7 10" xfId="3367" xr:uid="{00000000-0005-0000-0000-0000C0250000}"/>
    <cellStyle name="Normal 14 2 2 7 2" xfId="6984" xr:uid="{00000000-0005-0000-0000-0000C1250000}"/>
    <cellStyle name="Normal 14 2 2 7 2 2" xfId="17356" xr:uid="{00000000-0005-0000-0000-0000C2250000}"/>
    <cellStyle name="Normal 14 2 2 7 2 2 2" xfId="40644" xr:uid="{00000000-0005-0000-0000-0000C3250000}"/>
    <cellStyle name="Normal 14 2 2 7 2 3" xfId="12146" xr:uid="{00000000-0005-0000-0000-0000C4250000}"/>
    <cellStyle name="Normal 14 2 2 7 2 3 2" xfId="35329" xr:uid="{00000000-0005-0000-0000-0000C5250000}"/>
    <cellStyle name="Normal 14 2 2 7 2 4" xfId="30019" xr:uid="{00000000-0005-0000-0000-0000C6250000}"/>
    <cellStyle name="Normal 14 2 2 7 2 5" xfId="24704" xr:uid="{00000000-0005-0000-0000-0000C7250000}"/>
    <cellStyle name="Normal 14 2 2 7 3" xfId="8645" xr:uid="{00000000-0005-0000-0000-0000C8250000}"/>
    <cellStyle name="Normal 14 2 2 7 3 2" xfId="19067" xr:uid="{00000000-0005-0000-0000-0000C9250000}"/>
    <cellStyle name="Normal 14 2 2 7 3 2 2" xfId="42412" xr:uid="{00000000-0005-0000-0000-0000CA250000}"/>
    <cellStyle name="Normal 14 2 2 7 3 3" xfId="13913" xr:uid="{00000000-0005-0000-0000-0000CB250000}"/>
    <cellStyle name="Normal 14 2 2 7 3 3 2" xfId="37097" xr:uid="{00000000-0005-0000-0000-0000CC250000}"/>
    <cellStyle name="Normal 14 2 2 7 3 4" xfId="31787" xr:uid="{00000000-0005-0000-0000-0000CD250000}"/>
    <cellStyle name="Normal 14 2 2 7 3 5" xfId="26472" xr:uid="{00000000-0005-0000-0000-0000CE250000}"/>
    <cellStyle name="Normal 14 2 2 7 4" xfId="15694" xr:uid="{00000000-0005-0000-0000-0000CF250000}"/>
    <cellStyle name="Normal 14 2 2 7 4 2" xfId="38881" xr:uid="{00000000-0005-0000-0000-0000D0250000}"/>
    <cellStyle name="Normal 14 2 2 7 5" xfId="10385" xr:uid="{00000000-0005-0000-0000-0000D1250000}"/>
    <cellStyle name="Normal 14 2 2 7 5 2" xfId="33566" xr:uid="{00000000-0005-0000-0000-0000D2250000}"/>
    <cellStyle name="Normal 14 2 2 7 6" xfId="21012" xr:uid="{00000000-0005-0000-0000-0000D3250000}"/>
    <cellStyle name="Normal 14 2 2 7 6 2" xfId="28256" xr:uid="{00000000-0005-0000-0000-0000D4250000}"/>
    <cellStyle name="Normal 14 2 2 7 7" xfId="22941" xr:uid="{00000000-0005-0000-0000-0000D5250000}"/>
    <cellStyle name="Normal 14 2 2 7 8" xfId="44207" xr:uid="{00000000-0005-0000-0000-0000D6250000}"/>
    <cellStyle name="Normal 14 2 2 7 9" xfId="4505" xr:uid="{00000000-0005-0000-0000-0000D7250000}"/>
    <cellStyle name="Normal 14 2 2 8" xfId="6052" xr:uid="{00000000-0005-0000-0000-0000D8250000}"/>
    <cellStyle name="Normal 14 2 2 8 2" xfId="16507" xr:uid="{00000000-0005-0000-0000-0000D9250000}"/>
    <cellStyle name="Normal 14 2 2 8 2 2" xfId="39698" xr:uid="{00000000-0005-0000-0000-0000DA250000}"/>
    <cellStyle name="Normal 14 2 2 8 3" xfId="11200" xr:uid="{00000000-0005-0000-0000-0000DB250000}"/>
    <cellStyle name="Normal 14 2 2 8 3 2" xfId="34383" xr:uid="{00000000-0005-0000-0000-0000DC250000}"/>
    <cellStyle name="Normal 14 2 2 8 4" xfId="29073" xr:uid="{00000000-0005-0000-0000-0000DD250000}"/>
    <cellStyle name="Normal 14 2 2 8 5" xfId="23758" xr:uid="{00000000-0005-0000-0000-0000DE250000}"/>
    <cellStyle name="Normal 14 2 2 9" xfId="7796" xr:uid="{00000000-0005-0000-0000-0000DF250000}"/>
    <cellStyle name="Normal 14 2 2 9 2" xfId="18123" xr:uid="{00000000-0005-0000-0000-0000E0250000}"/>
    <cellStyle name="Normal 14 2 2 9 2 2" xfId="41466" xr:uid="{00000000-0005-0000-0000-0000E1250000}"/>
    <cellStyle name="Normal 14 2 2 9 3" xfId="12967" xr:uid="{00000000-0005-0000-0000-0000E2250000}"/>
    <cellStyle name="Normal 14 2 2 9 3 2" xfId="36151" xr:uid="{00000000-0005-0000-0000-0000E3250000}"/>
    <cellStyle name="Normal 14 2 2 9 4" xfId="30841" xr:uid="{00000000-0005-0000-0000-0000E4250000}"/>
    <cellStyle name="Normal 14 2 2 9 5" xfId="25526" xr:uid="{00000000-0005-0000-0000-0000E5250000}"/>
    <cellStyle name="Normal 14 2 3" xfId="469" xr:uid="{00000000-0005-0000-0000-0000E6250000}"/>
    <cellStyle name="Normal 14 2 3 10" xfId="9451" xr:uid="{00000000-0005-0000-0000-0000E7250000}"/>
    <cellStyle name="Normal 14 2 3 10 2" xfId="32632" xr:uid="{00000000-0005-0000-0000-0000E8250000}"/>
    <cellStyle name="Normal 14 2 3 11" xfId="20078" xr:uid="{00000000-0005-0000-0000-0000E9250000}"/>
    <cellStyle name="Normal 14 2 3 11 2" xfId="27322" xr:uid="{00000000-0005-0000-0000-0000EA250000}"/>
    <cellStyle name="Normal 14 2 3 12" xfId="22007" xr:uid="{00000000-0005-0000-0000-0000EB250000}"/>
    <cellStyle name="Normal 14 2 3 13" xfId="43273" xr:uid="{00000000-0005-0000-0000-0000EC250000}"/>
    <cellStyle name="Normal 14 2 3 14" xfId="4506" xr:uid="{00000000-0005-0000-0000-0000ED250000}"/>
    <cellStyle name="Normal 14 2 3 15" xfId="2433" xr:uid="{00000000-0005-0000-0000-0000EE250000}"/>
    <cellStyle name="Normal 14 2 3 2" xfId="741" xr:uid="{00000000-0005-0000-0000-0000EF250000}"/>
    <cellStyle name="Normal 14 2 3 2 10" xfId="43542" xr:uid="{00000000-0005-0000-0000-0000F0250000}"/>
    <cellStyle name="Normal 14 2 3 2 11" xfId="4507" xr:uid="{00000000-0005-0000-0000-0000F1250000}"/>
    <cellStyle name="Normal 14 2 3 2 12" xfId="2702" xr:uid="{00000000-0005-0000-0000-0000F2250000}"/>
    <cellStyle name="Normal 14 2 3 2 2" xfId="1157" xr:uid="{00000000-0005-0000-0000-0000F3250000}"/>
    <cellStyle name="Normal 14 2 3 2 2 10" xfId="4508" xr:uid="{00000000-0005-0000-0000-0000F4250000}"/>
    <cellStyle name="Normal 14 2 3 2 2 11" xfId="3108" xr:uid="{00000000-0005-0000-0000-0000F5250000}"/>
    <cellStyle name="Normal 14 2 3 2 2 2" xfId="1972" xr:uid="{00000000-0005-0000-0000-0000F6250000}"/>
    <cellStyle name="Normal 14 2 3 2 2 2 10" xfId="3920" xr:uid="{00000000-0005-0000-0000-0000F7250000}"/>
    <cellStyle name="Normal 14 2 3 2 2 2 2" xfId="7529" xr:uid="{00000000-0005-0000-0000-0000F8250000}"/>
    <cellStyle name="Normal 14 2 3 2 2 2 2 2" xfId="17873" xr:uid="{00000000-0005-0000-0000-0000F9250000}"/>
    <cellStyle name="Normal 14 2 3 2 2 2 2 2 2" xfId="41197" xr:uid="{00000000-0005-0000-0000-0000FA250000}"/>
    <cellStyle name="Normal 14 2 3 2 2 2 2 3" xfId="12699" xr:uid="{00000000-0005-0000-0000-0000FB250000}"/>
    <cellStyle name="Normal 14 2 3 2 2 2 2 3 2" xfId="35882" xr:uid="{00000000-0005-0000-0000-0000FC250000}"/>
    <cellStyle name="Normal 14 2 3 2 2 2 2 4" xfId="30572" xr:uid="{00000000-0005-0000-0000-0000FD250000}"/>
    <cellStyle name="Normal 14 2 3 2 2 2 2 5" xfId="25257" xr:uid="{00000000-0005-0000-0000-0000FE250000}"/>
    <cellStyle name="Normal 14 2 3 2 2 2 3" xfId="9163" xr:uid="{00000000-0005-0000-0000-0000FF250000}"/>
    <cellStyle name="Normal 14 2 3 2 2 2 3 2" xfId="19620" xr:uid="{00000000-0005-0000-0000-000000260000}"/>
    <cellStyle name="Normal 14 2 3 2 2 2 3 2 2" xfId="42965" xr:uid="{00000000-0005-0000-0000-000001260000}"/>
    <cellStyle name="Normal 14 2 3 2 2 2 3 3" xfId="14466" xr:uid="{00000000-0005-0000-0000-000002260000}"/>
    <cellStyle name="Normal 14 2 3 2 2 2 3 3 2" xfId="37650" xr:uid="{00000000-0005-0000-0000-000003260000}"/>
    <cellStyle name="Normal 14 2 3 2 2 2 3 4" xfId="32340" xr:uid="{00000000-0005-0000-0000-000004260000}"/>
    <cellStyle name="Normal 14 2 3 2 2 2 3 5" xfId="27025" xr:uid="{00000000-0005-0000-0000-000005260000}"/>
    <cellStyle name="Normal 14 2 3 2 2 2 4" xfId="16247" xr:uid="{00000000-0005-0000-0000-000006260000}"/>
    <cellStyle name="Normal 14 2 3 2 2 2 4 2" xfId="39434" xr:uid="{00000000-0005-0000-0000-000007260000}"/>
    <cellStyle name="Normal 14 2 3 2 2 2 5" xfId="10938" xr:uid="{00000000-0005-0000-0000-000008260000}"/>
    <cellStyle name="Normal 14 2 3 2 2 2 5 2" xfId="34119" xr:uid="{00000000-0005-0000-0000-000009260000}"/>
    <cellStyle name="Normal 14 2 3 2 2 2 6" xfId="21565" xr:uid="{00000000-0005-0000-0000-00000A260000}"/>
    <cellStyle name="Normal 14 2 3 2 2 2 6 2" xfId="28809" xr:uid="{00000000-0005-0000-0000-00000B260000}"/>
    <cellStyle name="Normal 14 2 3 2 2 2 7" xfId="23494" xr:uid="{00000000-0005-0000-0000-00000C260000}"/>
    <cellStyle name="Normal 14 2 3 2 2 2 8" xfId="44760" xr:uid="{00000000-0005-0000-0000-00000D260000}"/>
    <cellStyle name="Normal 14 2 3 2 2 2 9" xfId="4509" xr:uid="{00000000-0005-0000-0000-00000E260000}"/>
    <cellStyle name="Normal 14 2 3 2 2 3" xfId="6729" xr:uid="{00000000-0005-0000-0000-00000F260000}"/>
    <cellStyle name="Normal 14 2 3 2 2 3 2" xfId="17121" xr:uid="{00000000-0005-0000-0000-000010260000}"/>
    <cellStyle name="Normal 14 2 3 2 2 3 2 2" xfId="40385" xr:uid="{00000000-0005-0000-0000-000011260000}"/>
    <cellStyle name="Normal 14 2 3 2 2 3 3" xfId="11887" xr:uid="{00000000-0005-0000-0000-000012260000}"/>
    <cellStyle name="Normal 14 2 3 2 2 3 3 2" xfId="35070" xr:uid="{00000000-0005-0000-0000-000013260000}"/>
    <cellStyle name="Normal 14 2 3 2 2 3 4" xfId="29760" xr:uid="{00000000-0005-0000-0000-000014260000}"/>
    <cellStyle name="Normal 14 2 3 2 2 3 5" xfId="24445" xr:uid="{00000000-0005-0000-0000-000015260000}"/>
    <cellStyle name="Normal 14 2 3 2 2 4" xfId="8410" xr:uid="{00000000-0005-0000-0000-000016260000}"/>
    <cellStyle name="Normal 14 2 3 2 2 4 2" xfId="18808" xr:uid="{00000000-0005-0000-0000-000017260000}"/>
    <cellStyle name="Normal 14 2 3 2 2 4 2 2" xfId="42153" xr:uid="{00000000-0005-0000-0000-000018260000}"/>
    <cellStyle name="Normal 14 2 3 2 2 4 3" xfId="13654" xr:uid="{00000000-0005-0000-0000-000019260000}"/>
    <cellStyle name="Normal 14 2 3 2 2 4 3 2" xfId="36838" xr:uid="{00000000-0005-0000-0000-00001A260000}"/>
    <cellStyle name="Normal 14 2 3 2 2 4 4" xfId="31528" xr:uid="{00000000-0005-0000-0000-00001B260000}"/>
    <cellStyle name="Normal 14 2 3 2 2 4 5" xfId="26213" xr:uid="{00000000-0005-0000-0000-00001C260000}"/>
    <cellStyle name="Normal 14 2 3 2 2 5" xfId="15435" xr:uid="{00000000-0005-0000-0000-00001D260000}"/>
    <cellStyle name="Normal 14 2 3 2 2 5 2" xfId="38622" xr:uid="{00000000-0005-0000-0000-00001E260000}"/>
    <cellStyle name="Normal 14 2 3 2 2 6" xfId="10126" xr:uid="{00000000-0005-0000-0000-00001F260000}"/>
    <cellStyle name="Normal 14 2 3 2 2 6 2" xfId="33307" xr:uid="{00000000-0005-0000-0000-000020260000}"/>
    <cellStyle name="Normal 14 2 3 2 2 7" xfId="20753" xr:uid="{00000000-0005-0000-0000-000021260000}"/>
    <cellStyle name="Normal 14 2 3 2 2 7 2" xfId="27997" xr:uid="{00000000-0005-0000-0000-000022260000}"/>
    <cellStyle name="Normal 14 2 3 2 2 8" xfId="22682" xr:uid="{00000000-0005-0000-0000-000023260000}"/>
    <cellStyle name="Normal 14 2 3 2 2 9" xfId="43948" xr:uid="{00000000-0005-0000-0000-000024260000}"/>
    <cellStyle name="Normal 14 2 3 2 3" xfId="1565" xr:uid="{00000000-0005-0000-0000-000025260000}"/>
    <cellStyle name="Normal 14 2 3 2 3 10" xfId="3514" xr:uid="{00000000-0005-0000-0000-000026260000}"/>
    <cellStyle name="Normal 14 2 3 2 3 2" xfId="7129" xr:uid="{00000000-0005-0000-0000-000027260000}"/>
    <cellStyle name="Normal 14 2 3 2 3 2 2" xfId="17491" xr:uid="{00000000-0005-0000-0000-000028260000}"/>
    <cellStyle name="Normal 14 2 3 2 3 2 2 2" xfId="40791" xr:uid="{00000000-0005-0000-0000-000029260000}"/>
    <cellStyle name="Normal 14 2 3 2 3 2 3" xfId="12293" xr:uid="{00000000-0005-0000-0000-00002A260000}"/>
    <cellStyle name="Normal 14 2 3 2 3 2 3 2" xfId="35476" xr:uid="{00000000-0005-0000-0000-00002B260000}"/>
    <cellStyle name="Normal 14 2 3 2 3 2 4" xfId="30166" xr:uid="{00000000-0005-0000-0000-00002C260000}"/>
    <cellStyle name="Normal 14 2 3 2 3 2 5" xfId="24851" xr:uid="{00000000-0005-0000-0000-00002D260000}"/>
    <cellStyle name="Normal 14 2 3 2 3 3" xfId="8780" xr:uid="{00000000-0005-0000-0000-00002E260000}"/>
    <cellStyle name="Normal 14 2 3 2 3 3 2" xfId="19214" xr:uid="{00000000-0005-0000-0000-00002F260000}"/>
    <cellStyle name="Normal 14 2 3 2 3 3 2 2" xfId="42559" xr:uid="{00000000-0005-0000-0000-000030260000}"/>
    <cellStyle name="Normal 14 2 3 2 3 3 3" xfId="14060" xr:uid="{00000000-0005-0000-0000-000031260000}"/>
    <cellStyle name="Normal 14 2 3 2 3 3 3 2" xfId="37244" xr:uid="{00000000-0005-0000-0000-000032260000}"/>
    <cellStyle name="Normal 14 2 3 2 3 3 4" xfId="31934" xr:uid="{00000000-0005-0000-0000-000033260000}"/>
    <cellStyle name="Normal 14 2 3 2 3 3 5" xfId="26619" xr:uid="{00000000-0005-0000-0000-000034260000}"/>
    <cellStyle name="Normal 14 2 3 2 3 4" xfId="15841" xr:uid="{00000000-0005-0000-0000-000035260000}"/>
    <cellStyle name="Normal 14 2 3 2 3 4 2" xfId="39028" xr:uid="{00000000-0005-0000-0000-000036260000}"/>
    <cellStyle name="Normal 14 2 3 2 3 5" xfId="10532" xr:uid="{00000000-0005-0000-0000-000037260000}"/>
    <cellStyle name="Normal 14 2 3 2 3 5 2" xfId="33713" xr:uid="{00000000-0005-0000-0000-000038260000}"/>
    <cellStyle name="Normal 14 2 3 2 3 6" xfId="21159" xr:uid="{00000000-0005-0000-0000-000039260000}"/>
    <cellStyle name="Normal 14 2 3 2 3 6 2" xfId="28403" xr:uid="{00000000-0005-0000-0000-00003A260000}"/>
    <cellStyle name="Normal 14 2 3 2 3 7" xfId="23088" xr:uid="{00000000-0005-0000-0000-00003B260000}"/>
    <cellStyle name="Normal 14 2 3 2 3 8" xfId="44354" xr:uid="{00000000-0005-0000-0000-00003C260000}"/>
    <cellStyle name="Normal 14 2 3 2 3 9" xfId="4510" xr:uid="{00000000-0005-0000-0000-00003D260000}"/>
    <cellStyle name="Normal 14 2 3 2 4" xfId="6330" xr:uid="{00000000-0005-0000-0000-00003E260000}"/>
    <cellStyle name="Normal 14 2 3 2 4 2" xfId="16763" xr:uid="{00000000-0005-0000-0000-00003F260000}"/>
    <cellStyle name="Normal 14 2 3 2 4 2 2" xfId="39979" xr:uid="{00000000-0005-0000-0000-000040260000}"/>
    <cellStyle name="Normal 14 2 3 2 4 3" xfId="11481" xr:uid="{00000000-0005-0000-0000-000041260000}"/>
    <cellStyle name="Normal 14 2 3 2 4 3 2" xfId="34664" xr:uid="{00000000-0005-0000-0000-000042260000}"/>
    <cellStyle name="Normal 14 2 3 2 4 4" xfId="29354" xr:uid="{00000000-0005-0000-0000-000043260000}"/>
    <cellStyle name="Normal 14 2 3 2 4 5" xfId="24039" xr:uid="{00000000-0005-0000-0000-000044260000}"/>
    <cellStyle name="Normal 14 2 3 2 5" xfId="8052" xr:uid="{00000000-0005-0000-0000-000045260000}"/>
    <cellStyle name="Normal 14 2 3 2 5 2" xfId="18403" xr:uid="{00000000-0005-0000-0000-000046260000}"/>
    <cellStyle name="Normal 14 2 3 2 5 2 2" xfId="41747" xr:uid="{00000000-0005-0000-0000-000047260000}"/>
    <cellStyle name="Normal 14 2 3 2 5 3" xfId="13248" xr:uid="{00000000-0005-0000-0000-000048260000}"/>
    <cellStyle name="Normal 14 2 3 2 5 3 2" xfId="36432" xr:uid="{00000000-0005-0000-0000-000049260000}"/>
    <cellStyle name="Normal 14 2 3 2 5 4" xfId="31122" xr:uid="{00000000-0005-0000-0000-00004A260000}"/>
    <cellStyle name="Normal 14 2 3 2 5 5" xfId="25807" xr:uid="{00000000-0005-0000-0000-00004B260000}"/>
    <cellStyle name="Normal 14 2 3 2 6" xfId="15029" xr:uid="{00000000-0005-0000-0000-00004C260000}"/>
    <cellStyle name="Normal 14 2 3 2 6 2" xfId="38216" xr:uid="{00000000-0005-0000-0000-00004D260000}"/>
    <cellStyle name="Normal 14 2 3 2 7" xfId="9720" xr:uid="{00000000-0005-0000-0000-00004E260000}"/>
    <cellStyle name="Normal 14 2 3 2 7 2" xfId="32901" xr:uid="{00000000-0005-0000-0000-00004F260000}"/>
    <cellStyle name="Normal 14 2 3 2 8" xfId="20347" xr:uid="{00000000-0005-0000-0000-000050260000}"/>
    <cellStyle name="Normal 14 2 3 2 8 2" xfId="27591" xr:uid="{00000000-0005-0000-0000-000051260000}"/>
    <cellStyle name="Normal 14 2 3 2 9" xfId="22276" xr:uid="{00000000-0005-0000-0000-000052260000}"/>
    <cellStyle name="Normal 14 2 3 3" xfId="878" xr:uid="{00000000-0005-0000-0000-000053260000}"/>
    <cellStyle name="Normal 14 2 3 3 10" xfId="43671" xr:uid="{00000000-0005-0000-0000-000054260000}"/>
    <cellStyle name="Normal 14 2 3 3 11" xfId="4511" xr:uid="{00000000-0005-0000-0000-000055260000}"/>
    <cellStyle name="Normal 14 2 3 3 12" xfId="2831" xr:uid="{00000000-0005-0000-0000-000056260000}"/>
    <cellStyle name="Normal 14 2 3 3 2" xfId="1286" xr:uid="{00000000-0005-0000-0000-000057260000}"/>
    <cellStyle name="Normal 14 2 3 3 2 10" xfId="4512" xr:uid="{00000000-0005-0000-0000-000058260000}"/>
    <cellStyle name="Normal 14 2 3 3 2 11" xfId="3237" xr:uid="{00000000-0005-0000-0000-000059260000}"/>
    <cellStyle name="Normal 14 2 3 3 2 2" xfId="2101" xr:uid="{00000000-0005-0000-0000-00005A260000}"/>
    <cellStyle name="Normal 14 2 3 3 2 2 10" xfId="4049" xr:uid="{00000000-0005-0000-0000-00005B260000}"/>
    <cellStyle name="Normal 14 2 3 3 2 2 2" xfId="7656" xr:uid="{00000000-0005-0000-0000-00005C260000}"/>
    <cellStyle name="Normal 14 2 3 3 2 2 2 2" xfId="17990" xr:uid="{00000000-0005-0000-0000-00005D260000}"/>
    <cellStyle name="Normal 14 2 3 3 2 2 2 2 2" xfId="41326" xr:uid="{00000000-0005-0000-0000-00005E260000}"/>
    <cellStyle name="Normal 14 2 3 3 2 2 2 3" xfId="12828" xr:uid="{00000000-0005-0000-0000-00005F260000}"/>
    <cellStyle name="Normal 14 2 3 3 2 2 2 3 2" xfId="36011" xr:uid="{00000000-0005-0000-0000-000060260000}"/>
    <cellStyle name="Normal 14 2 3 3 2 2 2 4" xfId="30701" xr:uid="{00000000-0005-0000-0000-000061260000}"/>
    <cellStyle name="Normal 14 2 3 3 2 2 2 5" xfId="25386" xr:uid="{00000000-0005-0000-0000-000062260000}"/>
    <cellStyle name="Normal 14 2 3 3 2 2 3" xfId="9280" xr:uid="{00000000-0005-0000-0000-000063260000}"/>
    <cellStyle name="Normal 14 2 3 3 2 2 3 2" xfId="19749" xr:uid="{00000000-0005-0000-0000-000064260000}"/>
    <cellStyle name="Normal 14 2 3 3 2 2 3 2 2" xfId="43094" xr:uid="{00000000-0005-0000-0000-000065260000}"/>
    <cellStyle name="Normal 14 2 3 3 2 2 3 3" xfId="14595" xr:uid="{00000000-0005-0000-0000-000066260000}"/>
    <cellStyle name="Normal 14 2 3 3 2 2 3 3 2" xfId="37779" xr:uid="{00000000-0005-0000-0000-000067260000}"/>
    <cellStyle name="Normal 14 2 3 3 2 2 3 4" xfId="32469" xr:uid="{00000000-0005-0000-0000-000068260000}"/>
    <cellStyle name="Normal 14 2 3 3 2 2 3 5" xfId="27154" xr:uid="{00000000-0005-0000-0000-000069260000}"/>
    <cellStyle name="Normal 14 2 3 3 2 2 4" xfId="16376" xr:uid="{00000000-0005-0000-0000-00006A260000}"/>
    <cellStyle name="Normal 14 2 3 3 2 2 4 2" xfId="39563" xr:uid="{00000000-0005-0000-0000-00006B260000}"/>
    <cellStyle name="Normal 14 2 3 3 2 2 5" xfId="11067" xr:uid="{00000000-0005-0000-0000-00006C260000}"/>
    <cellStyle name="Normal 14 2 3 3 2 2 5 2" xfId="34248" xr:uid="{00000000-0005-0000-0000-00006D260000}"/>
    <cellStyle name="Normal 14 2 3 3 2 2 6" xfId="21694" xr:uid="{00000000-0005-0000-0000-00006E260000}"/>
    <cellStyle name="Normal 14 2 3 3 2 2 6 2" xfId="28938" xr:uid="{00000000-0005-0000-0000-00006F260000}"/>
    <cellStyle name="Normal 14 2 3 3 2 2 7" xfId="23623" xr:uid="{00000000-0005-0000-0000-000070260000}"/>
    <cellStyle name="Normal 14 2 3 3 2 2 8" xfId="44889" xr:uid="{00000000-0005-0000-0000-000071260000}"/>
    <cellStyle name="Normal 14 2 3 3 2 2 9" xfId="4513" xr:uid="{00000000-0005-0000-0000-000072260000}"/>
    <cellStyle name="Normal 14 2 3 3 2 3" xfId="6856" xr:uid="{00000000-0005-0000-0000-000073260000}"/>
    <cellStyle name="Normal 14 2 3 3 2 3 2" xfId="17226" xr:uid="{00000000-0005-0000-0000-000074260000}"/>
    <cellStyle name="Normal 14 2 3 3 2 3 2 2" xfId="40514" xr:uid="{00000000-0005-0000-0000-000075260000}"/>
    <cellStyle name="Normal 14 2 3 3 2 3 3" xfId="12016" xr:uid="{00000000-0005-0000-0000-000076260000}"/>
    <cellStyle name="Normal 14 2 3 3 2 3 3 2" xfId="35199" xr:uid="{00000000-0005-0000-0000-000077260000}"/>
    <cellStyle name="Normal 14 2 3 3 2 3 4" xfId="29889" xr:uid="{00000000-0005-0000-0000-000078260000}"/>
    <cellStyle name="Normal 14 2 3 3 2 3 5" xfId="24574" xr:uid="{00000000-0005-0000-0000-000079260000}"/>
    <cellStyle name="Normal 14 2 3 3 2 4" xfId="8515" xr:uid="{00000000-0005-0000-0000-00007A260000}"/>
    <cellStyle name="Normal 14 2 3 3 2 4 2" xfId="18937" xr:uid="{00000000-0005-0000-0000-00007B260000}"/>
    <cellStyle name="Normal 14 2 3 3 2 4 2 2" xfId="42282" xr:uid="{00000000-0005-0000-0000-00007C260000}"/>
    <cellStyle name="Normal 14 2 3 3 2 4 3" xfId="13783" xr:uid="{00000000-0005-0000-0000-00007D260000}"/>
    <cellStyle name="Normal 14 2 3 3 2 4 3 2" xfId="36967" xr:uid="{00000000-0005-0000-0000-00007E260000}"/>
    <cellStyle name="Normal 14 2 3 3 2 4 4" xfId="31657" xr:uid="{00000000-0005-0000-0000-00007F260000}"/>
    <cellStyle name="Normal 14 2 3 3 2 4 5" xfId="26342" xr:uid="{00000000-0005-0000-0000-000080260000}"/>
    <cellStyle name="Normal 14 2 3 3 2 5" xfId="15564" xr:uid="{00000000-0005-0000-0000-000081260000}"/>
    <cellStyle name="Normal 14 2 3 3 2 5 2" xfId="38751" xr:uid="{00000000-0005-0000-0000-000082260000}"/>
    <cellStyle name="Normal 14 2 3 3 2 6" xfId="10255" xr:uid="{00000000-0005-0000-0000-000083260000}"/>
    <cellStyle name="Normal 14 2 3 3 2 6 2" xfId="33436" xr:uid="{00000000-0005-0000-0000-000084260000}"/>
    <cellStyle name="Normal 14 2 3 3 2 7" xfId="20882" xr:uid="{00000000-0005-0000-0000-000085260000}"/>
    <cellStyle name="Normal 14 2 3 3 2 7 2" xfId="28126" xr:uid="{00000000-0005-0000-0000-000086260000}"/>
    <cellStyle name="Normal 14 2 3 3 2 8" xfId="22811" xr:uid="{00000000-0005-0000-0000-000087260000}"/>
    <cellStyle name="Normal 14 2 3 3 2 9" xfId="44077" xr:uid="{00000000-0005-0000-0000-000088260000}"/>
    <cellStyle name="Normal 14 2 3 3 3" xfId="1694" xr:uid="{00000000-0005-0000-0000-000089260000}"/>
    <cellStyle name="Normal 14 2 3 3 3 10" xfId="3643" xr:uid="{00000000-0005-0000-0000-00008A260000}"/>
    <cellStyle name="Normal 14 2 3 3 3 2" xfId="7256" xr:uid="{00000000-0005-0000-0000-00008B260000}"/>
    <cellStyle name="Normal 14 2 3 3 3 2 2" xfId="17608" xr:uid="{00000000-0005-0000-0000-00008C260000}"/>
    <cellStyle name="Normal 14 2 3 3 3 2 2 2" xfId="40920" xr:uid="{00000000-0005-0000-0000-00008D260000}"/>
    <cellStyle name="Normal 14 2 3 3 3 2 3" xfId="12422" xr:uid="{00000000-0005-0000-0000-00008E260000}"/>
    <cellStyle name="Normal 14 2 3 3 3 2 3 2" xfId="35605" xr:uid="{00000000-0005-0000-0000-00008F260000}"/>
    <cellStyle name="Normal 14 2 3 3 3 2 4" xfId="30295" xr:uid="{00000000-0005-0000-0000-000090260000}"/>
    <cellStyle name="Normal 14 2 3 3 3 2 5" xfId="24980" xr:uid="{00000000-0005-0000-0000-000091260000}"/>
    <cellStyle name="Normal 14 2 3 3 3 3" xfId="8897" xr:uid="{00000000-0005-0000-0000-000092260000}"/>
    <cellStyle name="Normal 14 2 3 3 3 3 2" xfId="19343" xr:uid="{00000000-0005-0000-0000-000093260000}"/>
    <cellStyle name="Normal 14 2 3 3 3 3 2 2" xfId="42688" xr:uid="{00000000-0005-0000-0000-000094260000}"/>
    <cellStyle name="Normal 14 2 3 3 3 3 3" xfId="14189" xr:uid="{00000000-0005-0000-0000-000095260000}"/>
    <cellStyle name="Normal 14 2 3 3 3 3 3 2" xfId="37373" xr:uid="{00000000-0005-0000-0000-000096260000}"/>
    <cellStyle name="Normal 14 2 3 3 3 3 4" xfId="32063" xr:uid="{00000000-0005-0000-0000-000097260000}"/>
    <cellStyle name="Normal 14 2 3 3 3 3 5" xfId="26748" xr:uid="{00000000-0005-0000-0000-000098260000}"/>
    <cellStyle name="Normal 14 2 3 3 3 4" xfId="15970" xr:uid="{00000000-0005-0000-0000-000099260000}"/>
    <cellStyle name="Normal 14 2 3 3 3 4 2" xfId="39157" xr:uid="{00000000-0005-0000-0000-00009A260000}"/>
    <cellStyle name="Normal 14 2 3 3 3 5" xfId="10661" xr:uid="{00000000-0005-0000-0000-00009B260000}"/>
    <cellStyle name="Normal 14 2 3 3 3 5 2" xfId="33842" xr:uid="{00000000-0005-0000-0000-00009C260000}"/>
    <cellStyle name="Normal 14 2 3 3 3 6" xfId="21288" xr:uid="{00000000-0005-0000-0000-00009D260000}"/>
    <cellStyle name="Normal 14 2 3 3 3 6 2" xfId="28532" xr:uid="{00000000-0005-0000-0000-00009E260000}"/>
    <cellStyle name="Normal 14 2 3 3 3 7" xfId="23217" xr:uid="{00000000-0005-0000-0000-00009F260000}"/>
    <cellStyle name="Normal 14 2 3 3 3 8" xfId="44483" xr:uid="{00000000-0005-0000-0000-0000A0260000}"/>
    <cellStyle name="Normal 14 2 3 3 3 9" xfId="4514" xr:uid="{00000000-0005-0000-0000-0000A1260000}"/>
    <cellStyle name="Normal 14 2 3 3 4" xfId="6457" xr:uid="{00000000-0005-0000-0000-0000A2260000}"/>
    <cellStyle name="Normal 14 2 3 3 4 2" xfId="16868" xr:uid="{00000000-0005-0000-0000-0000A3260000}"/>
    <cellStyle name="Normal 14 2 3 3 4 2 2" xfId="40108" xr:uid="{00000000-0005-0000-0000-0000A4260000}"/>
    <cellStyle name="Normal 14 2 3 3 4 3" xfId="11610" xr:uid="{00000000-0005-0000-0000-0000A5260000}"/>
    <cellStyle name="Normal 14 2 3 3 4 3 2" xfId="34793" xr:uid="{00000000-0005-0000-0000-0000A6260000}"/>
    <cellStyle name="Normal 14 2 3 3 4 4" xfId="29483" xr:uid="{00000000-0005-0000-0000-0000A7260000}"/>
    <cellStyle name="Normal 14 2 3 3 4 5" xfId="24168" xr:uid="{00000000-0005-0000-0000-0000A8260000}"/>
    <cellStyle name="Normal 14 2 3 3 5" xfId="8157" xr:uid="{00000000-0005-0000-0000-0000A9260000}"/>
    <cellStyle name="Normal 14 2 3 3 5 2" xfId="18532" xr:uid="{00000000-0005-0000-0000-0000AA260000}"/>
    <cellStyle name="Normal 14 2 3 3 5 2 2" xfId="41876" xr:uid="{00000000-0005-0000-0000-0000AB260000}"/>
    <cellStyle name="Normal 14 2 3 3 5 3" xfId="13377" xr:uid="{00000000-0005-0000-0000-0000AC260000}"/>
    <cellStyle name="Normal 14 2 3 3 5 3 2" xfId="36561" xr:uid="{00000000-0005-0000-0000-0000AD260000}"/>
    <cellStyle name="Normal 14 2 3 3 5 4" xfId="31251" xr:uid="{00000000-0005-0000-0000-0000AE260000}"/>
    <cellStyle name="Normal 14 2 3 3 5 5" xfId="25936" xr:uid="{00000000-0005-0000-0000-0000AF260000}"/>
    <cellStyle name="Normal 14 2 3 3 6" xfId="15158" xr:uid="{00000000-0005-0000-0000-0000B0260000}"/>
    <cellStyle name="Normal 14 2 3 3 6 2" xfId="38345" xr:uid="{00000000-0005-0000-0000-0000B1260000}"/>
    <cellStyle name="Normal 14 2 3 3 7" xfId="9849" xr:uid="{00000000-0005-0000-0000-0000B2260000}"/>
    <cellStyle name="Normal 14 2 3 3 7 2" xfId="33030" xr:uid="{00000000-0005-0000-0000-0000B3260000}"/>
    <cellStyle name="Normal 14 2 3 3 8" xfId="20476" xr:uid="{00000000-0005-0000-0000-0000B4260000}"/>
    <cellStyle name="Normal 14 2 3 3 8 2" xfId="27720" xr:uid="{00000000-0005-0000-0000-0000B5260000}"/>
    <cellStyle name="Normal 14 2 3 3 9" xfId="22405" xr:uid="{00000000-0005-0000-0000-0000B6260000}"/>
    <cellStyle name="Normal 14 2 3 4" xfId="1022" xr:uid="{00000000-0005-0000-0000-0000B7260000}"/>
    <cellStyle name="Normal 14 2 3 4 10" xfId="4515" xr:uid="{00000000-0005-0000-0000-0000B8260000}"/>
    <cellStyle name="Normal 14 2 3 4 11" xfId="2973" xr:uid="{00000000-0005-0000-0000-0000B9260000}"/>
    <cellStyle name="Normal 14 2 3 4 2" xfId="1837" xr:uid="{00000000-0005-0000-0000-0000BA260000}"/>
    <cellStyle name="Normal 14 2 3 4 2 10" xfId="3785" xr:uid="{00000000-0005-0000-0000-0000BB260000}"/>
    <cellStyle name="Normal 14 2 3 4 2 2" xfId="7396" xr:uid="{00000000-0005-0000-0000-0000BC260000}"/>
    <cellStyle name="Normal 14 2 3 4 2 2 2" xfId="17750" xr:uid="{00000000-0005-0000-0000-0000BD260000}"/>
    <cellStyle name="Normal 14 2 3 4 2 2 2 2" xfId="41062" xr:uid="{00000000-0005-0000-0000-0000BE260000}"/>
    <cellStyle name="Normal 14 2 3 4 2 2 3" xfId="12564" xr:uid="{00000000-0005-0000-0000-0000BF260000}"/>
    <cellStyle name="Normal 14 2 3 4 2 2 3 2" xfId="35747" xr:uid="{00000000-0005-0000-0000-0000C0260000}"/>
    <cellStyle name="Normal 14 2 3 4 2 2 4" xfId="30437" xr:uid="{00000000-0005-0000-0000-0000C1260000}"/>
    <cellStyle name="Normal 14 2 3 4 2 2 5" xfId="25122" xr:uid="{00000000-0005-0000-0000-0000C2260000}"/>
    <cellStyle name="Normal 14 2 3 4 2 3" xfId="9040" xr:uid="{00000000-0005-0000-0000-0000C3260000}"/>
    <cellStyle name="Normal 14 2 3 4 2 3 2" xfId="19485" xr:uid="{00000000-0005-0000-0000-0000C4260000}"/>
    <cellStyle name="Normal 14 2 3 4 2 3 2 2" xfId="42830" xr:uid="{00000000-0005-0000-0000-0000C5260000}"/>
    <cellStyle name="Normal 14 2 3 4 2 3 3" xfId="14331" xr:uid="{00000000-0005-0000-0000-0000C6260000}"/>
    <cellStyle name="Normal 14 2 3 4 2 3 3 2" xfId="37515" xr:uid="{00000000-0005-0000-0000-0000C7260000}"/>
    <cellStyle name="Normal 14 2 3 4 2 3 4" xfId="32205" xr:uid="{00000000-0005-0000-0000-0000C8260000}"/>
    <cellStyle name="Normal 14 2 3 4 2 3 5" xfId="26890" xr:uid="{00000000-0005-0000-0000-0000C9260000}"/>
    <cellStyle name="Normal 14 2 3 4 2 4" xfId="16112" xr:uid="{00000000-0005-0000-0000-0000CA260000}"/>
    <cellStyle name="Normal 14 2 3 4 2 4 2" xfId="39299" xr:uid="{00000000-0005-0000-0000-0000CB260000}"/>
    <cellStyle name="Normal 14 2 3 4 2 5" xfId="10803" xr:uid="{00000000-0005-0000-0000-0000CC260000}"/>
    <cellStyle name="Normal 14 2 3 4 2 5 2" xfId="33984" xr:uid="{00000000-0005-0000-0000-0000CD260000}"/>
    <cellStyle name="Normal 14 2 3 4 2 6" xfId="21430" xr:uid="{00000000-0005-0000-0000-0000CE260000}"/>
    <cellStyle name="Normal 14 2 3 4 2 6 2" xfId="28674" xr:uid="{00000000-0005-0000-0000-0000CF260000}"/>
    <cellStyle name="Normal 14 2 3 4 2 7" xfId="23359" xr:uid="{00000000-0005-0000-0000-0000D0260000}"/>
    <cellStyle name="Normal 14 2 3 4 2 8" xfId="44625" xr:uid="{00000000-0005-0000-0000-0000D1260000}"/>
    <cellStyle name="Normal 14 2 3 4 2 9" xfId="4516" xr:uid="{00000000-0005-0000-0000-0000D2260000}"/>
    <cellStyle name="Normal 14 2 3 4 3" xfId="6596" xr:uid="{00000000-0005-0000-0000-0000D3260000}"/>
    <cellStyle name="Normal 14 2 3 4 3 2" xfId="16998" xr:uid="{00000000-0005-0000-0000-0000D4260000}"/>
    <cellStyle name="Normal 14 2 3 4 3 2 2" xfId="40250" xr:uid="{00000000-0005-0000-0000-0000D5260000}"/>
    <cellStyle name="Normal 14 2 3 4 3 3" xfId="11752" xr:uid="{00000000-0005-0000-0000-0000D6260000}"/>
    <cellStyle name="Normal 14 2 3 4 3 3 2" xfId="34935" xr:uid="{00000000-0005-0000-0000-0000D7260000}"/>
    <cellStyle name="Normal 14 2 3 4 3 4" xfId="29625" xr:uid="{00000000-0005-0000-0000-0000D8260000}"/>
    <cellStyle name="Normal 14 2 3 4 3 5" xfId="24310" xr:uid="{00000000-0005-0000-0000-0000D9260000}"/>
    <cellStyle name="Normal 14 2 3 4 4" xfId="8287" xr:uid="{00000000-0005-0000-0000-0000DA260000}"/>
    <cellStyle name="Normal 14 2 3 4 4 2" xfId="18673" xr:uid="{00000000-0005-0000-0000-0000DB260000}"/>
    <cellStyle name="Normal 14 2 3 4 4 2 2" xfId="42018" xr:uid="{00000000-0005-0000-0000-0000DC260000}"/>
    <cellStyle name="Normal 14 2 3 4 4 3" xfId="13519" xr:uid="{00000000-0005-0000-0000-0000DD260000}"/>
    <cellStyle name="Normal 14 2 3 4 4 3 2" xfId="36703" xr:uid="{00000000-0005-0000-0000-0000DE260000}"/>
    <cellStyle name="Normal 14 2 3 4 4 4" xfId="31393" xr:uid="{00000000-0005-0000-0000-0000DF260000}"/>
    <cellStyle name="Normal 14 2 3 4 4 5" xfId="26078" xr:uid="{00000000-0005-0000-0000-0000E0260000}"/>
    <cellStyle name="Normal 14 2 3 4 5" xfId="15300" xr:uid="{00000000-0005-0000-0000-0000E1260000}"/>
    <cellStyle name="Normal 14 2 3 4 5 2" xfId="38487" xr:uid="{00000000-0005-0000-0000-0000E2260000}"/>
    <cellStyle name="Normal 14 2 3 4 6" xfId="9991" xr:uid="{00000000-0005-0000-0000-0000E3260000}"/>
    <cellStyle name="Normal 14 2 3 4 6 2" xfId="33172" xr:uid="{00000000-0005-0000-0000-0000E4260000}"/>
    <cellStyle name="Normal 14 2 3 4 7" xfId="20618" xr:uid="{00000000-0005-0000-0000-0000E5260000}"/>
    <cellStyle name="Normal 14 2 3 4 7 2" xfId="27862" xr:uid="{00000000-0005-0000-0000-0000E6260000}"/>
    <cellStyle name="Normal 14 2 3 4 8" xfId="22547" xr:uid="{00000000-0005-0000-0000-0000E7260000}"/>
    <cellStyle name="Normal 14 2 3 4 9" xfId="43813" xr:uid="{00000000-0005-0000-0000-0000E8260000}"/>
    <cellStyle name="Normal 14 2 3 5" xfId="603" xr:uid="{00000000-0005-0000-0000-0000E9260000}"/>
    <cellStyle name="Normal 14 2 3 5 10" xfId="2567" xr:uid="{00000000-0005-0000-0000-0000EA260000}"/>
    <cellStyle name="Normal 14 2 3 5 2" xfId="6197" xr:uid="{00000000-0005-0000-0000-0000EB260000}"/>
    <cellStyle name="Normal 14 2 3 5 2 2" xfId="16640" xr:uid="{00000000-0005-0000-0000-0000EC260000}"/>
    <cellStyle name="Normal 14 2 3 5 2 2 2" xfId="39844" xr:uid="{00000000-0005-0000-0000-0000ED260000}"/>
    <cellStyle name="Normal 14 2 3 5 2 3" xfId="11346" xr:uid="{00000000-0005-0000-0000-0000EE260000}"/>
    <cellStyle name="Normal 14 2 3 5 2 3 2" xfId="34529" xr:uid="{00000000-0005-0000-0000-0000EF260000}"/>
    <cellStyle name="Normal 14 2 3 5 2 4" xfId="29219" xr:uid="{00000000-0005-0000-0000-0000F0260000}"/>
    <cellStyle name="Normal 14 2 3 5 2 5" xfId="23904" xr:uid="{00000000-0005-0000-0000-0000F1260000}"/>
    <cellStyle name="Normal 14 2 3 5 3" xfId="7929" xr:uid="{00000000-0005-0000-0000-0000F2260000}"/>
    <cellStyle name="Normal 14 2 3 5 3 2" xfId="18268" xr:uid="{00000000-0005-0000-0000-0000F3260000}"/>
    <cellStyle name="Normal 14 2 3 5 3 2 2" xfId="41612" xr:uid="{00000000-0005-0000-0000-0000F4260000}"/>
    <cellStyle name="Normal 14 2 3 5 3 3" xfId="13113" xr:uid="{00000000-0005-0000-0000-0000F5260000}"/>
    <cellStyle name="Normal 14 2 3 5 3 3 2" xfId="36297" xr:uid="{00000000-0005-0000-0000-0000F6260000}"/>
    <cellStyle name="Normal 14 2 3 5 3 4" xfId="30987" xr:uid="{00000000-0005-0000-0000-0000F7260000}"/>
    <cellStyle name="Normal 14 2 3 5 3 5" xfId="25672" xr:uid="{00000000-0005-0000-0000-0000F8260000}"/>
    <cellStyle name="Normal 14 2 3 5 4" xfId="14894" xr:uid="{00000000-0005-0000-0000-0000F9260000}"/>
    <cellStyle name="Normal 14 2 3 5 4 2" xfId="38081" xr:uid="{00000000-0005-0000-0000-0000FA260000}"/>
    <cellStyle name="Normal 14 2 3 5 5" xfId="9585" xr:uid="{00000000-0005-0000-0000-0000FB260000}"/>
    <cellStyle name="Normal 14 2 3 5 5 2" xfId="32766" xr:uid="{00000000-0005-0000-0000-0000FC260000}"/>
    <cellStyle name="Normal 14 2 3 5 6" xfId="20212" xr:uid="{00000000-0005-0000-0000-0000FD260000}"/>
    <cellStyle name="Normal 14 2 3 5 6 2" xfId="27456" xr:uid="{00000000-0005-0000-0000-0000FE260000}"/>
    <cellStyle name="Normal 14 2 3 5 7" xfId="22141" xr:uid="{00000000-0005-0000-0000-0000FF260000}"/>
    <cellStyle name="Normal 14 2 3 5 8" xfId="43407" xr:uid="{00000000-0005-0000-0000-000000270000}"/>
    <cellStyle name="Normal 14 2 3 5 9" xfId="4517" xr:uid="{00000000-0005-0000-0000-000001270000}"/>
    <cellStyle name="Normal 14 2 3 6" xfId="1430" xr:uid="{00000000-0005-0000-0000-000002270000}"/>
    <cellStyle name="Normal 14 2 3 6 10" xfId="3379" xr:uid="{00000000-0005-0000-0000-000003270000}"/>
    <cellStyle name="Normal 14 2 3 6 2" xfId="6996" xr:uid="{00000000-0005-0000-0000-000004270000}"/>
    <cellStyle name="Normal 14 2 3 6 2 2" xfId="17368" xr:uid="{00000000-0005-0000-0000-000005270000}"/>
    <cellStyle name="Normal 14 2 3 6 2 2 2" xfId="40656" xr:uid="{00000000-0005-0000-0000-000006270000}"/>
    <cellStyle name="Normal 14 2 3 6 2 3" xfId="12158" xr:uid="{00000000-0005-0000-0000-000007270000}"/>
    <cellStyle name="Normal 14 2 3 6 2 3 2" xfId="35341" xr:uid="{00000000-0005-0000-0000-000008270000}"/>
    <cellStyle name="Normal 14 2 3 6 2 4" xfId="30031" xr:uid="{00000000-0005-0000-0000-000009270000}"/>
    <cellStyle name="Normal 14 2 3 6 2 5" xfId="24716" xr:uid="{00000000-0005-0000-0000-00000A270000}"/>
    <cellStyle name="Normal 14 2 3 6 3" xfId="8657" xr:uid="{00000000-0005-0000-0000-00000B270000}"/>
    <cellStyle name="Normal 14 2 3 6 3 2" xfId="19079" xr:uid="{00000000-0005-0000-0000-00000C270000}"/>
    <cellStyle name="Normal 14 2 3 6 3 2 2" xfId="42424" xr:uid="{00000000-0005-0000-0000-00000D270000}"/>
    <cellStyle name="Normal 14 2 3 6 3 3" xfId="13925" xr:uid="{00000000-0005-0000-0000-00000E270000}"/>
    <cellStyle name="Normal 14 2 3 6 3 3 2" xfId="37109" xr:uid="{00000000-0005-0000-0000-00000F270000}"/>
    <cellStyle name="Normal 14 2 3 6 3 4" xfId="31799" xr:uid="{00000000-0005-0000-0000-000010270000}"/>
    <cellStyle name="Normal 14 2 3 6 3 5" xfId="26484" xr:uid="{00000000-0005-0000-0000-000011270000}"/>
    <cellStyle name="Normal 14 2 3 6 4" xfId="15706" xr:uid="{00000000-0005-0000-0000-000012270000}"/>
    <cellStyle name="Normal 14 2 3 6 4 2" xfId="38893" xr:uid="{00000000-0005-0000-0000-000013270000}"/>
    <cellStyle name="Normal 14 2 3 6 5" xfId="10397" xr:uid="{00000000-0005-0000-0000-000014270000}"/>
    <cellStyle name="Normal 14 2 3 6 5 2" xfId="33578" xr:uid="{00000000-0005-0000-0000-000015270000}"/>
    <cellStyle name="Normal 14 2 3 6 6" xfId="21024" xr:uid="{00000000-0005-0000-0000-000016270000}"/>
    <cellStyle name="Normal 14 2 3 6 6 2" xfId="28268" xr:uid="{00000000-0005-0000-0000-000017270000}"/>
    <cellStyle name="Normal 14 2 3 6 7" xfId="22953" xr:uid="{00000000-0005-0000-0000-000018270000}"/>
    <cellStyle name="Normal 14 2 3 6 8" xfId="44219" xr:uid="{00000000-0005-0000-0000-000019270000}"/>
    <cellStyle name="Normal 14 2 3 6 9" xfId="4518" xr:uid="{00000000-0005-0000-0000-00001A270000}"/>
    <cellStyle name="Normal 14 2 3 7" xfId="6064" xr:uid="{00000000-0005-0000-0000-00001B270000}"/>
    <cellStyle name="Normal 14 2 3 7 2" xfId="16519" xr:uid="{00000000-0005-0000-0000-00001C270000}"/>
    <cellStyle name="Normal 14 2 3 7 2 2" xfId="39710" xr:uid="{00000000-0005-0000-0000-00001D270000}"/>
    <cellStyle name="Normal 14 2 3 7 3" xfId="11212" xr:uid="{00000000-0005-0000-0000-00001E270000}"/>
    <cellStyle name="Normal 14 2 3 7 3 2" xfId="34395" xr:uid="{00000000-0005-0000-0000-00001F270000}"/>
    <cellStyle name="Normal 14 2 3 7 4" xfId="29085" xr:uid="{00000000-0005-0000-0000-000020270000}"/>
    <cellStyle name="Normal 14 2 3 7 5" xfId="23770" xr:uid="{00000000-0005-0000-0000-000021270000}"/>
    <cellStyle name="Normal 14 2 3 8" xfId="7808" xr:uid="{00000000-0005-0000-0000-000022270000}"/>
    <cellStyle name="Normal 14 2 3 8 2" xfId="18135" xr:uid="{00000000-0005-0000-0000-000023270000}"/>
    <cellStyle name="Normal 14 2 3 8 2 2" xfId="41478" xr:uid="{00000000-0005-0000-0000-000024270000}"/>
    <cellStyle name="Normal 14 2 3 8 3" xfId="12979" xr:uid="{00000000-0005-0000-0000-000025270000}"/>
    <cellStyle name="Normal 14 2 3 8 3 2" xfId="36163" xr:uid="{00000000-0005-0000-0000-000026270000}"/>
    <cellStyle name="Normal 14 2 3 8 4" xfId="30853" xr:uid="{00000000-0005-0000-0000-000027270000}"/>
    <cellStyle name="Normal 14 2 3 8 5" xfId="25538" xr:uid="{00000000-0005-0000-0000-000028270000}"/>
    <cellStyle name="Normal 14 2 3 9" xfId="14760" xr:uid="{00000000-0005-0000-0000-000029270000}"/>
    <cellStyle name="Normal 14 2 3 9 2" xfId="37947" xr:uid="{00000000-0005-0000-0000-00002A270000}"/>
    <cellStyle name="Normal 14 2 4" xfId="691" xr:uid="{00000000-0005-0000-0000-00002B270000}"/>
    <cellStyle name="Normal 14 2 4 10" xfId="43492" xr:uid="{00000000-0005-0000-0000-00002C270000}"/>
    <cellStyle name="Normal 14 2 4 11" xfId="4519" xr:uid="{00000000-0005-0000-0000-00002D270000}"/>
    <cellStyle name="Normal 14 2 4 12" xfId="2652" xr:uid="{00000000-0005-0000-0000-00002E270000}"/>
    <cellStyle name="Normal 14 2 4 2" xfId="1107" xr:uid="{00000000-0005-0000-0000-00002F270000}"/>
    <cellStyle name="Normal 14 2 4 2 10" xfId="4520" xr:uid="{00000000-0005-0000-0000-000030270000}"/>
    <cellStyle name="Normal 14 2 4 2 11" xfId="3058" xr:uid="{00000000-0005-0000-0000-000031270000}"/>
    <cellStyle name="Normal 14 2 4 2 2" xfId="1922" xr:uid="{00000000-0005-0000-0000-000032270000}"/>
    <cellStyle name="Normal 14 2 4 2 2 10" xfId="3870" xr:uid="{00000000-0005-0000-0000-000033270000}"/>
    <cellStyle name="Normal 14 2 4 2 2 2" xfId="7480" xr:uid="{00000000-0005-0000-0000-000034270000}"/>
    <cellStyle name="Normal 14 2 4 2 2 2 2" xfId="17823" xr:uid="{00000000-0005-0000-0000-000035270000}"/>
    <cellStyle name="Normal 14 2 4 2 2 2 2 2" xfId="41147" xr:uid="{00000000-0005-0000-0000-000036270000}"/>
    <cellStyle name="Normal 14 2 4 2 2 2 3" xfId="12649" xr:uid="{00000000-0005-0000-0000-000037270000}"/>
    <cellStyle name="Normal 14 2 4 2 2 2 3 2" xfId="35832" xr:uid="{00000000-0005-0000-0000-000038270000}"/>
    <cellStyle name="Normal 14 2 4 2 2 2 4" xfId="30522" xr:uid="{00000000-0005-0000-0000-000039270000}"/>
    <cellStyle name="Normal 14 2 4 2 2 2 5" xfId="25207" xr:uid="{00000000-0005-0000-0000-00003A270000}"/>
    <cellStyle name="Normal 14 2 4 2 2 3" xfId="9113" xr:uid="{00000000-0005-0000-0000-00003B270000}"/>
    <cellStyle name="Normal 14 2 4 2 2 3 2" xfId="19570" xr:uid="{00000000-0005-0000-0000-00003C270000}"/>
    <cellStyle name="Normal 14 2 4 2 2 3 2 2" xfId="42915" xr:uid="{00000000-0005-0000-0000-00003D270000}"/>
    <cellStyle name="Normal 14 2 4 2 2 3 3" xfId="14416" xr:uid="{00000000-0005-0000-0000-00003E270000}"/>
    <cellStyle name="Normal 14 2 4 2 2 3 3 2" xfId="37600" xr:uid="{00000000-0005-0000-0000-00003F270000}"/>
    <cellStyle name="Normal 14 2 4 2 2 3 4" xfId="32290" xr:uid="{00000000-0005-0000-0000-000040270000}"/>
    <cellStyle name="Normal 14 2 4 2 2 3 5" xfId="26975" xr:uid="{00000000-0005-0000-0000-000041270000}"/>
    <cellStyle name="Normal 14 2 4 2 2 4" xfId="16197" xr:uid="{00000000-0005-0000-0000-000042270000}"/>
    <cellStyle name="Normal 14 2 4 2 2 4 2" xfId="39384" xr:uid="{00000000-0005-0000-0000-000043270000}"/>
    <cellStyle name="Normal 14 2 4 2 2 5" xfId="10888" xr:uid="{00000000-0005-0000-0000-000044270000}"/>
    <cellStyle name="Normal 14 2 4 2 2 5 2" xfId="34069" xr:uid="{00000000-0005-0000-0000-000045270000}"/>
    <cellStyle name="Normal 14 2 4 2 2 6" xfId="21515" xr:uid="{00000000-0005-0000-0000-000046270000}"/>
    <cellStyle name="Normal 14 2 4 2 2 6 2" xfId="28759" xr:uid="{00000000-0005-0000-0000-000047270000}"/>
    <cellStyle name="Normal 14 2 4 2 2 7" xfId="23444" xr:uid="{00000000-0005-0000-0000-000048270000}"/>
    <cellStyle name="Normal 14 2 4 2 2 8" xfId="44710" xr:uid="{00000000-0005-0000-0000-000049270000}"/>
    <cellStyle name="Normal 14 2 4 2 2 9" xfId="4521" xr:uid="{00000000-0005-0000-0000-00004A270000}"/>
    <cellStyle name="Normal 14 2 4 2 3" xfId="6680" xr:uid="{00000000-0005-0000-0000-00004B270000}"/>
    <cellStyle name="Normal 14 2 4 2 3 2" xfId="17071" xr:uid="{00000000-0005-0000-0000-00004C270000}"/>
    <cellStyle name="Normal 14 2 4 2 3 2 2" xfId="40335" xr:uid="{00000000-0005-0000-0000-00004D270000}"/>
    <cellStyle name="Normal 14 2 4 2 3 3" xfId="11837" xr:uid="{00000000-0005-0000-0000-00004E270000}"/>
    <cellStyle name="Normal 14 2 4 2 3 3 2" xfId="35020" xr:uid="{00000000-0005-0000-0000-00004F270000}"/>
    <cellStyle name="Normal 14 2 4 2 3 4" xfId="29710" xr:uid="{00000000-0005-0000-0000-000050270000}"/>
    <cellStyle name="Normal 14 2 4 2 3 5" xfId="24395" xr:uid="{00000000-0005-0000-0000-000051270000}"/>
    <cellStyle name="Normal 14 2 4 2 4" xfId="8360" xr:uid="{00000000-0005-0000-0000-000052270000}"/>
    <cellStyle name="Normal 14 2 4 2 4 2" xfId="18758" xr:uid="{00000000-0005-0000-0000-000053270000}"/>
    <cellStyle name="Normal 14 2 4 2 4 2 2" xfId="42103" xr:uid="{00000000-0005-0000-0000-000054270000}"/>
    <cellStyle name="Normal 14 2 4 2 4 3" xfId="13604" xr:uid="{00000000-0005-0000-0000-000055270000}"/>
    <cellStyle name="Normal 14 2 4 2 4 3 2" xfId="36788" xr:uid="{00000000-0005-0000-0000-000056270000}"/>
    <cellStyle name="Normal 14 2 4 2 4 4" xfId="31478" xr:uid="{00000000-0005-0000-0000-000057270000}"/>
    <cellStyle name="Normal 14 2 4 2 4 5" xfId="26163" xr:uid="{00000000-0005-0000-0000-000058270000}"/>
    <cellStyle name="Normal 14 2 4 2 5" xfId="15385" xr:uid="{00000000-0005-0000-0000-000059270000}"/>
    <cellStyle name="Normal 14 2 4 2 5 2" xfId="38572" xr:uid="{00000000-0005-0000-0000-00005A270000}"/>
    <cellStyle name="Normal 14 2 4 2 6" xfId="10076" xr:uid="{00000000-0005-0000-0000-00005B270000}"/>
    <cellStyle name="Normal 14 2 4 2 6 2" xfId="33257" xr:uid="{00000000-0005-0000-0000-00005C270000}"/>
    <cellStyle name="Normal 14 2 4 2 7" xfId="20703" xr:uid="{00000000-0005-0000-0000-00005D270000}"/>
    <cellStyle name="Normal 14 2 4 2 7 2" xfId="27947" xr:uid="{00000000-0005-0000-0000-00005E270000}"/>
    <cellStyle name="Normal 14 2 4 2 8" xfId="22632" xr:uid="{00000000-0005-0000-0000-00005F270000}"/>
    <cellStyle name="Normal 14 2 4 2 9" xfId="43898" xr:uid="{00000000-0005-0000-0000-000060270000}"/>
    <cellStyle name="Normal 14 2 4 3" xfId="1515" xr:uid="{00000000-0005-0000-0000-000061270000}"/>
    <cellStyle name="Normal 14 2 4 3 10" xfId="3464" xr:uid="{00000000-0005-0000-0000-000062270000}"/>
    <cellStyle name="Normal 14 2 4 3 2" xfId="7080" xr:uid="{00000000-0005-0000-0000-000063270000}"/>
    <cellStyle name="Normal 14 2 4 3 2 2" xfId="17441" xr:uid="{00000000-0005-0000-0000-000064270000}"/>
    <cellStyle name="Normal 14 2 4 3 2 2 2" xfId="40741" xr:uid="{00000000-0005-0000-0000-000065270000}"/>
    <cellStyle name="Normal 14 2 4 3 2 3" xfId="12243" xr:uid="{00000000-0005-0000-0000-000066270000}"/>
    <cellStyle name="Normal 14 2 4 3 2 3 2" xfId="35426" xr:uid="{00000000-0005-0000-0000-000067270000}"/>
    <cellStyle name="Normal 14 2 4 3 2 4" xfId="30116" xr:uid="{00000000-0005-0000-0000-000068270000}"/>
    <cellStyle name="Normal 14 2 4 3 2 5" xfId="24801" xr:uid="{00000000-0005-0000-0000-000069270000}"/>
    <cellStyle name="Normal 14 2 4 3 3" xfId="8730" xr:uid="{00000000-0005-0000-0000-00006A270000}"/>
    <cellStyle name="Normal 14 2 4 3 3 2" xfId="19164" xr:uid="{00000000-0005-0000-0000-00006B270000}"/>
    <cellStyle name="Normal 14 2 4 3 3 2 2" xfId="42509" xr:uid="{00000000-0005-0000-0000-00006C270000}"/>
    <cellStyle name="Normal 14 2 4 3 3 3" xfId="14010" xr:uid="{00000000-0005-0000-0000-00006D270000}"/>
    <cellStyle name="Normal 14 2 4 3 3 3 2" xfId="37194" xr:uid="{00000000-0005-0000-0000-00006E270000}"/>
    <cellStyle name="Normal 14 2 4 3 3 4" xfId="31884" xr:uid="{00000000-0005-0000-0000-00006F270000}"/>
    <cellStyle name="Normal 14 2 4 3 3 5" xfId="26569" xr:uid="{00000000-0005-0000-0000-000070270000}"/>
    <cellStyle name="Normal 14 2 4 3 4" xfId="15791" xr:uid="{00000000-0005-0000-0000-000071270000}"/>
    <cellStyle name="Normal 14 2 4 3 4 2" xfId="38978" xr:uid="{00000000-0005-0000-0000-000072270000}"/>
    <cellStyle name="Normal 14 2 4 3 5" xfId="10482" xr:uid="{00000000-0005-0000-0000-000073270000}"/>
    <cellStyle name="Normal 14 2 4 3 5 2" xfId="33663" xr:uid="{00000000-0005-0000-0000-000074270000}"/>
    <cellStyle name="Normal 14 2 4 3 6" xfId="21109" xr:uid="{00000000-0005-0000-0000-000075270000}"/>
    <cellStyle name="Normal 14 2 4 3 6 2" xfId="28353" xr:uid="{00000000-0005-0000-0000-000076270000}"/>
    <cellStyle name="Normal 14 2 4 3 7" xfId="23038" xr:uid="{00000000-0005-0000-0000-000077270000}"/>
    <cellStyle name="Normal 14 2 4 3 8" xfId="44304" xr:uid="{00000000-0005-0000-0000-000078270000}"/>
    <cellStyle name="Normal 14 2 4 3 9" xfId="4522" xr:uid="{00000000-0005-0000-0000-000079270000}"/>
    <cellStyle name="Normal 14 2 4 4" xfId="6281" xr:uid="{00000000-0005-0000-0000-00007A270000}"/>
    <cellStyle name="Normal 14 2 4 4 2" xfId="16713" xr:uid="{00000000-0005-0000-0000-00007B270000}"/>
    <cellStyle name="Normal 14 2 4 4 2 2" xfId="39929" xr:uid="{00000000-0005-0000-0000-00007C270000}"/>
    <cellStyle name="Normal 14 2 4 4 3" xfId="11431" xr:uid="{00000000-0005-0000-0000-00007D270000}"/>
    <cellStyle name="Normal 14 2 4 4 3 2" xfId="34614" xr:uid="{00000000-0005-0000-0000-00007E270000}"/>
    <cellStyle name="Normal 14 2 4 4 4" xfId="29304" xr:uid="{00000000-0005-0000-0000-00007F270000}"/>
    <cellStyle name="Normal 14 2 4 4 5" xfId="23989" xr:uid="{00000000-0005-0000-0000-000080270000}"/>
    <cellStyle name="Normal 14 2 4 5" xfId="8002" xr:uid="{00000000-0005-0000-0000-000081270000}"/>
    <cellStyle name="Normal 14 2 4 5 2" xfId="18353" xr:uid="{00000000-0005-0000-0000-000082270000}"/>
    <cellStyle name="Normal 14 2 4 5 2 2" xfId="41697" xr:uid="{00000000-0005-0000-0000-000083270000}"/>
    <cellStyle name="Normal 14 2 4 5 3" xfId="13198" xr:uid="{00000000-0005-0000-0000-000084270000}"/>
    <cellStyle name="Normal 14 2 4 5 3 2" xfId="36382" xr:uid="{00000000-0005-0000-0000-000085270000}"/>
    <cellStyle name="Normal 14 2 4 5 4" xfId="31072" xr:uid="{00000000-0005-0000-0000-000086270000}"/>
    <cellStyle name="Normal 14 2 4 5 5" xfId="25757" xr:uid="{00000000-0005-0000-0000-000087270000}"/>
    <cellStyle name="Normal 14 2 4 6" xfId="14979" xr:uid="{00000000-0005-0000-0000-000088270000}"/>
    <cellStyle name="Normal 14 2 4 6 2" xfId="38166" xr:uid="{00000000-0005-0000-0000-000089270000}"/>
    <cellStyle name="Normal 14 2 4 7" xfId="9670" xr:uid="{00000000-0005-0000-0000-00008A270000}"/>
    <cellStyle name="Normal 14 2 4 7 2" xfId="32851" xr:uid="{00000000-0005-0000-0000-00008B270000}"/>
    <cellStyle name="Normal 14 2 4 8" xfId="20297" xr:uid="{00000000-0005-0000-0000-00008C270000}"/>
    <cellStyle name="Normal 14 2 4 8 2" xfId="27541" xr:uid="{00000000-0005-0000-0000-00008D270000}"/>
    <cellStyle name="Normal 14 2 4 9" xfId="22226" xr:uid="{00000000-0005-0000-0000-00008E270000}"/>
    <cellStyle name="Normal 14 2 5" xfId="828" xr:uid="{00000000-0005-0000-0000-00008F270000}"/>
    <cellStyle name="Normal 14 2 5 10" xfId="43621" xr:uid="{00000000-0005-0000-0000-000090270000}"/>
    <cellStyle name="Normal 14 2 5 11" xfId="4523" xr:uid="{00000000-0005-0000-0000-000091270000}"/>
    <cellStyle name="Normal 14 2 5 12" xfId="2781" xr:uid="{00000000-0005-0000-0000-000092270000}"/>
    <cellStyle name="Normal 14 2 5 2" xfId="1236" xr:uid="{00000000-0005-0000-0000-000093270000}"/>
    <cellStyle name="Normal 14 2 5 2 10" xfId="4524" xr:uid="{00000000-0005-0000-0000-000094270000}"/>
    <cellStyle name="Normal 14 2 5 2 11" xfId="3187" xr:uid="{00000000-0005-0000-0000-000095270000}"/>
    <cellStyle name="Normal 14 2 5 2 2" xfId="2051" xr:uid="{00000000-0005-0000-0000-000096270000}"/>
    <cellStyle name="Normal 14 2 5 2 2 10" xfId="3999" xr:uid="{00000000-0005-0000-0000-000097270000}"/>
    <cellStyle name="Normal 14 2 5 2 2 2" xfId="7607" xr:uid="{00000000-0005-0000-0000-000098270000}"/>
    <cellStyle name="Normal 14 2 5 2 2 2 2" xfId="17940" xr:uid="{00000000-0005-0000-0000-000099270000}"/>
    <cellStyle name="Normal 14 2 5 2 2 2 2 2" xfId="41276" xr:uid="{00000000-0005-0000-0000-00009A270000}"/>
    <cellStyle name="Normal 14 2 5 2 2 2 3" xfId="12778" xr:uid="{00000000-0005-0000-0000-00009B270000}"/>
    <cellStyle name="Normal 14 2 5 2 2 2 3 2" xfId="35961" xr:uid="{00000000-0005-0000-0000-00009C270000}"/>
    <cellStyle name="Normal 14 2 5 2 2 2 4" xfId="30651" xr:uid="{00000000-0005-0000-0000-00009D270000}"/>
    <cellStyle name="Normal 14 2 5 2 2 2 5" xfId="25336" xr:uid="{00000000-0005-0000-0000-00009E270000}"/>
    <cellStyle name="Normal 14 2 5 2 2 3" xfId="9230" xr:uid="{00000000-0005-0000-0000-00009F270000}"/>
    <cellStyle name="Normal 14 2 5 2 2 3 2" xfId="19699" xr:uid="{00000000-0005-0000-0000-0000A0270000}"/>
    <cellStyle name="Normal 14 2 5 2 2 3 2 2" xfId="43044" xr:uid="{00000000-0005-0000-0000-0000A1270000}"/>
    <cellStyle name="Normal 14 2 5 2 2 3 3" xfId="14545" xr:uid="{00000000-0005-0000-0000-0000A2270000}"/>
    <cellStyle name="Normal 14 2 5 2 2 3 3 2" xfId="37729" xr:uid="{00000000-0005-0000-0000-0000A3270000}"/>
    <cellStyle name="Normal 14 2 5 2 2 3 4" xfId="32419" xr:uid="{00000000-0005-0000-0000-0000A4270000}"/>
    <cellStyle name="Normal 14 2 5 2 2 3 5" xfId="27104" xr:uid="{00000000-0005-0000-0000-0000A5270000}"/>
    <cellStyle name="Normal 14 2 5 2 2 4" xfId="16326" xr:uid="{00000000-0005-0000-0000-0000A6270000}"/>
    <cellStyle name="Normal 14 2 5 2 2 4 2" xfId="39513" xr:uid="{00000000-0005-0000-0000-0000A7270000}"/>
    <cellStyle name="Normal 14 2 5 2 2 5" xfId="11017" xr:uid="{00000000-0005-0000-0000-0000A8270000}"/>
    <cellStyle name="Normal 14 2 5 2 2 5 2" xfId="34198" xr:uid="{00000000-0005-0000-0000-0000A9270000}"/>
    <cellStyle name="Normal 14 2 5 2 2 6" xfId="21644" xr:uid="{00000000-0005-0000-0000-0000AA270000}"/>
    <cellStyle name="Normal 14 2 5 2 2 6 2" xfId="28888" xr:uid="{00000000-0005-0000-0000-0000AB270000}"/>
    <cellStyle name="Normal 14 2 5 2 2 7" xfId="23573" xr:uid="{00000000-0005-0000-0000-0000AC270000}"/>
    <cellStyle name="Normal 14 2 5 2 2 8" xfId="44839" xr:uid="{00000000-0005-0000-0000-0000AD270000}"/>
    <cellStyle name="Normal 14 2 5 2 2 9" xfId="4525" xr:uid="{00000000-0005-0000-0000-0000AE270000}"/>
    <cellStyle name="Normal 14 2 5 2 3" xfId="6807" xr:uid="{00000000-0005-0000-0000-0000AF270000}"/>
    <cellStyle name="Normal 14 2 5 2 3 2" xfId="17176" xr:uid="{00000000-0005-0000-0000-0000B0270000}"/>
    <cellStyle name="Normal 14 2 5 2 3 2 2" xfId="40464" xr:uid="{00000000-0005-0000-0000-0000B1270000}"/>
    <cellStyle name="Normal 14 2 5 2 3 3" xfId="11966" xr:uid="{00000000-0005-0000-0000-0000B2270000}"/>
    <cellStyle name="Normal 14 2 5 2 3 3 2" xfId="35149" xr:uid="{00000000-0005-0000-0000-0000B3270000}"/>
    <cellStyle name="Normal 14 2 5 2 3 4" xfId="29839" xr:uid="{00000000-0005-0000-0000-0000B4270000}"/>
    <cellStyle name="Normal 14 2 5 2 3 5" xfId="24524" xr:uid="{00000000-0005-0000-0000-0000B5270000}"/>
    <cellStyle name="Normal 14 2 5 2 4" xfId="8465" xr:uid="{00000000-0005-0000-0000-0000B6270000}"/>
    <cellStyle name="Normal 14 2 5 2 4 2" xfId="18887" xr:uid="{00000000-0005-0000-0000-0000B7270000}"/>
    <cellStyle name="Normal 14 2 5 2 4 2 2" xfId="42232" xr:uid="{00000000-0005-0000-0000-0000B8270000}"/>
    <cellStyle name="Normal 14 2 5 2 4 3" xfId="13733" xr:uid="{00000000-0005-0000-0000-0000B9270000}"/>
    <cellStyle name="Normal 14 2 5 2 4 3 2" xfId="36917" xr:uid="{00000000-0005-0000-0000-0000BA270000}"/>
    <cellStyle name="Normal 14 2 5 2 4 4" xfId="31607" xr:uid="{00000000-0005-0000-0000-0000BB270000}"/>
    <cellStyle name="Normal 14 2 5 2 4 5" xfId="26292" xr:uid="{00000000-0005-0000-0000-0000BC270000}"/>
    <cellStyle name="Normal 14 2 5 2 5" xfId="15514" xr:uid="{00000000-0005-0000-0000-0000BD270000}"/>
    <cellStyle name="Normal 14 2 5 2 5 2" xfId="38701" xr:uid="{00000000-0005-0000-0000-0000BE270000}"/>
    <cellStyle name="Normal 14 2 5 2 6" xfId="10205" xr:uid="{00000000-0005-0000-0000-0000BF270000}"/>
    <cellStyle name="Normal 14 2 5 2 6 2" xfId="33386" xr:uid="{00000000-0005-0000-0000-0000C0270000}"/>
    <cellStyle name="Normal 14 2 5 2 7" xfId="20832" xr:uid="{00000000-0005-0000-0000-0000C1270000}"/>
    <cellStyle name="Normal 14 2 5 2 7 2" xfId="28076" xr:uid="{00000000-0005-0000-0000-0000C2270000}"/>
    <cellStyle name="Normal 14 2 5 2 8" xfId="22761" xr:uid="{00000000-0005-0000-0000-0000C3270000}"/>
    <cellStyle name="Normal 14 2 5 2 9" xfId="44027" xr:uid="{00000000-0005-0000-0000-0000C4270000}"/>
    <cellStyle name="Normal 14 2 5 3" xfId="1644" xr:uid="{00000000-0005-0000-0000-0000C5270000}"/>
    <cellStyle name="Normal 14 2 5 3 10" xfId="3593" xr:uid="{00000000-0005-0000-0000-0000C6270000}"/>
    <cellStyle name="Normal 14 2 5 3 2" xfId="7207" xr:uid="{00000000-0005-0000-0000-0000C7270000}"/>
    <cellStyle name="Normal 14 2 5 3 2 2" xfId="17558" xr:uid="{00000000-0005-0000-0000-0000C8270000}"/>
    <cellStyle name="Normal 14 2 5 3 2 2 2" xfId="40870" xr:uid="{00000000-0005-0000-0000-0000C9270000}"/>
    <cellStyle name="Normal 14 2 5 3 2 3" xfId="12372" xr:uid="{00000000-0005-0000-0000-0000CA270000}"/>
    <cellStyle name="Normal 14 2 5 3 2 3 2" xfId="35555" xr:uid="{00000000-0005-0000-0000-0000CB270000}"/>
    <cellStyle name="Normal 14 2 5 3 2 4" xfId="30245" xr:uid="{00000000-0005-0000-0000-0000CC270000}"/>
    <cellStyle name="Normal 14 2 5 3 2 5" xfId="24930" xr:uid="{00000000-0005-0000-0000-0000CD270000}"/>
    <cellStyle name="Normal 14 2 5 3 3" xfId="8847" xr:uid="{00000000-0005-0000-0000-0000CE270000}"/>
    <cellStyle name="Normal 14 2 5 3 3 2" xfId="19293" xr:uid="{00000000-0005-0000-0000-0000CF270000}"/>
    <cellStyle name="Normal 14 2 5 3 3 2 2" xfId="42638" xr:uid="{00000000-0005-0000-0000-0000D0270000}"/>
    <cellStyle name="Normal 14 2 5 3 3 3" xfId="14139" xr:uid="{00000000-0005-0000-0000-0000D1270000}"/>
    <cellStyle name="Normal 14 2 5 3 3 3 2" xfId="37323" xr:uid="{00000000-0005-0000-0000-0000D2270000}"/>
    <cellStyle name="Normal 14 2 5 3 3 4" xfId="32013" xr:uid="{00000000-0005-0000-0000-0000D3270000}"/>
    <cellStyle name="Normal 14 2 5 3 3 5" xfId="26698" xr:uid="{00000000-0005-0000-0000-0000D4270000}"/>
    <cellStyle name="Normal 14 2 5 3 4" xfId="15920" xr:uid="{00000000-0005-0000-0000-0000D5270000}"/>
    <cellStyle name="Normal 14 2 5 3 4 2" xfId="39107" xr:uid="{00000000-0005-0000-0000-0000D6270000}"/>
    <cellStyle name="Normal 14 2 5 3 5" xfId="10611" xr:uid="{00000000-0005-0000-0000-0000D7270000}"/>
    <cellStyle name="Normal 14 2 5 3 5 2" xfId="33792" xr:uid="{00000000-0005-0000-0000-0000D8270000}"/>
    <cellStyle name="Normal 14 2 5 3 6" xfId="21238" xr:uid="{00000000-0005-0000-0000-0000D9270000}"/>
    <cellStyle name="Normal 14 2 5 3 6 2" xfId="28482" xr:uid="{00000000-0005-0000-0000-0000DA270000}"/>
    <cellStyle name="Normal 14 2 5 3 7" xfId="23167" xr:uid="{00000000-0005-0000-0000-0000DB270000}"/>
    <cellStyle name="Normal 14 2 5 3 8" xfId="44433" xr:uid="{00000000-0005-0000-0000-0000DC270000}"/>
    <cellStyle name="Normal 14 2 5 3 9" xfId="4526" xr:uid="{00000000-0005-0000-0000-0000DD270000}"/>
    <cellStyle name="Normal 14 2 5 4" xfId="6408" xr:uid="{00000000-0005-0000-0000-0000DE270000}"/>
    <cellStyle name="Normal 14 2 5 4 2" xfId="16818" xr:uid="{00000000-0005-0000-0000-0000DF270000}"/>
    <cellStyle name="Normal 14 2 5 4 2 2" xfId="40058" xr:uid="{00000000-0005-0000-0000-0000E0270000}"/>
    <cellStyle name="Normal 14 2 5 4 3" xfId="11560" xr:uid="{00000000-0005-0000-0000-0000E1270000}"/>
    <cellStyle name="Normal 14 2 5 4 3 2" xfId="34743" xr:uid="{00000000-0005-0000-0000-0000E2270000}"/>
    <cellStyle name="Normal 14 2 5 4 4" xfId="29433" xr:uid="{00000000-0005-0000-0000-0000E3270000}"/>
    <cellStyle name="Normal 14 2 5 4 5" xfId="24118" xr:uid="{00000000-0005-0000-0000-0000E4270000}"/>
    <cellStyle name="Normal 14 2 5 5" xfId="8107" xr:uid="{00000000-0005-0000-0000-0000E5270000}"/>
    <cellStyle name="Normal 14 2 5 5 2" xfId="18482" xr:uid="{00000000-0005-0000-0000-0000E6270000}"/>
    <cellStyle name="Normal 14 2 5 5 2 2" xfId="41826" xr:uid="{00000000-0005-0000-0000-0000E7270000}"/>
    <cellStyle name="Normal 14 2 5 5 3" xfId="13327" xr:uid="{00000000-0005-0000-0000-0000E8270000}"/>
    <cellStyle name="Normal 14 2 5 5 3 2" xfId="36511" xr:uid="{00000000-0005-0000-0000-0000E9270000}"/>
    <cellStyle name="Normal 14 2 5 5 4" xfId="31201" xr:uid="{00000000-0005-0000-0000-0000EA270000}"/>
    <cellStyle name="Normal 14 2 5 5 5" xfId="25886" xr:uid="{00000000-0005-0000-0000-0000EB270000}"/>
    <cellStyle name="Normal 14 2 5 6" xfId="15108" xr:uid="{00000000-0005-0000-0000-0000EC270000}"/>
    <cellStyle name="Normal 14 2 5 6 2" xfId="38295" xr:uid="{00000000-0005-0000-0000-0000ED270000}"/>
    <cellStyle name="Normal 14 2 5 7" xfId="9799" xr:uid="{00000000-0005-0000-0000-0000EE270000}"/>
    <cellStyle name="Normal 14 2 5 7 2" xfId="32980" xr:uid="{00000000-0005-0000-0000-0000EF270000}"/>
    <cellStyle name="Normal 14 2 5 8" xfId="20426" xr:uid="{00000000-0005-0000-0000-0000F0270000}"/>
    <cellStyle name="Normal 14 2 5 8 2" xfId="27670" xr:uid="{00000000-0005-0000-0000-0000F1270000}"/>
    <cellStyle name="Normal 14 2 5 9" xfId="22355" xr:uid="{00000000-0005-0000-0000-0000F2270000}"/>
    <cellStyle name="Normal 14 2 6" xfId="972" xr:uid="{00000000-0005-0000-0000-0000F3270000}"/>
    <cellStyle name="Normal 14 2 6 10" xfId="4527" xr:uid="{00000000-0005-0000-0000-0000F4270000}"/>
    <cellStyle name="Normal 14 2 6 11" xfId="2923" xr:uid="{00000000-0005-0000-0000-0000F5270000}"/>
    <cellStyle name="Normal 14 2 6 2" xfId="1787" xr:uid="{00000000-0005-0000-0000-0000F6270000}"/>
    <cellStyle name="Normal 14 2 6 2 10" xfId="3735" xr:uid="{00000000-0005-0000-0000-0000F7270000}"/>
    <cellStyle name="Normal 14 2 6 2 2" xfId="7347" xr:uid="{00000000-0005-0000-0000-0000F8270000}"/>
    <cellStyle name="Normal 14 2 6 2 2 2" xfId="17700" xr:uid="{00000000-0005-0000-0000-0000F9270000}"/>
    <cellStyle name="Normal 14 2 6 2 2 2 2" xfId="41012" xr:uid="{00000000-0005-0000-0000-0000FA270000}"/>
    <cellStyle name="Normal 14 2 6 2 2 3" xfId="12514" xr:uid="{00000000-0005-0000-0000-0000FB270000}"/>
    <cellStyle name="Normal 14 2 6 2 2 3 2" xfId="35697" xr:uid="{00000000-0005-0000-0000-0000FC270000}"/>
    <cellStyle name="Normal 14 2 6 2 2 4" xfId="30387" xr:uid="{00000000-0005-0000-0000-0000FD270000}"/>
    <cellStyle name="Normal 14 2 6 2 2 5" xfId="25072" xr:uid="{00000000-0005-0000-0000-0000FE270000}"/>
    <cellStyle name="Normal 14 2 6 2 3" xfId="8990" xr:uid="{00000000-0005-0000-0000-0000FF270000}"/>
    <cellStyle name="Normal 14 2 6 2 3 2" xfId="19435" xr:uid="{00000000-0005-0000-0000-000000280000}"/>
    <cellStyle name="Normal 14 2 6 2 3 2 2" xfId="42780" xr:uid="{00000000-0005-0000-0000-000001280000}"/>
    <cellStyle name="Normal 14 2 6 2 3 3" xfId="14281" xr:uid="{00000000-0005-0000-0000-000002280000}"/>
    <cellStyle name="Normal 14 2 6 2 3 3 2" xfId="37465" xr:uid="{00000000-0005-0000-0000-000003280000}"/>
    <cellStyle name="Normal 14 2 6 2 3 4" xfId="32155" xr:uid="{00000000-0005-0000-0000-000004280000}"/>
    <cellStyle name="Normal 14 2 6 2 3 5" xfId="26840" xr:uid="{00000000-0005-0000-0000-000005280000}"/>
    <cellStyle name="Normal 14 2 6 2 4" xfId="16062" xr:uid="{00000000-0005-0000-0000-000006280000}"/>
    <cellStyle name="Normal 14 2 6 2 4 2" xfId="39249" xr:uid="{00000000-0005-0000-0000-000007280000}"/>
    <cellStyle name="Normal 14 2 6 2 5" xfId="10753" xr:uid="{00000000-0005-0000-0000-000008280000}"/>
    <cellStyle name="Normal 14 2 6 2 5 2" xfId="33934" xr:uid="{00000000-0005-0000-0000-000009280000}"/>
    <cellStyle name="Normal 14 2 6 2 6" xfId="21380" xr:uid="{00000000-0005-0000-0000-00000A280000}"/>
    <cellStyle name="Normal 14 2 6 2 6 2" xfId="28624" xr:uid="{00000000-0005-0000-0000-00000B280000}"/>
    <cellStyle name="Normal 14 2 6 2 7" xfId="23309" xr:uid="{00000000-0005-0000-0000-00000C280000}"/>
    <cellStyle name="Normal 14 2 6 2 8" xfId="44575" xr:uid="{00000000-0005-0000-0000-00000D280000}"/>
    <cellStyle name="Normal 14 2 6 2 9" xfId="4528" xr:uid="{00000000-0005-0000-0000-00000E280000}"/>
    <cellStyle name="Normal 14 2 6 3" xfId="6547" xr:uid="{00000000-0005-0000-0000-00000F280000}"/>
    <cellStyle name="Normal 14 2 6 3 2" xfId="16948" xr:uid="{00000000-0005-0000-0000-000010280000}"/>
    <cellStyle name="Normal 14 2 6 3 2 2" xfId="40200" xr:uid="{00000000-0005-0000-0000-000011280000}"/>
    <cellStyle name="Normal 14 2 6 3 3" xfId="11702" xr:uid="{00000000-0005-0000-0000-000012280000}"/>
    <cellStyle name="Normal 14 2 6 3 3 2" xfId="34885" xr:uid="{00000000-0005-0000-0000-000013280000}"/>
    <cellStyle name="Normal 14 2 6 3 4" xfId="29575" xr:uid="{00000000-0005-0000-0000-000014280000}"/>
    <cellStyle name="Normal 14 2 6 3 5" xfId="24260" xr:uid="{00000000-0005-0000-0000-000015280000}"/>
    <cellStyle name="Normal 14 2 6 4" xfId="8237" xr:uid="{00000000-0005-0000-0000-000016280000}"/>
    <cellStyle name="Normal 14 2 6 4 2" xfId="18623" xr:uid="{00000000-0005-0000-0000-000017280000}"/>
    <cellStyle name="Normal 14 2 6 4 2 2" xfId="41968" xr:uid="{00000000-0005-0000-0000-000018280000}"/>
    <cellStyle name="Normal 14 2 6 4 3" xfId="13469" xr:uid="{00000000-0005-0000-0000-000019280000}"/>
    <cellStyle name="Normal 14 2 6 4 3 2" xfId="36653" xr:uid="{00000000-0005-0000-0000-00001A280000}"/>
    <cellStyle name="Normal 14 2 6 4 4" xfId="31343" xr:uid="{00000000-0005-0000-0000-00001B280000}"/>
    <cellStyle name="Normal 14 2 6 4 5" xfId="26028" xr:uid="{00000000-0005-0000-0000-00001C280000}"/>
    <cellStyle name="Normal 14 2 6 5" xfId="15250" xr:uid="{00000000-0005-0000-0000-00001D280000}"/>
    <cellStyle name="Normal 14 2 6 5 2" xfId="38437" xr:uid="{00000000-0005-0000-0000-00001E280000}"/>
    <cellStyle name="Normal 14 2 6 6" xfId="9941" xr:uid="{00000000-0005-0000-0000-00001F280000}"/>
    <cellStyle name="Normal 14 2 6 6 2" xfId="33122" xr:uid="{00000000-0005-0000-0000-000020280000}"/>
    <cellStyle name="Normal 14 2 6 7" xfId="20568" xr:uid="{00000000-0005-0000-0000-000021280000}"/>
    <cellStyle name="Normal 14 2 6 7 2" xfId="27812" xr:uid="{00000000-0005-0000-0000-000022280000}"/>
    <cellStyle name="Normal 14 2 6 8" xfId="22497" xr:uid="{00000000-0005-0000-0000-000023280000}"/>
    <cellStyle name="Normal 14 2 6 9" xfId="43763" xr:uid="{00000000-0005-0000-0000-000024280000}"/>
    <cellStyle name="Normal 14 2 7" xfId="553" xr:uid="{00000000-0005-0000-0000-000025280000}"/>
    <cellStyle name="Normal 14 2 7 10" xfId="2517" xr:uid="{00000000-0005-0000-0000-000026280000}"/>
    <cellStyle name="Normal 14 2 7 2" xfId="6148" xr:uid="{00000000-0005-0000-0000-000027280000}"/>
    <cellStyle name="Normal 14 2 7 2 2" xfId="16590" xr:uid="{00000000-0005-0000-0000-000028280000}"/>
    <cellStyle name="Normal 14 2 7 2 2 2" xfId="39794" xr:uid="{00000000-0005-0000-0000-000029280000}"/>
    <cellStyle name="Normal 14 2 7 2 3" xfId="11296" xr:uid="{00000000-0005-0000-0000-00002A280000}"/>
    <cellStyle name="Normal 14 2 7 2 3 2" xfId="34479" xr:uid="{00000000-0005-0000-0000-00002B280000}"/>
    <cellStyle name="Normal 14 2 7 2 4" xfId="29169" xr:uid="{00000000-0005-0000-0000-00002C280000}"/>
    <cellStyle name="Normal 14 2 7 2 5" xfId="23854" xr:uid="{00000000-0005-0000-0000-00002D280000}"/>
    <cellStyle name="Normal 14 2 7 3" xfId="7879" xr:uid="{00000000-0005-0000-0000-00002E280000}"/>
    <cellStyle name="Normal 14 2 7 3 2" xfId="18218" xr:uid="{00000000-0005-0000-0000-00002F280000}"/>
    <cellStyle name="Normal 14 2 7 3 2 2" xfId="41562" xr:uid="{00000000-0005-0000-0000-000030280000}"/>
    <cellStyle name="Normal 14 2 7 3 3" xfId="13063" xr:uid="{00000000-0005-0000-0000-000031280000}"/>
    <cellStyle name="Normal 14 2 7 3 3 2" xfId="36247" xr:uid="{00000000-0005-0000-0000-000032280000}"/>
    <cellStyle name="Normal 14 2 7 3 4" xfId="30937" xr:uid="{00000000-0005-0000-0000-000033280000}"/>
    <cellStyle name="Normal 14 2 7 3 5" xfId="25622" xr:uid="{00000000-0005-0000-0000-000034280000}"/>
    <cellStyle name="Normal 14 2 7 4" xfId="14844" xr:uid="{00000000-0005-0000-0000-000035280000}"/>
    <cellStyle name="Normal 14 2 7 4 2" xfId="38031" xr:uid="{00000000-0005-0000-0000-000036280000}"/>
    <cellStyle name="Normal 14 2 7 5" xfId="9535" xr:uid="{00000000-0005-0000-0000-000037280000}"/>
    <cellStyle name="Normal 14 2 7 5 2" xfId="32716" xr:uid="{00000000-0005-0000-0000-000038280000}"/>
    <cellStyle name="Normal 14 2 7 6" xfId="20162" xr:uid="{00000000-0005-0000-0000-000039280000}"/>
    <cellStyle name="Normal 14 2 7 6 2" xfId="27406" xr:uid="{00000000-0005-0000-0000-00003A280000}"/>
    <cellStyle name="Normal 14 2 7 7" xfId="22091" xr:uid="{00000000-0005-0000-0000-00003B280000}"/>
    <cellStyle name="Normal 14 2 7 8" xfId="43357" xr:uid="{00000000-0005-0000-0000-00003C280000}"/>
    <cellStyle name="Normal 14 2 7 9" xfId="4529" xr:uid="{00000000-0005-0000-0000-00003D280000}"/>
    <cellStyle name="Normal 14 2 8" xfId="1380" xr:uid="{00000000-0005-0000-0000-00003E280000}"/>
    <cellStyle name="Normal 14 2 8 10" xfId="3329" xr:uid="{00000000-0005-0000-0000-00003F280000}"/>
    <cellStyle name="Normal 14 2 8 2" xfId="6947" xr:uid="{00000000-0005-0000-0000-000040280000}"/>
    <cellStyle name="Normal 14 2 8 2 2" xfId="17318" xr:uid="{00000000-0005-0000-0000-000041280000}"/>
    <cellStyle name="Normal 14 2 8 2 2 2" xfId="40606" xr:uid="{00000000-0005-0000-0000-000042280000}"/>
    <cellStyle name="Normal 14 2 8 2 3" xfId="12108" xr:uid="{00000000-0005-0000-0000-000043280000}"/>
    <cellStyle name="Normal 14 2 8 2 3 2" xfId="35291" xr:uid="{00000000-0005-0000-0000-000044280000}"/>
    <cellStyle name="Normal 14 2 8 2 4" xfId="29981" xr:uid="{00000000-0005-0000-0000-000045280000}"/>
    <cellStyle name="Normal 14 2 8 2 5" xfId="24666" xr:uid="{00000000-0005-0000-0000-000046280000}"/>
    <cellStyle name="Normal 14 2 8 3" xfId="8607" xr:uid="{00000000-0005-0000-0000-000047280000}"/>
    <cellStyle name="Normal 14 2 8 3 2" xfId="19029" xr:uid="{00000000-0005-0000-0000-000048280000}"/>
    <cellStyle name="Normal 14 2 8 3 2 2" xfId="42374" xr:uid="{00000000-0005-0000-0000-000049280000}"/>
    <cellStyle name="Normal 14 2 8 3 3" xfId="13875" xr:uid="{00000000-0005-0000-0000-00004A280000}"/>
    <cellStyle name="Normal 14 2 8 3 3 2" xfId="37059" xr:uid="{00000000-0005-0000-0000-00004B280000}"/>
    <cellStyle name="Normal 14 2 8 3 4" xfId="31749" xr:uid="{00000000-0005-0000-0000-00004C280000}"/>
    <cellStyle name="Normal 14 2 8 3 5" xfId="26434" xr:uid="{00000000-0005-0000-0000-00004D280000}"/>
    <cellStyle name="Normal 14 2 8 4" xfId="15656" xr:uid="{00000000-0005-0000-0000-00004E280000}"/>
    <cellStyle name="Normal 14 2 8 4 2" xfId="38843" xr:uid="{00000000-0005-0000-0000-00004F280000}"/>
    <cellStyle name="Normal 14 2 8 5" xfId="10347" xr:uid="{00000000-0005-0000-0000-000050280000}"/>
    <cellStyle name="Normal 14 2 8 5 2" xfId="33528" xr:uid="{00000000-0005-0000-0000-000051280000}"/>
    <cellStyle name="Normal 14 2 8 6" xfId="20974" xr:uid="{00000000-0005-0000-0000-000052280000}"/>
    <cellStyle name="Normal 14 2 8 6 2" xfId="28218" xr:uid="{00000000-0005-0000-0000-000053280000}"/>
    <cellStyle name="Normal 14 2 8 7" xfId="22903" xr:uid="{00000000-0005-0000-0000-000054280000}"/>
    <cellStyle name="Normal 14 2 8 8" xfId="44169" xr:uid="{00000000-0005-0000-0000-000055280000}"/>
    <cellStyle name="Normal 14 2 8 9" xfId="4530" xr:uid="{00000000-0005-0000-0000-000056280000}"/>
    <cellStyle name="Normal 14 2 9" xfId="6020" xr:uid="{00000000-0005-0000-0000-000057280000}"/>
    <cellStyle name="Normal 14 2 9 2" xfId="16472" xr:uid="{00000000-0005-0000-0000-000058280000}"/>
    <cellStyle name="Normal 14 2 9 2 2" xfId="39660" xr:uid="{00000000-0005-0000-0000-000059280000}"/>
    <cellStyle name="Normal 14 2 9 3" xfId="11162" xr:uid="{00000000-0005-0000-0000-00005A280000}"/>
    <cellStyle name="Normal 14 2 9 3 2" xfId="34345" xr:uid="{00000000-0005-0000-0000-00005B280000}"/>
    <cellStyle name="Normal 14 2 9 4" xfId="29035" xr:uid="{00000000-0005-0000-0000-00005C280000}"/>
    <cellStyle name="Normal 14 2 9 5" xfId="23720" xr:uid="{00000000-0005-0000-0000-00005D280000}"/>
    <cellStyle name="Normal 14 3" xfId="458" xr:uid="{00000000-0005-0000-0000-00005E280000}"/>
    <cellStyle name="Normal 14 3 10" xfId="14747" xr:uid="{00000000-0005-0000-0000-00005F280000}"/>
    <cellStyle name="Normal 14 3 10 2" xfId="37934" xr:uid="{00000000-0005-0000-0000-000060280000}"/>
    <cellStyle name="Normal 14 3 11" xfId="9438" xr:uid="{00000000-0005-0000-0000-000061280000}"/>
    <cellStyle name="Normal 14 3 11 2" xfId="32619" xr:uid="{00000000-0005-0000-0000-000062280000}"/>
    <cellStyle name="Normal 14 3 12" xfId="20067" xr:uid="{00000000-0005-0000-0000-000063280000}"/>
    <cellStyle name="Normal 14 3 12 2" xfId="27309" xr:uid="{00000000-0005-0000-0000-000064280000}"/>
    <cellStyle name="Normal 14 3 13" xfId="21994" xr:uid="{00000000-0005-0000-0000-000065280000}"/>
    <cellStyle name="Normal 14 3 14" xfId="43262" xr:uid="{00000000-0005-0000-0000-000066280000}"/>
    <cellStyle name="Normal 14 3 15" xfId="4531" xr:uid="{00000000-0005-0000-0000-000067280000}"/>
    <cellStyle name="Normal 14 3 16" xfId="2422" xr:uid="{00000000-0005-0000-0000-000068280000}"/>
    <cellStyle name="Normal 14 3 2" xfId="518" xr:uid="{00000000-0005-0000-0000-000069280000}"/>
    <cellStyle name="Normal 14 3 2 10" xfId="9500" xr:uid="{00000000-0005-0000-0000-00006A280000}"/>
    <cellStyle name="Normal 14 3 2 10 2" xfId="32681" xr:uid="{00000000-0005-0000-0000-00006B280000}"/>
    <cellStyle name="Normal 14 3 2 11" xfId="20127" xr:uid="{00000000-0005-0000-0000-00006C280000}"/>
    <cellStyle name="Normal 14 3 2 11 2" xfId="27371" xr:uid="{00000000-0005-0000-0000-00006D280000}"/>
    <cellStyle name="Normal 14 3 2 12" xfId="22056" xr:uid="{00000000-0005-0000-0000-00006E280000}"/>
    <cellStyle name="Normal 14 3 2 13" xfId="43322" xr:uid="{00000000-0005-0000-0000-00006F280000}"/>
    <cellStyle name="Normal 14 3 2 14" xfId="4532" xr:uid="{00000000-0005-0000-0000-000070280000}"/>
    <cellStyle name="Normal 14 3 2 15" xfId="2482" xr:uid="{00000000-0005-0000-0000-000071280000}"/>
    <cellStyle name="Normal 14 3 2 2" xfId="790" xr:uid="{00000000-0005-0000-0000-000072280000}"/>
    <cellStyle name="Normal 14 3 2 2 10" xfId="43591" xr:uid="{00000000-0005-0000-0000-000073280000}"/>
    <cellStyle name="Normal 14 3 2 2 11" xfId="4533" xr:uid="{00000000-0005-0000-0000-000074280000}"/>
    <cellStyle name="Normal 14 3 2 2 12" xfId="2751" xr:uid="{00000000-0005-0000-0000-000075280000}"/>
    <cellStyle name="Normal 14 3 2 2 2" xfId="1206" xr:uid="{00000000-0005-0000-0000-000076280000}"/>
    <cellStyle name="Normal 14 3 2 2 2 10" xfId="4534" xr:uid="{00000000-0005-0000-0000-000077280000}"/>
    <cellStyle name="Normal 14 3 2 2 2 11" xfId="3157" xr:uid="{00000000-0005-0000-0000-000078280000}"/>
    <cellStyle name="Normal 14 3 2 2 2 2" xfId="2021" xr:uid="{00000000-0005-0000-0000-000079280000}"/>
    <cellStyle name="Normal 14 3 2 2 2 2 10" xfId="3969" xr:uid="{00000000-0005-0000-0000-00007A280000}"/>
    <cellStyle name="Normal 14 3 2 2 2 2 2" xfId="7577" xr:uid="{00000000-0005-0000-0000-00007B280000}"/>
    <cellStyle name="Normal 14 3 2 2 2 2 2 2" xfId="17922" xr:uid="{00000000-0005-0000-0000-00007C280000}"/>
    <cellStyle name="Normal 14 3 2 2 2 2 2 2 2" xfId="41246" xr:uid="{00000000-0005-0000-0000-00007D280000}"/>
    <cellStyle name="Normal 14 3 2 2 2 2 2 3" xfId="12748" xr:uid="{00000000-0005-0000-0000-00007E280000}"/>
    <cellStyle name="Normal 14 3 2 2 2 2 2 3 2" xfId="35931" xr:uid="{00000000-0005-0000-0000-00007F280000}"/>
    <cellStyle name="Normal 14 3 2 2 2 2 2 4" xfId="30621" xr:uid="{00000000-0005-0000-0000-000080280000}"/>
    <cellStyle name="Normal 14 3 2 2 2 2 2 5" xfId="25306" xr:uid="{00000000-0005-0000-0000-000081280000}"/>
    <cellStyle name="Normal 14 3 2 2 2 2 3" xfId="9212" xr:uid="{00000000-0005-0000-0000-000082280000}"/>
    <cellStyle name="Normal 14 3 2 2 2 2 3 2" xfId="19669" xr:uid="{00000000-0005-0000-0000-000083280000}"/>
    <cellStyle name="Normal 14 3 2 2 2 2 3 2 2" xfId="43014" xr:uid="{00000000-0005-0000-0000-000084280000}"/>
    <cellStyle name="Normal 14 3 2 2 2 2 3 3" xfId="14515" xr:uid="{00000000-0005-0000-0000-000085280000}"/>
    <cellStyle name="Normal 14 3 2 2 2 2 3 3 2" xfId="37699" xr:uid="{00000000-0005-0000-0000-000086280000}"/>
    <cellStyle name="Normal 14 3 2 2 2 2 3 4" xfId="32389" xr:uid="{00000000-0005-0000-0000-000087280000}"/>
    <cellStyle name="Normal 14 3 2 2 2 2 3 5" xfId="27074" xr:uid="{00000000-0005-0000-0000-000088280000}"/>
    <cellStyle name="Normal 14 3 2 2 2 2 4" xfId="16296" xr:uid="{00000000-0005-0000-0000-000089280000}"/>
    <cellStyle name="Normal 14 3 2 2 2 2 4 2" xfId="39483" xr:uid="{00000000-0005-0000-0000-00008A280000}"/>
    <cellStyle name="Normal 14 3 2 2 2 2 5" xfId="10987" xr:uid="{00000000-0005-0000-0000-00008B280000}"/>
    <cellStyle name="Normal 14 3 2 2 2 2 5 2" xfId="34168" xr:uid="{00000000-0005-0000-0000-00008C280000}"/>
    <cellStyle name="Normal 14 3 2 2 2 2 6" xfId="21614" xr:uid="{00000000-0005-0000-0000-00008D280000}"/>
    <cellStyle name="Normal 14 3 2 2 2 2 6 2" xfId="28858" xr:uid="{00000000-0005-0000-0000-00008E280000}"/>
    <cellStyle name="Normal 14 3 2 2 2 2 7" xfId="23543" xr:uid="{00000000-0005-0000-0000-00008F280000}"/>
    <cellStyle name="Normal 14 3 2 2 2 2 8" xfId="44809" xr:uid="{00000000-0005-0000-0000-000090280000}"/>
    <cellStyle name="Normal 14 3 2 2 2 2 9" xfId="4535" xr:uid="{00000000-0005-0000-0000-000091280000}"/>
    <cellStyle name="Normal 14 3 2 2 2 3" xfId="6777" xr:uid="{00000000-0005-0000-0000-000092280000}"/>
    <cellStyle name="Normal 14 3 2 2 2 3 2" xfId="17158" xr:uid="{00000000-0005-0000-0000-000093280000}"/>
    <cellStyle name="Normal 14 3 2 2 2 3 2 2" xfId="40434" xr:uid="{00000000-0005-0000-0000-000094280000}"/>
    <cellStyle name="Normal 14 3 2 2 2 3 3" xfId="11936" xr:uid="{00000000-0005-0000-0000-000095280000}"/>
    <cellStyle name="Normal 14 3 2 2 2 3 3 2" xfId="35119" xr:uid="{00000000-0005-0000-0000-000096280000}"/>
    <cellStyle name="Normal 14 3 2 2 2 3 4" xfId="29809" xr:uid="{00000000-0005-0000-0000-000097280000}"/>
    <cellStyle name="Normal 14 3 2 2 2 3 5" xfId="24494" xr:uid="{00000000-0005-0000-0000-000098280000}"/>
    <cellStyle name="Normal 14 3 2 2 2 4" xfId="8447" xr:uid="{00000000-0005-0000-0000-000099280000}"/>
    <cellStyle name="Normal 14 3 2 2 2 4 2" xfId="18857" xr:uid="{00000000-0005-0000-0000-00009A280000}"/>
    <cellStyle name="Normal 14 3 2 2 2 4 2 2" xfId="42202" xr:uid="{00000000-0005-0000-0000-00009B280000}"/>
    <cellStyle name="Normal 14 3 2 2 2 4 3" xfId="13703" xr:uid="{00000000-0005-0000-0000-00009C280000}"/>
    <cellStyle name="Normal 14 3 2 2 2 4 3 2" xfId="36887" xr:uid="{00000000-0005-0000-0000-00009D280000}"/>
    <cellStyle name="Normal 14 3 2 2 2 4 4" xfId="31577" xr:uid="{00000000-0005-0000-0000-00009E280000}"/>
    <cellStyle name="Normal 14 3 2 2 2 4 5" xfId="26262" xr:uid="{00000000-0005-0000-0000-00009F280000}"/>
    <cellStyle name="Normal 14 3 2 2 2 5" xfId="15484" xr:uid="{00000000-0005-0000-0000-0000A0280000}"/>
    <cellStyle name="Normal 14 3 2 2 2 5 2" xfId="38671" xr:uid="{00000000-0005-0000-0000-0000A1280000}"/>
    <cellStyle name="Normal 14 3 2 2 2 6" xfId="10175" xr:uid="{00000000-0005-0000-0000-0000A2280000}"/>
    <cellStyle name="Normal 14 3 2 2 2 6 2" xfId="33356" xr:uid="{00000000-0005-0000-0000-0000A3280000}"/>
    <cellStyle name="Normal 14 3 2 2 2 7" xfId="20802" xr:uid="{00000000-0005-0000-0000-0000A4280000}"/>
    <cellStyle name="Normal 14 3 2 2 2 7 2" xfId="28046" xr:uid="{00000000-0005-0000-0000-0000A5280000}"/>
    <cellStyle name="Normal 14 3 2 2 2 8" xfId="22731" xr:uid="{00000000-0005-0000-0000-0000A6280000}"/>
    <cellStyle name="Normal 14 3 2 2 2 9" xfId="43997" xr:uid="{00000000-0005-0000-0000-0000A7280000}"/>
    <cellStyle name="Normal 14 3 2 2 3" xfId="1614" xr:uid="{00000000-0005-0000-0000-0000A8280000}"/>
    <cellStyle name="Normal 14 3 2 2 3 10" xfId="3563" xr:uid="{00000000-0005-0000-0000-0000A9280000}"/>
    <cellStyle name="Normal 14 3 2 2 3 2" xfId="7177" xr:uid="{00000000-0005-0000-0000-0000AA280000}"/>
    <cellStyle name="Normal 14 3 2 2 3 2 2" xfId="17540" xr:uid="{00000000-0005-0000-0000-0000AB280000}"/>
    <cellStyle name="Normal 14 3 2 2 3 2 2 2" xfId="40840" xr:uid="{00000000-0005-0000-0000-0000AC280000}"/>
    <cellStyle name="Normal 14 3 2 2 3 2 3" xfId="12342" xr:uid="{00000000-0005-0000-0000-0000AD280000}"/>
    <cellStyle name="Normal 14 3 2 2 3 2 3 2" xfId="35525" xr:uid="{00000000-0005-0000-0000-0000AE280000}"/>
    <cellStyle name="Normal 14 3 2 2 3 2 4" xfId="30215" xr:uid="{00000000-0005-0000-0000-0000AF280000}"/>
    <cellStyle name="Normal 14 3 2 2 3 2 5" xfId="24900" xr:uid="{00000000-0005-0000-0000-0000B0280000}"/>
    <cellStyle name="Normal 14 3 2 2 3 3" xfId="8829" xr:uid="{00000000-0005-0000-0000-0000B1280000}"/>
    <cellStyle name="Normal 14 3 2 2 3 3 2" xfId="19263" xr:uid="{00000000-0005-0000-0000-0000B2280000}"/>
    <cellStyle name="Normal 14 3 2 2 3 3 2 2" xfId="42608" xr:uid="{00000000-0005-0000-0000-0000B3280000}"/>
    <cellStyle name="Normal 14 3 2 2 3 3 3" xfId="14109" xr:uid="{00000000-0005-0000-0000-0000B4280000}"/>
    <cellStyle name="Normal 14 3 2 2 3 3 3 2" xfId="37293" xr:uid="{00000000-0005-0000-0000-0000B5280000}"/>
    <cellStyle name="Normal 14 3 2 2 3 3 4" xfId="31983" xr:uid="{00000000-0005-0000-0000-0000B6280000}"/>
    <cellStyle name="Normal 14 3 2 2 3 3 5" xfId="26668" xr:uid="{00000000-0005-0000-0000-0000B7280000}"/>
    <cellStyle name="Normal 14 3 2 2 3 4" xfId="15890" xr:uid="{00000000-0005-0000-0000-0000B8280000}"/>
    <cellStyle name="Normal 14 3 2 2 3 4 2" xfId="39077" xr:uid="{00000000-0005-0000-0000-0000B9280000}"/>
    <cellStyle name="Normal 14 3 2 2 3 5" xfId="10581" xr:uid="{00000000-0005-0000-0000-0000BA280000}"/>
    <cellStyle name="Normal 14 3 2 2 3 5 2" xfId="33762" xr:uid="{00000000-0005-0000-0000-0000BB280000}"/>
    <cellStyle name="Normal 14 3 2 2 3 6" xfId="21208" xr:uid="{00000000-0005-0000-0000-0000BC280000}"/>
    <cellStyle name="Normal 14 3 2 2 3 6 2" xfId="28452" xr:uid="{00000000-0005-0000-0000-0000BD280000}"/>
    <cellStyle name="Normal 14 3 2 2 3 7" xfId="23137" xr:uid="{00000000-0005-0000-0000-0000BE280000}"/>
    <cellStyle name="Normal 14 3 2 2 3 8" xfId="44403" xr:uid="{00000000-0005-0000-0000-0000BF280000}"/>
    <cellStyle name="Normal 14 3 2 2 3 9" xfId="4536" xr:uid="{00000000-0005-0000-0000-0000C0280000}"/>
    <cellStyle name="Normal 14 3 2 2 4" xfId="6378" xr:uid="{00000000-0005-0000-0000-0000C1280000}"/>
    <cellStyle name="Normal 14 3 2 2 4 2" xfId="16800" xr:uid="{00000000-0005-0000-0000-0000C2280000}"/>
    <cellStyle name="Normal 14 3 2 2 4 2 2" xfId="40028" xr:uid="{00000000-0005-0000-0000-0000C3280000}"/>
    <cellStyle name="Normal 14 3 2 2 4 3" xfId="11530" xr:uid="{00000000-0005-0000-0000-0000C4280000}"/>
    <cellStyle name="Normal 14 3 2 2 4 3 2" xfId="34713" xr:uid="{00000000-0005-0000-0000-0000C5280000}"/>
    <cellStyle name="Normal 14 3 2 2 4 4" xfId="29403" xr:uid="{00000000-0005-0000-0000-0000C6280000}"/>
    <cellStyle name="Normal 14 3 2 2 4 5" xfId="24088" xr:uid="{00000000-0005-0000-0000-0000C7280000}"/>
    <cellStyle name="Normal 14 3 2 2 5" xfId="8089" xr:uid="{00000000-0005-0000-0000-0000C8280000}"/>
    <cellStyle name="Normal 14 3 2 2 5 2" xfId="18452" xr:uid="{00000000-0005-0000-0000-0000C9280000}"/>
    <cellStyle name="Normal 14 3 2 2 5 2 2" xfId="41796" xr:uid="{00000000-0005-0000-0000-0000CA280000}"/>
    <cellStyle name="Normal 14 3 2 2 5 3" xfId="13297" xr:uid="{00000000-0005-0000-0000-0000CB280000}"/>
    <cellStyle name="Normal 14 3 2 2 5 3 2" xfId="36481" xr:uid="{00000000-0005-0000-0000-0000CC280000}"/>
    <cellStyle name="Normal 14 3 2 2 5 4" xfId="31171" xr:uid="{00000000-0005-0000-0000-0000CD280000}"/>
    <cellStyle name="Normal 14 3 2 2 5 5" xfId="25856" xr:uid="{00000000-0005-0000-0000-0000CE280000}"/>
    <cellStyle name="Normal 14 3 2 2 6" xfId="15078" xr:uid="{00000000-0005-0000-0000-0000CF280000}"/>
    <cellStyle name="Normal 14 3 2 2 6 2" xfId="38265" xr:uid="{00000000-0005-0000-0000-0000D0280000}"/>
    <cellStyle name="Normal 14 3 2 2 7" xfId="9769" xr:uid="{00000000-0005-0000-0000-0000D1280000}"/>
    <cellStyle name="Normal 14 3 2 2 7 2" xfId="32950" xr:uid="{00000000-0005-0000-0000-0000D2280000}"/>
    <cellStyle name="Normal 14 3 2 2 8" xfId="20396" xr:uid="{00000000-0005-0000-0000-0000D3280000}"/>
    <cellStyle name="Normal 14 3 2 2 8 2" xfId="27640" xr:uid="{00000000-0005-0000-0000-0000D4280000}"/>
    <cellStyle name="Normal 14 3 2 2 9" xfId="22325" xr:uid="{00000000-0005-0000-0000-0000D5280000}"/>
    <cellStyle name="Normal 14 3 2 3" xfId="927" xr:uid="{00000000-0005-0000-0000-0000D6280000}"/>
    <cellStyle name="Normal 14 3 2 3 10" xfId="43720" xr:uid="{00000000-0005-0000-0000-0000D7280000}"/>
    <cellStyle name="Normal 14 3 2 3 11" xfId="4537" xr:uid="{00000000-0005-0000-0000-0000D8280000}"/>
    <cellStyle name="Normal 14 3 2 3 12" xfId="2880" xr:uid="{00000000-0005-0000-0000-0000D9280000}"/>
    <cellStyle name="Normal 14 3 2 3 2" xfId="1335" xr:uid="{00000000-0005-0000-0000-0000DA280000}"/>
    <cellStyle name="Normal 14 3 2 3 2 10" xfId="4538" xr:uid="{00000000-0005-0000-0000-0000DB280000}"/>
    <cellStyle name="Normal 14 3 2 3 2 11" xfId="3286" xr:uid="{00000000-0005-0000-0000-0000DC280000}"/>
    <cellStyle name="Normal 14 3 2 3 2 2" xfId="2150" xr:uid="{00000000-0005-0000-0000-0000DD280000}"/>
    <cellStyle name="Normal 14 3 2 3 2 2 10" xfId="4098" xr:uid="{00000000-0005-0000-0000-0000DE280000}"/>
    <cellStyle name="Normal 14 3 2 3 2 2 2" xfId="7704" xr:uid="{00000000-0005-0000-0000-0000DF280000}"/>
    <cellStyle name="Normal 14 3 2 3 2 2 2 2" xfId="18039" xr:uid="{00000000-0005-0000-0000-0000E0280000}"/>
    <cellStyle name="Normal 14 3 2 3 2 2 2 2 2" xfId="41375" xr:uid="{00000000-0005-0000-0000-0000E1280000}"/>
    <cellStyle name="Normal 14 3 2 3 2 2 2 3" xfId="12877" xr:uid="{00000000-0005-0000-0000-0000E2280000}"/>
    <cellStyle name="Normal 14 3 2 3 2 2 2 3 2" xfId="36060" xr:uid="{00000000-0005-0000-0000-0000E3280000}"/>
    <cellStyle name="Normal 14 3 2 3 2 2 2 4" xfId="30750" xr:uid="{00000000-0005-0000-0000-0000E4280000}"/>
    <cellStyle name="Normal 14 3 2 3 2 2 2 5" xfId="25435" xr:uid="{00000000-0005-0000-0000-0000E5280000}"/>
    <cellStyle name="Normal 14 3 2 3 2 2 3" xfId="9329" xr:uid="{00000000-0005-0000-0000-0000E6280000}"/>
    <cellStyle name="Normal 14 3 2 3 2 2 3 2" xfId="19798" xr:uid="{00000000-0005-0000-0000-0000E7280000}"/>
    <cellStyle name="Normal 14 3 2 3 2 2 3 2 2" xfId="43143" xr:uid="{00000000-0005-0000-0000-0000E8280000}"/>
    <cellStyle name="Normal 14 3 2 3 2 2 3 3" xfId="14644" xr:uid="{00000000-0005-0000-0000-0000E9280000}"/>
    <cellStyle name="Normal 14 3 2 3 2 2 3 3 2" xfId="37828" xr:uid="{00000000-0005-0000-0000-0000EA280000}"/>
    <cellStyle name="Normal 14 3 2 3 2 2 3 4" xfId="32518" xr:uid="{00000000-0005-0000-0000-0000EB280000}"/>
    <cellStyle name="Normal 14 3 2 3 2 2 3 5" xfId="27203" xr:uid="{00000000-0005-0000-0000-0000EC280000}"/>
    <cellStyle name="Normal 14 3 2 3 2 2 4" xfId="16425" xr:uid="{00000000-0005-0000-0000-0000ED280000}"/>
    <cellStyle name="Normal 14 3 2 3 2 2 4 2" xfId="39612" xr:uid="{00000000-0005-0000-0000-0000EE280000}"/>
    <cellStyle name="Normal 14 3 2 3 2 2 5" xfId="11116" xr:uid="{00000000-0005-0000-0000-0000EF280000}"/>
    <cellStyle name="Normal 14 3 2 3 2 2 5 2" xfId="34297" xr:uid="{00000000-0005-0000-0000-0000F0280000}"/>
    <cellStyle name="Normal 14 3 2 3 2 2 6" xfId="21743" xr:uid="{00000000-0005-0000-0000-0000F1280000}"/>
    <cellStyle name="Normal 14 3 2 3 2 2 6 2" xfId="28987" xr:uid="{00000000-0005-0000-0000-0000F2280000}"/>
    <cellStyle name="Normal 14 3 2 3 2 2 7" xfId="23672" xr:uid="{00000000-0005-0000-0000-0000F3280000}"/>
    <cellStyle name="Normal 14 3 2 3 2 2 8" xfId="44938" xr:uid="{00000000-0005-0000-0000-0000F4280000}"/>
    <cellStyle name="Normal 14 3 2 3 2 2 9" xfId="4539" xr:uid="{00000000-0005-0000-0000-0000F5280000}"/>
    <cellStyle name="Normal 14 3 2 3 2 3" xfId="6904" xr:uid="{00000000-0005-0000-0000-0000F6280000}"/>
    <cellStyle name="Normal 14 3 2 3 2 3 2" xfId="17275" xr:uid="{00000000-0005-0000-0000-0000F7280000}"/>
    <cellStyle name="Normal 14 3 2 3 2 3 2 2" xfId="40563" xr:uid="{00000000-0005-0000-0000-0000F8280000}"/>
    <cellStyle name="Normal 14 3 2 3 2 3 3" xfId="12065" xr:uid="{00000000-0005-0000-0000-0000F9280000}"/>
    <cellStyle name="Normal 14 3 2 3 2 3 3 2" xfId="35248" xr:uid="{00000000-0005-0000-0000-0000FA280000}"/>
    <cellStyle name="Normal 14 3 2 3 2 3 4" xfId="29938" xr:uid="{00000000-0005-0000-0000-0000FB280000}"/>
    <cellStyle name="Normal 14 3 2 3 2 3 5" xfId="24623" xr:uid="{00000000-0005-0000-0000-0000FC280000}"/>
    <cellStyle name="Normal 14 3 2 3 2 4" xfId="8564" xr:uid="{00000000-0005-0000-0000-0000FD280000}"/>
    <cellStyle name="Normal 14 3 2 3 2 4 2" xfId="18986" xr:uid="{00000000-0005-0000-0000-0000FE280000}"/>
    <cellStyle name="Normal 14 3 2 3 2 4 2 2" xfId="42331" xr:uid="{00000000-0005-0000-0000-0000FF280000}"/>
    <cellStyle name="Normal 14 3 2 3 2 4 3" xfId="13832" xr:uid="{00000000-0005-0000-0000-000000290000}"/>
    <cellStyle name="Normal 14 3 2 3 2 4 3 2" xfId="37016" xr:uid="{00000000-0005-0000-0000-000001290000}"/>
    <cellStyle name="Normal 14 3 2 3 2 4 4" xfId="31706" xr:uid="{00000000-0005-0000-0000-000002290000}"/>
    <cellStyle name="Normal 14 3 2 3 2 4 5" xfId="26391" xr:uid="{00000000-0005-0000-0000-000003290000}"/>
    <cellStyle name="Normal 14 3 2 3 2 5" xfId="15613" xr:uid="{00000000-0005-0000-0000-000004290000}"/>
    <cellStyle name="Normal 14 3 2 3 2 5 2" xfId="38800" xr:uid="{00000000-0005-0000-0000-000005290000}"/>
    <cellStyle name="Normal 14 3 2 3 2 6" xfId="10304" xr:uid="{00000000-0005-0000-0000-000006290000}"/>
    <cellStyle name="Normal 14 3 2 3 2 6 2" xfId="33485" xr:uid="{00000000-0005-0000-0000-000007290000}"/>
    <cellStyle name="Normal 14 3 2 3 2 7" xfId="20931" xr:uid="{00000000-0005-0000-0000-000008290000}"/>
    <cellStyle name="Normal 14 3 2 3 2 7 2" xfId="28175" xr:uid="{00000000-0005-0000-0000-000009290000}"/>
    <cellStyle name="Normal 14 3 2 3 2 8" xfId="22860" xr:uid="{00000000-0005-0000-0000-00000A290000}"/>
    <cellStyle name="Normal 14 3 2 3 2 9" xfId="44126" xr:uid="{00000000-0005-0000-0000-00000B290000}"/>
    <cellStyle name="Normal 14 3 2 3 3" xfId="1743" xr:uid="{00000000-0005-0000-0000-00000C290000}"/>
    <cellStyle name="Normal 14 3 2 3 3 10" xfId="3692" xr:uid="{00000000-0005-0000-0000-00000D290000}"/>
    <cellStyle name="Normal 14 3 2 3 3 2" xfId="7304" xr:uid="{00000000-0005-0000-0000-00000E290000}"/>
    <cellStyle name="Normal 14 3 2 3 3 2 2" xfId="17657" xr:uid="{00000000-0005-0000-0000-00000F290000}"/>
    <cellStyle name="Normal 14 3 2 3 3 2 2 2" xfId="40969" xr:uid="{00000000-0005-0000-0000-000010290000}"/>
    <cellStyle name="Normal 14 3 2 3 3 2 3" xfId="12471" xr:uid="{00000000-0005-0000-0000-000011290000}"/>
    <cellStyle name="Normal 14 3 2 3 3 2 3 2" xfId="35654" xr:uid="{00000000-0005-0000-0000-000012290000}"/>
    <cellStyle name="Normal 14 3 2 3 3 2 4" xfId="30344" xr:uid="{00000000-0005-0000-0000-000013290000}"/>
    <cellStyle name="Normal 14 3 2 3 3 2 5" xfId="25029" xr:uid="{00000000-0005-0000-0000-000014290000}"/>
    <cellStyle name="Normal 14 3 2 3 3 3" xfId="8946" xr:uid="{00000000-0005-0000-0000-000015290000}"/>
    <cellStyle name="Normal 14 3 2 3 3 3 2" xfId="19392" xr:uid="{00000000-0005-0000-0000-000016290000}"/>
    <cellStyle name="Normal 14 3 2 3 3 3 2 2" xfId="42737" xr:uid="{00000000-0005-0000-0000-000017290000}"/>
    <cellStyle name="Normal 14 3 2 3 3 3 3" xfId="14238" xr:uid="{00000000-0005-0000-0000-000018290000}"/>
    <cellStyle name="Normal 14 3 2 3 3 3 3 2" xfId="37422" xr:uid="{00000000-0005-0000-0000-000019290000}"/>
    <cellStyle name="Normal 14 3 2 3 3 3 4" xfId="32112" xr:uid="{00000000-0005-0000-0000-00001A290000}"/>
    <cellStyle name="Normal 14 3 2 3 3 3 5" xfId="26797" xr:uid="{00000000-0005-0000-0000-00001B290000}"/>
    <cellStyle name="Normal 14 3 2 3 3 4" xfId="16019" xr:uid="{00000000-0005-0000-0000-00001C290000}"/>
    <cellStyle name="Normal 14 3 2 3 3 4 2" xfId="39206" xr:uid="{00000000-0005-0000-0000-00001D290000}"/>
    <cellStyle name="Normal 14 3 2 3 3 5" xfId="10710" xr:uid="{00000000-0005-0000-0000-00001E290000}"/>
    <cellStyle name="Normal 14 3 2 3 3 5 2" xfId="33891" xr:uid="{00000000-0005-0000-0000-00001F290000}"/>
    <cellStyle name="Normal 14 3 2 3 3 6" xfId="21337" xr:uid="{00000000-0005-0000-0000-000020290000}"/>
    <cellStyle name="Normal 14 3 2 3 3 6 2" xfId="28581" xr:uid="{00000000-0005-0000-0000-000021290000}"/>
    <cellStyle name="Normal 14 3 2 3 3 7" xfId="23266" xr:uid="{00000000-0005-0000-0000-000022290000}"/>
    <cellStyle name="Normal 14 3 2 3 3 8" xfId="44532" xr:uid="{00000000-0005-0000-0000-000023290000}"/>
    <cellStyle name="Normal 14 3 2 3 3 9" xfId="4540" xr:uid="{00000000-0005-0000-0000-000024290000}"/>
    <cellStyle name="Normal 14 3 2 3 4" xfId="6505" xr:uid="{00000000-0005-0000-0000-000025290000}"/>
    <cellStyle name="Normal 14 3 2 3 4 2" xfId="16905" xr:uid="{00000000-0005-0000-0000-000026290000}"/>
    <cellStyle name="Normal 14 3 2 3 4 2 2" xfId="40157" xr:uid="{00000000-0005-0000-0000-000027290000}"/>
    <cellStyle name="Normal 14 3 2 3 4 3" xfId="11659" xr:uid="{00000000-0005-0000-0000-000028290000}"/>
    <cellStyle name="Normal 14 3 2 3 4 3 2" xfId="34842" xr:uid="{00000000-0005-0000-0000-000029290000}"/>
    <cellStyle name="Normal 14 3 2 3 4 4" xfId="29532" xr:uid="{00000000-0005-0000-0000-00002A290000}"/>
    <cellStyle name="Normal 14 3 2 3 4 5" xfId="24217" xr:uid="{00000000-0005-0000-0000-00002B290000}"/>
    <cellStyle name="Normal 14 3 2 3 5" xfId="8194" xr:uid="{00000000-0005-0000-0000-00002C290000}"/>
    <cellStyle name="Normal 14 3 2 3 5 2" xfId="18581" xr:uid="{00000000-0005-0000-0000-00002D290000}"/>
    <cellStyle name="Normal 14 3 2 3 5 2 2" xfId="41925" xr:uid="{00000000-0005-0000-0000-00002E290000}"/>
    <cellStyle name="Normal 14 3 2 3 5 3" xfId="13426" xr:uid="{00000000-0005-0000-0000-00002F290000}"/>
    <cellStyle name="Normal 14 3 2 3 5 3 2" xfId="36610" xr:uid="{00000000-0005-0000-0000-000030290000}"/>
    <cellStyle name="Normal 14 3 2 3 5 4" xfId="31300" xr:uid="{00000000-0005-0000-0000-000031290000}"/>
    <cellStyle name="Normal 14 3 2 3 5 5" xfId="25985" xr:uid="{00000000-0005-0000-0000-000032290000}"/>
    <cellStyle name="Normal 14 3 2 3 6" xfId="15207" xr:uid="{00000000-0005-0000-0000-000033290000}"/>
    <cellStyle name="Normal 14 3 2 3 6 2" xfId="38394" xr:uid="{00000000-0005-0000-0000-000034290000}"/>
    <cellStyle name="Normal 14 3 2 3 7" xfId="9898" xr:uid="{00000000-0005-0000-0000-000035290000}"/>
    <cellStyle name="Normal 14 3 2 3 7 2" xfId="33079" xr:uid="{00000000-0005-0000-0000-000036290000}"/>
    <cellStyle name="Normal 14 3 2 3 8" xfId="20525" xr:uid="{00000000-0005-0000-0000-000037290000}"/>
    <cellStyle name="Normal 14 3 2 3 8 2" xfId="27769" xr:uid="{00000000-0005-0000-0000-000038290000}"/>
    <cellStyle name="Normal 14 3 2 3 9" xfId="22454" xr:uid="{00000000-0005-0000-0000-000039290000}"/>
    <cellStyle name="Normal 14 3 2 4" xfId="1071" xr:uid="{00000000-0005-0000-0000-00003A290000}"/>
    <cellStyle name="Normal 14 3 2 4 10" xfId="4541" xr:uid="{00000000-0005-0000-0000-00003B290000}"/>
    <cellStyle name="Normal 14 3 2 4 11" xfId="3022" xr:uid="{00000000-0005-0000-0000-00003C290000}"/>
    <cellStyle name="Normal 14 3 2 4 2" xfId="1886" xr:uid="{00000000-0005-0000-0000-00003D290000}"/>
    <cellStyle name="Normal 14 3 2 4 2 10" xfId="3834" xr:uid="{00000000-0005-0000-0000-00003E290000}"/>
    <cellStyle name="Normal 14 3 2 4 2 2" xfId="7444" xr:uid="{00000000-0005-0000-0000-00003F290000}"/>
    <cellStyle name="Normal 14 3 2 4 2 2 2" xfId="17799" xr:uid="{00000000-0005-0000-0000-000040290000}"/>
    <cellStyle name="Normal 14 3 2 4 2 2 2 2" xfId="41111" xr:uid="{00000000-0005-0000-0000-000041290000}"/>
    <cellStyle name="Normal 14 3 2 4 2 2 3" xfId="12613" xr:uid="{00000000-0005-0000-0000-000042290000}"/>
    <cellStyle name="Normal 14 3 2 4 2 2 3 2" xfId="35796" xr:uid="{00000000-0005-0000-0000-000043290000}"/>
    <cellStyle name="Normal 14 3 2 4 2 2 4" xfId="30486" xr:uid="{00000000-0005-0000-0000-000044290000}"/>
    <cellStyle name="Normal 14 3 2 4 2 2 5" xfId="25171" xr:uid="{00000000-0005-0000-0000-000045290000}"/>
    <cellStyle name="Normal 14 3 2 4 2 3" xfId="9089" xr:uid="{00000000-0005-0000-0000-000046290000}"/>
    <cellStyle name="Normal 14 3 2 4 2 3 2" xfId="19534" xr:uid="{00000000-0005-0000-0000-000047290000}"/>
    <cellStyle name="Normal 14 3 2 4 2 3 2 2" xfId="42879" xr:uid="{00000000-0005-0000-0000-000048290000}"/>
    <cellStyle name="Normal 14 3 2 4 2 3 3" xfId="14380" xr:uid="{00000000-0005-0000-0000-000049290000}"/>
    <cellStyle name="Normal 14 3 2 4 2 3 3 2" xfId="37564" xr:uid="{00000000-0005-0000-0000-00004A290000}"/>
    <cellStyle name="Normal 14 3 2 4 2 3 4" xfId="32254" xr:uid="{00000000-0005-0000-0000-00004B290000}"/>
    <cellStyle name="Normal 14 3 2 4 2 3 5" xfId="26939" xr:uid="{00000000-0005-0000-0000-00004C290000}"/>
    <cellStyle name="Normal 14 3 2 4 2 4" xfId="16161" xr:uid="{00000000-0005-0000-0000-00004D290000}"/>
    <cellStyle name="Normal 14 3 2 4 2 4 2" xfId="39348" xr:uid="{00000000-0005-0000-0000-00004E290000}"/>
    <cellStyle name="Normal 14 3 2 4 2 5" xfId="10852" xr:uid="{00000000-0005-0000-0000-00004F290000}"/>
    <cellStyle name="Normal 14 3 2 4 2 5 2" xfId="34033" xr:uid="{00000000-0005-0000-0000-000050290000}"/>
    <cellStyle name="Normal 14 3 2 4 2 6" xfId="21479" xr:uid="{00000000-0005-0000-0000-000051290000}"/>
    <cellStyle name="Normal 14 3 2 4 2 6 2" xfId="28723" xr:uid="{00000000-0005-0000-0000-000052290000}"/>
    <cellStyle name="Normal 14 3 2 4 2 7" xfId="23408" xr:uid="{00000000-0005-0000-0000-000053290000}"/>
    <cellStyle name="Normal 14 3 2 4 2 8" xfId="44674" xr:uid="{00000000-0005-0000-0000-000054290000}"/>
    <cellStyle name="Normal 14 3 2 4 2 9" xfId="4542" xr:uid="{00000000-0005-0000-0000-000055290000}"/>
    <cellStyle name="Normal 14 3 2 4 3" xfId="6644" xr:uid="{00000000-0005-0000-0000-000056290000}"/>
    <cellStyle name="Normal 14 3 2 4 3 2" xfId="17047" xr:uid="{00000000-0005-0000-0000-000057290000}"/>
    <cellStyle name="Normal 14 3 2 4 3 2 2" xfId="40299" xr:uid="{00000000-0005-0000-0000-000058290000}"/>
    <cellStyle name="Normal 14 3 2 4 3 3" xfId="11801" xr:uid="{00000000-0005-0000-0000-000059290000}"/>
    <cellStyle name="Normal 14 3 2 4 3 3 2" xfId="34984" xr:uid="{00000000-0005-0000-0000-00005A290000}"/>
    <cellStyle name="Normal 14 3 2 4 3 4" xfId="29674" xr:uid="{00000000-0005-0000-0000-00005B290000}"/>
    <cellStyle name="Normal 14 3 2 4 3 5" xfId="24359" xr:uid="{00000000-0005-0000-0000-00005C290000}"/>
    <cellStyle name="Normal 14 3 2 4 4" xfId="8336" xr:uid="{00000000-0005-0000-0000-00005D290000}"/>
    <cellStyle name="Normal 14 3 2 4 4 2" xfId="18722" xr:uid="{00000000-0005-0000-0000-00005E290000}"/>
    <cellStyle name="Normal 14 3 2 4 4 2 2" xfId="42067" xr:uid="{00000000-0005-0000-0000-00005F290000}"/>
    <cellStyle name="Normal 14 3 2 4 4 3" xfId="13568" xr:uid="{00000000-0005-0000-0000-000060290000}"/>
    <cellStyle name="Normal 14 3 2 4 4 3 2" xfId="36752" xr:uid="{00000000-0005-0000-0000-000061290000}"/>
    <cellStyle name="Normal 14 3 2 4 4 4" xfId="31442" xr:uid="{00000000-0005-0000-0000-000062290000}"/>
    <cellStyle name="Normal 14 3 2 4 4 5" xfId="26127" xr:uid="{00000000-0005-0000-0000-000063290000}"/>
    <cellStyle name="Normal 14 3 2 4 5" xfId="15349" xr:uid="{00000000-0005-0000-0000-000064290000}"/>
    <cellStyle name="Normal 14 3 2 4 5 2" xfId="38536" xr:uid="{00000000-0005-0000-0000-000065290000}"/>
    <cellStyle name="Normal 14 3 2 4 6" xfId="10040" xr:uid="{00000000-0005-0000-0000-000066290000}"/>
    <cellStyle name="Normal 14 3 2 4 6 2" xfId="33221" xr:uid="{00000000-0005-0000-0000-000067290000}"/>
    <cellStyle name="Normal 14 3 2 4 7" xfId="20667" xr:uid="{00000000-0005-0000-0000-000068290000}"/>
    <cellStyle name="Normal 14 3 2 4 7 2" xfId="27911" xr:uid="{00000000-0005-0000-0000-000069290000}"/>
    <cellStyle name="Normal 14 3 2 4 8" xfId="22596" xr:uid="{00000000-0005-0000-0000-00006A290000}"/>
    <cellStyle name="Normal 14 3 2 4 9" xfId="43862" xr:uid="{00000000-0005-0000-0000-00006B290000}"/>
    <cellStyle name="Normal 14 3 2 5" xfId="652" xr:uid="{00000000-0005-0000-0000-00006C290000}"/>
    <cellStyle name="Normal 14 3 2 5 10" xfId="2616" xr:uid="{00000000-0005-0000-0000-00006D290000}"/>
    <cellStyle name="Normal 14 3 2 5 2" xfId="6245" xr:uid="{00000000-0005-0000-0000-00006E290000}"/>
    <cellStyle name="Normal 14 3 2 5 2 2" xfId="16689" xr:uid="{00000000-0005-0000-0000-00006F290000}"/>
    <cellStyle name="Normal 14 3 2 5 2 2 2" xfId="39893" xr:uid="{00000000-0005-0000-0000-000070290000}"/>
    <cellStyle name="Normal 14 3 2 5 2 3" xfId="11395" xr:uid="{00000000-0005-0000-0000-000071290000}"/>
    <cellStyle name="Normal 14 3 2 5 2 3 2" xfId="34578" xr:uid="{00000000-0005-0000-0000-000072290000}"/>
    <cellStyle name="Normal 14 3 2 5 2 4" xfId="29268" xr:uid="{00000000-0005-0000-0000-000073290000}"/>
    <cellStyle name="Normal 14 3 2 5 2 5" xfId="23953" xr:uid="{00000000-0005-0000-0000-000074290000}"/>
    <cellStyle name="Normal 14 3 2 5 3" xfId="7978" xr:uid="{00000000-0005-0000-0000-000075290000}"/>
    <cellStyle name="Normal 14 3 2 5 3 2" xfId="18317" xr:uid="{00000000-0005-0000-0000-000076290000}"/>
    <cellStyle name="Normal 14 3 2 5 3 2 2" xfId="41661" xr:uid="{00000000-0005-0000-0000-000077290000}"/>
    <cellStyle name="Normal 14 3 2 5 3 3" xfId="13162" xr:uid="{00000000-0005-0000-0000-000078290000}"/>
    <cellStyle name="Normal 14 3 2 5 3 3 2" xfId="36346" xr:uid="{00000000-0005-0000-0000-000079290000}"/>
    <cellStyle name="Normal 14 3 2 5 3 4" xfId="31036" xr:uid="{00000000-0005-0000-0000-00007A290000}"/>
    <cellStyle name="Normal 14 3 2 5 3 5" xfId="25721" xr:uid="{00000000-0005-0000-0000-00007B290000}"/>
    <cellStyle name="Normal 14 3 2 5 4" xfId="14943" xr:uid="{00000000-0005-0000-0000-00007C290000}"/>
    <cellStyle name="Normal 14 3 2 5 4 2" xfId="38130" xr:uid="{00000000-0005-0000-0000-00007D290000}"/>
    <cellStyle name="Normal 14 3 2 5 5" xfId="9634" xr:uid="{00000000-0005-0000-0000-00007E290000}"/>
    <cellStyle name="Normal 14 3 2 5 5 2" xfId="32815" xr:uid="{00000000-0005-0000-0000-00007F290000}"/>
    <cellStyle name="Normal 14 3 2 5 6" xfId="20261" xr:uid="{00000000-0005-0000-0000-000080290000}"/>
    <cellStyle name="Normal 14 3 2 5 6 2" xfId="27505" xr:uid="{00000000-0005-0000-0000-000081290000}"/>
    <cellStyle name="Normal 14 3 2 5 7" xfId="22190" xr:uid="{00000000-0005-0000-0000-000082290000}"/>
    <cellStyle name="Normal 14 3 2 5 8" xfId="43456" xr:uid="{00000000-0005-0000-0000-000083290000}"/>
    <cellStyle name="Normal 14 3 2 5 9" xfId="4543" xr:uid="{00000000-0005-0000-0000-000084290000}"/>
    <cellStyle name="Normal 14 3 2 6" xfId="1479" xr:uid="{00000000-0005-0000-0000-000085290000}"/>
    <cellStyle name="Normal 14 3 2 6 10" xfId="3428" xr:uid="{00000000-0005-0000-0000-000086290000}"/>
    <cellStyle name="Normal 14 3 2 6 2" xfId="7044" xr:uid="{00000000-0005-0000-0000-000087290000}"/>
    <cellStyle name="Normal 14 3 2 6 2 2" xfId="17417" xr:uid="{00000000-0005-0000-0000-000088290000}"/>
    <cellStyle name="Normal 14 3 2 6 2 2 2" xfId="40705" xr:uid="{00000000-0005-0000-0000-000089290000}"/>
    <cellStyle name="Normal 14 3 2 6 2 3" xfId="12207" xr:uid="{00000000-0005-0000-0000-00008A290000}"/>
    <cellStyle name="Normal 14 3 2 6 2 3 2" xfId="35390" xr:uid="{00000000-0005-0000-0000-00008B290000}"/>
    <cellStyle name="Normal 14 3 2 6 2 4" xfId="30080" xr:uid="{00000000-0005-0000-0000-00008C290000}"/>
    <cellStyle name="Normal 14 3 2 6 2 5" xfId="24765" xr:uid="{00000000-0005-0000-0000-00008D290000}"/>
    <cellStyle name="Normal 14 3 2 6 3" xfId="8706" xr:uid="{00000000-0005-0000-0000-00008E290000}"/>
    <cellStyle name="Normal 14 3 2 6 3 2" xfId="19128" xr:uid="{00000000-0005-0000-0000-00008F290000}"/>
    <cellStyle name="Normal 14 3 2 6 3 2 2" xfId="42473" xr:uid="{00000000-0005-0000-0000-000090290000}"/>
    <cellStyle name="Normal 14 3 2 6 3 3" xfId="13974" xr:uid="{00000000-0005-0000-0000-000091290000}"/>
    <cellStyle name="Normal 14 3 2 6 3 3 2" xfId="37158" xr:uid="{00000000-0005-0000-0000-000092290000}"/>
    <cellStyle name="Normal 14 3 2 6 3 4" xfId="31848" xr:uid="{00000000-0005-0000-0000-000093290000}"/>
    <cellStyle name="Normal 14 3 2 6 3 5" xfId="26533" xr:uid="{00000000-0005-0000-0000-000094290000}"/>
    <cellStyle name="Normal 14 3 2 6 4" xfId="15755" xr:uid="{00000000-0005-0000-0000-000095290000}"/>
    <cellStyle name="Normal 14 3 2 6 4 2" xfId="38942" xr:uid="{00000000-0005-0000-0000-000096290000}"/>
    <cellStyle name="Normal 14 3 2 6 5" xfId="10446" xr:uid="{00000000-0005-0000-0000-000097290000}"/>
    <cellStyle name="Normal 14 3 2 6 5 2" xfId="33627" xr:uid="{00000000-0005-0000-0000-000098290000}"/>
    <cellStyle name="Normal 14 3 2 6 6" xfId="21073" xr:uid="{00000000-0005-0000-0000-000099290000}"/>
    <cellStyle name="Normal 14 3 2 6 6 2" xfId="28317" xr:uid="{00000000-0005-0000-0000-00009A290000}"/>
    <cellStyle name="Normal 14 3 2 6 7" xfId="23002" xr:uid="{00000000-0005-0000-0000-00009B290000}"/>
    <cellStyle name="Normal 14 3 2 6 8" xfId="44268" xr:uid="{00000000-0005-0000-0000-00009C290000}"/>
    <cellStyle name="Normal 14 3 2 6 9" xfId="4544" xr:uid="{00000000-0005-0000-0000-00009D290000}"/>
    <cellStyle name="Normal 14 3 2 7" xfId="6113" xr:uid="{00000000-0005-0000-0000-00009E290000}"/>
    <cellStyle name="Normal 14 3 2 7 2" xfId="16555" xr:uid="{00000000-0005-0000-0000-00009F290000}"/>
    <cellStyle name="Normal 14 3 2 7 2 2" xfId="39759" xr:uid="{00000000-0005-0000-0000-0000A0290000}"/>
    <cellStyle name="Normal 14 3 2 7 3" xfId="11261" xr:uid="{00000000-0005-0000-0000-0000A1290000}"/>
    <cellStyle name="Normal 14 3 2 7 3 2" xfId="34444" xr:uid="{00000000-0005-0000-0000-0000A2290000}"/>
    <cellStyle name="Normal 14 3 2 7 4" xfId="29134" xr:uid="{00000000-0005-0000-0000-0000A3290000}"/>
    <cellStyle name="Normal 14 3 2 7 5" xfId="23819" xr:uid="{00000000-0005-0000-0000-0000A4290000}"/>
    <cellStyle name="Normal 14 3 2 8" xfId="7844" xr:uid="{00000000-0005-0000-0000-0000A5290000}"/>
    <cellStyle name="Normal 14 3 2 8 2" xfId="18183" xr:uid="{00000000-0005-0000-0000-0000A6290000}"/>
    <cellStyle name="Normal 14 3 2 8 2 2" xfId="41527" xr:uid="{00000000-0005-0000-0000-0000A7290000}"/>
    <cellStyle name="Normal 14 3 2 8 3" xfId="13028" xr:uid="{00000000-0005-0000-0000-0000A8290000}"/>
    <cellStyle name="Normal 14 3 2 8 3 2" xfId="36212" xr:uid="{00000000-0005-0000-0000-0000A9290000}"/>
    <cellStyle name="Normal 14 3 2 8 4" xfId="30902" xr:uid="{00000000-0005-0000-0000-0000AA290000}"/>
    <cellStyle name="Normal 14 3 2 8 5" xfId="25587" xr:uid="{00000000-0005-0000-0000-0000AB290000}"/>
    <cellStyle name="Normal 14 3 2 9" xfId="14809" xr:uid="{00000000-0005-0000-0000-0000AC290000}"/>
    <cellStyle name="Normal 14 3 2 9 2" xfId="37996" xr:uid="{00000000-0005-0000-0000-0000AD290000}"/>
    <cellStyle name="Normal 14 3 3" xfId="728" xr:uid="{00000000-0005-0000-0000-0000AE290000}"/>
    <cellStyle name="Normal 14 3 3 10" xfId="43529" xr:uid="{00000000-0005-0000-0000-0000AF290000}"/>
    <cellStyle name="Normal 14 3 3 11" xfId="4545" xr:uid="{00000000-0005-0000-0000-0000B0290000}"/>
    <cellStyle name="Normal 14 3 3 12" xfId="2689" xr:uid="{00000000-0005-0000-0000-0000B1290000}"/>
    <cellStyle name="Normal 14 3 3 2" xfId="1144" xr:uid="{00000000-0005-0000-0000-0000B2290000}"/>
    <cellStyle name="Normal 14 3 3 2 10" xfId="4546" xr:uid="{00000000-0005-0000-0000-0000B3290000}"/>
    <cellStyle name="Normal 14 3 3 2 11" xfId="3095" xr:uid="{00000000-0005-0000-0000-0000B4290000}"/>
    <cellStyle name="Normal 14 3 3 2 2" xfId="1959" xr:uid="{00000000-0005-0000-0000-0000B5290000}"/>
    <cellStyle name="Normal 14 3 3 2 2 10" xfId="3907" xr:uid="{00000000-0005-0000-0000-0000B6290000}"/>
    <cellStyle name="Normal 14 3 3 2 2 2" xfId="7516" xr:uid="{00000000-0005-0000-0000-0000B7290000}"/>
    <cellStyle name="Normal 14 3 3 2 2 2 2" xfId="17860" xr:uid="{00000000-0005-0000-0000-0000B8290000}"/>
    <cellStyle name="Normal 14 3 3 2 2 2 2 2" xfId="41184" xr:uid="{00000000-0005-0000-0000-0000B9290000}"/>
    <cellStyle name="Normal 14 3 3 2 2 2 3" xfId="12686" xr:uid="{00000000-0005-0000-0000-0000BA290000}"/>
    <cellStyle name="Normal 14 3 3 2 2 2 3 2" xfId="35869" xr:uid="{00000000-0005-0000-0000-0000BB290000}"/>
    <cellStyle name="Normal 14 3 3 2 2 2 4" xfId="30559" xr:uid="{00000000-0005-0000-0000-0000BC290000}"/>
    <cellStyle name="Normal 14 3 3 2 2 2 5" xfId="25244" xr:uid="{00000000-0005-0000-0000-0000BD290000}"/>
    <cellStyle name="Normal 14 3 3 2 2 3" xfId="9150" xr:uid="{00000000-0005-0000-0000-0000BE290000}"/>
    <cellStyle name="Normal 14 3 3 2 2 3 2" xfId="19607" xr:uid="{00000000-0005-0000-0000-0000BF290000}"/>
    <cellStyle name="Normal 14 3 3 2 2 3 2 2" xfId="42952" xr:uid="{00000000-0005-0000-0000-0000C0290000}"/>
    <cellStyle name="Normal 14 3 3 2 2 3 3" xfId="14453" xr:uid="{00000000-0005-0000-0000-0000C1290000}"/>
    <cellStyle name="Normal 14 3 3 2 2 3 3 2" xfId="37637" xr:uid="{00000000-0005-0000-0000-0000C2290000}"/>
    <cellStyle name="Normal 14 3 3 2 2 3 4" xfId="32327" xr:uid="{00000000-0005-0000-0000-0000C3290000}"/>
    <cellStyle name="Normal 14 3 3 2 2 3 5" xfId="27012" xr:uid="{00000000-0005-0000-0000-0000C4290000}"/>
    <cellStyle name="Normal 14 3 3 2 2 4" xfId="16234" xr:uid="{00000000-0005-0000-0000-0000C5290000}"/>
    <cellStyle name="Normal 14 3 3 2 2 4 2" xfId="39421" xr:uid="{00000000-0005-0000-0000-0000C6290000}"/>
    <cellStyle name="Normal 14 3 3 2 2 5" xfId="10925" xr:uid="{00000000-0005-0000-0000-0000C7290000}"/>
    <cellStyle name="Normal 14 3 3 2 2 5 2" xfId="34106" xr:uid="{00000000-0005-0000-0000-0000C8290000}"/>
    <cellStyle name="Normal 14 3 3 2 2 6" xfId="21552" xr:uid="{00000000-0005-0000-0000-0000C9290000}"/>
    <cellStyle name="Normal 14 3 3 2 2 6 2" xfId="28796" xr:uid="{00000000-0005-0000-0000-0000CA290000}"/>
    <cellStyle name="Normal 14 3 3 2 2 7" xfId="23481" xr:uid="{00000000-0005-0000-0000-0000CB290000}"/>
    <cellStyle name="Normal 14 3 3 2 2 8" xfId="44747" xr:uid="{00000000-0005-0000-0000-0000CC290000}"/>
    <cellStyle name="Normal 14 3 3 2 2 9" xfId="4547" xr:uid="{00000000-0005-0000-0000-0000CD290000}"/>
    <cellStyle name="Normal 14 3 3 2 3" xfId="6716" xr:uid="{00000000-0005-0000-0000-0000CE290000}"/>
    <cellStyle name="Normal 14 3 3 2 3 2" xfId="17108" xr:uid="{00000000-0005-0000-0000-0000CF290000}"/>
    <cellStyle name="Normal 14 3 3 2 3 2 2" xfId="40372" xr:uid="{00000000-0005-0000-0000-0000D0290000}"/>
    <cellStyle name="Normal 14 3 3 2 3 3" xfId="11874" xr:uid="{00000000-0005-0000-0000-0000D1290000}"/>
    <cellStyle name="Normal 14 3 3 2 3 3 2" xfId="35057" xr:uid="{00000000-0005-0000-0000-0000D2290000}"/>
    <cellStyle name="Normal 14 3 3 2 3 4" xfId="29747" xr:uid="{00000000-0005-0000-0000-0000D3290000}"/>
    <cellStyle name="Normal 14 3 3 2 3 5" xfId="24432" xr:uid="{00000000-0005-0000-0000-0000D4290000}"/>
    <cellStyle name="Normal 14 3 3 2 4" xfId="8397" xr:uid="{00000000-0005-0000-0000-0000D5290000}"/>
    <cellStyle name="Normal 14 3 3 2 4 2" xfId="18795" xr:uid="{00000000-0005-0000-0000-0000D6290000}"/>
    <cellStyle name="Normal 14 3 3 2 4 2 2" xfId="42140" xr:uid="{00000000-0005-0000-0000-0000D7290000}"/>
    <cellStyle name="Normal 14 3 3 2 4 3" xfId="13641" xr:uid="{00000000-0005-0000-0000-0000D8290000}"/>
    <cellStyle name="Normal 14 3 3 2 4 3 2" xfId="36825" xr:uid="{00000000-0005-0000-0000-0000D9290000}"/>
    <cellStyle name="Normal 14 3 3 2 4 4" xfId="31515" xr:uid="{00000000-0005-0000-0000-0000DA290000}"/>
    <cellStyle name="Normal 14 3 3 2 4 5" xfId="26200" xr:uid="{00000000-0005-0000-0000-0000DB290000}"/>
    <cellStyle name="Normal 14 3 3 2 5" xfId="15422" xr:uid="{00000000-0005-0000-0000-0000DC290000}"/>
    <cellStyle name="Normal 14 3 3 2 5 2" xfId="38609" xr:uid="{00000000-0005-0000-0000-0000DD290000}"/>
    <cellStyle name="Normal 14 3 3 2 6" xfId="10113" xr:uid="{00000000-0005-0000-0000-0000DE290000}"/>
    <cellStyle name="Normal 14 3 3 2 6 2" xfId="33294" xr:uid="{00000000-0005-0000-0000-0000DF290000}"/>
    <cellStyle name="Normal 14 3 3 2 7" xfId="20740" xr:uid="{00000000-0005-0000-0000-0000E0290000}"/>
    <cellStyle name="Normal 14 3 3 2 7 2" xfId="27984" xr:uid="{00000000-0005-0000-0000-0000E1290000}"/>
    <cellStyle name="Normal 14 3 3 2 8" xfId="22669" xr:uid="{00000000-0005-0000-0000-0000E2290000}"/>
    <cellStyle name="Normal 14 3 3 2 9" xfId="43935" xr:uid="{00000000-0005-0000-0000-0000E3290000}"/>
    <cellStyle name="Normal 14 3 3 3" xfId="1552" xr:uid="{00000000-0005-0000-0000-0000E4290000}"/>
    <cellStyle name="Normal 14 3 3 3 10" xfId="3501" xr:uid="{00000000-0005-0000-0000-0000E5290000}"/>
    <cellStyle name="Normal 14 3 3 3 2" xfId="7116" xr:uid="{00000000-0005-0000-0000-0000E6290000}"/>
    <cellStyle name="Normal 14 3 3 3 2 2" xfId="17478" xr:uid="{00000000-0005-0000-0000-0000E7290000}"/>
    <cellStyle name="Normal 14 3 3 3 2 2 2" xfId="40778" xr:uid="{00000000-0005-0000-0000-0000E8290000}"/>
    <cellStyle name="Normal 14 3 3 3 2 3" xfId="12280" xr:uid="{00000000-0005-0000-0000-0000E9290000}"/>
    <cellStyle name="Normal 14 3 3 3 2 3 2" xfId="35463" xr:uid="{00000000-0005-0000-0000-0000EA290000}"/>
    <cellStyle name="Normal 14 3 3 3 2 4" xfId="30153" xr:uid="{00000000-0005-0000-0000-0000EB290000}"/>
    <cellStyle name="Normal 14 3 3 3 2 5" xfId="24838" xr:uid="{00000000-0005-0000-0000-0000EC290000}"/>
    <cellStyle name="Normal 14 3 3 3 3" xfId="8767" xr:uid="{00000000-0005-0000-0000-0000ED290000}"/>
    <cellStyle name="Normal 14 3 3 3 3 2" xfId="19201" xr:uid="{00000000-0005-0000-0000-0000EE290000}"/>
    <cellStyle name="Normal 14 3 3 3 3 2 2" xfId="42546" xr:uid="{00000000-0005-0000-0000-0000EF290000}"/>
    <cellStyle name="Normal 14 3 3 3 3 3" xfId="14047" xr:uid="{00000000-0005-0000-0000-0000F0290000}"/>
    <cellStyle name="Normal 14 3 3 3 3 3 2" xfId="37231" xr:uid="{00000000-0005-0000-0000-0000F1290000}"/>
    <cellStyle name="Normal 14 3 3 3 3 4" xfId="31921" xr:uid="{00000000-0005-0000-0000-0000F2290000}"/>
    <cellStyle name="Normal 14 3 3 3 3 5" xfId="26606" xr:uid="{00000000-0005-0000-0000-0000F3290000}"/>
    <cellStyle name="Normal 14 3 3 3 4" xfId="15828" xr:uid="{00000000-0005-0000-0000-0000F4290000}"/>
    <cellStyle name="Normal 14 3 3 3 4 2" xfId="39015" xr:uid="{00000000-0005-0000-0000-0000F5290000}"/>
    <cellStyle name="Normal 14 3 3 3 5" xfId="10519" xr:uid="{00000000-0005-0000-0000-0000F6290000}"/>
    <cellStyle name="Normal 14 3 3 3 5 2" xfId="33700" xr:uid="{00000000-0005-0000-0000-0000F7290000}"/>
    <cellStyle name="Normal 14 3 3 3 6" xfId="21146" xr:uid="{00000000-0005-0000-0000-0000F8290000}"/>
    <cellStyle name="Normal 14 3 3 3 6 2" xfId="28390" xr:uid="{00000000-0005-0000-0000-0000F9290000}"/>
    <cellStyle name="Normal 14 3 3 3 7" xfId="23075" xr:uid="{00000000-0005-0000-0000-0000FA290000}"/>
    <cellStyle name="Normal 14 3 3 3 8" xfId="44341" xr:uid="{00000000-0005-0000-0000-0000FB290000}"/>
    <cellStyle name="Normal 14 3 3 3 9" xfId="4548" xr:uid="{00000000-0005-0000-0000-0000FC290000}"/>
    <cellStyle name="Normal 14 3 3 4" xfId="6317" xr:uid="{00000000-0005-0000-0000-0000FD290000}"/>
    <cellStyle name="Normal 14 3 3 4 2" xfId="16750" xr:uid="{00000000-0005-0000-0000-0000FE290000}"/>
    <cellStyle name="Normal 14 3 3 4 2 2" xfId="39966" xr:uid="{00000000-0005-0000-0000-0000FF290000}"/>
    <cellStyle name="Normal 14 3 3 4 3" xfId="11468" xr:uid="{00000000-0005-0000-0000-0000002A0000}"/>
    <cellStyle name="Normal 14 3 3 4 3 2" xfId="34651" xr:uid="{00000000-0005-0000-0000-0000012A0000}"/>
    <cellStyle name="Normal 14 3 3 4 4" xfId="29341" xr:uid="{00000000-0005-0000-0000-0000022A0000}"/>
    <cellStyle name="Normal 14 3 3 4 5" xfId="24026" xr:uid="{00000000-0005-0000-0000-0000032A0000}"/>
    <cellStyle name="Normal 14 3 3 5" xfId="8039" xr:uid="{00000000-0005-0000-0000-0000042A0000}"/>
    <cellStyle name="Normal 14 3 3 5 2" xfId="18390" xr:uid="{00000000-0005-0000-0000-0000052A0000}"/>
    <cellStyle name="Normal 14 3 3 5 2 2" xfId="41734" xr:uid="{00000000-0005-0000-0000-0000062A0000}"/>
    <cellStyle name="Normal 14 3 3 5 3" xfId="13235" xr:uid="{00000000-0005-0000-0000-0000072A0000}"/>
    <cellStyle name="Normal 14 3 3 5 3 2" xfId="36419" xr:uid="{00000000-0005-0000-0000-0000082A0000}"/>
    <cellStyle name="Normal 14 3 3 5 4" xfId="31109" xr:uid="{00000000-0005-0000-0000-0000092A0000}"/>
    <cellStyle name="Normal 14 3 3 5 5" xfId="25794" xr:uid="{00000000-0005-0000-0000-00000A2A0000}"/>
    <cellStyle name="Normal 14 3 3 6" xfId="15016" xr:uid="{00000000-0005-0000-0000-00000B2A0000}"/>
    <cellStyle name="Normal 14 3 3 6 2" xfId="38203" xr:uid="{00000000-0005-0000-0000-00000C2A0000}"/>
    <cellStyle name="Normal 14 3 3 7" xfId="9707" xr:uid="{00000000-0005-0000-0000-00000D2A0000}"/>
    <cellStyle name="Normal 14 3 3 7 2" xfId="32888" xr:uid="{00000000-0005-0000-0000-00000E2A0000}"/>
    <cellStyle name="Normal 14 3 3 8" xfId="20334" xr:uid="{00000000-0005-0000-0000-00000F2A0000}"/>
    <cellStyle name="Normal 14 3 3 8 2" xfId="27578" xr:uid="{00000000-0005-0000-0000-0000102A0000}"/>
    <cellStyle name="Normal 14 3 3 9" xfId="22263" xr:uid="{00000000-0005-0000-0000-0000112A0000}"/>
    <cellStyle name="Normal 14 3 4" xfId="865" xr:uid="{00000000-0005-0000-0000-0000122A0000}"/>
    <cellStyle name="Normal 14 3 4 10" xfId="43658" xr:uid="{00000000-0005-0000-0000-0000132A0000}"/>
    <cellStyle name="Normal 14 3 4 11" xfId="4549" xr:uid="{00000000-0005-0000-0000-0000142A0000}"/>
    <cellStyle name="Normal 14 3 4 12" xfId="2818" xr:uid="{00000000-0005-0000-0000-0000152A0000}"/>
    <cellStyle name="Normal 14 3 4 2" xfId="1273" xr:uid="{00000000-0005-0000-0000-0000162A0000}"/>
    <cellStyle name="Normal 14 3 4 2 10" xfId="4550" xr:uid="{00000000-0005-0000-0000-0000172A0000}"/>
    <cellStyle name="Normal 14 3 4 2 11" xfId="3224" xr:uid="{00000000-0005-0000-0000-0000182A0000}"/>
    <cellStyle name="Normal 14 3 4 2 2" xfId="2088" xr:uid="{00000000-0005-0000-0000-0000192A0000}"/>
    <cellStyle name="Normal 14 3 4 2 2 10" xfId="4036" xr:uid="{00000000-0005-0000-0000-00001A2A0000}"/>
    <cellStyle name="Normal 14 3 4 2 2 2" xfId="7643" xr:uid="{00000000-0005-0000-0000-00001B2A0000}"/>
    <cellStyle name="Normal 14 3 4 2 2 2 2" xfId="17977" xr:uid="{00000000-0005-0000-0000-00001C2A0000}"/>
    <cellStyle name="Normal 14 3 4 2 2 2 2 2" xfId="41313" xr:uid="{00000000-0005-0000-0000-00001D2A0000}"/>
    <cellStyle name="Normal 14 3 4 2 2 2 3" xfId="12815" xr:uid="{00000000-0005-0000-0000-00001E2A0000}"/>
    <cellStyle name="Normal 14 3 4 2 2 2 3 2" xfId="35998" xr:uid="{00000000-0005-0000-0000-00001F2A0000}"/>
    <cellStyle name="Normal 14 3 4 2 2 2 4" xfId="30688" xr:uid="{00000000-0005-0000-0000-0000202A0000}"/>
    <cellStyle name="Normal 14 3 4 2 2 2 5" xfId="25373" xr:uid="{00000000-0005-0000-0000-0000212A0000}"/>
    <cellStyle name="Normal 14 3 4 2 2 3" xfId="9267" xr:uid="{00000000-0005-0000-0000-0000222A0000}"/>
    <cellStyle name="Normal 14 3 4 2 2 3 2" xfId="19736" xr:uid="{00000000-0005-0000-0000-0000232A0000}"/>
    <cellStyle name="Normal 14 3 4 2 2 3 2 2" xfId="43081" xr:uid="{00000000-0005-0000-0000-0000242A0000}"/>
    <cellStyle name="Normal 14 3 4 2 2 3 3" xfId="14582" xr:uid="{00000000-0005-0000-0000-0000252A0000}"/>
    <cellStyle name="Normal 14 3 4 2 2 3 3 2" xfId="37766" xr:uid="{00000000-0005-0000-0000-0000262A0000}"/>
    <cellStyle name="Normal 14 3 4 2 2 3 4" xfId="32456" xr:uid="{00000000-0005-0000-0000-0000272A0000}"/>
    <cellStyle name="Normal 14 3 4 2 2 3 5" xfId="27141" xr:uid="{00000000-0005-0000-0000-0000282A0000}"/>
    <cellStyle name="Normal 14 3 4 2 2 4" xfId="16363" xr:uid="{00000000-0005-0000-0000-0000292A0000}"/>
    <cellStyle name="Normal 14 3 4 2 2 4 2" xfId="39550" xr:uid="{00000000-0005-0000-0000-00002A2A0000}"/>
    <cellStyle name="Normal 14 3 4 2 2 5" xfId="11054" xr:uid="{00000000-0005-0000-0000-00002B2A0000}"/>
    <cellStyle name="Normal 14 3 4 2 2 5 2" xfId="34235" xr:uid="{00000000-0005-0000-0000-00002C2A0000}"/>
    <cellStyle name="Normal 14 3 4 2 2 6" xfId="21681" xr:uid="{00000000-0005-0000-0000-00002D2A0000}"/>
    <cellStyle name="Normal 14 3 4 2 2 6 2" xfId="28925" xr:uid="{00000000-0005-0000-0000-00002E2A0000}"/>
    <cellStyle name="Normal 14 3 4 2 2 7" xfId="23610" xr:uid="{00000000-0005-0000-0000-00002F2A0000}"/>
    <cellStyle name="Normal 14 3 4 2 2 8" xfId="44876" xr:uid="{00000000-0005-0000-0000-0000302A0000}"/>
    <cellStyle name="Normal 14 3 4 2 2 9" xfId="4551" xr:uid="{00000000-0005-0000-0000-0000312A0000}"/>
    <cellStyle name="Normal 14 3 4 2 3" xfId="6843" xr:uid="{00000000-0005-0000-0000-0000322A0000}"/>
    <cellStyle name="Normal 14 3 4 2 3 2" xfId="17213" xr:uid="{00000000-0005-0000-0000-0000332A0000}"/>
    <cellStyle name="Normal 14 3 4 2 3 2 2" xfId="40501" xr:uid="{00000000-0005-0000-0000-0000342A0000}"/>
    <cellStyle name="Normal 14 3 4 2 3 3" xfId="12003" xr:uid="{00000000-0005-0000-0000-0000352A0000}"/>
    <cellStyle name="Normal 14 3 4 2 3 3 2" xfId="35186" xr:uid="{00000000-0005-0000-0000-0000362A0000}"/>
    <cellStyle name="Normal 14 3 4 2 3 4" xfId="29876" xr:uid="{00000000-0005-0000-0000-0000372A0000}"/>
    <cellStyle name="Normal 14 3 4 2 3 5" xfId="24561" xr:uid="{00000000-0005-0000-0000-0000382A0000}"/>
    <cellStyle name="Normal 14 3 4 2 4" xfId="8502" xr:uid="{00000000-0005-0000-0000-0000392A0000}"/>
    <cellStyle name="Normal 14 3 4 2 4 2" xfId="18924" xr:uid="{00000000-0005-0000-0000-00003A2A0000}"/>
    <cellStyle name="Normal 14 3 4 2 4 2 2" xfId="42269" xr:uid="{00000000-0005-0000-0000-00003B2A0000}"/>
    <cellStyle name="Normal 14 3 4 2 4 3" xfId="13770" xr:uid="{00000000-0005-0000-0000-00003C2A0000}"/>
    <cellStyle name="Normal 14 3 4 2 4 3 2" xfId="36954" xr:uid="{00000000-0005-0000-0000-00003D2A0000}"/>
    <cellStyle name="Normal 14 3 4 2 4 4" xfId="31644" xr:uid="{00000000-0005-0000-0000-00003E2A0000}"/>
    <cellStyle name="Normal 14 3 4 2 4 5" xfId="26329" xr:uid="{00000000-0005-0000-0000-00003F2A0000}"/>
    <cellStyle name="Normal 14 3 4 2 5" xfId="15551" xr:uid="{00000000-0005-0000-0000-0000402A0000}"/>
    <cellStyle name="Normal 14 3 4 2 5 2" xfId="38738" xr:uid="{00000000-0005-0000-0000-0000412A0000}"/>
    <cellStyle name="Normal 14 3 4 2 6" xfId="10242" xr:uid="{00000000-0005-0000-0000-0000422A0000}"/>
    <cellStyle name="Normal 14 3 4 2 6 2" xfId="33423" xr:uid="{00000000-0005-0000-0000-0000432A0000}"/>
    <cellStyle name="Normal 14 3 4 2 7" xfId="20869" xr:uid="{00000000-0005-0000-0000-0000442A0000}"/>
    <cellStyle name="Normal 14 3 4 2 7 2" xfId="28113" xr:uid="{00000000-0005-0000-0000-0000452A0000}"/>
    <cellStyle name="Normal 14 3 4 2 8" xfId="22798" xr:uid="{00000000-0005-0000-0000-0000462A0000}"/>
    <cellStyle name="Normal 14 3 4 2 9" xfId="44064" xr:uid="{00000000-0005-0000-0000-0000472A0000}"/>
    <cellStyle name="Normal 14 3 4 3" xfId="1681" xr:uid="{00000000-0005-0000-0000-0000482A0000}"/>
    <cellStyle name="Normal 14 3 4 3 10" xfId="3630" xr:uid="{00000000-0005-0000-0000-0000492A0000}"/>
    <cellStyle name="Normal 14 3 4 3 2" xfId="7243" xr:uid="{00000000-0005-0000-0000-00004A2A0000}"/>
    <cellStyle name="Normal 14 3 4 3 2 2" xfId="17595" xr:uid="{00000000-0005-0000-0000-00004B2A0000}"/>
    <cellStyle name="Normal 14 3 4 3 2 2 2" xfId="40907" xr:uid="{00000000-0005-0000-0000-00004C2A0000}"/>
    <cellStyle name="Normal 14 3 4 3 2 3" xfId="12409" xr:uid="{00000000-0005-0000-0000-00004D2A0000}"/>
    <cellStyle name="Normal 14 3 4 3 2 3 2" xfId="35592" xr:uid="{00000000-0005-0000-0000-00004E2A0000}"/>
    <cellStyle name="Normal 14 3 4 3 2 4" xfId="30282" xr:uid="{00000000-0005-0000-0000-00004F2A0000}"/>
    <cellStyle name="Normal 14 3 4 3 2 5" xfId="24967" xr:uid="{00000000-0005-0000-0000-0000502A0000}"/>
    <cellStyle name="Normal 14 3 4 3 3" xfId="8884" xr:uid="{00000000-0005-0000-0000-0000512A0000}"/>
    <cellStyle name="Normal 14 3 4 3 3 2" xfId="19330" xr:uid="{00000000-0005-0000-0000-0000522A0000}"/>
    <cellStyle name="Normal 14 3 4 3 3 2 2" xfId="42675" xr:uid="{00000000-0005-0000-0000-0000532A0000}"/>
    <cellStyle name="Normal 14 3 4 3 3 3" xfId="14176" xr:uid="{00000000-0005-0000-0000-0000542A0000}"/>
    <cellStyle name="Normal 14 3 4 3 3 3 2" xfId="37360" xr:uid="{00000000-0005-0000-0000-0000552A0000}"/>
    <cellStyle name="Normal 14 3 4 3 3 4" xfId="32050" xr:uid="{00000000-0005-0000-0000-0000562A0000}"/>
    <cellStyle name="Normal 14 3 4 3 3 5" xfId="26735" xr:uid="{00000000-0005-0000-0000-0000572A0000}"/>
    <cellStyle name="Normal 14 3 4 3 4" xfId="15957" xr:uid="{00000000-0005-0000-0000-0000582A0000}"/>
    <cellStyle name="Normal 14 3 4 3 4 2" xfId="39144" xr:uid="{00000000-0005-0000-0000-0000592A0000}"/>
    <cellStyle name="Normal 14 3 4 3 5" xfId="10648" xr:uid="{00000000-0005-0000-0000-00005A2A0000}"/>
    <cellStyle name="Normal 14 3 4 3 5 2" xfId="33829" xr:uid="{00000000-0005-0000-0000-00005B2A0000}"/>
    <cellStyle name="Normal 14 3 4 3 6" xfId="21275" xr:uid="{00000000-0005-0000-0000-00005C2A0000}"/>
    <cellStyle name="Normal 14 3 4 3 6 2" xfId="28519" xr:uid="{00000000-0005-0000-0000-00005D2A0000}"/>
    <cellStyle name="Normal 14 3 4 3 7" xfId="23204" xr:uid="{00000000-0005-0000-0000-00005E2A0000}"/>
    <cellStyle name="Normal 14 3 4 3 8" xfId="44470" xr:uid="{00000000-0005-0000-0000-00005F2A0000}"/>
    <cellStyle name="Normal 14 3 4 3 9" xfId="4552" xr:uid="{00000000-0005-0000-0000-0000602A0000}"/>
    <cellStyle name="Normal 14 3 4 4" xfId="6444" xr:uid="{00000000-0005-0000-0000-0000612A0000}"/>
    <cellStyle name="Normal 14 3 4 4 2" xfId="16855" xr:uid="{00000000-0005-0000-0000-0000622A0000}"/>
    <cellStyle name="Normal 14 3 4 4 2 2" xfId="40095" xr:uid="{00000000-0005-0000-0000-0000632A0000}"/>
    <cellStyle name="Normal 14 3 4 4 3" xfId="11597" xr:uid="{00000000-0005-0000-0000-0000642A0000}"/>
    <cellStyle name="Normal 14 3 4 4 3 2" xfId="34780" xr:uid="{00000000-0005-0000-0000-0000652A0000}"/>
    <cellStyle name="Normal 14 3 4 4 4" xfId="29470" xr:uid="{00000000-0005-0000-0000-0000662A0000}"/>
    <cellStyle name="Normal 14 3 4 4 5" xfId="24155" xr:uid="{00000000-0005-0000-0000-0000672A0000}"/>
    <cellStyle name="Normal 14 3 4 5" xfId="8144" xr:uid="{00000000-0005-0000-0000-0000682A0000}"/>
    <cellStyle name="Normal 14 3 4 5 2" xfId="18519" xr:uid="{00000000-0005-0000-0000-0000692A0000}"/>
    <cellStyle name="Normal 14 3 4 5 2 2" xfId="41863" xr:uid="{00000000-0005-0000-0000-00006A2A0000}"/>
    <cellStyle name="Normal 14 3 4 5 3" xfId="13364" xr:uid="{00000000-0005-0000-0000-00006B2A0000}"/>
    <cellStyle name="Normal 14 3 4 5 3 2" xfId="36548" xr:uid="{00000000-0005-0000-0000-00006C2A0000}"/>
    <cellStyle name="Normal 14 3 4 5 4" xfId="31238" xr:uid="{00000000-0005-0000-0000-00006D2A0000}"/>
    <cellStyle name="Normal 14 3 4 5 5" xfId="25923" xr:uid="{00000000-0005-0000-0000-00006E2A0000}"/>
    <cellStyle name="Normal 14 3 4 6" xfId="15145" xr:uid="{00000000-0005-0000-0000-00006F2A0000}"/>
    <cellStyle name="Normal 14 3 4 6 2" xfId="38332" xr:uid="{00000000-0005-0000-0000-0000702A0000}"/>
    <cellStyle name="Normal 14 3 4 7" xfId="9836" xr:uid="{00000000-0005-0000-0000-0000712A0000}"/>
    <cellStyle name="Normal 14 3 4 7 2" xfId="33017" xr:uid="{00000000-0005-0000-0000-0000722A0000}"/>
    <cellStyle name="Normal 14 3 4 8" xfId="20463" xr:uid="{00000000-0005-0000-0000-0000732A0000}"/>
    <cellStyle name="Normal 14 3 4 8 2" xfId="27707" xr:uid="{00000000-0005-0000-0000-0000742A0000}"/>
    <cellStyle name="Normal 14 3 4 9" xfId="22392" xr:uid="{00000000-0005-0000-0000-0000752A0000}"/>
    <cellStyle name="Normal 14 3 5" xfId="1009" xr:uid="{00000000-0005-0000-0000-0000762A0000}"/>
    <cellStyle name="Normal 14 3 5 10" xfId="4553" xr:uid="{00000000-0005-0000-0000-0000772A0000}"/>
    <cellStyle name="Normal 14 3 5 11" xfId="2960" xr:uid="{00000000-0005-0000-0000-0000782A0000}"/>
    <cellStyle name="Normal 14 3 5 2" xfId="1824" xr:uid="{00000000-0005-0000-0000-0000792A0000}"/>
    <cellStyle name="Normal 14 3 5 2 10" xfId="3772" xr:uid="{00000000-0005-0000-0000-00007A2A0000}"/>
    <cellStyle name="Normal 14 3 5 2 2" xfId="7383" xr:uid="{00000000-0005-0000-0000-00007B2A0000}"/>
    <cellStyle name="Normal 14 3 5 2 2 2" xfId="17737" xr:uid="{00000000-0005-0000-0000-00007C2A0000}"/>
    <cellStyle name="Normal 14 3 5 2 2 2 2" xfId="41049" xr:uid="{00000000-0005-0000-0000-00007D2A0000}"/>
    <cellStyle name="Normal 14 3 5 2 2 3" xfId="12551" xr:uid="{00000000-0005-0000-0000-00007E2A0000}"/>
    <cellStyle name="Normal 14 3 5 2 2 3 2" xfId="35734" xr:uid="{00000000-0005-0000-0000-00007F2A0000}"/>
    <cellStyle name="Normal 14 3 5 2 2 4" xfId="30424" xr:uid="{00000000-0005-0000-0000-0000802A0000}"/>
    <cellStyle name="Normal 14 3 5 2 2 5" xfId="25109" xr:uid="{00000000-0005-0000-0000-0000812A0000}"/>
    <cellStyle name="Normal 14 3 5 2 3" xfId="9027" xr:uid="{00000000-0005-0000-0000-0000822A0000}"/>
    <cellStyle name="Normal 14 3 5 2 3 2" xfId="19472" xr:uid="{00000000-0005-0000-0000-0000832A0000}"/>
    <cellStyle name="Normal 14 3 5 2 3 2 2" xfId="42817" xr:uid="{00000000-0005-0000-0000-0000842A0000}"/>
    <cellStyle name="Normal 14 3 5 2 3 3" xfId="14318" xr:uid="{00000000-0005-0000-0000-0000852A0000}"/>
    <cellStyle name="Normal 14 3 5 2 3 3 2" xfId="37502" xr:uid="{00000000-0005-0000-0000-0000862A0000}"/>
    <cellStyle name="Normal 14 3 5 2 3 4" xfId="32192" xr:uid="{00000000-0005-0000-0000-0000872A0000}"/>
    <cellStyle name="Normal 14 3 5 2 3 5" xfId="26877" xr:uid="{00000000-0005-0000-0000-0000882A0000}"/>
    <cellStyle name="Normal 14 3 5 2 4" xfId="16099" xr:uid="{00000000-0005-0000-0000-0000892A0000}"/>
    <cellStyle name="Normal 14 3 5 2 4 2" xfId="39286" xr:uid="{00000000-0005-0000-0000-00008A2A0000}"/>
    <cellStyle name="Normal 14 3 5 2 5" xfId="10790" xr:uid="{00000000-0005-0000-0000-00008B2A0000}"/>
    <cellStyle name="Normal 14 3 5 2 5 2" xfId="33971" xr:uid="{00000000-0005-0000-0000-00008C2A0000}"/>
    <cellStyle name="Normal 14 3 5 2 6" xfId="21417" xr:uid="{00000000-0005-0000-0000-00008D2A0000}"/>
    <cellStyle name="Normal 14 3 5 2 6 2" xfId="28661" xr:uid="{00000000-0005-0000-0000-00008E2A0000}"/>
    <cellStyle name="Normal 14 3 5 2 7" xfId="23346" xr:uid="{00000000-0005-0000-0000-00008F2A0000}"/>
    <cellStyle name="Normal 14 3 5 2 8" xfId="44612" xr:uid="{00000000-0005-0000-0000-0000902A0000}"/>
    <cellStyle name="Normal 14 3 5 2 9" xfId="4554" xr:uid="{00000000-0005-0000-0000-0000912A0000}"/>
    <cellStyle name="Normal 14 3 5 3" xfId="6583" xr:uid="{00000000-0005-0000-0000-0000922A0000}"/>
    <cellStyle name="Normal 14 3 5 3 2" xfId="16985" xr:uid="{00000000-0005-0000-0000-0000932A0000}"/>
    <cellStyle name="Normal 14 3 5 3 2 2" xfId="40237" xr:uid="{00000000-0005-0000-0000-0000942A0000}"/>
    <cellStyle name="Normal 14 3 5 3 3" xfId="11739" xr:uid="{00000000-0005-0000-0000-0000952A0000}"/>
    <cellStyle name="Normal 14 3 5 3 3 2" xfId="34922" xr:uid="{00000000-0005-0000-0000-0000962A0000}"/>
    <cellStyle name="Normal 14 3 5 3 4" xfId="29612" xr:uid="{00000000-0005-0000-0000-0000972A0000}"/>
    <cellStyle name="Normal 14 3 5 3 5" xfId="24297" xr:uid="{00000000-0005-0000-0000-0000982A0000}"/>
    <cellStyle name="Normal 14 3 5 4" xfId="8274" xr:uid="{00000000-0005-0000-0000-0000992A0000}"/>
    <cellStyle name="Normal 14 3 5 4 2" xfId="18660" xr:uid="{00000000-0005-0000-0000-00009A2A0000}"/>
    <cellStyle name="Normal 14 3 5 4 2 2" xfId="42005" xr:uid="{00000000-0005-0000-0000-00009B2A0000}"/>
    <cellStyle name="Normal 14 3 5 4 3" xfId="13506" xr:uid="{00000000-0005-0000-0000-00009C2A0000}"/>
    <cellStyle name="Normal 14 3 5 4 3 2" xfId="36690" xr:uid="{00000000-0005-0000-0000-00009D2A0000}"/>
    <cellStyle name="Normal 14 3 5 4 4" xfId="31380" xr:uid="{00000000-0005-0000-0000-00009E2A0000}"/>
    <cellStyle name="Normal 14 3 5 4 5" xfId="26065" xr:uid="{00000000-0005-0000-0000-00009F2A0000}"/>
    <cellStyle name="Normal 14 3 5 5" xfId="15287" xr:uid="{00000000-0005-0000-0000-0000A02A0000}"/>
    <cellStyle name="Normal 14 3 5 5 2" xfId="38474" xr:uid="{00000000-0005-0000-0000-0000A12A0000}"/>
    <cellStyle name="Normal 14 3 5 6" xfId="9978" xr:uid="{00000000-0005-0000-0000-0000A22A0000}"/>
    <cellStyle name="Normal 14 3 5 6 2" xfId="33159" xr:uid="{00000000-0005-0000-0000-0000A32A0000}"/>
    <cellStyle name="Normal 14 3 5 7" xfId="20605" xr:uid="{00000000-0005-0000-0000-0000A42A0000}"/>
    <cellStyle name="Normal 14 3 5 7 2" xfId="27849" xr:uid="{00000000-0005-0000-0000-0000A52A0000}"/>
    <cellStyle name="Normal 14 3 5 8" xfId="22534" xr:uid="{00000000-0005-0000-0000-0000A62A0000}"/>
    <cellStyle name="Normal 14 3 5 9" xfId="43800" xr:uid="{00000000-0005-0000-0000-0000A72A0000}"/>
    <cellStyle name="Normal 14 3 6" xfId="590" xr:uid="{00000000-0005-0000-0000-0000A82A0000}"/>
    <cellStyle name="Normal 14 3 6 10" xfId="2554" xr:uid="{00000000-0005-0000-0000-0000A92A0000}"/>
    <cellStyle name="Normal 14 3 6 2" xfId="6184" xr:uid="{00000000-0005-0000-0000-0000AA2A0000}"/>
    <cellStyle name="Normal 14 3 6 2 2" xfId="16627" xr:uid="{00000000-0005-0000-0000-0000AB2A0000}"/>
    <cellStyle name="Normal 14 3 6 2 2 2" xfId="39831" xr:uid="{00000000-0005-0000-0000-0000AC2A0000}"/>
    <cellStyle name="Normal 14 3 6 2 3" xfId="11333" xr:uid="{00000000-0005-0000-0000-0000AD2A0000}"/>
    <cellStyle name="Normal 14 3 6 2 3 2" xfId="34516" xr:uid="{00000000-0005-0000-0000-0000AE2A0000}"/>
    <cellStyle name="Normal 14 3 6 2 4" xfId="29206" xr:uid="{00000000-0005-0000-0000-0000AF2A0000}"/>
    <cellStyle name="Normal 14 3 6 2 5" xfId="23891" xr:uid="{00000000-0005-0000-0000-0000B02A0000}"/>
    <cellStyle name="Normal 14 3 6 3" xfId="7916" xr:uid="{00000000-0005-0000-0000-0000B12A0000}"/>
    <cellStyle name="Normal 14 3 6 3 2" xfId="18255" xr:uid="{00000000-0005-0000-0000-0000B22A0000}"/>
    <cellStyle name="Normal 14 3 6 3 2 2" xfId="41599" xr:uid="{00000000-0005-0000-0000-0000B32A0000}"/>
    <cellStyle name="Normal 14 3 6 3 3" xfId="13100" xr:uid="{00000000-0005-0000-0000-0000B42A0000}"/>
    <cellStyle name="Normal 14 3 6 3 3 2" xfId="36284" xr:uid="{00000000-0005-0000-0000-0000B52A0000}"/>
    <cellStyle name="Normal 14 3 6 3 4" xfId="30974" xr:uid="{00000000-0005-0000-0000-0000B62A0000}"/>
    <cellStyle name="Normal 14 3 6 3 5" xfId="25659" xr:uid="{00000000-0005-0000-0000-0000B72A0000}"/>
    <cellStyle name="Normal 14 3 6 4" xfId="14881" xr:uid="{00000000-0005-0000-0000-0000B82A0000}"/>
    <cellStyle name="Normal 14 3 6 4 2" xfId="38068" xr:uid="{00000000-0005-0000-0000-0000B92A0000}"/>
    <cellStyle name="Normal 14 3 6 5" xfId="9572" xr:uid="{00000000-0005-0000-0000-0000BA2A0000}"/>
    <cellStyle name="Normal 14 3 6 5 2" xfId="32753" xr:uid="{00000000-0005-0000-0000-0000BB2A0000}"/>
    <cellStyle name="Normal 14 3 6 6" xfId="20199" xr:uid="{00000000-0005-0000-0000-0000BC2A0000}"/>
    <cellStyle name="Normal 14 3 6 6 2" xfId="27443" xr:uid="{00000000-0005-0000-0000-0000BD2A0000}"/>
    <cellStyle name="Normal 14 3 6 7" xfId="22128" xr:uid="{00000000-0005-0000-0000-0000BE2A0000}"/>
    <cellStyle name="Normal 14 3 6 8" xfId="43394" xr:uid="{00000000-0005-0000-0000-0000BF2A0000}"/>
    <cellStyle name="Normal 14 3 6 9" xfId="4555" xr:uid="{00000000-0005-0000-0000-0000C02A0000}"/>
    <cellStyle name="Normal 14 3 7" xfId="1417" xr:uid="{00000000-0005-0000-0000-0000C12A0000}"/>
    <cellStyle name="Normal 14 3 7 10" xfId="3366" xr:uid="{00000000-0005-0000-0000-0000C22A0000}"/>
    <cellStyle name="Normal 14 3 7 2" xfId="6983" xr:uid="{00000000-0005-0000-0000-0000C32A0000}"/>
    <cellStyle name="Normal 14 3 7 2 2" xfId="17355" xr:uid="{00000000-0005-0000-0000-0000C42A0000}"/>
    <cellStyle name="Normal 14 3 7 2 2 2" xfId="40643" xr:uid="{00000000-0005-0000-0000-0000C52A0000}"/>
    <cellStyle name="Normal 14 3 7 2 3" xfId="12145" xr:uid="{00000000-0005-0000-0000-0000C62A0000}"/>
    <cellStyle name="Normal 14 3 7 2 3 2" xfId="35328" xr:uid="{00000000-0005-0000-0000-0000C72A0000}"/>
    <cellStyle name="Normal 14 3 7 2 4" xfId="30018" xr:uid="{00000000-0005-0000-0000-0000C82A0000}"/>
    <cellStyle name="Normal 14 3 7 2 5" xfId="24703" xr:uid="{00000000-0005-0000-0000-0000C92A0000}"/>
    <cellStyle name="Normal 14 3 7 3" xfId="8644" xr:uid="{00000000-0005-0000-0000-0000CA2A0000}"/>
    <cellStyle name="Normal 14 3 7 3 2" xfId="19066" xr:uid="{00000000-0005-0000-0000-0000CB2A0000}"/>
    <cellStyle name="Normal 14 3 7 3 2 2" xfId="42411" xr:uid="{00000000-0005-0000-0000-0000CC2A0000}"/>
    <cellStyle name="Normal 14 3 7 3 3" xfId="13912" xr:uid="{00000000-0005-0000-0000-0000CD2A0000}"/>
    <cellStyle name="Normal 14 3 7 3 3 2" xfId="37096" xr:uid="{00000000-0005-0000-0000-0000CE2A0000}"/>
    <cellStyle name="Normal 14 3 7 3 4" xfId="31786" xr:uid="{00000000-0005-0000-0000-0000CF2A0000}"/>
    <cellStyle name="Normal 14 3 7 3 5" xfId="26471" xr:uid="{00000000-0005-0000-0000-0000D02A0000}"/>
    <cellStyle name="Normal 14 3 7 4" xfId="15693" xr:uid="{00000000-0005-0000-0000-0000D12A0000}"/>
    <cellStyle name="Normal 14 3 7 4 2" xfId="38880" xr:uid="{00000000-0005-0000-0000-0000D22A0000}"/>
    <cellStyle name="Normal 14 3 7 5" xfId="10384" xr:uid="{00000000-0005-0000-0000-0000D32A0000}"/>
    <cellStyle name="Normal 14 3 7 5 2" xfId="33565" xr:uid="{00000000-0005-0000-0000-0000D42A0000}"/>
    <cellStyle name="Normal 14 3 7 6" xfId="21011" xr:uid="{00000000-0005-0000-0000-0000D52A0000}"/>
    <cellStyle name="Normal 14 3 7 6 2" xfId="28255" xr:uid="{00000000-0005-0000-0000-0000D62A0000}"/>
    <cellStyle name="Normal 14 3 7 7" xfId="22940" xr:uid="{00000000-0005-0000-0000-0000D72A0000}"/>
    <cellStyle name="Normal 14 3 7 8" xfId="44206" xr:uid="{00000000-0005-0000-0000-0000D82A0000}"/>
    <cellStyle name="Normal 14 3 7 9" xfId="4556" xr:uid="{00000000-0005-0000-0000-0000D92A0000}"/>
    <cellStyle name="Normal 14 3 8" xfId="6051" xr:uid="{00000000-0005-0000-0000-0000DA2A0000}"/>
    <cellStyle name="Normal 14 3 8 2" xfId="16506" xr:uid="{00000000-0005-0000-0000-0000DB2A0000}"/>
    <cellStyle name="Normal 14 3 8 2 2" xfId="39697" xr:uid="{00000000-0005-0000-0000-0000DC2A0000}"/>
    <cellStyle name="Normal 14 3 8 3" xfId="11199" xr:uid="{00000000-0005-0000-0000-0000DD2A0000}"/>
    <cellStyle name="Normal 14 3 8 3 2" xfId="34382" xr:uid="{00000000-0005-0000-0000-0000DE2A0000}"/>
    <cellStyle name="Normal 14 3 8 4" xfId="29072" xr:uid="{00000000-0005-0000-0000-0000DF2A0000}"/>
    <cellStyle name="Normal 14 3 8 5" xfId="23757" xr:uid="{00000000-0005-0000-0000-0000E02A0000}"/>
    <cellStyle name="Normal 14 3 9" xfId="7795" xr:uid="{00000000-0005-0000-0000-0000E12A0000}"/>
    <cellStyle name="Normal 14 3 9 2" xfId="18122" xr:uid="{00000000-0005-0000-0000-0000E22A0000}"/>
    <cellStyle name="Normal 14 3 9 2 2" xfId="41465" xr:uid="{00000000-0005-0000-0000-0000E32A0000}"/>
    <cellStyle name="Normal 14 3 9 3" xfId="12966" xr:uid="{00000000-0005-0000-0000-0000E42A0000}"/>
    <cellStyle name="Normal 14 3 9 3 2" xfId="36150" xr:uid="{00000000-0005-0000-0000-0000E52A0000}"/>
    <cellStyle name="Normal 14 3 9 4" xfId="30840" xr:uid="{00000000-0005-0000-0000-0000E62A0000}"/>
    <cellStyle name="Normal 14 3 9 5" xfId="25525" xr:uid="{00000000-0005-0000-0000-0000E72A0000}"/>
    <cellStyle name="Normal 14 4" xfId="468" xr:uid="{00000000-0005-0000-0000-0000E82A0000}"/>
    <cellStyle name="Normal 14 4 10" xfId="9450" xr:uid="{00000000-0005-0000-0000-0000E92A0000}"/>
    <cellStyle name="Normal 14 4 10 2" xfId="32631" xr:uid="{00000000-0005-0000-0000-0000EA2A0000}"/>
    <cellStyle name="Normal 14 4 11" xfId="20077" xr:uid="{00000000-0005-0000-0000-0000EB2A0000}"/>
    <cellStyle name="Normal 14 4 11 2" xfId="27321" xr:uid="{00000000-0005-0000-0000-0000EC2A0000}"/>
    <cellStyle name="Normal 14 4 12" xfId="22006" xr:uid="{00000000-0005-0000-0000-0000ED2A0000}"/>
    <cellStyle name="Normal 14 4 13" xfId="43272" xr:uid="{00000000-0005-0000-0000-0000EE2A0000}"/>
    <cellStyle name="Normal 14 4 14" xfId="4557" xr:uid="{00000000-0005-0000-0000-0000EF2A0000}"/>
    <cellStyle name="Normal 14 4 15" xfId="2432" xr:uid="{00000000-0005-0000-0000-0000F02A0000}"/>
    <cellStyle name="Normal 14 4 2" xfId="740" xr:uid="{00000000-0005-0000-0000-0000F12A0000}"/>
    <cellStyle name="Normal 14 4 2 10" xfId="43541" xr:uid="{00000000-0005-0000-0000-0000F22A0000}"/>
    <cellStyle name="Normal 14 4 2 11" xfId="4558" xr:uid="{00000000-0005-0000-0000-0000F32A0000}"/>
    <cellStyle name="Normal 14 4 2 12" xfId="2701" xr:uid="{00000000-0005-0000-0000-0000F42A0000}"/>
    <cellStyle name="Normal 14 4 2 2" xfId="1156" xr:uid="{00000000-0005-0000-0000-0000F52A0000}"/>
    <cellStyle name="Normal 14 4 2 2 10" xfId="4559" xr:uid="{00000000-0005-0000-0000-0000F62A0000}"/>
    <cellStyle name="Normal 14 4 2 2 11" xfId="3107" xr:uid="{00000000-0005-0000-0000-0000F72A0000}"/>
    <cellStyle name="Normal 14 4 2 2 2" xfId="1971" xr:uid="{00000000-0005-0000-0000-0000F82A0000}"/>
    <cellStyle name="Normal 14 4 2 2 2 10" xfId="3919" xr:uid="{00000000-0005-0000-0000-0000F92A0000}"/>
    <cellStyle name="Normal 14 4 2 2 2 2" xfId="7528" xr:uid="{00000000-0005-0000-0000-0000FA2A0000}"/>
    <cellStyle name="Normal 14 4 2 2 2 2 2" xfId="17872" xr:uid="{00000000-0005-0000-0000-0000FB2A0000}"/>
    <cellStyle name="Normal 14 4 2 2 2 2 2 2" xfId="41196" xr:uid="{00000000-0005-0000-0000-0000FC2A0000}"/>
    <cellStyle name="Normal 14 4 2 2 2 2 3" xfId="12698" xr:uid="{00000000-0005-0000-0000-0000FD2A0000}"/>
    <cellStyle name="Normal 14 4 2 2 2 2 3 2" xfId="35881" xr:uid="{00000000-0005-0000-0000-0000FE2A0000}"/>
    <cellStyle name="Normal 14 4 2 2 2 2 4" xfId="30571" xr:uid="{00000000-0005-0000-0000-0000FF2A0000}"/>
    <cellStyle name="Normal 14 4 2 2 2 2 5" xfId="25256" xr:uid="{00000000-0005-0000-0000-0000002B0000}"/>
    <cellStyle name="Normal 14 4 2 2 2 3" xfId="9162" xr:uid="{00000000-0005-0000-0000-0000012B0000}"/>
    <cellStyle name="Normal 14 4 2 2 2 3 2" xfId="19619" xr:uid="{00000000-0005-0000-0000-0000022B0000}"/>
    <cellStyle name="Normal 14 4 2 2 2 3 2 2" xfId="42964" xr:uid="{00000000-0005-0000-0000-0000032B0000}"/>
    <cellStyle name="Normal 14 4 2 2 2 3 3" xfId="14465" xr:uid="{00000000-0005-0000-0000-0000042B0000}"/>
    <cellStyle name="Normal 14 4 2 2 2 3 3 2" xfId="37649" xr:uid="{00000000-0005-0000-0000-0000052B0000}"/>
    <cellStyle name="Normal 14 4 2 2 2 3 4" xfId="32339" xr:uid="{00000000-0005-0000-0000-0000062B0000}"/>
    <cellStyle name="Normal 14 4 2 2 2 3 5" xfId="27024" xr:uid="{00000000-0005-0000-0000-0000072B0000}"/>
    <cellStyle name="Normal 14 4 2 2 2 4" xfId="16246" xr:uid="{00000000-0005-0000-0000-0000082B0000}"/>
    <cellStyle name="Normal 14 4 2 2 2 4 2" xfId="39433" xr:uid="{00000000-0005-0000-0000-0000092B0000}"/>
    <cellStyle name="Normal 14 4 2 2 2 5" xfId="10937" xr:uid="{00000000-0005-0000-0000-00000A2B0000}"/>
    <cellStyle name="Normal 14 4 2 2 2 5 2" xfId="34118" xr:uid="{00000000-0005-0000-0000-00000B2B0000}"/>
    <cellStyle name="Normal 14 4 2 2 2 6" xfId="21564" xr:uid="{00000000-0005-0000-0000-00000C2B0000}"/>
    <cellStyle name="Normal 14 4 2 2 2 6 2" xfId="28808" xr:uid="{00000000-0005-0000-0000-00000D2B0000}"/>
    <cellStyle name="Normal 14 4 2 2 2 7" xfId="23493" xr:uid="{00000000-0005-0000-0000-00000E2B0000}"/>
    <cellStyle name="Normal 14 4 2 2 2 8" xfId="44759" xr:uid="{00000000-0005-0000-0000-00000F2B0000}"/>
    <cellStyle name="Normal 14 4 2 2 2 9" xfId="4560" xr:uid="{00000000-0005-0000-0000-0000102B0000}"/>
    <cellStyle name="Normal 14 4 2 2 3" xfId="6728" xr:uid="{00000000-0005-0000-0000-0000112B0000}"/>
    <cellStyle name="Normal 14 4 2 2 3 2" xfId="17120" xr:uid="{00000000-0005-0000-0000-0000122B0000}"/>
    <cellStyle name="Normal 14 4 2 2 3 2 2" xfId="40384" xr:uid="{00000000-0005-0000-0000-0000132B0000}"/>
    <cellStyle name="Normal 14 4 2 2 3 3" xfId="11886" xr:uid="{00000000-0005-0000-0000-0000142B0000}"/>
    <cellStyle name="Normal 14 4 2 2 3 3 2" xfId="35069" xr:uid="{00000000-0005-0000-0000-0000152B0000}"/>
    <cellStyle name="Normal 14 4 2 2 3 4" xfId="29759" xr:uid="{00000000-0005-0000-0000-0000162B0000}"/>
    <cellStyle name="Normal 14 4 2 2 3 5" xfId="24444" xr:uid="{00000000-0005-0000-0000-0000172B0000}"/>
    <cellStyle name="Normal 14 4 2 2 4" xfId="8409" xr:uid="{00000000-0005-0000-0000-0000182B0000}"/>
    <cellStyle name="Normal 14 4 2 2 4 2" xfId="18807" xr:uid="{00000000-0005-0000-0000-0000192B0000}"/>
    <cellStyle name="Normal 14 4 2 2 4 2 2" xfId="42152" xr:uid="{00000000-0005-0000-0000-00001A2B0000}"/>
    <cellStyle name="Normal 14 4 2 2 4 3" xfId="13653" xr:uid="{00000000-0005-0000-0000-00001B2B0000}"/>
    <cellStyle name="Normal 14 4 2 2 4 3 2" xfId="36837" xr:uid="{00000000-0005-0000-0000-00001C2B0000}"/>
    <cellStyle name="Normal 14 4 2 2 4 4" xfId="31527" xr:uid="{00000000-0005-0000-0000-00001D2B0000}"/>
    <cellStyle name="Normal 14 4 2 2 4 5" xfId="26212" xr:uid="{00000000-0005-0000-0000-00001E2B0000}"/>
    <cellStyle name="Normal 14 4 2 2 5" xfId="15434" xr:uid="{00000000-0005-0000-0000-00001F2B0000}"/>
    <cellStyle name="Normal 14 4 2 2 5 2" xfId="38621" xr:uid="{00000000-0005-0000-0000-0000202B0000}"/>
    <cellStyle name="Normal 14 4 2 2 6" xfId="10125" xr:uid="{00000000-0005-0000-0000-0000212B0000}"/>
    <cellStyle name="Normal 14 4 2 2 6 2" xfId="33306" xr:uid="{00000000-0005-0000-0000-0000222B0000}"/>
    <cellStyle name="Normal 14 4 2 2 7" xfId="20752" xr:uid="{00000000-0005-0000-0000-0000232B0000}"/>
    <cellStyle name="Normal 14 4 2 2 7 2" xfId="27996" xr:uid="{00000000-0005-0000-0000-0000242B0000}"/>
    <cellStyle name="Normal 14 4 2 2 8" xfId="22681" xr:uid="{00000000-0005-0000-0000-0000252B0000}"/>
    <cellStyle name="Normal 14 4 2 2 9" xfId="43947" xr:uid="{00000000-0005-0000-0000-0000262B0000}"/>
    <cellStyle name="Normal 14 4 2 3" xfId="1564" xr:uid="{00000000-0005-0000-0000-0000272B0000}"/>
    <cellStyle name="Normal 14 4 2 3 10" xfId="3513" xr:uid="{00000000-0005-0000-0000-0000282B0000}"/>
    <cellStyle name="Normal 14 4 2 3 2" xfId="7128" xr:uid="{00000000-0005-0000-0000-0000292B0000}"/>
    <cellStyle name="Normal 14 4 2 3 2 2" xfId="17490" xr:uid="{00000000-0005-0000-0000-00002A2B0000}"/>
    <cellStyle name="Normal 14 4 2 3 2 2 2" xfId="40790" xr:uid="{00000000-0005-0000-0000-00002B2B0000}"/>
    <cellStyle name="Normal 14 4 2 3 2 3" xfId="12292" xr:uid="{00000000-0005-0000-0000-00002C2B0000}"/>
    <cellStyle name="Normal 14 4 2 3 2 3 2" xfId="35475" xr:uid="{00000000-0005-0000-0000-00002D2B0000}"/>
    <cellStyle name="Normal 14 4 2 3 2 4" xfId="30165" xr:uid="{00000000-0005-0000-0000-00002E2B0000}"/>
    <cellStyle name="Normal 14 4 2 3 2 5" xfId="24850" xr:uid="{00000000-0005-0000-0000-00002F2B0000}"/>
    <cellStyle name="Normal 14 4 2 3 3" xfId="8779" xr:uid="{00000000-0005-0000-0000-0000302B0000}"/>
    <cellStyle name="Normal 14 4 2 3 3 2" xfId="19213" xr:uid="{00000000-0005-0000-0000-0000312B0000}"/>
    <cellStyle name="Normal 14 4 2 3 3 2 2" xfId="42558" xr:uid="{00000000-0005-0000-0000-0000322B0000}"/>
    <cellStyle name="Normal 14 4 2 3 3 3" xfId="14059" xr:uid="{00000000-0005-0000-0000-0000332B0000}"/>
    <cellStyle name="Normal 14 4 2 3 3 3 2" xfId="37243" xr:uid="{00000000-0005-0000-0000-0000342B0000}"/>
    <cellStyle name="Normal 14 4 2 3 3 4" xfId="31933" xr:uid="{00000000-0005-0000-0000-0000352B0000}"/>
    <cellStyle name="Normal 14 4 2 3 3 5" xfId="26618" xr:uid="{00000000-0005-0000-0000-0000362B0000}"/>
    <cellStyle name="Normal 14 4 2 3 4" xfId="15840" xr:uid="{00000000-0005-0000-0000-0000372B0000}"/>
    <cellStyle name="Normal 14 4 2 3 4 2" xfId="39027" xr:uid="{00000000-0005-0000-0000-0000382B0000}"/>
    <cellStyle name="Normal 14 4 2 3 5" xfId="10531" xr:uid="{00000000-0005-0000-0000-0000392B0000}"/>
    <cellStyle name="Normal 14 4 2 3 5 2" xfId="33712" xr:uid="{00000000-0005-0000-0000-00003A2B0000}"/>
    <cellStyle name="Normal 14 4 2 3 6" xfId="21158" xr:uid="{00000000-0005-0000-0000-00003B2B0000}"/>
    <cellStyle name="Normal 14 4 2 3 6 2" xfId="28402" xr:uid="{00000000-0005-0000-0000-00003C2B0000}"/>
    <cellStyle name="Normal 14 4 2 3 7" xfId="23087" xr:uid="{00000000-0005-0000-0000-00003D2B0000}"/>
    <cellStyle name="Normal 14 4 2 3 8" xfId="44353" xr:uid="{00000000-0005-0000-0000-00003E2B0000}"/>
    <cellStyle name="Normal 14 4 2 3 9" xfId="4561" xr:uid="{00000000-0005-0000-0000-00003F2B0000}"/>
    <cellStyle name="Normal 14 4 2 4" xfId="6329" xr:uid="{00000000-0005-0000-0000-0000402B0000}"/>
    <cellStyle name="Normal 14 4 2 4 2" xfId="16762" xr:uid="{00000000-0005-0000-0000-0000412B0000}"/>
    <cellStyle name="Normal 14 4 2 4 2 2" xfId="39978" xr:uid="{00000000-0005-0000-0000-0000422B0000}"/>
    <cellStyle name="Normal 14 4 2 4 3" xfId="11480" xr:uid="{00000000-0005-0000-0000-0000432B0000}"/>
    <cellStyle name="Normal 14 4 2 4 3 2" xfId="34663" xr:uid="{00000000-0005-0000-0000-0000442B0000}"/>
    <cellStyle name="Normal 14 4 2 4 4" xfId="29353" xr:uid="{00000000-0005-0000-0000-0000452B0000}"/>
    <cellStyle name="Normal 14 4 2 4 5" xfId="24038" xr:uid="{00000000-0005-0000-0000-0000462B0000}"/>
    <cellStyle name="Normal 14 4 2 5" xfId="8051" xr:uid="{00000000-0005-0000-0000-0000472B0000}"/>
    <cellStyle name="Normal 14 4 2 5 2" xfId="18402" xr:uid="{00000000-0005-0000-0000-0000482B0000}"/>
    <cellStyle name="Normal 14 4 2 5 2 2" xfId="41746" xr:uid="{00000000-0005-0000-0000-0000492B0000}"/>
    <cellStyle name="Normal 14 4 2 5 3" xfId="13247" xr:uid="{00000000-0005-0000-0000-00004A2B0000}"/>
    <cellStyle name="Normal 14 4 2 5 3 2" xfId="36431" xr:uid="{00000000-0005-0000-0000-00004B2B0000}"/>
    <cellStyle name="Normal 14 4 2 5 4" xfId="31121" xr:uid="{00000000-0005-0000-0000-00004C2B0000}"/>
    <cellStyle name="Normal 14 4 2 5 5" xfId="25806" xr:uid="{00000000-0005-0000-0000-00004D2B0000}"/>
    <cellStyle name="Normal 14 4 2 6" xfId="15028" xr:uid="{00000000-0005-0000-0000-00004E2B0000}"/>
    <cellStyle name="Normal 14 4 2 6 2" xfId="38215" xr:uid="{00000000-0005-0000-0000-00004F2B0000}"/>
    <cellStyle name="Normal 14 4 2 7" xfId="9719" xr:uid="{00000000-0005-0000-0000-0000502B0000}"/>
    <cellStyle name="Normal 14 4 2 7 2" xfId="32900" xr:uid="{00000000-0005-0000-0000-0000512B0000}"/>
    <cellStyle name="Normal 14 4 2 8" xfId="20346" xr:uid="{00000000-0005-0000-0000-0000522B0000}"/>
    <cellStyle name="Normal 14 4 2 8 2" xfId="27590" xr:uid="{00000000-0005-0000-0000-0000532B0000}"/>
    <cellStyle name="Normal 14 4 2 9" xfId="22275" xr:uid="{00000000-0005-0000-0000-0000542B0000}"/>
    <cellStyle name="Normal 14 4 3" xfId="877" xr:uid="{00000000-0005-0000-0000-0000552B0000}"/>
    <cellStyle name="Normal 14 4 3 10" xfId="43670" xr:uid="{00000000-0005-0000-0000-0000562B0000}"/>
    <cellStyle name="Normal 14 4 3 11" xfId="4562" xr:uid="{00000000-0005-0000-0000-0000572B0000}"/>
    <cellStyle name="Normal 14 4 3 12" xfId="2830" xr:uid="{00000000-0005-0000-0000-0000582B0000}"/>
    <cellStyle name="Normal 14 4 3 2" xfId="1285" xr:uid="{00000000-0005-0000-0000-0000592B0000}"/>
    <cellStyle name="Normal 14 4 3 2 10" xfId="4563" xr:uid="{00000000-0005-0000-0000-00005A2B0000}"/>
    <cellStyle name="Normal 14 4 3 2 11" xfId="3236" xr:uid="{00000000-0005-0000-0000-00005B2B0000}"/>
    <cellStyle name="Normal 14 4 3 2 2" xfId="2100" xr:uid="{00000000-0005-0000-0000-00005C2B0000}"/>
    <cellStyle name="Normal 14 4 3 2 2 10" xfId="4048" xr:uid="{00000000-0005-0000-0000-00005D2B0000}"/>
    <cellStyle name="Normal 14 4 3 2 2 2" xfId="7655" xr:uid="{00000000-0005-0000-0000-00005E2B0000}"/>
    <cellStyle name="Normal 14 4 3 2 2 2 2" xfId="17989" xr:uid="{00000000-0005-0000-0000-00005F2B0000}"/>
    <cellStyle name="Normal 14 4 3 2 2 2 2 2" xfId="41325" xr:uid="{00000000-0005-0000-0000-0000602B0000}"/>
    <cellStyle name="Normal 14 4 3 2 2 2 3" xfId="12827" xr:uid="{00000000-0005-0000-0000-0000612B0000}"/>
    <cellStyle name="Normal 14 4 3 2 2 2 3 2" xfId="36010" xr:uid="{00000000-0005-0000-0000-0000622B0000}"/>
    <cellStyle name="Normal 14 4 3 2 2 2 4" xfId="30700" xr:uid="{00000000-0005-0000-0000-0000632B0000}"/>
    <cellStyle name="Normal 14 4 3 2 2 2 5" xfId="25385" xr:uid="{00000000-0005-0000-0000-0000642B0000}"/>
    <cellStyle name="Normal 14 4 3 2 2 3" xfId="9279" xr:uid="{00000000-0005-0000-0000-0000652B0000}"/>
    <cellStyle name="Normal 14 4 3 2 2 3 2" xfId="19748" xr:uid="{00000000-0005-0000-0000-0000662B0000}"/>
    <cellStyle name="Normal 14 4 3 2 2 3 2 2" xfId="43093" xr:uid="{00000000-0005-0000-0000-0000672B0000}"/>
    <cellStyle name="Normal 14 4 3 2 2 3 3" xfId="14594" xr:uid="{00000000-0005-0000-0000-0000682B0000}"/>
    <cellStyle name="Normal 14 4 3 2 2 3 3 2" xfId="37778" xr:uid="{00000000-0005-0000-0000-0000692B0000}"/>
    <cellStyle name="Normal 14 4 3 2 2 3 4" xfId="32468" xr:uid="{00000000-0005-0000-0000-00006A2B0000}"/>
    <cellStyle name="Normal 14 4 3 2 2 3 5" xfId="27153" xr:uid="{00000000-0005-0000-0000-00006B2B0000}"/>
    <cellStyle name="Normal 14 4 3 2 2 4" xfId="16375" xr:uid="{00000000-0005-0000-0000-00006C2B0000}"/>
    <cellStyle name="Normal 14 4 3 2 2 4 2" xfId="39562" xr:uid="{00000000-0005-0000-0000-00006D2B0000}"/>
    <cellStyle name="Normal 14 4 3 2 2 5" xfId="11066" xr:uid="{00000000-0005-0000-0000-00006E2B0000}"/>
    <cellStyle name="Normal 14 4 3 2 2 5 2" xfId="34247" xr:uid="{00000000-0005-0000-0000-00006F2B0000}"/>
    <cellStyle name="Normal 14 4 3 2 2 6" xfId="21693" xr:uid="{00000000-0005-0000-0000-0000702B0000}"/>
    <cellStyle name="Normal 14 4 3 2 2 6 2" xfId="28937" xr:uid="{00000000-0005-0000-0000-0000712B0000}"/>
    <cellStyle name="Normal 14 4 3 2 2 7" xfId="23622" xr:uid="{00000000-0005-0000-0000-0000722B0000}"/>
    <cellStyle name="Normal 14 4 3 2 2 8" xfId="44888" xr:uid="{00000000-0005-0000-0000-0000732B0000}"/>
    <cellStyle name="Normal 14 4 3 2 2 9" xfId="4564" xr:uid="{00000000-0005-0000-0000-0000742B0000}"/>
    <cellStyle name="Normal 14 4 3 2 3" xfId="6855" xr:uid="{00000000-0005-0000-0000-0000752B0000}"/>
    <cellStyle name="Normal 14 4 3 2 3 2" xfId="17225" xr:uid="{00000000-0005-0000-0000-0000762B0000}"/>
    <cellStyle name="Normal 14 4 3 2 3 2 2" xfId="40513" xr:uid="{00000000-0005-0000-0000-0000772B0000}"/>
    <cellStyle name="Normal 14 4 3 2 3 3" xfId="12015" xr:uid="{00000000-0005-0000-0000-0000782B0000}"/>
    <cellStyle name="Normal 14 4 3 2 3 3 2" xfId="35198" xr:uid="{00000000-0005-0000-0000-0000792B0000}"/>
    <cellStyle name="Normal 14 4 3 2 3 4" xfId="29888" xr:uid="{00000000-0005-0000-0000-00007A2B0000}"/>
    <cellStyle name="Normal 14 4 3 2 3 5" xfId="24573" xr:uid="{00000000-0005-0000-0000-00007B2B0000}"/>
    <cellStyle name="Normal 14 4 3 2 4" xfId="8514" xr:uid="{00000000-0005-0000-0000-00007C2B0000}"/>
    <cellStyle name="Normal 14 4 3 2 4 2" xfId="18936" xr:uid="{00000000-0005-0000-0000-00007D2B0000}"/>
    <cellStyle name="Normal 14 4 3 2 4 2 2" xfId="42281" xr:uid="{00000000-0005-0000-0000-00007E2B0000}"/>
    <cellStyle name="Normal 14 4 3 2 4 3" xfId="13782" xr:uid="{00000000-0005-0000-0000-00007F2B0000}"/>
    <cellStyle name="Normal 14 4 3 2 4 3 2" xfId="36966" xr:uid="{00000000-0005-0000-0000-0000802B0000}"/>
    <cellStyle name="Normal 14 4 3 2 4 4" xfId="31656" xr:uid="{00000000-0005-0000-0000-0000812B0000}"/>
    <cellStyle name="Normal 14 4 3 2 4 5" xfId="26341" xr:uid="{00000000-0005-0000-0000-0000822B0000}"/>
    <cellStyle name="Normal 14 4 3 2 5" xfId="15563" xr:uid="{00000000-0005-0000-0000-0000832B0000}"/>
    <cellStyle name="Normal 14 4 3 2 5 2" xfId="38750" xr:uid="{00000000-0005-0000-0000-0000842B0000}"/>
    <cellStyle name="Normal 14 4 3 2 6" xfId="10254" xr:uid="{00000000-0005-0000-0000-0000852B0000}"/>
    <cellStyle name="Normal 14 4 3 2 6 2" xfId="33435" xr:uid="{00000000-0005-0000-0000-0000862B0000}"/>
    <cellStyle name="Normal 14 4 3 2 7" xfId="20881" xr:uid="{00000000-0005-0000-0000-0000872B0000}"/>
    <cellStyle name="Normal 14 4 3 2 7 2" xfId="28125" xr:uid="{00000000-0005-0000-0000-0000882B0000}"/>
    <cellStyle name="Normal 14 4 3 2 8" xfId="22810" xr:uid="{00000000-0005-0000-0000-0000892B0000}"/>
    <cellStyle name="Normal 14 4 3 2 9" xfId="44076" xr:uid="{00000000-0005-0000-0000-00008A2B0000}"/>
    <cellStyle name="Normal 14 4 3 3" xfId="1693" xr:uid="{00000000-0005-0000-0000-00008B2B0000}"/>
    <cellStyle name="Normal 14 4 3 3 10" xfId="3642" xr:uid="{00000000-0005-0000-0000-00008C2B0000}"/>
    <cellStyle name="Normal 14 4 3 3 2" xfId="7255" xr:uid="{00000000-0005-0000-0000-00008D2B0000}"/>
    <cellStyle name="Normal 14 4 3 3 2 2" xfId="17607" xr:uid="{00000000-0005-0000-0000-00008E2B0000}"/>
    <cellStyle name="Normal 14 4 3 3 2 2 2" xfId="40919" xr:uid="{00000000-0005-0000-0000-00008F2B0000}"/>
    <cellStyle name="Normal 14 4 3 3 2 3" xfId="12421" xr:uid="{00000000-0005-0000-0000-0000902B0000}"/>
    <cellStyle name="Normal 14 4 3 3 2 3 2" xfId="35604" xr:uid="{00000000-0005-0000-0000-0000912B0000}"/>
    <cellStyle name="Normal 14 4 3 3 2 4" xfId="30294" xr:uid="{00000000-0005-0000-0000-0000922B0000}"/>
    <cellStyle name="Normal 14 4 3 3 2 5" xfId="24979" xr:uid="{00000000-0005-0000-0000-0000932B0000}"/>
    <cellStyle name="Normal 14 4 3 3 3" xfId="8896" xr:uid="{00000000-0005-0000-0000-0000942B0000}"/>
    <cellStyle name="Normal 14 4 3 3 3 2" xfId="19342" xr:uid="{00000000-0005-0000-0000-0000952B0000}"/>
    <cellStyle name="Normal 14 4 3 3 3 2 2" xfId="42687" xr:uid="{00000000-0005-0000-0000-0000962B0000}"/>
    <cellStyle name="Normal 14 4 3 3 3 3" xfId="14188" xr:uid="{00000000-0005-0000-0000-0000972B0000}"/>
    <cellStyle name="Normal 14 4 3 3 3 3 2" xfId="37372" xr:uid="{00000000-0005-0000-0000-0000982B0000}"/>
    <cellStyle name="Normal 14 4 3 3 3 4" xfId="32062" xr:uid="{00000000-0005-0000-0000-0000992B0000}"/>
    <cellStyle name="Normal 14 4 3 3 3 5" xfId="26747" xr:uid="{00000000-0005-0000-0000-00009A2B0000}"/>
    <cellStyle name="Normal 14 4 3 3 4" xfId="15969" xr:uid="{00000000-0005-0000-0000-00009B2B0000}"/>
    <cellStyle name="Normal 14 4 3 3 4 2" xfId="39156" xr:uid="{00000000-0005-0000-0000-00009C2B0000}"/>
    <cellStyle name="Normal 14 4 3 3 5" xfId="10660" xr:uid="{00000000-0005-0000-0000-00009D2B0000}"/>
    <cellStyle name="Normal 14 4 3 3 5 2" xfId="33841" xr:uid="{00000000-0005-0000-0000-00009E2B0000}"/>
    <cellStyle name="Normal 14 4 3 3 6" xfId="21287" xr:uid="{00000000-0005-0000-0000-00009F2B0000}"/>
    <cellStyle name="Normal 14 4 3 3 6 2" xfId="28531" xr:uid="{00000000-0005-0000-0000-0000A02B0000}"/>
    <cellStyle name="Normal 14 4 3 3 7" xfId="23216" xr:uid="{00000000-0005-0000-0000-0000A12B0000}"/>
    <cellStyle name="Normal 14 4 3 3 8" xfId="44482" xr:uid="{00000000-0005-0000-0000-0000A22B0000}"/>
    <cellStyle name="Normal 14 4 3 3 9" xfId="4565" xr:uid="{00000000-0005-0000-0000-0000A32B0000}"/>
    <cellStyle name="Normal 14 4 3 4" xfId="6456" xr:uid="{00000000-0005-0000-0000-0000A42B0000}"/>
    <cellStyle name="Normal 14 4 3 4 2" xfId="16867" xr:uid="{00000000-0005-0000-0000-0000A52B0000}"/>
    <cellStyle name="Normal 14 4 3 4 2 2" xfId="40107" xr:uid="{00000000-0005-0000-0000-0000A62B0000}"/>
    <cellStyle name="Normal 14 4 3 4 3" xfId="11609" xr:uid="{00000000-0005-0000-0000-0000A72B0000}"/>
    <cellStyle name="Normal 14 4 3 4 3 2" xfId="34792" xr:uid="{00000000-0005-0000-0000-0000A82B0000}"/>
    <cellStyle name="Normal 14 4 3 4 4" xfId="29482" xr:uid="{00000000-0005-0000-0000-0000A92B0000}"/>
    <cellStyle name="Normal 14 4 3 4 5" xfId="24167" xr:uid="{00000000-0005-0000-0000-0000AA2B0000}"/>
    <cellStyle name="Normal 14 4 3 5" xfId="8156" xr:uid="{00000000-0005-0000-0000-0000AB2B0000}"/>
    <cellStyle name="Normal 14 4 3 5 2" xfId="18531" xr:uid="{00000000-0005-0000-0000-0000AC2B0000}"/>
    <cellStyle name="Normal 14 4 3 5 2 2" xfId="41875" xr:uid="{00000000-0005-0000-0000-0000AD2B0000}"/>
    <cellStyle name="Normal 14 4 3 5 3" xfId="13376" xr:uid="{00000000-0005-0000-0000-0000AE2B0000}"/>
    <cellStyle name="Normal 14 4 3 5 3 2" xfId="36560" xr:uid="{00000000-0005-0000-0000-0000AF2B0000}"/>
    <cellStyle name="Normal 14 4 3 5 4" xfId="31250" xr:uid="{00000000-0005-0000-0000-0000B02B0000}"/>
    <cellStyle name="Normal 14 4 3 5 5" xfId="25935" xr:uid="{00000000-0005-0000-0000-0000B12B0000}"/>
    <cellStyle name="Normal 14 4 3 6" xfId="15157" xr:uid="{00000000-0005-0000-0000-0000B22B0000}"/>
    <cellStyle name="Normal 14 4 3 6 2" xfId="38344" xr:uid="{00000000-0005-0000-0000-0000B32B0000}"/>
    <cellStyle name="Normal 14 4 3 7" xfId="9848" xr:uid="{00000000-0005-0000-0000-0000B42B0000}"/>
    <cellStyle name="Normal 14 4 3 7 2" xfId="33029" xr:uid="{00000000-0005-0000-0000-0000B52B0000}"/>
    <cellStyle name="Normal 14 4 3 8" xfId="20475" xr:uid="{00000000-0005-0000-0000-0000B62B0000}"/>
    <cellStyle name="Normal 14 4 3 8 2" xfId="27719" xr:uid="{00000000-0005-0000-0000-0000B72B0000}"/>
    <cellStyle name="Normal 14 4 3 9" xfId="22404" xr:uid="{00000000-0005-0000-0000-0000B82B0000}"/>
    <cellStyle name="Normal 14 4 4" xfId="1021" xr:uid="{00000000-0005-0000-0000-0000B92B0000}"/>
    <cellStyle name="Normal 14 4 4 10" xfId="4566" xr:uid="{00000000-0005-0000-0000-0000BA2B0000}"/>
    <cellStyle name="Normal 14 4 4 11" xfId="2972" xr:uid="{00000000-0005-0000-0000-0000BB2B0000}"/>
    <cellStyle name="Normal 14 4 4 2" xfId="1836" xr:uid="{00000000-0005-0000-0000-0000BC2B0000}"/>
    <cellStyle name="Normal 14 4 4 2 10" xfId="3784" xr:uid="{00000000-0005-0000-0000-0000BD2B0000}"/>
    <cellStyle name="Normal 14 4 4 2 2" xfId="7395" xr:uid="{00000000-0005-0000-0000-0000BE2B0000}"/>
    <cellStyle name="Normal 14 4 4 2 2 2" xfId="17749" xr:uid="{00000000-0005-0000-0000-0000BF2B0000}"/>
    <cellStyle name="Normal 14 4 4 2 2 2 2" xfId="41061" xr:uid="{00000000-0005-0000-0000-0000C02B0000}"/>
    <cellStyle name="Normal 14 4 4 2 2 3" xfId="12563" xr:uid="{00000000-0005-0000-0000-0000C12B0000}"/>
    <cellStyle name="Normal 14 4 4 2 2 3 2" xfId="35746" xr:uid="{00000000-0005-0000-0000-0000C22B0000}"/>
    <cellStyle name="Normal 14 4 4 2 2 4" xfId="30436" xr:uid="{00000000-0005-0000-0000-0000C32B0000}"/>
    <cellStyle name="Normal 14 4 4 2 2 5" xfId="25121" xr:uid="{00000000-0005-0000-0000-0000C42B0000}"/>
    <cellStyle name="Normal 14 4 4 2 3" xfId="9039" xr:uid="{00000000-0005-0000-0000-0000C52B0000}"/>
    <cellStyle name="Normal 14 4 4 2 3 2" xfId="19484" xr:uid="{00000000-0005-0000-0000-0000C62B0000}"/>
    <cellStyle name="Normal 14 4 4 2 3 2 2" xfId="42829" xr:uid="{00000000-0005-0000-0000-0000C72B0000}"/>
    <cellStyle name="Normal 14 4 4 2 3 3" xfId="14330" xr:uid="{00000000-0005-0000-0000-0000C82B0000}"/>
    <cellStyle name="Normal 14 4 4 2 3 3 2" xfId="37514" xr:uid="{00000000-0005-0000-0000-0000C92B0000}"/>
    <cellStyle name="Normal 14 4 4 2 3 4" xfId="32204" xr:uid="{00000000-0005-0000-0000-0000CA2B0000}"/>
    <cellStyle name="Normal 14 4 4 2 3 5" xfId="26889" xr:uid="{00000000-0005-0000-0000-0000CB2B0000}"/>
    <cellStyle name="Normal 14 4 4 2 4" xfId="16111" xr:uid="{00000000-0005-0000-0000-0000CC2B0000}"/>
    <cellStyle name="Normal 14 4 4 2 4 2" xfId="39298" xr:uid="{00000000-0005-0000-0000-0000CD2B0000}"/>
    <cellStyle name="Normal 14 4 4 2 5" xfId="10802" xr:uid="{00000000-0005-0000-0000-0000CE2B0000}"/>
    <cellStyle name="Normal 14 4 4 2 5 2" xfId="33983" xr:uid="{00000000-0005-0000-0000-0000CF2B0000}"/>
    <cellStyle name="Normal 14 4 4 2 6" xfId="21429" xr:uid="{00000000-0005-0000-0000-0000D02B0000}"/>
    <cellStyle name="Normal 14 4 4 2 6 2" xfId="28673" xr:uid="{00000000-0005-0000-0000-0000D12B0000}"/>
    <cellStyle name="Normal 14 4 4 2 7" xfId="23358" xr:uid="{00000000-0005-0000-0000-0000D22B0000}"/>
    <cellStyle name="Normal 14 4 4 2 8" xfId="44624" xr:uid="{00000000-0005-0000-0000-0000D32B0000}"/>
    <cellStyle name="Normal 14 4 4 2 9" xfId="4567" xr:uid="{00000000-0005-0000-0000-0000D42B0000}"/>
    <cellStyle name="Normal 14 4 4 3" xfId="6595" xr:uid="{00000000-0005-0000-0000-0000D52B0000}"/>
    <cellStyle name="Normal 14 4 4 3 2" xfId="16997" xr:uid="{00000000-0005-0000-0000-0000D62B0000}"/>
    <cellStyle name="Normal 14 4 4 3 2 2" xfId="40249" xr:uid="{00000000-0005-0000-0000-0000D72B0000}"/>
    <cellStyle name="Normal 14 4 4 3 3" xfId="11751" xr:uid="{00000000-0005-0000-0000-0000D82B0000}"/>
    <cellStyle name="Normal 14 4 4 3 3 2" xfId="34934" xr:uid="{00000000-0005-0000-0000-0000D92B0000}"/>
    <cellStyle name="Normal 14 4 4 3 4" xfId="29624" xr:uid="{00000000-0005-0000-0000-0000DA2B0000}"/>
    <cellStyle name="Normal 14 4 4 3 5" xfId="24309" xr:uid="{00000000-0005-0000-0000-0000DB2B0000}"/>
    <cellStyle name="Normal 14 4 4 4" xfId="8286" xr:uid="{00000000-0005-0000-0000-0000DC2B0000}"/>
    <cellStyle name="Normal 14 4 4 4 2" xfId="18672" xr:uid="{00000000-0005-0000-0000-0000DD2B0000}"/>
    <cellStyle name="Normal 14 4 4 4 2 2" xfId="42017" xr:uid="{00000000-0005-0000-0000-0000DE2B0000}"/>
    <cellStyle name="Normal 14 4 4 4 3" xfId="13518" xr:uid="{00000000-0005-0000-0000-0000DF2B0000}"/>
    <cellStyle name="Normal 14 4 4 4 3 2" xfId="36702" xr:uid="{00000000-0005-0000-0000-0000E02B0000}"/>
    <cellStyle name="Normal 14 4 4 4 4" xfId="31392" xr:uid="{00000000-0005-0000-0000-0000E12B0000}"/>
    <cellStyle name="Normal 14 4 4 4 5" xfId="26077" xr:uid="{00000000-0005-0000-0000-0000E22B0000}"/>
    <cellStyle name="Normal 14 4 4 5" xfId="15299" xr:uid="{00000000-0005-0000-0000-0000E32B0000}"/>
    <cellStyle name="Normal 14 4 4 5 2" xfId="38486" xr:uid="{00000000-0005-0000-0000-0000E42B0000}"/>
    <cellStyle name="Normal 14 4 4 6" xfId="9990" xr:uid="{00000000-0005-0000-0000-0000E52B0000}"/>
    <cellStyle name="Normal 14 4 4 6 2" xfId="33171" xr:uid="{00000000-0005-0000-0000-0000E62B0000}"/>
    <cellStyle name="Normal 14 4 4 7" xfId="20617" xr:uid="{00000000-0005-0000-0000-0000E72B0000}"/>
    <cellStyle name="Normal 14 4 4 7 2" xfId="27861" xr:uid="{00000000-0005-0000-0000-0000E82B0000}"/>
    <cellStyle name="Normal 14 4 4 8" xfId="22546" xr:uid="{00000000-0005-0000-0000-0000E92B0000}"/>
    <cellStyle name="Normal 14 4 4 9" xfId="43812" xr:uid="{00000000-0005-0000-0000-0000EA2B0000}"/>
    <cellStyle name="Normal 14 4 5" xfId="602" xr:uid="{00000000-0005-0000-0000-0000EB2B0000}"/>
    <cellStyle name="Normal 14 4 5 10" xfId="2566" xr:uid="{00000000-0005-0000-0000-0000EC2B0000}"/>
    <cellStyle name="Normal 14 4 5 2" xfId="6196" xr:uid="{00000000-0005-0000-0000-0000ED2B0000}"/>
    <cellStyle name="Normal 14 4 5 2 2" xfId="16639" xr:uid="{00000000-0005-0000-0000-0000EE2B0000}"/>
    <cellStyle name="Normal 14 4 5 2 2 2" xfId="39843" xr:uid="{00000000-0005-0000-0000-0000EF2B0000}"/>
    <cellStyle name="Normal 14 4 5 2 3" xfId="11345" xr:uid="{00000000-0005-0000-0000-0000F02B0000}"/>
    <cellStyle name="Normal 14 4 5 2 3 2" xfId="34528" xr:uid="{00000000-0005-0000-0000-0000F12B0000}"/>
    <cellStyle name="Normal 14 4 5 2 4" xfId="29218" xr:uid="{00000000-0005-0000-0000-0000F22B0000}"/>
    <cellStyle name="Normal 14 4 5 2 5" xfId="23903" xr:uid="{00000000-0005-0000-0000-0000F32B0000}"/>
    <cellStyle name="Normal 14 4 5 3" xfId="7928" xr:uid="{00000000-0005-0000-0000-0000F42B0000}"/>
    <cellStyle name="Normal 14 4 5 3 2" xfId="18267" xr:uid="{00000000-0005-0000-0000-0000F52B0000}"/>
    <cellStyle name="Normal 14 4 5 3 2 2" xfId="41611" xr:uid="{00000000-0005-0000-0000-0000F62B0000}"/>
    <cellStyle name="Normal 14 4 5 3 3" xfId="13112" xr:uid="{00000000-0005-0000-0000-0000F72B0000}"/>
    <cellStyle name="Normal 14 4 5 3 3 2" xfId="36296" xr:uid="{00000000-0005-0000-0000-0000F82B0000}"/>
    <cellStyle name="Normal 14 4 5 3 4" xfId="30986" xr:uid="{00000000-0005-0000-0000-0000F92B0000}"/>
    <cellStyle name="Normal 14 4 5 3 5" xfId="25671" xr:uid="{00000000-0005-0000-0000-0000FA2B0000}"/>
    <cellStyle name="Normal 14 4 5 4" xfId="14893" xr:uid="{00000000-0005-0000-0000-0000FB2B0000}"/>
    <cellStyle name="Normal 14 4 5 4 2" xfId="38080" xr:uid="{00000000-0005-0000-0000-0000FC2B0000}"/>
    <cellStyle name="Normal 14 4 5 5" xfId="9584" xr:uid="{00000000-0005-0000-0000-0000FD2B0000}"/>
    <cellStyle name="Normal 14 4 5 5 2" xfId="32765" xr:uid="{00000000-0005-0000-0000-0000FE2B0000}"/>
    <cellStyle name="Normal 14 4 5 6" xfId="20211" xr:uid="{00000000-0005-0000-0000-0000FF2B0000}"/>
    <cellStyle name="Normal 14 4 5 6 2" xfId="27455" xr:uid="{00000000-0005-0000-0000-0000002C0000}"/>
    <cellStyle name="Normal 14 4 5 7" xfId="22140" xr:uid="{00000000-0005-0000-0000-0000012C0000}"/>
    <cellStyle name="Normal 14 4 5 8" xfId="43406" xr:uid="{00000000-0005-0000-0000-0000022C0000}"/>
    <cellStyle name="Normal 14 4 5 9" xfId="4568" xr:uid="{00000000-0005-0000-0000-0000032C0000}"/>
    <cellStyle name="Normal 14 4 6" xfId="1429" xr:uid="{00000000-0005-0000-0000-0000042C0000}"/>
    <cellStyle name="Normal 14 4 6 10" xfId="3378" xr:uid="{00000000-0005-0000-0000-0000052C0000}"/>
    <cellStyle name="Normal 14 4 6 2" xfId="6995" xr:uid="{00000000-0005-0000-0000-0000062C0000}"/>
    <cellStyle name="Normal 14 4 6 2 2" xfId="17367" xr:uid="{00000000-0005-0000-0000-0000072C0000}"/>
    <cellStyle name="Normal 14 4 6 2 2 2" xfId="40655" xr:uid="{00000000-0005-0000-0000-0000082C0000}"/>
    <cellStyle name="Normal 14 4 6 2 3" xfId="12157" xr:uid="{00000000-0005-0000-0000-0000092C0000}"/>
    <cellStyle name="Normal 14 4 6 2 3 2" xfId="35340" xr:uid="{00000000-0005-0000-0000-00000A2C0000}"/>
    <cellStyle name="Normal 14 4 6 2 4" xfId="30030" xr:uid="{00000000-0005-0000-0000-00000B2C0000}"/>
    <cellStyle name="Normal 14 4 6 2 5" xfId="24715" xr:uid="{00000000-0005-0000-0000-00000C2C0000}"/>
    <cellStyle name="Normal 14 4 6 3" xfId="8656" xr:uid="{00000000-0005-0000-0000-00000D2C0000}"/>
    <cellStyle name="Normal 14 4 6 3 2" xfId="19078" xr:uid="{00000000-0005-0000-0000-00000E2C0000}"/>
    <cellStyle name="Normal 14 4 6 3 2 2" xfId="42423" xr:uid="{00000000-0005-0000-0000-00000F2C0000}"/>
    <cellStyle name="Normal 14 4 6 3 3" xfId="13924" xr:uid="{00000000-0005-0000-0000-0000102C0000}"/>
    <cellStyle name="Normal 14 4 6 3 3 2" xfId="37108" xr:uid="{00000000-0005-0000-0000-0000112C0000}"/>
    <cellStyle name="Normal 14 4 6 3 4" xfId="31798" xr:uid="{00000000-0005-0000-0000-0000122C0000}"/>
    <cellStyle name="Normal 14 4 6 3 5" xfId="26483" xr:uid="{00000000-0005-0000-0000-0000132C0000}"/>
    <cellStyle name="Normal 14 4 6 4" xfId="15705" xr:uid="{00000000-0005-0000-0000-0000142C0000}"/>
    <cellStyle name="Normal 14 4 6 4 2" xfId="38892" xr:uid="{00000000-0005-0000-0000-0000152C0000}"/>
    <cellStyle name="Normal 14 4 6 5" xfId="10396" xr:uid="{00000000-0005-0000-0000-0000162C0000}"/>
    <cellStyle name="Normal 14 4 6 5 2" xfId="33577" xr:uid="{00000000-0005-0000-0000-0000172C0000}"/>
    <cellStyle name="Normal 14 4 6 6" xfId="21023" xr:uid="{00000000-0005-0000-0000-0000182C0000}"/>
    <cellStyle name="Normal 14 4 6 6 2" xfId="28267" xr:uid="{00000000-0005-0000-0000-0000192C0000}"/>
    <cellStyle name="Normal 14 4 6 7" xfId="22952" xr:uid="{00000000-0005-0000-0000-00001A2C0000}"/>
    <cellStyle name="Normal 14 4 6 8" xfId="44218" xr:uid="{00000000-0005-0000-0000-00001B2C0000}"/>
    <cellStyle name="Normal 14 4 6 9" xfId="4569" xr:uid="{00000000-0005-0000-0000-00001C2C0000}"/>
    <cellStyle name="Normal 14 4 7" xfId="6063" xr:uid="{00000000-0005-0000-0000-00001D2C0000}"/>
    <cellStyle name="Normal 14 4 7 2" xfId="16518" xr:uid="{00000000-0005-0000-0000-00001E2C0000}"/>
    <cellStyle name="Normal 14 4 7 2 2" xfId="39709" xr:uid="{00000000-0005-0000-0000-00001F2C0000}"/>
    <cellStyle name="Normal 14 4 7 3" xfId="11211" xr:uid="{00000000-0005-0000-0000-0000202C0000}"/>
    <cellStyle name="Normal 14 4 7 3 2" xfId="34394" xr:uid="{00000000-0005-0000-0000-0000212C0000}"/>
    <cellStyle name="Normal 14 4 7 4" xfId="29084" xr:uid="{00000000-0005-0000-0000-0000222C0000}"/>
    <cellStyle name="Normal 14 4 7 5" xfId="23769" xr:uid="{00000000-0005-0000-0000-0000232C0000}"/>
    <cellStyle name="Normal 14 4 8" xfId="7807" xr:uid="{00000000-0005-0000-0000-0000242C0000}"/>
    <cellStyle name="Normal 14 4 8 2" xfId="18134" xr:uid="{00000000-0005-0000-0000-0000252C0000}"/>
    <cellStyle name="Normal 14 4 8 2 2" xfId="41477" xr:uid="{00000000-0005-0000-0000-0000262C0000}"/>
    <cellStyle name="Normal 14 4 8 3" xfId="12978" xr:uid="{00000000-0005-0000-0000-0000272C0000}"/>
    <cellStyle name="Normal 14 4 8 3 2" xfId="36162" xr:uid="{00000000-0005-0000-0000-0000282C0000}"/>
    <cellStyle name="Normal 14 4 8 4" xfId="30852" xr:uid="{00000000-0005-0000-0000-0000292C0000}"/>
    <cellStyle name="Normal 14 4 8 5" xfId="25537" xr:uid="{00000000-0005-0000-0000-00002A2C0000}"/>
    <cellStyle name="Normal 14 4 9" xfId="14759" xr:uid="{00000000-0005-0000-0000-00002B2C0000}"/>
    <cellStyle name="Normal 14 4 9 2" xfId="37946" xr:uid="{00000000-0005-0000-0000-00002C2C0000}"/>
    <cellStyle name="Normal 14 5" xfId="690" xr:uid="{00000000-0005-0000-0000-00002D2C0000}"/>
    <cellStyle name="Normal 14 5 10" xfId="43491" xr:uid="{00000000-0005-0000-0000-00002E2C0000}"/>
    <cellStyle name="Normal 14 5 11" xfId="4570" xr:uid="{00000000-0005-0000-0000-00002F2C0000}"/>
    <cellStyle name="Normal 14 5 12" xfId="2651" xr:uid="{00000000-0005-0000-0000-0000302C0000}"/>
    <cellStyle name="Normal 14 5 2" xfId="1106" xr:uid="{00000000-0005-0000-0000-0000312C0000}"/>
    <cellStyle name="Normal 14 5 2 10" xfId="4571" xr:uid="{00000000-0005-0000-0000-0000322C0000}"/>
    <cellStyle name="Normal 14 5 2 11" xfId="3057" xr:uid="{00000000-0005-0000-0000-0000332C0000}"/>
    <cellStyle name="Normal 14 5 2 2" xfId="1921" xr:uid="{00000000-0005-0000-0000-0000342C0000}"/>
    <cellStyle name="Normal 14 5 2 2 10" xfId="3869" xr:uid="{00000000-0005-0000-0000-0000352C0000}"/>
    <cellStyle name="Normal 14 5 2 2 2" xfId="7479" xr:uid="{00000000-0005-0000-0000-0000362C0000}"/>
    <cellStyle name="Normal 14 5 2 2 2 2" xfId="17822" xr:uid="{00000000-0005-0000-0000-0000372C0000}"/>
    <cellStyle name="Normal 14 5 2 2 2 2 2" xfId="41146" xr:uid="{00000000-0005-0000-0000-0000382C0000}"/>
    <cellStyle name="Normal 14 5 2 2 2 3" xfId="12648" xr:uid="{00000000-0005-0000-0000-0000392C0000}"/>
    <cellStyle name="Normal 14 5 2 2 2 3 2" xfId="35831" xr:uid="{00000000-0005-0000-0000-00003A2C0000}"/>
    <cellStyle name="Normal 14 5 2 2 2 4" xfId="30521" xr:uid="{00000000-0005-0000-0000-00003B2C0000}"/>
    <cellStyle name="Normal 14 5 2 2 2 5" xfId="25206" xr:uid="{00000000-0005-0000-0000-00003C2C0000}"/>
    <cellStyle name="Normal 14 5 2 2 3" xfId="9112" xr:uid="{00000000-0005-0000-0000-00003D2C0000}"/>
    <cellStyle name="Normal 14 5 2 2 3 2" xfId="19569" xr:uid="{00000000-0005-0000-0000-00003E2C0000}"/>
    <cellStyle name="Normal 14 5 2 2 3 2 2" xfId="42914" xr:uid="{00000000-0005-0000-0000-00003F2C0000}"/>
    <cellStyle name="Normal 14 5 2 2 3 3" xfId="14415" xr:uid="{00000000-0005-0000-0000-0000402C0000}"/>
    <cellStyle name="Normal 14 5 2 2 3 3 2" xfId="37599" xr:uid="{00000000-0005-0000-0000-0000412C0000}"/>
    <cellStyle name="Normal 14 5 2 2 3 4" xfId="32289" xr:uid="{00000000-0005-0000-0000-0000422C0000}"/>
    <cellStyle name="Normal 14 5 2 2 3 5" xfId="26974" xr:uid="{00000000-0005-0000-0000-0000432C0000}"/>
    <cellStyle name="Normal 14 5 2 2 4" xfId="16196" xr:uid="{00000000-0005-0000-0000-0000442C0000}"/>
    <cellStyle name="Normal 14 5 2 2 4 2" xfId="39383" xr:uid="{00000000-0005-0000-0000-0000452C0000}"/>
    <cellStyle name="Normal 14 5 2 2 5" xfId="10887" xr:uid="{00000000-0005-0000-0000-0000462C0000}"/>
    <cellStyle name="Normal 14 5 2 2 5 2" xfId="34068" xr:uid="{00000000-0005-0000-0000-0000472C0000}"/>
    <cellStyle name="Normal 14 5 2 2 6" xfId="21514" xr:uid="{00000000-0005-0000-0000-0000482C0000}"/>
    <cellStyle name="Normal 14 5 2 2 6 2" xfId="28758" xr:uid="{00000000-0005-0000-0000-0000492C0000}"/>
    <cellStyle name="Normal 14 5 2 2 7" xfId="23443" xr:uid="{00000000-0005-0000-0000-00004A2C0000}"/>
    <cellStyle name="Normal 14 5 2 2 8" xfId="44709" xr:uid="{00000000-0005-0000-0000-00004B2C0000}"/>
    <cellStyle name="Normal 14 5 2 2 9" xfId="4572" xr:uid="{00000000-0005-0000-0000-00004C2C0000}"/>
    <cellStyle name="Normal 14 5 2 3" xfId="6679" xr:uid="{00000000-0005-0000-0000-00004D2C0000}"/>
    <cellStyle name="Normal 14 5 2 3 2" xfId="17070" xr:uid="{00000000-0005-0000-0000-00004E2C0000}"/>
    <cellStyle name="Normal 14 5 2 3 2 2" xfId="40334" xr:uid="{00000000-0005-0000-0000-00004F2C0000}"/>
    <cellStyle name="Normal 14 5 2 3 3" xfId="11836" xr:uid="{00000000-0005-0000-0000-0000502C0000}"/>
    <cellStyle name="Normal 14 5 2 3 3 2" xfId="35019" xr:uid="{00000000-0005-0000-0000-0000512C0000}"/>
    <cellStyle name="Normal 14 5 2 3 4" xfId="29709" xr:uid="{00000000-0005-0000-0000-0000522C0000}"/>
    <cellStyle name="Normal 14 5 2 3 5" xfId="24394" xr:uid="{00000000-0005-0000-0000-0000532C0000}"/>
    <cellStyle name="Normal 14 5 2 4" xfId="8359" xr:uid="{00000000-0005-0000-0000-0000542C0000}"/>
    <cellStyle name="Normal 14 5 2 4 2" xfId="18757" xr:uid="{00000000-0005-0000-0000-0000552C0000}"/>
    <cellStyle name="Normal 14 5 2 4 2 2" xfId="42102" xr:uid="{00000000-0005-0000-0000-0000562C0000}"/>
    <cellStyle name="Normal 14 5 2 4 3" xfId="13603" xr:uid="{00000000-0005-0000-0000-0000572C0000}"/>
    <cellStyle name="Normal 14 5 2 4 3 2" xfId="36787" xr:uid="{00000000-0005-0000-0000-0000582C0000}"/>
    <cellStyle name="Normal 14 5 2 4 4" xfId="31477" xr:uid="{00000000-0005-0000-0000-0000592C0000}"/>
    <cellStyle name="Normal 14 5 2 4 5" xfId="26162" xr:uid="{00000000-0005-0000-0000-00005A2C0000}"/>
    <cellStyle name="Normal 14 5 2 5" xfId="15384" xr:uid="{00000000-0005-0000-0000-00005B2C0000}"/>
    <cellStyle name="Normal 14 5 2 5 2" xfId="38571" xr:uid="{00000000-0005-0000-0000-00005C2C0000}"/>
    <cellStyle name="Normal 14 5 2 6" xfId="10075" xr:uid="{00000000-0005-0000-0000-00005D2C0000}"/>
    <cellStyle name="Normal 14 5 2 6 2" xfId="33256" xr:uid="{00000000-0005-0000-0000-00005E2C0000}"/>
    <cellStyle name="Normal 14 5 2 7" xfId="20702" xr:uid="{00000000-0005-0000-0000-00005F2C0000}"/>
    <cellStyle name="Normal 14 5 2 7 2" xfId="27946" xr:uid="{00000000-0005-0000-0000-0000602C0000}"/>
    <cellStyle name="Normal 14 5 2 8" xfId="22631" xr:uid="{00000000-0005-0000-0000-0000612C0000}"/>
    <cellStyle name="Normal 14 5 2 9" xfId="43897" xr:uid="{00000000-0005-0000-0000-0000622C0000}"/>
    <cellStyle name="Normal 14 5 3" xfId="1514" xr:uid="{00000000-0005-0000-0000-0000632C0000}"/>
    <cellStyle name="Normal 14 5 3 10" xfId="3463" xr:uid="{00000000-0005-0000-0000-0000642C0000}"/>
    <cellStyle name="Normal 14 5 3 2" xfId="7079" xr:uid="{00000000-0005-0000-0000-0000652C0000}"/>
    <cellStyle name="Normal 14 5 3 2 2" xfId="17440" xr:uid="{00000000-0005-0000-0000-0000662C0000}"/>
    <cellStyle name="Normal 14 5 3 2 2 2" xfId="40740" xr:uid="{00000000-0005-0000-0000-0000672C0000}"/>
    <cellStyle name="Normal 14 5 3 2 3" xfId="12242" xr:uid="{00000000-0005-0000-0000-0000682C0000}"/>
    <cellStyle name="Normal 14 5 3 2 3 2" xfId="35425" xr:uid="{00000000-0005-0000-0000-0000692C0000}"/>
    <cellStyle name="Normal 14 5 3 2 4" xfId="30115" xr:uid="{00000000-0005-0000-0000-00006A2C0000}"/>
    <cellStyle name="Normal 14 5 3 2 5" xfId="24800" xr:uid="{00000000-0005-0000-0000-00006B2C0000}"/>
    <cellStyle name="Normal 14 5 3 3" xfId="8729" xr:uid="{00000000-0005-0000-0000-00006C2C0000}"/>
    <cellStyle name="Normal 14 5 3 3 2" xfId="19163" xr:uid="{00000000-0005-0000-0000-00006D2C0000}"/>
    <cellStyle name="Normal 14 5 3 3 2 2" xfId="42508" xr:uid="{00000000-0005-0000-0000-00006E2C0000}"/>
    <cellStyle name="Normal 14 5 3 3 3" xfId="14009" xr:uid="{00000000-0005-0000-0000-00006F2C0000}"/>
    <cellStyle name="Normal 14 5 3 3 3 2" xfId="37193" xr:uid="{00000000-0005-0000-0000-0000702C0000}"/>
    <cellStyle name="Normal 14 5 3 3 4" xfId="31883" xr:uid="{00000000-0005-0000-0000-0000712C0000}"/>
    <cellStyle name="Normal 14 5 3 3 5" xfId="26568" xr:uid="{00000000-0005-0000-0000-0000722C0000}"/>
    <cellStyle name="Normal 14 5 3 4" xfId="15790" xr:uid="{00000000-0005-0000-0000-0000732C0000}"/>
    <cellStyle name="Normal 14 5 3 4 2" xfId="38977" xr:uid="{00000000-0005-0000-0000-0000742C0000}"/>
    <cellStyle name="Normal 14 5 3 5" xfId="10481" xr:uid="{00000000-0005-0000-0000-0000752C0000}"/>
    <cellStyle name="Normal 14 5 3 5 2" xfId="33662" xr:uid="{00000000-0005-0000-0000-0000762C0000}"/>
    <cellStyle name="Normal 14 5 3 6" xfId="21108" xr:uid="{00000000-0005-0000-0000-0000772C0000}"/>
    <cellStyle name="Normal 14 5 3 6 2" xfId="28352" xr:uid="{00000000-0005-0000-0000-0000782C0000}"/>
    <cellStyle name="Normal 14 5 3 7" xfId="23037" xr:uid="{00000000-0005-0000-0000-0000792C0000}"/>
    <cellStyle name="Normal 14 5 3 8" xfId="44303" xr:uid="{00000000-0005-0000-0000-00007A2C0000}"/>
    <cellStyle name="Normal 14 5 3 9" xfId="4573" xr:uid="{00000000-0005-0000-0000-00007B2C0000}"/>
    <cellStyle name="Normal 14 5 4" xfId="6280" xr:uid="{00000000-0005-0000-0000-00007C2C0000}"/>
    <cellStyle name="Normal 14 5 4 2" xfId="16712" xr:uid="{00000000-0005-0000-0000-00007D2C0000}"/>
    <cellStyle name="Normal 14 5 4 2 2" xfId="39928" xr:uid="{00000000-0005-0000-0000-00007E2C0000}"/>
    <cellStyle name="Normal 14 5 4 3" xfId="11430" xr:uid="{00000000-0005-0000-0000-00007F2C0000}"/>
    <cellStyle name="Normal 14 5 4 3 2" xfId="34613" xr:uid="{00000000-0005-0000-0000-0000802C0000}"/>
    <cellStyle name="Normal 14 5 4 4" xfId="29303" xr:uid="{00000000-0005-0000-0000-0000812C0000}"/>
    <cellStyle name="Normal 14 5 4 5" xfId="23988" xr:uid="{00000000-0005-0000-0000-0000822C0000}"/>
    <cellStyle name="Normal 14 5 5" xfId="8001" xr:uid="{00000000-0005-0000-0000-0000832C0000}"/>
    <cellStyle name="Normal 14 5 5 2" xfId="18352" xr:uid="{00000000-0005-0000-0000-0000842C0000}"/>
    <cellStyle name="Normal 14 5 5 2 2" xfId="41696" xr:uid="{00000000-0005-0000-0000-0000852C0000}"/>
    <cellStyle name="Normal 14 5 5 3" xfId="13197" xr:uid="{00000000-0005-0000-0000-0000862C0000}"/>
    <cellStyle name="Normal 14 5 5 3 2" xfId="36381" xr:uid="{00000000-0005-0000-0000-0000872C0000}"/>
    <cellStyle name="Normal 14 5 5 4" xfId="31071" xr:uid="{00000000-0005-0000-0000-0000882C0000}"/>
    <cellStyle name="Normal 14 5 5 5" xfId="25756" xr:uid="{00000000-0005-0000-0000-0000892C0000}"/>
    <cellStyle name="Normal 14 5 6" xfId="14978" xr:uid="{00000000-0005-0000-0000-00008A2C0000}"/>
    <cellStyle name="Normal 14 5 6 2" xfId="38165" xr:uid="{00000000-0005-0000-0000-00008B2C0000}"/>
    <cellStyle name="Normal 14 5 7" xfId="9669" xr:uid="{00000000-0005-0000-0000-00008C2C0000}"/>
    <cellStyle name="Normal 14 5 7 2" xfId="32850" xr:uid="{00000000-0005-0000-0000-00008D2C0000}"/>
    <cellStyle name="Normal 14 5 8" xfId="20296" xr:uid="{00000000-0005-0000-0000-00008E2C0000}"/>
    <cellStyle name="Normal 14 5 8 2" xfId="27540" xr:uid="{00000000-0005-0000-0000-00008F2C0000}"/>
    <cellStyle name="Normal 14 5 9" xfId="22225" xr:uid="{00000000-0005-0000-0000-0000902C0000}"/>
    <cellStyle name="Normal 14 6" xfId="827" xr:uid="{00000000-0005-0000-0000-0000912C0000}"/>
    <cellStyle name="Normal 14 6 10" xfId="43620" xr:uid="{00000000-0005-0000-0000-0000922C0000}"/>
    <cellStyle name="Normal 14 6 11" xfId="4574" xr:uid="{00000000-0005-0000-0000-0000932C0000}"/>
    <cellStyle name="Normal 14 6 12" xfId="2780" xr:uid="{00000000-0005-0000-0000-0000942C0000}"/>
    <cellStyle name="Normal 14 6 2" xfId="1235" xr:uid="{00000000-0005-0000-0000-0000952C0000}"/>
    <cellStyle name="Normal 14 6 2 10" xfId="4575" xr:uid="{00000000-0005-0000-0000-0000962C0000}"/>
    <cellStyle name="Normal 14 6 2 11" xfId="3186" xr:uid="{00000000-0005-0000-0000-0000972C0000}"/>
    <cellStyle name="Normal 14 6 2 2" xfId="2050" xr:uid="{00000000-0005-0000-0000-0000982C0000}"/>
    <cellStyle name="Normal 14 6 2 2 10" xfId="3998" xr:uid="{00000000-0005-0000-0000-0000992C0000}"/>
    <cellStyle name="Normal 14 6 2 2 2" xfId="7606" xr:uid="{00000000-0005-0000-0000-00009A2C0000}"/>
    <cellStyle name="Normal 14 6 2 2 2 2" xfId="17939" xr:uid="{00000000-0005-0000-0000-00009B2C0000}"/>
    <cellStyle name="Normal 14 6 2 2 2 2 2" xfId="41275" xr:uid="{00000000-0005-0000-0000-00009C2C0000}"/>
    <cellStyle name="Normal 14 6 2 2 2 3" xfId="12777" xr:uid="{00000000-0005-0000-0000-00009D2C0000}"/>
    <cellStyle name="Normal 14 6 2 2 2 3 2" xfId="35960" xr:uid="{00000000-0005-0000-0000-00009E2C0000}"/>
    <cellStyle name="Normal 14 6 2 2 2 4" xfId="30650" xr:uid="{00000000-0005-0000-0000-00009F2C0000}"/>
    <cellStyle name="Normal 14 6 2 2 2 5" xfId="25335" xr:uid="{00000000-0005-0000-0000-0000A02C0000}"/>
    <cellStyle name="Normal 14 6 2 2 3" xfId="9229" xr:uid="{00000000-0005-0000-0000-0000A12C0000}"/>
    <cellStyle name="Normal 14 6 2 2 3 2" xfId="19698" xr:uid="{00000000-0005-0000-0000-0000A22C0000}"/>
    <cellStyle name="Normal 14 6 2 2 3 2 2" xfId="43043" xr:uid="{00000000-0005-0000-0000-0000A32C0000}"/>
    <cellStyle name="Normal 14 6 2 2 3 3" xfId="14544" xr:uid="{00000000-0005-0000-0000-0000A42C0000}"/>
    <cellStyle name="Normal 14 6 2 2 3 3 2" xfId="37728" xr:uid="{00000000-0005-0000-0000-0000A52C0000}"/>
    <cellStyle name="Normal 14 6 2 2 3 4" xfId="32418" xr:uid="{00000000-0005-0000-0000-0000A62C0000}"/>
    <cellStyle name="Normal 14 6 2 2 3 5" xfId="27103" xr:uid="{00000000-0005-0000-0000-0000A72C0000}"/>
    <cellStyle name="Normal 14 6 2 2 4" xfId="16325" xr:uid="{00000000-0005-0000-0000-0000A82C0000}"/>
    <cellStyle name="Normal 14 6 2 2 4 2" xfId="39512" xr:uid="{00000000-0005-0000-0000-0000A92C0000}"/>
    <cellStyle name="Normal 14 6 2 2 5" xfId="11016" xr:uid="{00000000-0005-0000-0000-0000AA2C0000}"/>
    <cellStyle name="Normal 14 6 2 2 5 2" xfId="34197" xr:uid="{00000000-0005-0000-0000-0000AB2C0000}"/>
    <cellStyle name="Normal 14 6 2 2 6" xfId="21643" xr:uid="{00000000-0005-0000-0000-0000AC2C0000}"/>
    <cellStyle name="Normal 14 6 2 2 6 2" xfId="28887" xr:uid="{00000000-0005-0000-0000-0000AD2C0000}"/>
    <cellStyle name="Normal 14 6 2 2 7" xfId="23572" xr:uid="{00000000-0005-0000-0000-0000AE2C0000}"/>
    <cellStyle name="Normal 14 6 2 2 8" xfId="44838" xr:uid="{00000000-0005-0000-0000-0000AF2C0000}"/>
    <cellStyle name="Normal 14 6 2 2 9" xfId="4576" xr:uid="{00000000-0005-0000-0000-0000B02C0000}"/>
    <cellStyle name="Normal 14 6 2 3" xfId="6806" xr:uid="{00000000-0005-0000-0000-0000B12C0000}"/>
    <cellStyle name="Normal 14 6 2 3 2" xfId="17175" xr:uid="{00000000-0005-0000-0000-0000B22C0000}"/>
    <cellStyle name="Normal 14 6 2 3 2 2" xfId="40463" xr:uid="{00000000-0005-0000-0000-0000B32C0000}"/>
    <cellStyle name="Normal 14 6 2 3 3" xfId="11965" xr:uid="{00000000-0005-0000-0000-0000B42C0000}"/>
    <cellStyle name="Normal 14 6 2 3 3 2" xfId="35148" xr:uid="{00000000-0005-0000-0000-0000B52C0000}"/>
    <cellStyle name="Normal 14 6 2 3 4" xfId="29838" xr:uid="{00000000-0005-0000-0000-0000B62C0000}"/>
    <cellStyle name="Normal 14 6 2 3 5" xfId="24523" xr:uid="{00000000-0005-0000-0000-0000B72C0000}"/>
    <cellStyle name="Normal 14 6 2 4" xfId="8464" xr:uid="{00000000-0005-0000-0000-0000B82C0000}"/>
    <cellStyle name="Normal 14 6 2 4 2" xfId="18886" xr:uid="{00000000-0005-0000-0000-0000B92C0000}"/>
    <cellStyle name="Normal 14 6 2 4 2 2" xfId="42231" xr:uid="{00000000-0005-0000-0000-0000BA2C0000}"/>
    <cellStyle name="Normal 14 6 2 4 3" xfId="13732" xr:uid="{00000000-0005-0000-0000-0000BB2C0000}"/>
    <cellStyle name="Normal 14 6 2 4 3 2" xfId="36916" xr:uid="{00000000-0005-0000-0000-0000BC2C0000}"/>
    <cellStyle name="Normal 14 6 2 4 4" xfId="31606" xr:uid="{00000000-0005-0000-0000-0000BD2C0000}"/>
    <cellStyle name="Normal 14 6 2 4 5" xfId="26291" xr:uid="{00000000-0005-0000-0000-0000BE2C0000}"/>
    <cellStyle name="Normal 14 6 2 5" xfId="15513" xr:uid="{00000000-0005-0000-0000-0000BF2C0000}"/>
    <cellStyle name="Normal 14 6 2 5 2" xfId="38700" xr:uid="{00000000-0005-0000-0000-0000C02C0000}"/>
    <cellStyle name="Normal 14 6 2 6" xfId="10204" xr:uid="{00000000-0005-0000-0000-0000C12C0000}"/>
    <cellStyle name="Normal 14 6 2 6 2" xfId="33385" xr:uid="{00000000-0005-0000-0000-0000C22C0000}"/>
    <cellStyle name="Normal 14 6 2 7" xfId="20831" xr:uid="{00000000-0005-0000-0000-0000C32C0000}"/>
    <cellStyle name="Normal 14 6 2 7 2" xfId="28075" xr:uid="{00000000-0005-0000-0000-0000C42C0000}"/>
    <cellStyle name="Normal 14 6 2 8" xfId="22760" xr:uid="{00000000-0005-0000-0000-0000C52C0000}"/>
    <cellStyle name="Normal 14 6 2 9" xfId="44026" xr:uid="{00000000-0005-0000-0000-0000C62C0000}"/>
    <cellStyle name="Normal 14 6 3" xfId="1643" xr:uid="{00000000-0005-0000-0000-0000C72C0000}"/>
    <cellStyle name="Normal 14 6 3 10" xfId="3592" xr:uid="{00000000-0005-0000-0000-0000C82C0000}"/>
    <cellStyle name="Normal 14 6 3 2" xfId="7206" xr:uid="{00000000-0005-0000-0000-0000C92C0000}"/>
    <cellStyle name="Normal 14 6 3 2 2" xfId="17557" xr:uid="{00000000-0005-0000-0000-0000CA2C0000}"/>
    <cellStyle name="Normal 14 6 3 2 2 2" xfId="40869" xr:uid="{00000000-0005-0000-0000-0000CB2C0000}"/>
    <cellStyle name="Normal 14 6 3 2 3" xfId="12371" xr:uid="{00000000-0005-0000-0000-0000CC2C0000}"/>
    <cellStyle name="Normal 14 6 3 2 3 2" xfId="35554" xr:uid="{00000000-0005-0000-0000-0000CD2C0000}"/>
    <cellStyle name="Normal 14 6 3 2 4" xfId="30244" xr:uid="{00000000-0005-0000-0000-0000CE2C0000}"/>
    <cellStyle name="Normal 14 6 3 2 5" xfId="24929" xr:uid="{00000000-0005-0000-0000-0000CF2C0000}"/>
    <cellStyle name="Normal 14 6 3 3" xfId="8846" xr:uid="{00000000-0005-0000-0000-0000D02C0000}"/>
    <cellStyle name="Normal 14 6 3 3 2" xfId="19292" xr:uid="{00000000-0005-0000-0000-0000D12C0000}"/>
    <cellStyle name="Normal 14 6 3 3 2 2" xfId="42637" xr:uid="{00000000-0005-0000-0000-0000D22C0000}"/>
    <cellStyle name="Normal 14 6 3 3 3" xfId="14138" xr:uid="{00000000-0005-0000-0000-0000D32C0000}"/>
    <cellStyle name="Normal 14 6 3 3 3 2" xfId="37322" xr:uid="{00000000-0005-0000-0000-0000D42C0000}"/>
    <cellStyle name="Normal 14 6 3 3 4" xfId="32012" xr:uid="{00000000-0005-0000-0000-0000D52C0000}"/>
    <cellStyle name="Normal 14 6 3 3 5" xfId="26697" xr:uid="{00000000-0005-0000-0000-0000D62C0000}"/>
    <cellStyle name="Normal 14 6 3 4" xfId="15919" xr:uid="{00000000-0005-0000-0000-0000D72C0000}"/>
    <cellStyle name="Normal 14 6 3 4 2" xfId="39106" xr:uid="{00000000-0005-0000-0000-0000D82C0000}"/>
    <cellStyle name="Normal 14 6 3 5" xfId="10610" xr:uid="{00000000-0005-0000-0000-0000D92C0000}"/>
    <cellStyle name="Normal 14 6 3 5 2" xfId="33791" xr:uid="{00000000-0005-0000-0000-0000DA2C0000}"/>
    <cellStyle name="Normal 14 6 3 6" xfId="21237" xr:uid="{00000000-0005-0000-0000-0000DB2C0000}"/>
    <cellStyle name="Normal 14 6 3 6 2" xfId="28481" xr:uid="{00000000-0005-0000-0000-0000DC2C0000}"/>
    <cellStyle name="Normal 14 6 3 7" xfId="23166" xr:uid="{00000000-0005-0000-0000-0000DD2C0000}"/>
    <cellStyle name="Normal 14 6 3 8" xfId="44432" xr:uid="{00000000-0005-0000-0000-0000DE2C0000}"/>
    <cellStyle name="Normal 14 6 3 9" xfId="4577" xr:uid="{00000000-0005-0000-0000-0000DF2C0000}"/>
    <cellStyle name="Normal 14 6 4" xfId="6407" xr:uid="{00000000-0005-0000-0000-0000E02C0000}"/>
    <cellStyle name="Normal 14 6 4 2" xfId="16817" xr:uid="{00000000-0005-0000-0000-0000E12C0000}"/>
    <cellStyle name="Normal 14 6 4 2 2" xfId="40057" xr:uid="{00000000-0005-0000-0000-0000E22C0000}"/>
    <cellStyle name="Normal 14 6 4 3" xfId="11559" xr:uid="{00000000-0005-0000-0000-0000E32C0000}"/>
    <cellStyle name="Normal 14 6 4 3 2" xfId="34742" xr:uid="{00000000-0005-0000-0000-0000E42C0000}"/>
    <cellStyle name="Normal 14 6 4 4" xfId="29432" xr:uid="{00000000-0005-0000-0000-0000E52C0000}"/>
    <cellStyle name="Normal 14 6 4 5" xfId="24117" xr:uid="{00000000-0005-0000-0000-0000E62C0000}"/>
    <cellStyle name="Normal 14 6 5" xfId="8106" xr:uid="{00000000-0005-0000-0000-0000E72C0000}"/>
    <cellStyle name="Normal 14 6 5 2" xfId="18481" xr:uid="{00000000-0005-0000-0000-0000E82C0000}"/>
    <cellStyle name="Normal 14 6 5 2 2" xfId="41825" xr:uid="{00000000-0005-0000-0000-0000E92C0000}"/>
    <cellStyle name="Normal 14 6 5 3" xfId="13326" xr:uid="{00000000-0005-0000-0000-0000EA2C0000}"/>
    <cellStyle name="Normal 14 6 5 3 2" xfId="36510" xr:uid="{00000000-0005-0000-0000-0000EB2C0000}"/>
    <cellStyle name="Normal 14 6 5 4" xfId="31200" xr:uid="{00000000-0005-0000-0000-0000EC2C0000}"/>
    <cellStyle name="Normal 14 6 5 5" xfId="25885" xr:uid="{00000000-0005-0000-0000-0000ED2C0000}"/>
    <cellStyle name="Normal 14 6 6" xfId="15107" xr:uid="{00000000-0005-0000-0000-0000EE2C0000}"/>
    <cellStyle name="Normal 14 6 6 2" xfId="38294" xr:uid="{00000000-0005-0000-0000-0000EF2C0000}"/>
    <cellStyle name="Normal 14 6 7" xfId="9798" xr:uid="{00000000-0005-0000-0000-0000F02C0000}"/>
    <cellStyle name="Normal 14 6 7 2" xfId="32979" xr:uid="{00000000-0005-0000-0000-0000F12C0000}"/>
    <cellStyle name="Normal 14 6 8" xfId="20425" xr:uid="{00000000-0005-0000-0000-0000F22C0000}"/>
    <cellStyle name="Normal 14 6 8 2" xfId="27669" xr:uid="{00000000-0005-0000-0000-0000F32C0000}"/>
    <cellStyle name="Normal 14 6 9" xfId="22354" xr:uid="{00000000-0005-0000-0000-0000F42C0000}"/>
    <cellStyle name="Normal 14 7" xfId="971" xr:uid="{00000000-0005-0000-0000-0000F52C0000}"/>
    <cellStyle name="Normal 14 7 10" xfId="4578" xr:uid="{00000000-0005-0000-0000-0000F62C0000}"/>
    <cellStyle name="Normal 14 7 11" xfId="2922" xr:uid="{00000000-0005-0000-0000-0000F72C0000}"/>
    <cellStyle name="Normal 14 7 2" xfId="1786" xr:uid="{00000000-0005-0000-0000-0000F82C0000}"/>
    <cellStyle name="Normal 14 7 2 10" xfId="3734" xr:uid="{00000000-0005-0000-0000-0000F92C0000}"/>
    <cellStyle name="Normal 14 7 2 2" xfId="7346" xr:uid="{00000000-0005-0000-0000-0000FA2C0000}"/>
    <cellStyle name="Normal 14 7 2 2 2" xfId="17699" xr:uid="{00000000-0005-0000-0000-0000FB2C0000}"/>
    <cellStyle name="Normal 14 7 2 2 2 2" xfId="41011" xr:uid="{00000000-0005-0000-0000-0000FC2C0000}"/>
    <cellStyle name="Normal 14 7 2 2 3" xfId="12513" xr:uid="{00000000-0005-0000-0000-0000FD2C0000}"/>
    <cellStyle name="Normal 14 7 2 2 3 2" xfId="35696" xr:uid="{00000000-0005-0000-0000-0000FE2C0000}"/>
    <cellStyle name="Normal 14 7 2 2 4" xfId="30386" xr:uid="{00000000-0005-0000-0000-0000FF2C0000}"/>
    <cellStyle name="Normal 14 7 2 2 5" xfId="25071" xr:uid="{00000000-0005-0000-0000-0000002D0000}"/>
    <cellStyle name="Normal 14 7 2 3" xfId="8989" xr:uid="{00000000-0005-0000-0000-0000012D0000}"/>
    <cellStyle name="Normal 14 7 2 3 2" xfId="19434" xr:uid="{00000000-0005-0000-0000-0000022D0000}"/>
    <cellStyle name="Normal 14 7 2 3 2 2" xfId="42779" xr:uid="{00000000-0005-0000-0000-0000032D0000}"/>
    <cellStyle name="Normal 14 7 2 3 3" xfId="14280" xr:uid="{00000000-0005-0000-0000-0000042D0000}"/>
    <cellStyle name="Normal 14 7 2 3 3 2" xfId="37464" xr:uid="{00000000-0005-0000-0000-0000052D0000}"/>
    <cellStyle name="Normal 14 7 2 3 4" xfId="32154" xr:uid="{00000000-0005-0000-0000-0000062D0000}"/>
    <cellStyle name="Normal 14 7 2 3 5" xfId="26839" xr:uid="{00000000-0005-0000-0000-0000072D0000}"/>
    <cellStyle name="Normal 14 7 2 4" xfId="16061" xr:uid="{00000000-0005-0000-0000-0000082D0000}"/>
    <cellStyle name="Normal 14 7 2 4 2" xfId="39248" xr:uid="{00000000-0005-0000-0000-0000092D0000}"/>
    <cellStyle name="Normal 14 7 2 5" xfId="10752" xr:uid="{00000000-0005-0000-0000-00000A2D0000}"/>
    <cellStyle name="Normal 14 7 2 5 2" xfId="33933" xr:uid="{00000000-0005-0000-0000-00000B2D0000}"/>
    <cellStyle name="Normal 14 7 2 6" xfId="21379" xr:uid="{00000000-0005-0000-0000-00000C2D0000}"/>
    <cellStyle name="Normal 14 7 2 6 2" xfId="28623" xr:uid="{00000000-0005-0000-0000-00000D2D0000}"/>
    <cellStyle name="Normal 14 7 2 7" xfId="23308" xr:uid="{00000000-0005-0000-0000-00000E2D0000}"/>
    <cellStyle name="Normal 14 7 2 8" xfId="44574" xr:uid="{00000000-0005-0000-0000-00000F2D0000}"/>
    <cellStyle name="Normal 14 7 2 9" xfId="4579" xr:uid="{00000000-0005-0000-0000-0000102D0000}"/>
    <cellStyle name="Normal 14 7 3" xfId="6546" xr:uid="{00000000-0005-0000-0000-0000112D0000}"/>
    <cellStyle name="Normal 14 7 3 2" xfId="16947" xr:uid="{00000000-0005-0000-0000-0000122D0000}"/>
    <cellStyle name="Normal 14 7 3 2 2" xfId="40199" xr:uid="{00000000-0005-0000-0000-0000132D0000}"/>
    <cellStyle name="Normal 14 7 3 3" xfId="11701" xr:uid="{00000000-0005-0000-0000-0000142D0000}"/>
    <cellStyle name="Normal 14 7 3 3 2" xfId="34884" xr:uid="{00000000-0005-0000-0000-0000152D0000}"/>
    <cellStyle name="Normal 14 7 3 4" xfId="29574" xr:uid="{00000000-0005-0000-0000-0000162D0000}"/>
    <cellStyle name="Normal 14 7 3 5" xfId="24259" xr:uid="{00000000-0005-0000-0000-0000172D0000}"/>
    <cellStyle name="Normal 14 7 4" xfId="8236" xr:uid="{00000000-0005-0000-0000-0000182D0000}"/>
    <cellStyle name="Normal 14 7 4 2" xfId="18622" xr:uid="{00000000-0005-0000-0000-0000192D0000}"/>
    <cellStyle name="Normal 14 7 4 2 2" xfId="41967" xr:uid="{00000000-0005-0000-0000-00001A2D0000}"/>
    <cellStyle name="Normal 14 7 4 3" xfId="13468" xr:uid="{00000000-0005-0000-0000-00001B2D0000}"/>
    <cellStyle name="Normal 14 7 4 3 2" xfId="36652" xr:uid="{00000000-0005-0000-0000-00001C2D0000}"/>
    <cellStyle name="Normal 14 7 4 4" xfId="31342" xr:uid="{00000000-0005-0000-0000-00001D2D0000}"/>
    <cellStyle name="Normal 14 7 4 5" xfId="26027" xr:uid="{00000000-0005-0000-0000-00001E2D0000}"/>
    <cellStyle name="Normal 14 7 5" xfId="15249" xr:uid="{00000000-0005-0000-0000-00001F2D0000}"/>
    <cellStyle name="Normal 14 7 5 2" xfId="38436" xr:uid="{00000000-0005-0000-0000-0000202D0000}"/>
    <cellStyle name="Normal 14 7 6" xfId="9940" xr:uid="{00000000-0005-0000-0000-0000212D0000}"/>
    <cellStyle name="Normal 14 7 6 2" xfId="33121" xr:uid="{00000000-0005-0000-0000-0000222D0000}"/>
    <cellStyle name="Normal 14 7 7" xfId="20567" xr:uid="{00000000-0005-0000-0000-0000232D0000}"/>
    <cellStyle name="Normal 14 7 7 2" xfId="27811" xr:uid="{00000000-0005-0000-0000-0000242D0000}"/>
    <cellStyle name="Normal 14 7 8" xfId="22496" xr:uid="{00000000-0005-0000-0000-0000252D0000}"/>
    <cellStyle name="Normal 14 7 9" xfId="43762" xr:uid="{00000000-0005-0000-0000-0000262D0000}"/>
    <cellStyle name="Normal 14 8" xfId="552" xr:uid="{00000000-0005-0000-0000-0000272D0000}"/>
    <cellStyle name="Normal 14 8 10" xfId="2516" xr:uid="{00000000-0005-0000-0000-0000282D0000}"/>
    <cellStyle name="Normal 14 8 2" xfId="6147" xr:uid="{00000000-0005-0000-0000-0000292D0000}"/>
    <cellStyle name="Normal 14 8 2 2" xfId="16589" xr:uid="{00000000-0005-0000-0000-00002A2D0000}"/>
    <cellStyle name="Normal 14 8 2 2 2" xfId="39793" xr:uid="{00000000-0005-0000-0000-00002B2D0000}"/>
    <cellStyle name="Normal 14 8 2 3" xfId="11295" xr:uid="{00000000-0005-0000-0000-00002C2D0000}"/>
    <cellStyle name="Normal 14 8 2 3 2" xfId="34478" xr:uid="{00000000-0005-0000-0000-00002D2D0000}"/>
    <cellStyle name="Normal 14 8 2 4" xfId="29168" xr:uid="{00000000-0005-0000-0000-00002E2D0000}"/>
    <cellStyle name="Normal 14 8 2 5" xfId="23853" xr:uid="{00000000-0005-0000-0000-00002F2D0000}"/>
    <cellStyle name="Normal 14 8 3" xfId="7878" xr:uid="{00000000-0005-0000-0000-0000302D0000}"/>
    <cellStyle name="Normal 14 8 3 2" xfId="18217" xr:uid="{00000000-0005-0000-0000-0000312D0000}"/>
    <cellStyle name="Normal 14 8 3 2 2" xfId="41561" xr:uid="{00000000-0005-0000-0000-0000322D0000}"/>
    <cellStyle name="Normal 14 8 3 3" xfId="13062" xr:uid="{00000000-0005-0000-0000-0000332D0000}"/>
    <cellStyle name="Normal 14 8 3 3 2" xfId="36246" xr:uid="{00000000-0005-0000-0000-0000342D0000}"/>
    <cellStyle name="Normal 14 8 3 4" xfId="30936" xr:uid="{00000000-0005-0000-0000-0000352D0000}"/>
    <cellStyle name="Normal 14 8 3 5" xfId="25621" xr:uid="{00000000-0005-0000-0000-0000362D0000}"/>
    <cellStyle name="Normal 14 8 4" xfId="14843" xr:uid="{00000000-0005-0000-0000-0000372D0000}"/>
    <cellStyle name="Normal 14 8 4 2" xfId="38030" xr:uid="{00000000-0005-0000-0000-0000382D0000}"/>
    <cellStyle name="Normal 14 8 5" xfId="9534" xr:uid="{00000000-0005-0000-0000-0000392D0000}"/>
    <cellStyle name="Normal 14 8 5 2" xfId="32715" xr:uid="{00000000-0005-0000-0000-00003A2D0000}"/>
    <cellStyle name="Normal 14 8 6" xfId="20161" xr:uid="{00000000-0005-0000-0000-00003B2D0000}"/>
    <cellStyle name="Normal 14 8 6 2" xfId="27405" xr:uid="{00000000-0005-0000-0000-00003C2D0000}"/>
    <cellStyle name="Normal 14 8 7" xfId="22090" xr:uid="{00000000-0005-0000-0000-00003D2D0000}"/>
    <cellStyle name="Normal 14 8 8" xfId="43356" xr:uid="{00000000-0005-0000-0000-00003E2D0000}"/>
    <cellStyle name="Normal 14 8 9" xfId="4580" xr:uid="{00000000-0005-0000-0000-00003F2D0000}"/>
    <cellStyle name="Normal 14 9" xfId="1379" xr:uid="{00000000-0005-0000-0000-0000402D0000}"/>
    <cellStyle name="Normal 14 9 10" xfId="3328" xr:uid="{00000000-0005-0000-0000-0000412D0000}"/>
    <cellStyle name="Normal 14 9 2" xfId="6946" xr:uid="{00000000-0005-0000-0000-0000422D0000}"/>
    <cellStyle name="Normal 14 9 2 2" xfId="17317" xr:uid="{00000000-0005-0000-0000-0000432D0000}"/>
    <cellStyle name="Normal 14 9 2 2 2" xfId="40605" xr:uid="{00000000-0005-0000-0000-0000442D0000}"/>
    <cellStyle name="Normal 14 9 2 3" xfId="12107" xr:uid="{00000000-0005-0000-0000-0000452D0000}"/>
    <cellStyle name="Normal 14 9 2 3 2" xfId="35290" xr:uid="{00000000-0005-0000-0000-0000462D0000}"/>
    <cellStyle name="Normal 14 9 2 4" xfId="29980" xr:uid="{00000000-0005-0000-0000-0000472D0000}"/>
    <cellStyle name="Normal 14 9 2 5" xfId="24665" xr:uid="{00000000-0005-0000-0000-0000482D0000}"/>
    <cellStyle name="Normal 14 9 3" xfId="8606" xr:uid="{00000000-0005-0000-0000-0000492D0000}"/>
    <cellStyle name="Normal 14 9 3 2" xfId="19028" xr:uid="{00000000-0005-0000-0000-00004A2D0000}"/>
    <cellStyle name="Normal 14 9 3 2 2" xfId="42373" xr:uid="{00000000-0005-0000-0000-00004B2D0000}"/>
    <cellStyle name="Normal 14 9 3 3" xfId="13874" xr:uid="{00000000-0005-0000-0000-00004C2D0000}"/>
    <cellStyle name="Normal 14 9 3 3 2" xfId="37058" xr:uid="{00000000-0005-0000-0000-00004D2D0000}"/>
    <cellStyle name="Normal 14 9 3 4" xfId="31748" xr:uid="{00000000-0005-0000-0000-00004E2D0000}"/>
    <cellStyle name="Normal 14 9 3 5" xfId="26433" xr:uid="{00000000-0005-0000-0000-00004F2D0000}"/>
    <cellStyle name="Normal 14 9 4" xfId="15655" xr:uid="{00000000-0005-0000-0000-0000502D0000}"/>
    <cellStyle name="Normal 14 9 4 2" xfId="38842" xr:uid="{00000000-0005-0000-0000-0000512D0000}"/>
    <cellStyle name="Normal 14 9 5" xfId="10346" xr:uid="{00000000-0005-0000-0000-0000522D0000}"/>
    <cellStyle name="Normal 14 9 5 2" xfId="33527" xr:uid="{00000000-0005-0000-0000-0000532D0000}"/>
    <cellStyle name="Normal 14 9 6" xfId="20973" xr:uid="{00000000-0005-0000-0000-0000542D0000}"/>
    <cellStyle name="Normal 14 9 6 2" xfId="28217" xr:uid="{00000000-0005-0000-0000-0000552D0000}"/>
    <cellStyle name="Normal 14 9 7" xfId="22902" xr:uid="{00000000-0005-0000-0000-0000562D0000}"/>
    <cellStyle name="Normal 14 9 8" xfId="44168" xr:uid="{00000000-0005-0000-0000-0000572D0000}"/>
    <cellStyle name="Normal 14 9 9" xfId="4581" xr:uid="{00000000-0005-0000-0000-0000582D0000}"/>
    <cellStyle name="Normal 15" xfId="440" xr:uid="{00000000-0005-0000-0000-0000592D0000}"/>
    <cellStyle name="Normal 15 10" xfId="14728" xr:uid="{00000000-0005-0000-0000-00005A2D0000}"/>
    <cellStyle name="Normal 15 10 2" xfId="37915" xr:uid="{00000000-0005-0000-0000-00005B2D0000}"/>
    <cellStyle name="Normal 15 11" xfId="9419" xr:uid="{00000000-0005-0000-0000-00005C2D0000}"/>
    <cellStyle name="Normal 15 11 2" xfId="32600" xr:uid="{00000000-0005-0000-0000-00005D2D0000}"/>
    <cellStyle name="Normal 15 12" xfId="20050" xr:uid="{00000000-0005-0000-0000-00005E2D0000}"/>
    <cellStyle name="Normal 15 12 2" xfId="27290" xr:uid="{00000000-0005-0000-0000-00005F2D0000}"/>
    <cellStyle name="Normal 15 13" xfId="21975" xr:uid="{00000000-0005-0000-0000-0000602D0000}"/>
    <cellStyle name="Normal 15 14" xfId="43245" xr:uid="{00000000-0005-0000-0000-0000612D0000}"/>
    <cellStyle name="Normal 15 15" xfId="4582" xr:uid="{00000000-0005-0000-0000-0000622D0000}"/>
    <cellStyle name="Normal 15 16" xfId="2405" xr:uid="{00000000-0005-0000-0000-0000632D0000}"/>
    <cellStyle name="Normal 15 2" xfId="499" xr:uid="{00000000-0005-0000-0000-0000642D0000}"/>
    <cellStyle name="Normal 15 2 10" xfId="9481" xr:uid="{00000000-0005-0000-0000-0000652D0000}"/>
    <cellStyle name="Normal 15 2 10 2" xfId="32662" xr:uid="{00000000-0005-0000-0000-0000662D0000}"/>
    <cellStyle name="Normal 15 2 11" xfId="20108" xr:uid="{00000000-0005-0000-0000-0000672D0000}"/>
    <cellStyle name="Normal 15 2 11 2" xfId="27352" xr:uid="{00000000-0005-0000-0000-0000682D0000}"/>
    <cellStyle name="Normal 15 2 12" xfId="22037" xr:uid="{00000000-0005-0000-0000-0000692D0000}"/>
    <cellStyle name="Normal 15 2 13" xfId="43303" xr:uid="{00000000-0005-0000-0000-00006A2D0000}"/>
    <cellStyle name="Normal 15 2 14" xfId="4583" xr:uid="{00000000-0005-0000-0000-00006B2D0000}"/>
    <cellStyle name="Normal 15 2 15" xfId="2463" xr:uid="{00000000-0005-0000-0000-00006C2D0000}"/>
    <cellStyle name="Normal 15 2 2" xfId="771" xr:uid="{00000000-0005-0000-0000-00006D2D0000}"/>
    <cellStyle name="Normal 15 2 2 10" xfId="43572" xr:uid="{00000000-0005-0000-0000-00006E2D0000}"/>
    <cellStyle name="Normal 15 2 2 11" xfId="4584" xr:uid="{00000000-0005-0000-0000-00006F2D0000}"/>
    <cellStyle name="Normal 15 2 2 12" xfId="2732" xr:uid="{00000000-0005-0000-0000-0000702D0000}"/>
    <cellStyle name="Normal 15 2 2 2" xfId="1187" xr:uid="{00000000-0005-0000-0000-0000712D0000}"/>
    <cellStyle name="Normal 15 2 2 2 10" xfId="4585" xr:uid="{00000000-0005-0000-0000-0000722D0000}"/>
    <cellStyle name="Normal 15 2 2 2 11" xfId="3138" xr:uid="{00000000-0005-0000-0000-0000732D0000}"/>
    <cellStyle name="Normal 15 2 2 2 2" xfId="2002" xr:uid="{00000000-0005-0000-0000-0000742D0000}"/>
    <cellStyle name="Normal 15 2 2 2 2 10" xfId="3950" xr:uid="{00000000-0005-0000-0000-0000752D0000}"/>
    <cellStyle name="Normal 15 2 2 2 2 2" xfId="7559" xr:uid="{00000000-0005-0000-0000-0000762D0000}"/>
    <cellStyle name="Normal 15 2 2 2 2 2 2" xfId="17903" xr:uid="{00000000-0005-0000-0000-0000772D0000}"/>
    <cellStyle name="Normal 15 2 2 2 2 2 2 2" xfId="41227" xr:uid="{00000000-0005-0000-0000-0000782D0000}"/>
    <cellStyle name="Normal 15 2 2 2 2 2 3" xfId="12729" xr:uid="{00000000-0005-0000-0000-0000792D0000}"/>
    <cellStyle name="Normal 15 2 2 2 2 2 3 2" xfId="35912" xr:uid="{00000000-0005-0000-0000-00007A2D0000}"/>
    <cellStyle name="Normal 15 2 2 2 2 2 4" xfId="30602" xr:uid="{00000000-0005-0000-0000-00007B2D0000}"/>
    <cellStyle name="Normal 15 2 2 2 2 2 5" xfId="25287" xr:uid="{00000000-0005-0000-0000-00007C2D0000}"/>
    <cellStyle name="Normal 15 2 2 2 2 3" xfId="9193" xr:uid="{00000000-0005-0000-0000-00007D2D0000}"/>
    <cellStyle name="Normal 15 2 2 2 2 3 2" xfId="19650" xr:uid="{00000000-0005-0000-0000-00007E2D0000}"/>
    <cellStyle name="Normal 15 2 2 2 2 3 2 2" xfId="42995" xr:uid="{00000000-0005-0000-0000-00007F2D0000}"/>
    <cellStyle name="Normal 15 2 2 2 2 3 3" xfId="14496" xr:uid="{00000000-0005-0000-0000-0000802D0000}"/>
    <cellStyle name="Normal 15 2 2 2 2 3 3 2" xfId="37680" xr:uid="{00000000-0005-0000-0000-0000812D0000}"/>
    <cellStyle name="Normal 15 2 2 2 2 3 4" xfId="32370" xr:uid="{00000000-0005-0000-0000-0000822D0000}"/>
    <cellStyle name="Normal 15 2 2 2 2 3 5" xfId="27055" xr:uid="{00000000-0005-0000-0000-0000832D0000}"/>
    <cellStyle name="Normal 15 2 2 2 2 4" xfId="16277" xr:uid="{00000000-0005-0000-0000-0000842D0000}"/>
    <cellStyle name="Normal 15 2 2 2 2 4 2" xfId="39464" xr:uid="{00000000-0005-0000-0000-0000852D0000}"/>
    <cellStyle name="Normal 15 2 2 2 2 5" xfId="10968" xr:uid="{00000000-0005-0000-0000-0000862D0000}"/>
    <cellStyle name="Normal 15 2 2 2 2 5 2" xfId="34149" xr:uid="{00000000-0005-0000-0000-0000872D0000}"/>
    <cellStyle name="Normal 15 2 2 2 2 6" xfId="21595" xr:uid="{00000000-0005-0000-0000-0000882D0000}"/>
    <cellStyle name="Normal 15 2 2 2 2 6 2" xfId="28839" xr:uid="{00000000-0005-0000-0000-0000892D0000}"/>
    <cellStyle name="Normal 15 2 2 2 2 7" xfId="23524" xr:uid="{00000000-0005-0000-0000-00008A2D0000}"/>
    <cellStyle name="Normal 15 2 2 2 2 8" xfId="44790" xr:uid="{00000000-0005-0000-0000-00008B2D0000}"/>
    <cellStyle name="Normal 15 2 2 2 2 9" xfId="4586" xr:uid="{00000000-0005-0000-0000-00008C2D0000}"/>
    <cellStyle name="Normal 15 2 2 2 3" xfId="6759" xr:uid="{00000000-0005-0000-0000-00008D2D0000}"/>
    <cellStyle name="Normal 15 2 2 2 3 2" xfId="17139" xr:uid="{00000000-0005-0000-0000-00008E2D0000}"/>
    <cellStyle name="Normal 15 2 2 2 3 2 2" xfId="40415" xr:uid="{00000000-0005-0000-0000-00008F2D0000}"/>
    <cellStyle name="Normal 15 2 2 2 3 3" xfId="11917" xr:uid="{00000000-0005-0000-0000-0000902D0000}"/>
    <cellStyle name="Normal 15 2 2 2 3 3 2" xfId="35100" xr:uid="{00000000-0005-0000-0000-0000912D0000}"/>
    <cellStyle name="Normal 15 2 2 2 3 4" xfId="29790" xr:uid="{00000000-0005-0000-0000-0000922D0000}"/>
    <cellStyle name="Normal 15 2 2 2 3 5" xfId="24475" xr:uid="{00000000-0005-0000-0000-0000932D0000}"/>
    <cellStyle name="Normal 15 2 2 2 4" xfId="8428" xr:uid="{00000000-0005-0000-0000-0000942D0000}"/>
    <cellStyle name="Normal 15 2 2 2 4 2" xfId="18838" xr:uid="{00000000-0005-0000-0000-0000952D0000}"/>
    <cellStyle name="Normal 15 2 2 2 4 2 2" xfId="42183" xr:uid="{00000000-0005-0000-0000-0000962D0000}"/>
    <cellStyle name="Normal 15 2 2 2 4 3" xfId="13684" xr:uid="{00000000-0005-0000-0000-0000972D0000}"/>
    <cellStyle name="Normal 15 2 2 2 4 3 2" xfId="36868" xr:uid="{00000000-0005-0000-0000-0000982D0000}"/>
    <cellStyle name="Normal 15 2 2 2 4 4" xfId="31558" xr:uid="{00000000-0005-0000-0000-0000992D0000}"/>
    <cellStyle name="Normal 15 2 2 2 4 5" xfId="26243" xr:uid="{00000000-0005-0000-0000-00009A2D0000}"/>
    <cellStyle name="Normal 15 2 2 2 5" xfId="15465" xr:uid="{00000000-0005-0000-0000-00009B2D0000}"/>
    <cellStyle name="Normal 15 2 2 2 5 2" xfId="38652" xr:uid="{00000000-0005-0000-0000-00009C2D0000}"/>
    <cellStyle name="Normal 15 2 2 2 6" xfId="10156" xr:uid="{00000000-0005-0000-0000-00009D2D0000}"/>
    <cellStyle name="Normal 15 2 2 2 6 2" xfId="33337" xr:uid="{00000000-0005-0000-0000-00009E2D0000}"/>
    <cellStyle name="Normal 15 2 2 2 7" xfId="20783" xr:uid="{00000000-0005-0000-0000-00009F2D0000}"/>
    <cellStyle name="Normal 15 2 2 2 7 2" xfId="28027" xr:uid="{00000000-0005-0000-0000-0000A02D0000}"/>
    <cellStyle name="Normal 15 2 2 2 8" xfId="22712" xr:uid="{00000000-0005-0000-0000-0000A12D0000}"/>
    <cellStyle name="Normal 15 2 2 2 9" xfId="43978" xr:uid="{00000000-0005-0000-0000-0000A22D0000}"/>
    <cellStyle name="Normal 15 2 2 3" xfId="1595" xr:uid="{00000000-0005-0000-0000-0000A32D0000}"/>
    <cellStyle name="Normal 15 2 2 3 10" xfId="3544" xr:uid="{00000000-0005-0000-0000-0000A42D0000}"/>
    <cellStyle name="Normal 15 2 2 3 2" xfId="7159" xr:uid="{00000000-0005-0000-0000-0000A52D0000}"/>
    <cellStyle name="Normal 15 2 2 3 2 2" xfId="17521" xr:uid="{00000000-0005-0000-0000-0000A62D0000}"/>
    <cellStyle name="Normal 15 2 2 3 2 2 2" xfId="40821" xr:uid="{00000000-0005-0000-0000-0000A72D0000}"/>
    <cellStyle name="Normal 15 2 2 3 2 3" xfId="12323" xr:uid="{00000000-0005-0000-0000-0000A82D0000}"/>
    <cellStyle name="Normal 15 2 2 3 2 3 2" xfId="35506" xr:uid="{00000000-0005-0000-0000-0000A92D0000}"/>
    <cellStyle name="Normal 15 2 2 3 2 4" xfId="30196" xr:uid="{00000000-0005-0000-0000-0000AA2D0000}"/>
    <cellStyle name="Normal 15 2 2 3 2 5" xfId="24881" xr:uid="{00000000-0005-0000-0000-0000AB2D0000}"/>
    <cellStyle name="Normal 15 2 2 3 3" xfId="8810" xr:uid="{00000000-0005-0000-0000-0000AC2D0000}"/>
    <cellStyle name="Normal 15 2 2 3 3 2" xfId="19244" xr:uid="{00000000-0005-0000-0000-0000AD2D0000}"/>
    <cellStyle name="Normal 15 2 2 3 3 2 2" xfId="42589" xr:uid="{00000000-0005-0000-0000-0000AE2D0000}"/>
    <cellStyle name="Normal 15 2 2 3 3 3" xfId="14090" xr:uid="{00000000-0005-0000-0000-0000AF2D0000}"/>
    <cellStyle name="Normal 15 2 2 3 3 3 2" xfId="37274" xr:uid="{00000000-0005-0000-0000-0000B02D0000}"/>
    <cellStyle name="Normal 15 2 2 3 3 4" xfId="31964" xr:uid="{00000000-0005-0000-0000-0000B12D0000}"/>
    <cellStyle name="Normal 15 2 2 3 3 5" xfId="26649" xr:uid="{00000000-0005-0000-0000-0000B22D0000}"/>
    <cellStyle name="Normal 15 2 2 3 4" xfId="15871" xr:uid="{00000000-0005-0000-0000-0000B32D0000}"/>
    <cellStyle name="Normal 15 2 2 3 4 2" xfId="39058" xr:uid="{00000000-0005-0000-0000-0000B42D0000}"/>
    <cellStyle name="Normal 15 2 2 3 5" xfId="10562" xr:uid="{00000000-0005-0000-0000-0000B52D0000}"/>
    <cellStyle name="Normal 15 2 2 3 5 2" xfId="33743" xr:uid="{00000000-0005-0000-0000-0000B62D0000}"/>
    <cellStyle name="Normal 15 2 2 3 6" xfId="21189" xr:uid="{00000000-0005-0000-0000-0000B72D0000}"/>
    <cellStyle name="Normal 15 2 2 3 6 2" xfId="28433" xr:uid="{00000000-0005-0000-0000-0000B82D0000}"/>
    <cellStyle name="Normal 15 2 2 3 7" xfId="23118" xr:uid="{00000000-0005-0000-0000-0000B92D0000}"/>
    <cellStyle name="Normal 15 2 2 3 8" xfId="44384" xr:uid="{00000000-0005-0000-0000-0000BA2D0000}"/>
    <cellStyle name="Normal 15 2 2 3 9" xfId="4587" xr:uid="{00000000-0005-0000-0000-0000BB2D0000}"/>
    <cellStyle name="Normal 15 2 2 4" xfId="6360" xr:uid="{00000000-0005-0000-0000-0000BC2D0000}"/>
    <cellStyle name="Normal 15 2 2 4 2" xfId="16781" xr:uid="{00000000-0005-0000-0000-0000BD2D0000}"/>
    <cellStyle name="Normal 15 2 2 4 2 2" xfId="40009" xr:uid="{00000000-0005-0000-0000-0000BE2D0000}"/>
    <cellStyle name="Normal 15 2 2 4 3" xfId="11511" xr:uid="{00000000-0005-0000-0000-0000BF2D0000}"/>
    <cellStyle name="Normal 15 2 2 4 3 2" xfId="34694" xr:uid="{00000000-0005-0000-0000-0000C02D0000}"/>
    <cellStyle name="Normal 15 2 2 4 4" xfId="29384" xr:uid="{00000000-0005-0000-0000-0000C12D0000}"/>
    <cellStyle name="Normal 15 2 2 4 5" xfId="24069" xr:uid="{00000000-0005-0000-0000-0000C22D0000}"/>
    <cellStyle name="Normal 15 2 2 5" xfId="8070" xr:uid="{00000000-0005-0000-0000-0000C32D0000}"/>
    <cellStyle name="Normal 15 2 2 5 2" xfId="18433" xr:uid="{00000000-0005-0000-0000-0000C42D0000}"/>
    <cellStyle name="Normal 15 2 2 5 2 2" xfId="41777" xr:uid="{00000000-0005-0000-0000-0000C52D0000}"/>
    <cellStyle name="Normal 15 2 2 5 3" xfId="13278" xr:uid="{00000000-0005-0000-0000-0000C62D0000}"/>
    <cellStyle name="Normal 15 2 2 5 3 2" xfId="36462" xr:uid="{00000000-0005-0000-0000-0000C72D0000}"/>
    <cellStyle name="Normal 15 2 2 5 4" xfId="31152" xr:uid="{00000000-0005-0000-0000-0000C82D0000}"/>
    <cellStyle name="Normal 15 2 2 5 5" xfId="25837" xr:uid="{00000000-0005-0000-0000-0000C92D0000}"/>
    <cellStyle name="Normal 15 2 2 6" xfId="15059" xr:uid="{00000000-0005-0000-0000-0000CA2D0000}"/>
    <cellStyle name="Normal 15 2 2 6 2" xfId="38246" xr:uid="{00000000-0005-0000-0000-0000CB2D0000}"/>
    <cellStyle name="Normal 15 2 2 7" xfId="9750" xr:uid="{00000000-0005-0000-0000-0000CC2D0000}"/>
    <cellStyle name="Normal 15 2 2 7 2" xfId="32931" xr:uid="{00000000-0005-0000-0000-0000CD2D0000}"/>
    <cellStyle name="Normal 15 2 2 8" xfId="20377" xr:uid="{00000000-0005-0000-0000-0000CE2D0000}"/>
    <cellStyle name="Normal 15 2 2 8 2" xfId="27621" xr:uid="{00000000-0005-0000-0000-0000CF2D0000}"/>
    <cellStyle name="Normal 15 2 2 9" xfId="22306" xr:uid="{00000000-0005-0000-0000-0000D02D0000}"/>
    <cellStyle name="Normal 15 2 3" xfId="908" xr:uid="{00000000-0005-0000-0000-0000D12D0000}"/>
    <cellStyle name="Normal 15 2 3 10" xfId="43701" xr:uid="{00000000-0005-0000-0000-0000D22D0000}"/>
    <cellStyle name="Normal 15 2 3 11" xfId="4588" xr:uid="{00000000-0005-0000-0000-0000D32D0000}"/>
    <cellStyle name="Normal 15 2 3 12" xfId="2861" xr:uid="{00000000-0005-0000-0000-0000D42D0000}"/>
    <cellStyle name="Normal 15 2 3 2" xfId="1316" xr:uid="{00000000-0005-0000-0000-0000D52D0000}"/>
    <cellStyle name="Normal 15 2 3 2 10" xfId="4589" xr:uid="{00000000-0005-0000-0000-0000D62D0000}"/>
    <cellStyle name="Normal 15 2 3 2 11" xfId="3267" xr:uid="{00000000-0005-0000-0000-0000D72D0000}"/>
    <cellStyle name="Normal 15 2 3 2 2" xfId="2131" xr:uid="{00000000-0005-0000-0000-0000D82D0000}"/>
    <cellStyle name="Normal 15 2 3 2 2 10" xfId="4079" xr:uid="{00000000-0005-0000-0000-0000D92D0000}"/>
    <cellStyle name="Normal 15 2 3 2 2 2" xfId="7686" xr:uid="{00000000-0005-0000-0000-0000DA2D0000}"/>
    <cellStyle name="Normal 15 2 3 2 2 2 2" xfId="18020" xr:uid="{00000000-0005-0000-0000-0000DB2D0000}"/>
    <cellStyle name="Normal 15 2 3 2 2 2 2 2" xfId="41356" xr:uid="{00000000-0005-0000-0000-0000DC2D0000}"/>
    <cellStyle name="Normal 15 2 3 2 2 2 3" xfId="12858" xr:uid="{00000000-0005-0000-0000-0000DD2D0000}"/>
    <cellStyle name="Normal 15 2 3 2 2 2 3 2" xfId="36041" xr:uid="{00000000-0005-0000-0000-0000DE2D0000}"/>
    <cellStyle name="Normal 15 2 3 2 2 2 4" xfId="30731" xr:uid="{00000000-0005-0000-0000-0000DF2D0000}"/>
    <cellStyle name="Normal 15 2 3 2 2 2 5" xfId="25416" xr:uid="{00000000-0005-0000-0000-0000E02D0000}"/>
    <cellStyle name="Normal 15 2 3 2 2 3" xfId="9310" xr:uid="{00000000-0005-0000-0000-0000E12D0000}"/>
    <cellStyle name="Normal 15 2 3 2 2 3 2" xfId="19779" xr:uid="{00000000-0005-0000-0000-0000E22D0000}"/>
    <cellStyle name="Normal 15 2 3 2 2 3 2 2" xfId="43124" xr:uid="{00000000-0005-0000-0000-0000E32D0000}"/>
    <cellStyle name="Normal 15 2 3 2 2 3 3" xfId="14625" xr:uid="{00000000-0005-0000-0000-0000E42D0000}"/>
    <cellStyle name="Normal 15 2 3 2 2 3 3 2" xfId="37809" xr:uid="{00000000-0005-0000-0000-0000E52D0000}"/>
    <cellStyle name="Normal 15 2 3 2 2 3 4" xfId="32499" xr:uid="{00000000-0005-0000-0000-0000E62D0000}"/>
    <cellStyle name="Normal 15 2 3 2 2 3 5" xfId="27184" xr:uid="{00000000-0005-0000-0000-0000E72D0000}"/>
    <cellStyle name="Normal 15 2 3 2 2 4" xfId="16406" xr:uid="{00000000-0005-0000-0000-0000E82D0000}"/>
    <cellStyle name="Normal 15 2 3 2 2 4 2" xfId="39593" xr:uid="{00000000-0005-0000-0000-0000E92D0000}"/>
    <cellStyle name="Normal 15 2 3 2 2 5" xfId="11097" xr:uid="{00000000-0005-0000-0000-0000EA2D0000}"/>
    <cellStyle name="Normal 15 2 3 2 2 5 2" xfId="34278" xr:uid="{00000000-0005-0000-0000-0000EB2D0000}"/>
    <cellStyle name="Normal 15 2 3 2 2 6" xfId="21724" xr:uid="{00000000-0005-0000-0000-0000EC2D0000}"/>
    <cellStyle name="Normal 15 2 3 2 2 6 2" xfId="28968" xr:uid="{00000000-0005-0000-0000-0000ED2D0000}"/>
    <cellStyle name="Normal 15 2 3 2 2 7" xfId="23653" xr:uid="{00000000-0005-0000-0000-0000EE2D0000}"/>
    <cellStyle name="Normal 15 2 3 2 2 8" xfId="44919" xr:uid="{00000000-0005-0000-0000-0000EF2D0000}"/>
    <cellStyle name="Normal 15 2 3 2 2 9" xfId="4590" xr:uid="{00000000-0005-0000-0000-0000F02D0000}"/>
    <cellStyle name="Normal 15 2 3 2 3" xfId="6886" xr:uid="{00000000-0005-0000-0000-0000F12D0000}"/>
    <cellStyle name="Normal 15 2 3 2 3 2" xfId="17256" xr:uid="{00000000-0005-0000-0000-0000F22D0000}"/>
    <cellStyle name="Normal 15 2 3 2 3 2 2" xfId="40544" xr:uid="{00000000-0005-0000-0000-0000F32D0000}"/>
    <cellStyle name="Normal 15 2 3 2 3 3" xfId="12046" xr:uid="{00000000-0005-0000-0000-0000F42D0000}"/>
    <cellStyle name="Normal 15 2 3 2 3 3 2" xfId="35229" xr:uid="{00000000-0005-0000-0000-0000F52D0000}"/>
    <cellStyle name="Normal 15 2 3 2 3 4" xfId="29919" xr:uid="{00000000-0005-0000-0000-0000F62D0000}"/>
    <cellStyle name="Normal 15 2 3 2 3 5" xfId="24604" xr:uid="{00000000-0005-0000-0000-0000F72D0000}"/>
    <cellStyle name="Normal 15 2 3 2 4" xfId="8545" xr:uid="{00000000-0005-0000-0000-0000F82D0000}"/>
    <cellStyle name="Normal 15 2 3 2 4 2" xfId="18967" xr:uid="{00000000-0005-0000-0000-0000F92D0000}"/>
    <cellStyle name="Normal 15 2 3 2 4 2 2" xfId="42312" xr:uid="{00000000-0005-0000-0000-0000FA2D0000}"/>
    <cellStyle name="Normal 15 2 3 2 4 3" xfId="13813" xr:uid="{00000000-0005-0000-0000-0000FB2D0000}"/>
    <cellStyle name="Normal 15 2 3 2 4 3 2" xfId="36997" xr:uid="{00000000-0005-0000-0000-0000FC2D0000}"/>
    <cellStyle name="Normal 15 2 3 2 4 4" xfId="31687" xr:uid="{00000000-0005-0000-0000-0000FD2D0000}"/>
    <cellStyle name="Normal 15 2 3 2 4 5" xfId="26372" xr:uid="{00000000-0005-0000-0000-0000FE2D0000}"/>
    <cellStyle name="Normal 15 2 3 2 5" xfId="15594" xr:uid="{00000000-0005-0000-0000-0000FF2D0000}"/>
    <cellStyle name="Normal 15 2 3 2 5 2" xfId="38781" xr:uid="{00000000-0005-0000-0000-0000002E0000}"/>
    <cellStyle name="Normal 15 2 3 2 6" xfId="10285" xr:uid="{00000000-0005-0000-0000-0000012E0000}"/>
    <cellStyle name="Normal 15 2 3 2 6 2" xfId="33466" xr:uid="{00000000-0005-0000-0000-0000022E0000}"/>
    <cellStyle name="Normal 15 2 3 2 7" xfId="20912" xr:uid="{00000000-0005-0000-0000-0000032E0000}"/>
    <cellStyle name="Normal 15 2 3 2 7 2" xfId="28156" xr:uid="{00000000-0005-0000-0000-0000042E0000}"/>
    <cellStyle name="Normal 15 2 3 2 8" xfId="22841" xr:uid="{00000000-0005-0000-0000-0000052E0000}"/>
    <cellStyle name="Normal 15 2 3 2 9" xfId="44107" xr:uid="{00000000-0005-0000-0000-0000062E0000}"/>
    <cellStyle name="Normal 15 2 3 3" xfId="1724" xr:uid="{00000000-0005-0000-0000-0000072E0000}"/>
    <cellStyle name="Normal 15 2 3 3 10" xfId="3673" xr:uid="{00000000-0005-0000-0000-0000082E0000}"/>
    <cellStyle name="Normal 15 2 3 3 2" xfId="7286" xr:uid="{00000000-0005-0000-0000-0000092E0000}"/>
    <cellStyle name="Normal 15 2 3 3 2 2" xfId="17638" xr:uid="{00000000-0005-0000-0000-00000A2E0000}"/>
    <cellStyle name="Normal 15 2 3 3 2 2 2" xfId="40950" xr:uid="{00000000-0005-0000-0000-00000B2E0000}"/>
    <cellStyle name="Normal 15 2 3 3 2 3" xfId="12452" xr:uid="{00000000-0005-0000-0000-00000C2E0000}"/>
    <cellStyle name="Normal 15 2 3 3 2 3 2" xfId="35635" xr:uid="{00000000-0005-0000-0000-00000D2E0000}"/>
    <cellStyle name="Normal 15 2 3 3 2 4" xfId="30325" xr:uid="{00000000-0005-0000-0000-00000E2E0000}"/>
    <cellStyle name="Normal 15 2 3 3 2 5" xfId="25010" xr:uid="{00000000-0005-0000-0000-00000F2E0000}"/>
    <cellStyle name="Normal 15 2 3 3 3" xfId="8927" xr:uid="{00000000-0005-0000-0000-0000102E0000}"/>
    <cellStyle name="Normal 15 2 3 3 3 2" xfId="19373" xr:uid="{00000000-0005-0000-0000-0000112E0000}"/>
    <cellStyle name="Normal 15 2 3 3 3 2 2" xfId="42718" xr:uid="{00000000-0005-0000-0000-0000122E0000}"/>
    <cellStyle name="Normal 15 2 3 3 3 3" xfId="14219" xr:uid="{00000000-0005-0000-0000-0000132E0000}"/>
    <cellStyle name="Normal 15 2 3 3 3 3 2" xfId="37403" xr:uid="{00000000-0005-0000-0000-0000142E0000}"/>
    <cellStyle name="Normal 15 2 3 3 3 4" xfId="32093" xr:uid="{00000000-0005-0000-0000-0000152E0000}"/>
    <cellStyle name="Normal 15 2 3 3 3 5" xfId="26778" xr:uid="{00000000-0005-0000-0000-0000162E0000}"/>
    <cellStyle name="Normal 15 2 3 3 4" xfId="16000" xr:uid="{00000000-0005-0000-0000-0000172E0000}"/>
    <cellStyle name="Normal 15 2 3 3 4 2" xfId="39187" xr:uid="{00000000-0005-0000-0000-0000182E0000}"/>
    <cellStyle name="Normal 15 2 3 3 5" xfId="10691" xr:uid="{00000000-0005-0000-0000-0000192E0000}"/>
    <cellStyle name="Normal 15 2 3 3 5 2" xfId="33872" xr:uid="{00000000-0005-0000-0000-00001A2E0000}"/>
    <cellStyle name="Normal 15 2 3 3 6" xfId="21318" xr:uid="{00000000-0005-0000-0000-00001B2E0000}"/>
    <cellStyle name="Normal 15 2 3 3 6 2" xfId="28562" xr:uid="{00000000-0005-0000-0000-00001C2E0000}"/>
    <cellStyle name="Normal 15 2 3 3 7" xfId="23247" xr:uid="{00000000-0005-0000-0000-00001D2E0000}"/>
    <cellStyle name="Normal 15 2 3 3 8" xfId="44513" xr:uid="{00000000-0005-0000-0000-00001E2E0000}"/>
    <cellStyle name="Normal 15 2 3 3 9" xfId="4591" xr:uid="{00000000-0005-0000-0000-00001F2E0000}"/>
    <cellStyle name="Normal 15 2 3 4" xfId="6487" xr:uid="{00000000-0005-0000-0000-0000202E0000}"/>
    <cellStyle name="Normal 15 2 3 4 2" xfId="16886" xr:uid="{00000000-0005-0000-0000-0000212E0000}"/>
    <cellStyle name="Normal 15 2 3 4 2 2" xfId="40138" xr:uid="{00000000-0005-0000-0000-0000222E0000}"/>
    <cellStyle name="Normal 15 2 3 4 3" xfId="11640" xr:uid="{00000000-0005-0000-0000-0000232E0000}"/>
    <cellStyle name="Normal 15 2 3 4 3 2" xfId="34823" xr:uid="{00000000-0005-0000-0000-0000242E0000}"/>
    <cellStyle name="Normal 15 2 3 4 4" xfId="29513" xr:uid="{00000000-0005-0000-0000-0000252E0000}"/>
    <cellStyle name="Normal 15 2 3 4 5" xfId="24198" xr:uid="{00000000-0005-0000-0000-0000262E0000}"/>
    <cellStyle name="Normal 15 2 3 5" xfId="8175" xr:uid="{00000000-0005-0000-0000-0000272E0000}"/>
    <cellStyle name="Normal 15 2 3 5 2" xfId="18562" xr:uid="{00000000-0005-0000-0000-0000282E0000}"/>
    <cellStyle name="Normal 15 2 3 5 2 2" xfId="41906" xr:uid="{00000000-0005-0000-0000-0000292E0000}"/>
    <cellStyle name="Normal 15 2 3 5 3" xfId="13407" xr:uid="{00000000-0005-0000-0000-00002A2E0000}"/>
    <cellStyle name="Normal 15 2 3 5 3 2" xfId="36591" xr:uid="{00000000-0005-0000-0000-00002B2E0000}"/>
    <cellStyle name="Normal 15 2 3 5 4" xfId="31281" xr:uid="{00000000-0005-0000-0000-00002C2E0000}"/>
    <cellStyle name="Normal 15 2 3 5 5" xfId="25966" xr:uid="{00000000-0005-0000-0000-00002D2E0000}"/>
    <cellStyle name="Normal 15 2 3 6" xfId="15188" xr:uid="{00000000-0005-0000-0000-00002E2E0000}"/>
    <cellStyle name="Normal 15 2 3 6 2" xfId="38375" xr:uid="{00000000-0005-0000-0000-00002F2E0000}"/>
    <cellStyle name="Normal 15 2 3 7" xfId="9879" xr:uid="{00000000-0005-0000-0000-0000302E0000}"/>
    <cellStyle name="Normal 15 2 3 7 2" xfId="33060" xr:uid="{00000000-0005-0000-0000-0000312E0000}"/>
    <cellStyle name="Normal 15 2 3 8" xfId="20506" xr:uid="{00000000-0005-0000-0000-0000322E0000}"/>
    <cellStyle name="Normal 15 2 3 8 2" xfId="27750" xr:uid="{00000000-0005-0000-0000-0000332E0000}"/>
    <cellStyle name="Normal 15 2 3 9" xfId="22435" xr:uid="{00000000-0005-0000-0000-0000342E0000}"/>
    <cellStyle name="Normal 15 2 4" xfId="1052" xr:uid="{00000000-0005-0000-0000-0000352E0000}"/>
    <cellStyle name="Normal 15 2 4 10" xfId="4592" xr:uid="{00000000-0005-0000-0000-0000362E0000}"/>
    <cellStyle name="Normal 15 2 4 11" xfId="3003" xr:uid="{00000000-0005-0000-0000-0000372E0000}"/>
    <cellStyle name="Normal 15 2 4 2" xfId="1867" xr:uid="{00000000-0005-0000-0000-0000382E0000}"/>
    <cellStyle name="Normal 15 2 4 2 10" xfId="3815" xr:uid="{00000000-0005-0000-0000-0000392E0000}"/>
    <cellStyle name="Normal 15 2 4 2 2" xfId="7426" xr:uid="{00000000-0005-0000-0000-00003A2E0000}"/>
    <cellStyle name="Normal 15 2 4 2 2 2" xfId="17780" xr:uid="{00000000-0005-0000-0000-00003B2E0000}"/>
    <cellStyle name="Normal 15 2 4 2 2 2 2" xfId="41092" xr:uid="{00000000-0005-0000-0000-00003C2E0000}"/>
    <cellStyle name="Normal 15 2 4 2 2 3" xfId="12594" xr:uid="{00000000-0005-0000-0000-00003D2E0000}"/>
    <cellStyle name="Normal 15 2 4 2 2 3 2" xfId="35777" xr:uid="{00000000-0005-0000-0000-00003E2E0000}"/>
    <cellStyle name="Normal 15 2 4 2 2 4" xfId="30467" xr:uid="{00000000-0005-0000-0000-00003F2E0000}"/>
    <cellStyle name="Normal 15 2 4 2 2 5" xfId="25152" xr:uid="{00000000-0005-0000-0000-0000402E0000}"/>
    <cellStyle name="Normal 15 2 4 2 3" xfId="9070" xr:uid="{00000000-0005-0000-0000-0000412E0000}"/>
    <cellStyle name="Normal 15 2 4 2 3 2" xfId="19515" xr:uid="{00000000-0005-0000-0000-0000422E0000}"/>
    <cellStyle name="Normal 15 2 4 2 3 2 2" xfId="42860" xr:uid="{00000000-0005-0000-0000-0000432E0000}"/>
    <cellStyle name="Normal 15 2 4 2 3 3" xfId="14361" xr:uid="{00000000-0005-0000-0000-0000442E0000}"/>
    <cellStyle name="Normal 15 2 4 2 3 3 2" xfId="37545" xr:uid="{00000000-0005-0000-0000-0000452E0000}"/>
    <cellStyle name="Normal 15 2 4 2 3 4" xfId="32235" xr:uid="{00000000-0005-0000-0000-0000462E0000}"/>
    <cellStyle name="Normal 15 2 4 2 3 5" xfId="26920" xr:uid="{00000000-0005-0000-0000-0000472E0000}"/>
    <cellStyle name="Normal 15 2 4 2 4" xfId="16142" xr:uid="{00000000-0005-0000-0000-0000482E0000}"/>
    <cellStyle name="Normal 15 2 4 2 4 2" xfId="39329" xr:uid="{00000000-0005-0000-0000-0000492E0000}"/>
    <cellStyle name="Normal 15 2 4 2 5" xfId="10833" xr:uid="{00000000-0005-0000-0000-00004A2E0000}"/>
    <cellStyle name="Normal 15 2 4 2 5 2" xfId="34014" xr:uid="{00000000-0005-0000-0000-00004B2E0000}"/>
    <cellStyle name="Normal 15 2 4 2 6" xfId="21460" xr:uid="{00000000-0005-0000-0000-00004C2E0000}"/>
    <cellStyle name="Normal 15 2 4 2 6 2" xfId="28704" xr:uid="{00000000-0005-0000-0000-00004D2E0000}"/>
    <cellStyle name="Normal 15 2 4 2 7" xfId="23389" xr:uid="{00000000-0005-0000-0000-00004E2E0000}"/>
    <cellStyle name="Normal 15 2 4 2 8" xfId="44655" xr:uid="{00000000-0005-0000-0000-00004F2E0000}"/>
    <cellStyle name="Normal 15 2 4 2 9" xfId="4593" xr:uid="{00000000-0005-0000-0000-0000502E0000}"/>
    <cellStyle name="Normal 15 2 4 3" xfId="6626" xr:uid="{00000000-0005-0000-0000-0000512E0000}"/>
    <cellStyle name="Normal 15 2 4 3 2" xfId="17028" xr:uid="{00000000-0005-0000-0000-0000522E0000}"/>
    <cellStyle name="Normal 15 2 4 3 2 2" xfId="40280" xr:uid="{00000000-0005-0000-0000-0000532E0000}"/>
    <cellStyle name="Normal 15 2 4 3 3" xfId="11782" xr:uid="{00000000-0005-0000-0000-0000542E0000}"/>
    <cellStyle name="Normal 15 2 4 3 3 2" xfId="34965" xr:uid="{00000000-0005-0000-0000-0000552E0000}"/>
    <cellStyle name="Normal 15 2 4 3 4" xfId="29655" xr:uid="{00000000-0005-0000-0000-0000562E0000}"/>
    <cellStyle name="Normal 15 2 4 3 5" xfId="24340" xr:uid="{00000000-0005-0000-0000-0000572E0000}"/>
    <cellStyle name="Normal 15 2 4 4" xfId="8317" xr:uid="{00000000-0005-0000-0000-0000582E0000}"/>
    <cellStyle name="Normal 15 2 4 4 2" xfId="18703" xr:uid="{00000000-0005-0000-0000-0000592E0000}"/>
    <cellStyle name="Normal 15 2 4 4 2 2" xfId="42048" xr:uid="{00000000-0005-0000-0000-00005A2E0000}"/>
    <cellStyle name="Normal 15 2 4 4 3" xfId="13549" xr:uid="{00000000-0005-0000-0000-00005B2E0000}"/>
    <cellStyle name="Normal 15 2 4 4 3 2" xfId="36733" xr:uid="{00000000-0005-0000-0000-00005C2E0000}"/>
    <cellStyle name="Normal 15 2 4 4 4" xfId="31423" xr:uid="{00000000-0005-0000-0000-00005D2E0000}"/>
    <cellStyle name="Normal 15 2 4 4 5" xfId="26108" xr:uid="{00000000-0005-0000-0000-00005E2E0000}"/>
    <cellStyle name="Normal 15 2 4 5" xfId="15330" xr:uid="{00000000-0005-0000-0000-00005F2E0000}"/>
    <cellStyle name="Normal 15 2 4 5 2" xfId="38517" xr:uid="{00000000-0005-0000-0000-0000602E0000}"/>
    <cellStyle name="Normal 15 2 4 6" xfId="10021" xr:uid="{00000000-0005-0000-0000-0000612E0000}"/>
    <cellStyle name="Normal 15 2 4 6 2" xfId="33202" xr:uid="{00000000-0005-0000-0000-0000622E0000}"/>
    <cellStyle name="Normal 15 2 4 7" xfId="20648" xr:uid="{00000000-0005-0000-0000-0000632E0000}"/>
    <cellStyle name="Normal 15 2 4 7 2" xfId="27892" xr:uid="{00000000-0005-0000-0000-0000642E0000}"/>
    <cellStyle name="Normal 15 2 4 8" xfId="22577" xr:uid="{00000000-0005-0000-0000-0000652E0000}"/>
    <cellStyle name="Normal 15 2 4 9" xfId="43843" xr:uid="{00000000-0005-0000-0000-0000662E0000}"/>
    <cellStyle name="Normal 15 2 5" xfId="633" xr:uid="{00000000-0005-0000-0000-0000672E0000}"/>
    <cellStyle name="Normal 15 2 5 10" xfId="2597" xr:uid="{00000000-0005-0000-0000-0000682E0000}"/>
    <cellStyle name="Normal 15 2 5 2" xfId="6227" xr:uid="{00000000-0005-0000-0000-0000692E0000}"/>
    <cellStyle name="Normal 15 2 5 2 2" xfId="16670" xr:uid="{00000000-0005-0000-0000-00006A2E0000}"/>
    <cellStyle name="Normal 15 2 5 2 2 2" xfId="39874" xr:uid="{00000000-0005-0000-0000-00006B2E0000}"/>
    <cellStyle name="Normal 15 2 5 2 3" xfId="11376" xr:uid="{00000000-0005-0000-0000-00006C2E0000}"/>
    <cellStyle name="Normal 15 2 5 2 3 2" xfId="34559" xr:uid="{00000000-0005-0000-0000-00006D2E0000}"/>
    <cellStyle name="Normal 15 2 5 2 4" xfId="29249" xr:uid="{00000000-0005-0000-0000-00006E2E0000}"/>
    <cellStyle name="Normal 15 2 5 2 5" xfId="23934" xr:uid="{00000000-0005-0000-0000-00006F2E0000}"/>
    <cellStyle name="Normal 15 2 5 3" xfId="7959" xr:uid="{00000000-0005-0000-0000-0000702E0000}"/>
    <cellStyle name="Normal 15 2 5 3 2" xfId="18298" xr:uid="{00000000-0005-0000-0000-0000712E0000}"/>
    <cellStyle name="Normal 15 2 5 3 2 2" xfId="41642" xr:uid="{00000000-0005-0000-0000-0000722E0000}"/>
    <cellStyle name="Normal 15 2 5 3 3" xfId="13143" xr:uid="{00000000-0005-0000-0000-0000732E0000}"/>
    <cellStyle name="Normal 15 2 5 3 3 2" xfId="36327" xr:uid="{00000000-0005-0000-0000-0000742E0000}"/>
    <cellStyle name="Normal 15 2 5 3 4" xfId="31017" xr:uid="{00000000-0005-0000-0000-0000752E0000}"/>
    <cellStyle name="Normal 15 2 5 3 5" xfId="25702" xr:uid="{00000000-0005-0000-0000-0000762E0000}"/>
    <cellStyle name="Normal 15 2 5 4" xfId="14924" xr:uid="{00000000-0005-0000-0000-0000772E0000}"/>
    <cellStyle name="Normal 15 2 5 4 2" xfId="38111" xr:uid="{00000000-0005-0000-0000-0000782E0000}"/>
    <cellStyle name="Normal 15 2 5 5" xfId="9615" xr:uid="{00000000-0005-0000-0000-0000792E0000}"/>
    <cellStyle name="Normal 15 2 5 5 2" xfId="32796" xr:uid="{00000000-0005-0000-0000-00007A2E0000}"/>
    <cellStyle name="Normal 15 2 5 6" xfId="20242" xr:uid="{00000000-0005-0000-0000-00007B2E0000}"/>
    <cellStyle name="Normal 15 2 5 6 2" xfId="27486" xr:uid="{00000000-0005-0000-0000-00007C2E0000}"/>
    <cellStyle name="Normal 15 2 5 7" xfId="22171" xr:uid="{00000000-0005-0000-0000-00007D2E0000}"/>
    <cellStyle name="Normal 15 2 5 8" xfId="43437" xr:uid="{00000000-0005-0000-0000-00007E2E0000}"/>
    <cellStyle name="Normal 15 2 5 9" xfId="4594" xr:uid="{00000000-0005-0000-0000-00007F2E0000}"/>
    <cellStyle name="Normal 15 2 6" xfId="1460" xr:uid="{00000000-0005-0000-0000-0000802E0000}"/>
    <cellStyle name="Normal 15 2 6 10" xfId="3409" xr:uid="{00000000-0005-0000-0000-0000812E0000}"/>
    <cellStyle name="Normal 15 2 6 2" xfId="7026" xr:uid="{00000000-0005-0000-0000-0000822E0000}"/>
    <cellStyle name="Normal 15 2 6 2 2" xfId="17398" xr:uid="{00000000-0005-0000-0000-0000832E0000}"/>
    <cellStyle name="Normal 15 2 6 2 2 2" xfId="40686" xr:uid="{00000000-0005-0000-0000-0000842E0000}"/>
    <cellStyle name="Normal 15 2 6 2 3" xfId="12188" xr:uid="{00000000-0005-0000-0000-0000852E0000}"/>
    <cellStyle name="Normal 15 2 6 2 3 2" xfId="35371" xr:uid="{00000000-0005-0000-0000-0000862E0000}"/>
    <cellStyle name="Normal 15 2 6 2 4" xfId="30061" xr:uid="{00000000-0005-0000-0000-0000872E0000}"/>
    <cellStyle name="Normal 15 2 6 2 5" xfId="24746" xr:uid="{00000000-0005-0000-0000-0000882E0000}"/>
    <cellStyle name="Normal 15 2 6 3" xfId="8687" xr:uid="{00000000-0005-0000-0000-0000892E0000}"/>
    <cellStyle name="Normal 15 2 6 3 2" xfId="19109" xr:uid="{00000000-0005-0000-0000-00008A2E0000}"/>
    <cellStyle name="Normal 15 2 6 3 2 2" xfId="42454" xr:uid="{00000000-0005-0000-0000-00008B2E0000}"/>
    <cellStyle name="Normal 15 2 6 3 3" xfId="13955" xr:uid="{00000000-0005-0000-0000-00008C2E0000}"/>
    <cellStyle name="Normal 15 2 6 3 3 2" xfId="37139" xr:uid="{00000000-0005-0000-0000-00008D2E0000}"/>
    <cellStyle name="Normal 15 2 6 3 4" xfId="31829" xr:uid="{00000000-0005-0000-0000-00008E2E0000}"/>
    <cellStyle name="Normal 15 2 6 3 5" xfId="26514" xr:uid="{00000000-0005-0000-0000-00008F2E0000}"/>
    <cellStyle name="Normal 15 2 6 4" xfId="15736" xr:uid="{00000000-0005-0000-0000-0000902E0000}"/>
    <cellStyle name="Normal 15 2 6 4 2" xfId="38923" xr:uid="{00000000-0005-0000-0000-0000912E0000}"/>
    <cellStyle name="Normal 15 2 6 5" xfId="10427" xr:uid="{00000000-0005-0000-0000-0000922E0000}"/>
    <cellStyle name="Normal 15 2 6 5 2" xfId="33608" xr:uid="{00000000-0005-0000-0000-0000932E0000}"/>
    <cellStyle name="Normal 15 2 6 6" xfId="21054" xr:uid="{00000000-0005-0000-0000-0000942E0000}"/>
    <cellStyle name="Normal 15 2 6 6 2" xfId="28298" xr:uid="{00000000-0005-0000-0000-0000952E0000}"/>
    <cellStyle name="Normal 15 2 6 7" xfId="22983" xr:uid="{00000000-0005-0000-0000-0000962E0000}"/>
    <cellStyle name="Normal 15 2 6 8" xfId="44249" xr:uid="{00000000-0005-0000-0000-0000972E0000}"/>
    <cellStyle name="Normal 15 2 6 9" xfId="4595" xr:uid="{00000000-0005-0000-0000-0000982E0000}"/>
    <cellStyle name="Normal 15 2 7" xfId="6094" xr:uid="{00000000-0005-0000-0000-0000992E0000}"/>
    <cellStyle name="Normal 15 2 7 2" xfId="16537" xr:uid="{00000000-0005-0000-0000-00009A2E0000}"/>
    <cellStyle name="Normal 15 2 7 2 2" xfId="39740" xr:uid="{00000000-0005-0000-0000-00009B2E0000}"/>
    <cellStyle name="Normal 15 2 7 3" xfId="11242" xr:uid="{00000000-0005-0000-0000-00009C2E0000}"/>
    <cellStyle name="Normal 15 2 7 3 2" xfId="34425" xr:uid="{00000000-0005-0000-0000-00009D2E0000}"/>
    <cellStyle name="Normal 15 2 7 4" xfId="29115" xr:uid="{00000000-0005-0000-0000-00009E2E0000}"/>
    <cellStyle name="Normal 15 2 7 5" xfId="23800" xr:uid="{00000000-0005-0000-0000-00009F2E0000}"/>
    <cellStyle name="Normal 15 2 8" xfId="7826" xr:uid="{00000000-0005-0000-0000-0000A02E0000}"/>
    <cellStyle name="Normal 15 2 8 2" xfId="18165" xr:uid="{00000000-0005-0000-0000-0000A12E0000}"/>
    <cellStyle name="Normal 15 2 8 2 2" xfId="41508" xr:uid="{00000000-0005-0000-0000-0000A22E0000}"/>
    <cellStyle name="Normal 15 2 8 3" xfId="13009" xr:uid="{00000000-0005-0000-0000-0000A32E0000}"/>
    <cellStyle name="Normal 15 2 8 3 2" xfId="36193" xr:uid="{00000000-0005-0000-0000-0000A42E0000}"/>
    <cellStyle name="Normal 15 2 8 4" xfId="30883" xr:uid="{00000000-0005-0000-0000-0000A52E0000}"/>
    <cellStyle name="Normal 15 2 8 5" xfId="25568" xr:uid="{00000000-0005-0000-0000-0000A62E0000}"/>
    <cellStyle name="Normal 15 2 9" xfId="14790" xr:uid="{00000000-0005-0000-0000-0000A72E0000}"/>
    <cellStyle name="Normal 15 2 9 2" xfId="37977" xr:uid="{00000000-0005-0000-0000-0000A82E0000}"/>
    <cellStyle name="Normal 15 3" xfId="709" xr:uid="{00000000-0005-0000-0000-0000A92E0000}"/>
    <cellStyle name="Normal 15 3 10" xfId="43510" xr:uid="{00000000-0005-0000-0000-0000AA2E0000}"/>
    <cellStyle name="Normal 15 3 11" xfId="4596" xr:uid="{00000000-0005-0000-0000-0000AB2E0000}"/>
    <cellStyle name="Normal 15 3 12" xfId="2670" xr:uid="{00000000-0005-0000-0000-0000AC2E0000}"/>
    <cellStyle name="Normal 15 3 2" xfId="1125" xr:uid="{00000000-0005-0000-0000-0000AD2E0000}"/>
    <cellStyle name="Normal 15 3 2 10" xfId="4597" xr:uid="{00000000-0005-0000-0000-0000AE2E0000}"/>
    <cellStyle name="Normal 15 3 2 11" xfId="3076" xr:uid="{00000000-0005-0000-0000-0000AF2E0000}"/>
    <cellStyle name="Normal 15 3 2 2" xfId="1940" xr:uid="{00000000-0005-0000-0000-0000B02E0000}"/>
    <cellStyle name="Normal 15 3 2 2 10" xfId="3888" xr:uid="{00000000-0005-0000-0000-0000B12E0000}"/>
    <cellStyle name="Normal 15 3 2 2 2" xfId="7498" xr:uid="{00000000-0005-0000-0000-0000B22E0000}"/>
    <cellStyle name="Normal 15 3 2 2 2 2" xfId="17841" xr:uid="{00000000-0005-0000-0000-0000B32E0000}"/>
    <cellStyle name="Normal 15 3 2 2 2 2 2" xfId="41165" xr:uid="{00000000-0005-0000-0000-0000B42E0000}"/>
    <cellStyle name="Normal 15 3 2 2 2 3" xfId="12667" xr:uid="{00000000-0005-0000-0000-0000B52E0000}"/>
    <cellStyle name="Normal 15 3 2 2 2 3 2" xfId="35850" xr:uid="{00000000-0005-0000-0000-0000B62E0000}"/>
    <cellStyle name="Normal 15 3 2 2 2 4" xfId="30540" xr:uid="{00000000-0005-0000-0000-0000B72E0000}"/>
    <cellStyle name="Normal 15 3 2 2 2 5" xfId="25225" xr:uid="{00000000-0005-0000-0000-0000B82E0000}"/>
    <cellStyle name="Normal 15 3 2 2 3" xfId="9131" xr:uid="{00000000-0005-0000-0000-0000B92E0000}"/>
    <cellStyle name="Normal 15 3 2 2 3 2" xfId="19588" xr:uid="{00000000-0005-0000-0000-0000BA2E0000}"/>
    <cellStyle name="Normal 15 3 2 2 3 2 2" xfId="42933" xr:uid="{00000000-0005-0000-0000-0000BB2E0000}"/>
    <cellStyle name="Normal 15 3 2 2 3 3" xfId="14434" xr:uid="{00000000-0005-0000-0000-0000BC2E0000}"/>
    <cellStyle name="Normal 15 3 2 2 3 3 2" xfId="37618" xr:uid="{00000000-0005-0000-0000-0000BD2E0000}"/>
    <cellStyle name="Normal 15 3 2 2 3 4" xfId="32308" xr:uid="{00000000-0005-0000-0000-0000BE2E0000}"/>
    <cellStyle name="Normal 15 3 2 2 3 5" xfId="26993" xr:uid="{00000000-0005-0000-0000-0000BF2E0000}"/>
    <cellStyle name="Normal 15 3 2 2 4" xfId="16215" xr:uid="{00000000-0005-0000-0000-0000C02E0000}"/>
    <cellStyle name="Normal 15 3 2 2 4 2" xfId="39402" xr:uid="{00000000-0005-0000-0000-0000C12E0000}"/>
    <cellStyle name="Normal 15 3 2 2 5" xfId="10906" xr:uid="{00000000-0005-0000-0000-0000C22E0000}"/>
    <cellStyle name="Normal 15 3 2 2 5 2" xfId="34087" xr:uid="{00000000-0005-0000-0000-0000C32E0000}"/>
    <cellStyle name="Normal 15 3 2 2 6" xfId="21533" xr:uid="{00000000-0005-0000-0000-0000C42E0000}"/>
    <cellStyle name="Normal 15 3 2 2 6 2" xfId="28777" xr:uid="{00000000-0005-0000-0000-0000C52E0000}"/>
    <cellStyle name="Normal 15 3 2 2 7" xfId="23462" xr:uid="{00000000-0005-0000-0000-0000C62E0000}"/>
    <cellStyle name="Normal 15 3 2 2 8" xfId="44728" xr:uid="{00000000-0005-0000-0000-0000C72E0000}"/>
    <cellStyle name="Normal 15 3 2 2 9" xfId="4598" xr:uid="{00000000-0005-0000-0000-0000C82E0000}"/>
    <cellStyle name="Normal 15 3 2 3" xfId="6698" xr:uid="{00000000-0005-0000-0000-0000C92E0000}"/>
    <cellStyle name="Normal 15 3 2 3 2" xfId="17089" xr:uid="{00000000-0005-0000-0000-0000CA2E0000}"/>
    <cellStyle name="Normal 15 3 2 3 2 2" xfId="40353" xr:uid="{00000000-0005-0000-0000-0000CB2E0000}"/>
    <cellStyle name="Normal 15 3 2 3 3" xfId="11855" xr:uid="{00000000-0005-0000-0000-0000CC2E0000}"/>
    <cellStyle name="Normal 15 3 2 3 3 2" xfId="35038" xr:uid="{00000000-0005-0000-0000-0000CD2E0000}"/>
    <cellStyle name="Normal 15 3 2 3 4" xfId="29728" xr:uid="{00000000-0005-0000-0000-0000CE2E0000}"/>
    <cellStyle name="Normal 15 3 2 3 5" xfId="24413" xr:uid="{00000000-0005-0000-0000-0000CF2E0000}"/>
    <cellStyle name="Normal 15 3 2 4" xfId="8378" xr:uid="{00000000-0005-0000-0000-0000D02E0000}"/>
    <cellStyle name="Normal 15 3 2 4 2" xfId="18776" xr:uid="{00000000-0005-0000-0000-0000D12E0000}"/>
    <cellStyle name="Normal 15 3 2 4 2 2" xfId="42121" xr:uid="{00000000-0005-0000-0000-0000D22E0000}"/>
    <cellStyle name="Normal 15 3 2 4 3" xfId="13622" xr:uid="{00000000-0005-0000-0000-0000D32E0000}"/>
    <cellStyle name="Normal 15 3 2 4 3 2" xfId="36806" xr:uid="{00000000-0005-0000-0000-0000D42E0000}"/>
    <cellStyle name="Normal 15 3 2 4 4" xfId="31496" xr:uid="{00000000-0005-0000-0000-0000D52E0000}"/>
    <cellStyle name="Normal 15 3 2 4 5" xfId="26181" xr:uid="{00000000-0005-0000-0000-0000D62E0000}"/>
    <cellStyle name="Normal 15 3 2 5" xfId="15403" xr:uid="{00000000-0005-0000-0000-0000D72E0000}"/>
    <cellStyle name="Normal 15 3 2 5 2" xfId="38590" xr:uid="{00000000-0005-0000-0000-0000D82E0000}"/>
    <cellStyle name="Normal 15 3 2 6" xfId="10094" xr:uid="{00000000-0005-0000-0000-0000D92E0000}"/>
    <cellStyle name="Normal 15 3 2 6 2" xfId="33275" xr:uid="{00000000-0005-0000-0000-0000DA2E0000}"/>
    <cellStyle name="Normal 15 3 2 7" xfId="20721" xr:uid="{00000000-0005-0000-0000-0000DB2E0000}"/>
    <cellStyle name="Normal 15 3 2 7 2" xfId="27965" xr:uid="{00000000-0005-0000-0000-0000DC2E0000}"/>
    <cellStyle name="Normal 15 3 2 8" xfId="22650" xr:uid="{00000000-0005-0000-0000-0000DD2E0000}"/>
    <cellStyle name="Normal 15 3 2 9" xfId="43916" xr:uid="{00000000-0005-0000-0000-0000DE2E0000}"/>
    <cellStyle name="Normal 15 3 3" xfId="1533" xr:uid="{00000000-0005-0000-0000-0000DF2E0000}"/>
    <cellStyle name="Normal 15 3 3 10" xfId="3482" xr:uid="{00000000-0005-0000-0000-0000E02E0000}"/>
    <cellStyle name="Normal 15 3 3 2" xfId="7098" xr:uid="{00000000-0005-0000-0000-0000E12E0000}"/>
    <cellStyle name="Normal 15 3 3 2 2" xfId="17459" xr:uid="{00000000-0005-0000-0000-0000E22E0000}"/>
    <cellStyle name="Normal 15 3 3 2 2 2" xfId="40759" xr:uid="{00000000-0005-0000-0000-0000E32E0000}"/>
    <cellStyle name="Normal 15 3 3 2 3" xfId="12261" xr:uid="{00000000-0005-0000-0000-0000E42E0000}"/>
    <cellStyle name="Normal 15 3 3 2 3 2" xfId="35444" xr:uid="{00000000-0005-0000-0000-0000E52E0000}"/>
    <cellStyle name="Normal 15 3 3 2 4" xfId="30134" xr:uid="{00000000-0005-0000-0000-0000E62E0000}"/>
    <cellStyle name="Normal 15 3 3 2 5" xfId="24819" xr:uid="{00000000-0005-0000-0000-0000E72E0000}"/>
    <cellStyle name="Normal 15 3 3 3" xfId="8748" xr:uid="{00000000-0005-0000-0000-0000E82E0000}"/>
    <cellStyle name="Normal 15 3 3 3 2" xfId="19182" xr:uid="{00000000-0005-0000-0000-0000E92E0000}"/>
    <cellStyle name="Normal 15 3 3 3 2 2" xfId="42527" xr:uid="{00000000-0005-0000-0000-0000EA2E0000}"/>
    <cellStyle name="Normal 15 3 3 3 3" xfId="14028" xr:uid="{00000000-0005-0000-0000-0000EB2E0000}"/>
    <cellStyle name="Normal 15 3 3 3 3 2" xfId="37212" xr:uid="{00000000-0005-0000-0000-0000EC2E0000}"/>
    <cellStyle name="Normal 15 3 3 3 4" xfId="31902" xr:uid="{00000000-0005-0000-0000-0000ED2E0000}"/>
    <cellStyle name="Normal 15 3 3 3 5" xfId="26587" xr:uid="{00000000-0005-0000-0000-0000EE2E0000}"/>
    <cellStyle name="Normal 15 3 3 4" xfId="15809" xr:uid="{00000000-0005-0000-0000-0000EF2E0000}"/>
    <cellStyle name="Normal 15 3 3 4 2" xfId="38996" xr:uid="{00000000-0005-0000-0000-0000F02E0000}"/>
    <cellStyle name="Normal 15 3 3 5" xfId="10500" xr:uid="{00000000-0005-0000-0000-0000F12E0000}"/>
    <cellStyle name="Normal 15 3 3 5 2" xfId="33681" xr:uid="{00000000-0005-0000-0000-0000F22E0000}"/>
    <cellStyle name="Normal 15 3 3 6" xfId="21127" xr:uid="{00000000-0005-0000-0000-0000F32E0000}"/>
    <cellStyle name="Normal 15 3 3 6 2" xfId="28371" xr:uid="{00000000-0005-0000-0000-0000F42E0000}"/>
    <cellStyle name="Normal 15 3 3 7" xfId="23056" xr:uid="{00000000-0005-0000-0000-0000F52E0000}"/>
    <cellStyle name="Normal 15 3 3 8" xfId="44322" xr:uid="{00000000-0005-0000-0000-0000F62E0000}"/>
    <cellStyle name="Normal 15 3 3 9" xfId="4599" xr:uid="{00000000-0005-0000-0000-0000F72E0000}"/>
    <cellStyle name="Normal 15 3 4" xfId="6299" xr:uid="{00000000-0005-0000-0000-0000F82E0000}"/>
    <cellStyle name="Normal 15 3 4 2" xfId="16731" xr:uid="{00000000-0005-0000-0000-0000F92E0000}"/>
    <cellStyle name="Normal 15 3 4 2 2" xfId="39947" xr:uid="{00000000-0005-0000-0000-0000FA2E0000}"/>
    <cellStyle name="Normal 15 3 4 3" xfId="11449" xr:uid="{00000000-0005-0000-0000-0000FB2E0000}"/>
    <cellStyle name="Normal 15 3 4 3 2" xfId="34632" xr:uid="{00000000-0005-0000-0000-0000FC2E0000}"/>
    <cellStyle name="Normal 15 3 4 4" xfId="29322" xr:uid="{00000000-0005-0000-0000-0000FD2E0000}"/>
    <cellStyle name="Normal 15 3 4 5" xfId="24007" xr:uid="{00000000-0005-0000-0000-0000FE2E0000}"/>
    <cellStyle name="Normal 15 3 5" xfId="8020" xr:uid="{00000000-0005-0000-0000-0000FF2E0000}"/>
    <cellStyle name="Normal 15 3 5 2" xfId="18371" xr:uid="{00000000-0005-0000-0000-0000002F0000}"/>
    <cellStyle name="Normal 15 3 5 2 2" xfId="41715" xr:uid="{00000000-0005-0000-0000-0000012F0000}"/>
    <cellStyle name="Normal 15 3 5 3" xfId="13216" xr:uid="{00000000-0005-0000-0000-0000022F0000}"/>
    <cellStyle name="Normal 15 3 5 3 2" xfId="36400" xr:uid="{00000000-0005-0000-0000-0000032F0000}"/>
    <cellStyle name="Normal 15 3 5 4" xfId="31090" xr:uid="{00000000-0005-0000-0000-0000042F0000}"/>
    <cellStyle name="Normal 15 3 5 5" xfId="25775" xr:uid="{00000000-0005-0000-0000-0000052F0000}"/>
    <cellStyle name="Normal 15 3 6" xfId="14997" xr:uid="{00000000-0005-0000-0000-0000062F0000}"/>
    <cellStyle name="Normal 15 3 6 2" xfId="38184" xr:uid="{00000000-0005-0000-0000-0000072F0000}"/>
    <cellStyle name="Normal 15 3 7" xfId="9688" xr:uid="{00000000-0005-0000-0000-0000082F0000}"/>
    <cellStyle name="Normal 15 3 7 2" xfId="32869" xr:uid="{00000000-0005-0000-0000-0000092F0000}"/>
    <cellStyle name="Normal 15 3 8" xfId="20315" xr:uid="{00000000-0005-0000-0000-00000A2F0000}"/>
    <cellStyle name="Normal 15 3 8 2" xfId="27559" xr:uid="{00000000-0005-0000-0000-00000B2F0000}"/>
    <cellStyle name="Normal 15 3 9" xfId="22244" xr:uid="{00000000-0005-0000-0000-00000C2F0000}"/>
    <cellStyle name="Normal 15 4" xfId="846" xr:uid="{00000000-0005-0000-0000-00000D2F0000}"/>
    <cellStyle name="Normal 15 4 10" xfId="43639" xr:uid="{00000000-0005-0000-0000-00000E2F0000}"/>
    <cellStyle name="Normal 15 4 11" xfId="4600" xr:uid="{00000000-0005-0000-0000-00000F2F0000}"/>
    <cellStyle name="Normal 15 4 12" xfId="2799" xr:uid="{00000000-0005-0000-0000-0000102F0000}"/>
    <cellStyle name="Normal 15 4 2" xfId="1254" xr:uid="{00000000-0005-0000-0000-0000112F0000}"/>
    <cellStyle name="Normal 15 4 2 10" xfId="4601" xr:uid="{00000000-0005-0000-0000-0000122F0000}"/>
    <cellStyle name="Normal 15 4 2 11" xfId="3205" xr:uid="{00000000-0005-0000-0000-0000132F0000}"/>
    <cellStyle name="Normal 15 4 2 2" xfId="2069" xr:uid="{00000000-0005-0000-0000-0000142F0000}"/>
    <cellStyle name="Normal 15 4 2 2 10" xfId="4017" xr:uid="{00000000-0005-0000-0000-0000152F0000}"/>
    <cellStyle name="Normal 15 4 2 2 2" xfId="7625" xr:uid="{00000000-0005-0000-0000-0000162F0000}"/>
    <cellStyle name="Normal 15 4 2 2 2 2" xfId="17958" xr:uid="{00000000-0005-0000-0000-0000172F0000}"/>
    <cellStyle name="Normal 15 4 2 2 2 2 2" xfId="41294" xr:uid="{00000000-0005-0000-0000-0000182F0000}"/>
    <cellStyle name="Normal 15 4 2 2 2 3" xfId="12796" xr:uid="{00000000-0005-0000-0000-0000192F0000}"/>
    <cellStyle name="Normal 15 4 2 2 2 3 2" xfId="35979" xr:uid="{00000000-0005-0000-0000-00001A2F0000}"/>
    <cellStyle name="Normal 15 4 2 2 2 4" xfId="30669" xr:uid="{00000000-0005-0000-0000-00001B2F0000}"/>
    <cellStyle name="Normal 15 4 2 2 2 5" xfId="25354" xr:uid="{00000000-0005-0000-0000-00001C2F0000}"/>
    <cellStyle name="Normal 15 4 2 2 3" xfId="9248" xr:uid="{00000000-0005-0000-0000-00001D2F0000}"/>
    <cellStyle name="Normal 15 4 2 2 3 2" xfId="19717" xr:uid="{00000000-0005-0000-0000-00001E2F0000}"/>
    <cellStyle name="Normal 15 4 2 2 3 2 2" xfId="43062" xr:uid="{00000000-0005-0000-0000-00001F2F0000}"/>
    <cellStyle name="Normal 15 4 2 2 3 3" xfId="14563" xr:uid="{00000000-0005-0000-0000-0000202F0000}"/>
    <cellStyle name="Normal 15 4 2 2 3 3 2" xfId="37747" xr:uid="{00000000-0005-0000-0000-0000212F0000}"/>
    <cellStyle name="Normal 15 4 2 2 3 4" xfId="32437" xr:uid="{00000000-0005-0000-0000-0000222F0000}"/>
    <cellStyle name="Normal 15 4 2 2 3 5" xfId="27122" xr:uid="{00000000-0005-0000-0000-0000232F0000}"/>
    <cellStyle name="Normal 15 4 2 2 4" xfId="16344" xr:uid="{00000000-0005-0000-0000-0000242F0000}"/>
    <cellStyle name="Normal 15 4 2 2 4 2" xfId="39531" xr:uid="{00000000-0005-0000-0000-0000252F0000}"/>
    <cellStyle name="Normal 15 4 2 2 5" xfId="11035" xr:uid="{00000000-0005-0000-0000-0000262F0000}"/>
    <cellStyle name="Normal 15 4 2 2 5 2" xfId="34216" xr:uid="{00000000-0005-0000-0000-0000272F0000}"/>
    <cellStyle name="Normal 15 4 2 2 6" xfId="21662" xr:uid="{00000000-0005-0000-0000-0000282F0000}"/>
    <cellStyle name="Normal 15 4 2 2 6 2" xfId="28906" xr:uid="{00000000-0005-0000-0000-0000292F0000}"/>
    <cellStyle name="Normal 15 4 2 2 7" xfId="23591" xr:uid="{00000000-0005-0000-0000-00002A2F0000}"/>
    <cellStyle name="Normal 15 4 2 2 8" xfId="44857" xr:uid="{00000000-0005-0000-0000-00002B2F0000}"/>
    <cellStyle name="Normal 15 4 2 2 9" xfId="4602" xr:uid="{00000000-0005-0000-0000-00002C2F0000}"/>
    <cellStyle name="Normal 15 4 2 3" xfId="6825" xr:uid="{00000000-0005-0000-0000-00002D2F0000}"/>
    <cellStyle name="Normal 15 4 2 3 2" xfId="17194" xr:uid="{00000000-0005-0000-0000-00002E2F0000}"/>
    <cellStyle name="Normal 15 4 2 3 2 2" xfId="40482" xr:uid="{00000000-0005-0000-0000-00002F2F0000}"/>
    <cellStyle name="Normal 15 4 2 3 3" xfId="11984" xr:uid="{00000000-0005-0000-0000-0000302F0000}"/>
    <cellStyle name="Normal 15 4 2 3 3 2" xfId="35167" xr:uid="{00000000-0005-0000-0000-0000312F0000}"/>
    <cellStyle name="Normal 15 4 2 3 4" xfId="29857" xr:uid="{00000000-0005-0000-0000-0000322F0000}"/>
    <cellStyle name="Normal 15 4 2 3 5" xfId="24542" xr:uid="{00000000-0005-0000-0000-0000332F0000}"/>
    <cellStyle name="Normal 15 4 2 4" xfId="8483" xr:uid="{00000000-0005-0000-0000-0000342F0000}"/>
    <cellStyle name="Normal 15 4 2 4 2" xfId="18905" xr:uid="{00000000-0005-0000-0000-0000352F0000}"/>
    <cellStyle name="Normal 15 4 2 4 2 2" xfId="42250" xr:uid="{00000000-0005-0000-0000-0000362F0000}"/>
    <cellStyle name="Normal 15 4 2 4 3" xfId="13751" xr:uid="{00000000-0005-0000-0000-0000372F0000}"/>
    <cellStyle name="Normal 15 4 2 4 3 2" xfId="36935" xr:uid="{00000000-0005-0000-0000-0000382F0000}"/>
    <cellStyle name="Normal 15 4 2 4 4" xfId="31625" xr:uid="{00000000-0005-0000-0000-0000392F0000}"/>
    <cellStyle name="Normal 15 4 2 4 5" xfId="26310" xr:uid="{00000000-0005-0000-0000-00003A2F0000}"/>
    <cellStyle name="Normal 15 4 2 5" xfId="15532" xr:uid="{00000000-0005-0000-0000-00003B2F0000}"/>
    <cellStyle name="Normal 15 4 2 5 2" xfId="38719" xr:uid="{00000000-0005-0000-0000-00003C2F0000}"/>
    <cellStyle name="Normal 15 4 2 6" xfId="10223" xr:uid="{00000000-0005-0000-0000-00003D2F0000}"/>
    <cellStyle name="Normal 15 4 2 6 2" xfId="33404" xr:uid="{00000000-0005-0000-0000-00003E2F0000}"/>
    <cellStyle name="Normal 15 4 2 7" xfId="20850" xr:uid="{00000000-0005-0000-0000-00003F2F0000}"/>
    <cellStyle name="Normal 15 4 2 7 2" xfId="28094" xr:uid="{00000000-0005-0000-0000-0000402F0000}"/>
    <cellStyle name="Normal 15 4 2 8" xfId="22779" xr:uid="{00000000-0005-0000-0000-0000412F0000}"/>
    <cellStyle name="Normal 15 4 2 9" xfId="44045" xr:uid="{00000000-0005-0000-0000-0000422F0000}"/>
    <cellStyle name="Normal 15 4 3" xfId="1662" xr:uid="{00000000-0005-0000-0000-0000432F0000}"/>
    <cellStyle name="Normal 15 4 3 10" xfId="3611" xr:uid="{00000000-0005-0000-0000-0000442F0000}"/>
    <cellStyle name="Normal 15 4 3 2" xfId="7225" xr:uid="{00000000-0005-0000-0000-0000452F0000}"/>
    <cellStyle name="Normal 15 4 3 2 2" xfId="17576" xr:uid="{00000000-0005-0000-0000-0000462F0000}"/>
    <cellStyle name="Normal 15 4 3 2 2 2" xfId="40888" xr:uid="{00000000-0005-0000-0000-0000472F0000}"/>
    <cellStyle name="Normal 15 4 3 2 3" xfId="12390" xr:uid="{00000000-0005-0000-0000-0000482F0000}"/>
    <cellStyle name="Normal 15 4 3 2 3 2" xfId="35573" xr:uid="{00000000-0005-0000-0000-0000492F0000}"/>
    <cellStyle name="Normal 15 4 3 2 4" xfId="30263" xr:uid="{00000000-0005-0000-0000-00004A2F0000}"/>
    <cellStyle name="Normal 15 4 3 2 5" xfId="24948" xr:uid="{00000000-0005-0000-0000-00004B2F0000}"/>
    <cellStyle name="Normal 15 4 3 3" xfId="8865" xr:uid="{00000000-0005-0000-0000-00004C2F0000}"/>
    <cellStyle name="Normal 15 4 3 3 2" xfId="19311" xr:uid="{00000000-0005-0000-0000-00004D2F0000}"/>
    <cellStyle name="Normal 15 4 3 3 2 2" xfId="42656" xr:uid="{00000000-0005-0000-0000-00004E2F0000}"/>
    <cellStyle name="Normal 15 4 3 3 3" xfId="14157" xr:uid="{00000000-0005-0000-0000-00004F2F0000}"/>
    <cellStyle name="Normal 15 4 3 3 3 2" xfId="37341" xr:uid="{00000000-0005-0000-0000-0000502F0000}"/>
    <cellStyle name="Normal 15 4 3 3 4" xfId="32031" xr:uid="{00000000-0005-0000-0000-0000512F0000}"/>
    <cellStyle name="Normal 15 4 3 3 5" xfId="26716" xr:uid="{00000000-0005-0000-0000-0000522F0000}"/>
    <cellStyle name="Normal 15 4 3 4" xfId="15938" xr:uid="{00000000-0005-0000-0000-0000532F0000}"/>
    <cellStyle name="Normal 15 4 3 4 2" xfId="39125" xr:uid="{00000000-0005-0000-0000-0000542F0000}"/>
    <cellStyle name="Normal 15 4 3 5" xfId="10629" xr:uid="{00000000-0005-0000-0000-0000552F0000}"/>
    <cellStyle name="Normal 15 4 3 5 2" xfId="33810" xr:uid="{00000000-0005-0000-0000-0000562F0000}"/>
    <cellStyle name="Normal 15 4 3 6" xfId="21256" xr:uid="{00000000-0005-0000-0000-0000572F0000}"/>
    <cellStyle name="Normal 15 4 3 6 2" xfId="28500" xr:uid="{00000000-0005-0000-0000-0000582F0000}"/>
    <cellStyle name="Normal 15 4 3 7" xfId="23185" xr:uid="{00000000-0005-0000-0000-0000592F0000}"/>
    <cellStyle name="Normal 15 4 3 8" xfId="44451" xr:uid="{00000000-0005-0000-0000-00005A2F0000}"/>
    <cellStyle name="Normal 15 4 3 9" xfId="4603" xr:uid="{00000000-0005-0000-0000-00005B2F0000}"/>
    <cellStyle name="Normal 15 4 4" xfId="6426" xr:uid="{00000000-0005-0000-0000-00005C2F0000}"/>
    <cellStyle name="Normal 15 4 4 2" xfId="16836" xr:uid="{00000000-0005-0000-0000-00005D2F0000}"/>
    <cellStyle name="Normal 15 4 4 2 2" xfId="40076" xr:uid="{00000000-0005-0000-0000-00005E2F0000}"/>
    <cellStyle name="Normal 15 4 4 3" xfId="11578" xr:uid="{00000000-0005-0000-0000-00005F2F0000}"/>
    <cellStyle name="Normal 15 4 4 3 2" xfId="34761" xr:uid="{00000000-0005-0000-0000-0000602F0000}"/>
    <cellStyle name="Normal 15 4 4 4" xfId="29451" xr:uid="{00000000-0005-0000-0000-0000612F0000}"/>
    <cellStyle name="Normal 15 4 4 5" xfId="24136" xr:uid="{00000000-0005-0000-0000-0000622F0000}"/>
    <cellStyle name="Normal 15 4 5" xfId="8125" xr:uid="{00000000-0005-0000-0000-0000632F0000}"/>
    <cellStyle name="Normal 15 4 5 2" xfId="18500" xr:uid="{00000000-0005-0000-0000-0000642F0000}"/>
    <cellStyle name="Normal 15 4 5 2 2" xfId="41844" xr:uid="{00000000-0005-0000-0000-0000652F0000}"/>
    <cellStyle name="Normal 15 4 5 3" xfId="13345" xr:uid="{00000000-0005-0000-0000-0000662F0000}"/>
    <cellStyle name="Normal 15 4 5 3 2" xfId="36529" xr:uid="{00000000-0005-0000-0000-0000672F0000}"/>
    <cellStyle name="Normal 15 4 5 4" xfId="31219" xr:uid="{00000000-0005-0000-0000-0000682F0000}"/>
    <cellStyle name="Normal 15 4 5 5" xfId="25904" xr:uid="{00000000-0005-0000-0000-0000692F0000}"/>
    <cellStyle name="Normal 15 4 6" xfId="15126" xr:uid="{00000000-0005-0000-0000-00006A2F0000}"/>
    <cellStyle name="Normal 15 4 6 2" xfId="38313" xr:uid="{00000000-0005-0000-0000-00006B2F0000}"/>
    <cellStyle name="Normal 15 4 7" xfId="9817" xr:uid="{00000000-0005-0000-0000-00006C2F0000}"/>
    <cellStyle name="Normal 15 4 7 2" xfId="32998" xr:uid="{00000000-0005-0000-0000-00006D2F0000}"/>
    <cellStyle name="Normal 15 4 8" xfId="20444" xr:uid="{00000000-0005-0000-0000-00006E2F0000}"/>
    <cellStyle name="Normal 15 4 8 2" xfId="27688" xr:uid="{00000000-0005-0000-0000-00006F2F0000}"/>
    <cellStyle name="Normal 15 4 9" xfId="22373" xr:uid="{00000000-0005-0000-0000-0000702F0000}"/>
    <cellStyle name="Normal 15 5" xfId="990" xr:uid="{00000000-0005-0000-0000-0000712F0000}"/>
    <cellStyle name="Normal 15 5 10" xfId="4604" xr:uid="{00000000-0005-0000-0000-0000722F0000}"/>
    <cellStyle name="Normal 15 5 11" xfId="2941" xr:uid="{00000000-0005-0000-0000-0000732F0000}"/>
    <cellStyle name="Normal 15 5 2" xfId="1805" xr:uid="{00000000-0005-0000-0000-0000742F0000}"/>
    <cellStyle name="Normal 15 5 2 10" xfId="3753" xr:uid="{00000000-0005-0000-0000-0000752F0000}"/>
    <cellStyle name="Normal 15 5 2 2" xfId="7365" xr:uid="{00000000-0005-0000-0000-0000762F0000}"/>
    <cellStyle name="Normal 15 5 2 2 2" xfId="17718" xr:uid="{00000000-0005-0000-0000-0000772F0000}"/>
    <cellStyle name="Normal 15 5 2 2 2 2" xfId="41030" xr:uid="{00000000-0005-0000-0000-0000782F0000}"/>
    <cellStyle name="Normal 15 5 2 2 3" xfId="12532" xr:uid="{00000000-0005-0000-0000-0000792F0000}"/>
    <cellStyle name="Normal 15 5 2 2 3 2" xfId="35715" xr:uid="{00000000-0005-0000-0000-00007A2F0000}"/>
    <cellStyle name="Normal 15 5 2 2 4" xfId="30405" xr:uid="{00000000-0005-0000-0000-00007B2F0000}"/>
    <cellStyle name="Normal 15 5 2 2 5" xfId="25090" xr:uid="{00000000-0005-0000-0000-00007C2F0000}"/>
    <cellStyle name="Normal 15 5 2 3" xfId="9008" xr:uid="{00000000-0005-0000-0000-00007D2F0000}"/>
    <cellStyle name="Normal 15 5 2 3 2" xfId="19453" xr:uid="{00000000-0005-0000-0000-00007E2F0000}"/>
    <cellStyle name="Normal 15 5 2 3 2 2" xfId="42798" xr:uid="{00000000-0005-0000-0000-00007F2F0000}"/>
    <cellStyle name="Normal 15 5 2 3 3" xfId="14299" xr:uid="{00000000-0005-0000-0000-0000802F0000}"/>
    <cellStyle name="Normal 15 5 2 3 3 2" xfId="37483" xr:uid="{00000000-0005-0000-0000-0000812F0000}"/>
    <cellStyle name="Normal 15 5 2 3 4" xfId="32173" xr:uid="{00000000-0005-0000-0000-0000822F0000}"/>
    <cellStyle name="Normal 15 5 2 3 5" xfId="26858" xr:uid="{00000000-0005-0000-0000-0000832F0000}"/>
    <cellStyle name="Normal 15 5 2 4" xfId="16080" xr:uid="{00000000-0005-0000-0000-0000842F0000}"/>
    <cellStyle name="Normal 15 5 2 4 2" xfId="39267" xr:uid="{00000000-0005-0000-0000-0000852F0000}"/>
    <cellStyle name="Normal 15 5 2 5" xfId="10771" xr:uid="{00000000-0005-0000-0000-0000862F0000}"/>
    <cellStyle name="Normal 15 5 2 5 2" xfId="33952" xr:uid="{00000000-0005-0000-0000-0000872F0000}"/>
    <cellStyle name="Normal 15 5 2 6" xfId="21398" xr:uid="{00000000-0005-0000-0000-0000882F0000}"/>
    <cellStyle name="Normal 15 5 2 6 2" xfId="28642" xr:uid="{00000000-0005-0000-0000-0000892F0000}"/>
    <cellStyle name="Normal 15 5 2 7" xfId="23327" xr:uid="{00000000-0005-0000-0000-00008A2F0000}"/>
    <cellStyle name="Normal 15 5 2 8" xfId="44593" xr:uid="{00000000-0005-0000-0000-00008B2F0000}"/>
    <cellStyle name="Normal 15 5 2 9" xfId="4605" xr:uid="{00000000-0005-0000-0000-00008C2F0000}"/>
    <cellStyle name="Normal 15 5 3" xfId="6565" xr:uid="{00000000-0005-0000-0000-00008D2F0000}"/>
    <cellStyle name="Normal 15 5 3 2" xfId="16966" xr:uid="{00000000-0005-0000-0000-00008E2F0000}"/>
    <cellStyle name="Normal 15 5 3 2 2" xfId="40218" xr:uid="{00000000-0005-0000-0000-00008F2F0000}"/>
    <cellStyle name="Normal 15 5 3 3" xfId="11720" xr:uid="{00000000-0005-0000-0000-0000902F0000}"/>
    <cellStyle name="Normal 15 5 3 3 2" xfId="34903" xr:uid="{00000000-0005-0000-0000-0000912F0000}"/>
    <cellStyle name="Normal 15 5 3 4" xfId="29593" xr:uid="{00000000-0005-0000-0000-0000922F0000}"/>
    <cellStyle name="Normal 15 5 3 5" xfId="24278" xr:uid="{00000000-0005-0000-0000-0000932F0000}"/>
    <cellStyle name="Normal 15 5 4" xfId="8255" xr:uid="{00000000-0005-0000-0000-0000942F0000}"/>
    <cellStyle name="Normal 15 5 4 2" xfId="18641" xr:uid="{00000000-0005-0000-0000-0000952F0000}"/>
    <cellStyle name="Normal 15 5 4 2 2" xfId="41986" xr:uid="{00000000-0005-0000-0000-0000962F0000}"/>
    <cellStyle name="Normal 15 5 4 3" xfId="13487" xr:uid="{00000000-0005-0000-0000-0000972F0000}"/>
    <cellStyle name="Normal 15 5 4 3 2" xfId="36671" xr:uid="{00000000-0005-0000-0000-0000982F0000}"/>
    <cellStyle name="Normal 15 5 4 4" xfId="31361" xr:uid="{00000000-0005-0000-0000-0000992F0000}"/>
    <cellStyle name="Normal 15 5 4 5" xfId="26046" xr:uid="{00000000-0005-0000-0000-00009A2F0000}"/>
    <cellStyle name="Normal 15 5 5" xfId="15268" xr:uid="{00000000-0005-0000-0000-00009B2F0000}"/>
    <cellStyle name="Normal 15 5 5 2" xfId="38455" xr:uid="{00000000-0005-0000-0000-00009C2F0000}"/>
    <cellStyle name="Normal 15 5 6" xfId="9959" xr:uid="{00000000-0005-0000-0000-00009D2F0000}"/>
    <cellStyle name="Normal 15 5 6 2" xfId="33140" xr:uid="{00000000-0005-0000-0000-00009E2F0000}"/>
    <cellStyle name="Normal 15 5 7" xfId="20586" xr:uid="{00000000-0005-0000-0000-00009F2F0000}"/>
    <cellStyle name="Normal 15 5 7 2" xfId="27830" xr:uid="{00000000-0005-0000-0000-0000A02F0000}"/>
    <cellStyle name="Normal 15 5 8" xfId="22515" xr:uid="{00000000-0005-0000-0000-0000A12F0000}"/>
    <cellStyle name="Normal 15 5 9" xfId="43781" xr:uid="{00000000-0005-0000-0000-0000A22F0000}"/>
    <cellStyle name="Normal 15 6" xfId="571" xr:uid="{00000000-0005-0000-0000-0000A32F0000}"/>
    <cellStyle name="Normal 15 6 10" xfId="2535" xr:uid="{00000000-0005-0000-0000-0000A42F0000}"/>
    <cellStyle name="Normal 15 6 2" xfId="6166" xr:uid="{00000000-0005-0000-0000-0000A52F0000}"/>
    <cellStyle name="Normal 15 6 2 2" xfId="16608" xr:uid="{00000000-0005-0000-0000-0000A62F0000}"/>
    <cellStyle name="Normal 15 6 2 2 2" xfId="39812" xr:uid="{00000000-0005-0000-0000-0000A72F0000}"/>
    <cellStyle name="Normal 15 6 2 3" xfId="11314" xr:uid="{00000000-0005-0000-0000-0000A82F0000}"/>
    <cellStyle name="Normal 15 6 2 3 2" xfId="34497" xr:uid="{00000000-0005-0000-0000-0000A92F0000}"/>
    <cellStyle name="Normal 15 6 2 4" xfId="29187" xr:uid="{00000000-0005-0000-0000-0000AA2F0000}"/>
    <cellStyle name="Normal 15 6 2 5" xfId="23872" xr:uid="{00000000-0005-0000-0000-0000AB2F0000}"/>
    <cellStyle name="Normal 15 6 3" xfId="7897" xr:uid="{00000000-0005-0000-0000-0000AC2F0000}"/>
    <cellStyle name="Normal 15 6 3 2" xfId="18236" xr:uid="{00000000-0005-0000-0000-0000AD2F0000}"/>
    <cellStyle name="Normal 15 6 3 2 2" xfId="41580" xr:uid="{00000000-0005-0000-0000-0000AE2F0000}"/>
    <cellStyle name="Normal 15 6 3 3" xfId="13081" xr:uid="{00000000-0005-0000-0000-0000AF2F0000}"/>
    <cellStyle name="Normal 15 6 3 3 2" xfId="36265" xr:uid="{00000000-0005-0000-0000-0000B02F0000}"/>
    <cellStyle name="Normal 15 6 3 4" xfId="30955" xr:uid="{00000000-0005-0000-0000-0000B12F0000}"/>
    <cellStyle name="Normal 15 6 3 5" xfId="25640" xr:uid="{00000000-0005-0000-0000-0000B22F0000}"/>
    <cellStyle name="Normal 15 6 4" xfId="14862" xr:uid="{00000000-0005-0000-0000-0000B32F0000}"/>
    <cellStyle name="Normal 15 6 4 2" xfId="38049" xr:uid="{00000000-0005-0000-0000-0000B42F0000}"/>
    <cellStyle name="Normal 15 6 5" xfId="9553" xr:uid="{00000000-0005-0000-0000-0000B52F0000}"/>
    <cellStyle name="Normal 15 6 5 2" xfId="32734" xr:uid="{00000000-0005-0000-0000-0000B62F0000}"/>
    <cellStyle name="Normal 15 6 6" xfId="20180" xr:uid="{00000000-0005-0000-0000-0000B72F0000}"/>
    <cellStyle name="Normal 15 6 6 2" xfId="27424" xr:uid="{00000000-0005-0000-0000-0000B82F0000}"/>
    <cellStyle name="Normal 15 6 7" xfId="22109" xr:uid="{00000000-0005-0000-0000-0000B92F0000}"/>
    <cellStyle name="Normal 15 6 8" xfId="43375" xr:uid="{00000000-0005-0000-0000-0000BA2F0000}"/>
    <cellStyle name="Normal 15 6 9" xfId="4606" xr:uid="{00000000-0005-0000-0000-0000BB2F0000}"/>
    <cellStyle name="Normal 15 7" xfId="1398" xr:uid="{00000000-0005-0000-0000-0000BC2F0000}"/>
    <cellStyle name="Normal 15 7 10" xfId="3347" xr:uid="{00000000-0005-0000-0000-0000BD2F0000}"/>
    <cellStyle name="Normal 15 7 2" xfId="6965" xr:uid="{00000000-0005-0000-0000-0000BE2F0000}"/>
    <cellStyle name="Normal 15 7 2 2" xfId="17336" xr:uid="{00000000-0005-0000-0000-0000BF2F0000}"/>
    <cellStyle name="Normal 15 7 2 2 2" xfId="40624" xr:uid="{00000000-0005-0000-0000-0000C02F0000}"/>
    <cellStyle name="Normal 15 7 2 3" xfId="12126" xr:uid="{00000000-0005-0000-0000-0000C12F0000}"/>
    <cellStyle name="Normal 15 7 2 3 2" xfId="35309" xr:uid="{00000000-0005-0000-0000-0000C22F0000}"/>
    <cellStyle name="Normal 15 7 2 4" xfId="29999" xr:uid="{00000000-0005-0000-0000-0000C32F0000}"/>
    <cellStyle name="Normal 15 7 2 5" xfId="24684" xr:uid="{00000000-0005-0000-0000-0000C42F0000}"/>
    <cellStyle name="Normal 15 7 3" xfId="8625" xr:uid="{00000000-0005-0000-0000-0000C52F0000}"/>
    <cellStyle name="Normal 15 7 3 2" xfId="19047" xr:uid="{00000000-0005-0000-0000-0000C62F0000}"/>
    <cellStyle name="Normal 15 7 3 2 2" xfId="42392" xr:uid="{00000000-0005-0000-0000-0000C72F0000}"/>
    <cellStyle name="Normal 15 7 3 3" xfId="13893" xr:uid="{00000000-0005-0000-0000-0000C82F0000}"/>
    <cellStyle name="Normal 15 7 3 3 2" xfId="37077" xr:uid="{00000000-0005-0000-0000-0000C92F0000}"/>
    <cellStyle name="Normal 15 7 3 4" xfId="31767" xr:uid="{00000000-0005-0000-0000-0000CA2F0000}"/>
    <cellStyle name="Normal 15 7 3 5" xfId="26452" xr:uid="{00000000-0005-0000-0000-0000CB2F0000}"/>
    <cellStyle name="Normal 15 7 4" xfId="15674" xr:uid="{00000000-0005-0000-0000-0000CC2F0000}"/>
    <cellStyle name="Normal 15 7 4 2" xfId="38861" xr:uid="{00000000-0005-0000-0000-0000CD2F0000}"/>
    <cellStyle name="Normal 15 7 5" xfId="10365" xr:uid="{00000000-0005-0000-0000-0000CE2F0000}"/>
    <cellStyle name="Normal 15 7 5 2" xfId="33546" xr:uid="{00000000-0005-0000-0000-0000CF2F0000}"/>
    <cellStyle name="Normal 15 7 6" xfId="20992" xr:uid="{00000000-0005-0000-0000-0000D02F0000}"/>
    <cellStyle name="Normal 15 7 6 2" xfId="28236" xr:uid="{00000000-0005-0000-0000-0000D12F0000}"/>
    <cellStyle name="Normal 15 7 7" xfId="22921" xr:uid="{00000000-0005-0000-0000-0000D22F0000}"/>
    <cellStyle name="Normal 15 7 8" xfId="44187" xr:uid="{00000000-0005-0000-0000-0000D32F0000}"/>
    <cellStyle name="Normal 15 7 9" xfId="4607" xr:uid="{00000000-0005-0000-0000-0000D42F0000}"/>
    <cellStyle name="Normal 15 8" xfId="6034" xr:uid="{00000000-0005-0000-0000-0000D52F0000}"/>
    <cellStyle name="Normal 15 8 2" xfId="16488" xr:uid="{00000000-0005-0000-0000-0000D62F0000}"/>
    <cellStyle name="Normal 15 8 2 2" xfId="39678" xr:uid="{00000000-0005-0000-0000-0000D72F0000}"/>
    <cellStyle name="Normal 15 8 3" xfId="11180" xr:uid="{00000000-0005-0000-0000-0000D82F0000}"/>
    <cellStyle name="Normal 15 8 3 2" xfId="34363" xr:uid="{00000000-0005-0000-0000-0000D92F0000}"/>
    <cellStyle name="Normal 15 8 4" xfId="29053" xr:uid="{00000000-0005-0000-0000-0000DA2F0000}"/>
    <cellStyle name="Normal 15 8 5" xfId="23738" xr:uid="{00000000-0005-0000-0000-0000DB2F0000}"/>
    <cellStyle name="Normal 15 9" xfId="7776" xr:uid="{00000000-0005-0000-0000-0000DC2F0000}"/>
    <cellStyle name="Normal 15 9 2" xfId="18105" xr:uid="{00000000-0005-0000-0000-0000DD2F0000}"/>
    <cellStyle name="Normal 15 9 2 2" xfId="41446" xr:uid="{00000000-0005-0000-0000-0000DE2F0000}"/>
    <cellStyle name="Normal 15 9 3" xfId="12947" xr:uid="{00000000-0005-0000-0000-0000DF2F0000}"/>
    <cellStyle name="Normal 15 9 3 2" xfId="36131" xr:uid="{00000000-0005-0000-0000-0000E02F0000}"/>
    <cellStyle name="Normal 15 9 4" xfId="30821" xr:uid="{00000000-0005-0000-0000-0000E12F0000}"/>
    <cellStyle name="Normal 15 9 5" xfId="25506" xr:uid="{00000000-0005-0000-0000-0000E22F0000}"/>
    <cellStyle name="Normal 16" xfId="798" xr:uid="{00000000-0005-0000-0000-0000E32F0000}"/>
    <cellStyle name="Normal 16 2" xfId="799" xr:uid="{00000000-0005-0000-0000-0000E42F0000}"/>
    <cellStyle name="Normal 16 3" xfId="1349" xr:uid="{00000000-0005-0000-0000-0000E52F0000}"/>
    <cellStyle name="Normal 17" xfId="659" xr:uid="{00000000-0005-0000-0000-0000E62F0000}"/>
    <cellStyle name="Normal 17 10" xfId="43463" xr:uid="{00000000-0005-0000-0000-0000E72F0000}"/>
    <cellStyle name="Normal 17 11" xfId="4608" xr:uid="{00000000-0005-0000-0000-0000E82F0000}"/>
    <cellStyle name="Normal 17 12" xfId="2623" xr:uid="{00000000-0005-0000-0000-0000E92F0000}"/>
    <cellStyle name="Normal 17 2" xfId="1078" xr:uid="{00000000-0005-0000-0000-0000EA2F0000}"/>
    <cellStyle name="Normal 17 2 10" xfId="4609" xr:uid="{00000000-0005-0000-0000-0000EB2F0000}"/>
    <cellStyle name="Normal 17 2 11" xfId="3029" xr:uid="{00000000-0005-0000-0000-0000EC2F0000}"/>
    <cellStyle name="Normal 17 2 2" xfId="1893" xr:uid="{00000000-0005-0000-0000-0000ED2F0000}"/>
    <cellStyle name="Normal 17 2 2 10" xfId="3841" xr:uid="{00000000-0005-0000-0000-0000EE2F0000}"/>
    <cellStyle name="Normal 17 2 2 2" xfId="7451" xr:uid="{00000000-0005-0000-0000-0000EF2F0000}"/>
    <cellStyle name="Normal 17 2 2 2 2" xfId="17806" xr:uid="{00000000-0005-0000-0000-0000F02F0000}"/>
    <cellStyle name="Normal 17 2 2 2 2 2" xfId="41118" xr:uid="{00000000-0005-0000-0000-0000F12F0000}"/>
    <cellStyle name="Normal 17 2 2 2 3" xfId="12620" xr:uid="{00000000-0005-0000-0000-0000F22F0000}"/>
    <cellStyle name="Normal 17 2 2 2 3 2" xfId="35803" xr:uid="{00000000-0005-0000-0000-0000F32F0000}"/>
    <cellStyle name="Normal 17 2 2 2 4" xfId="30493" xr:uid="{00000000-0005-0000-0000-0000F42F0000}"/>
    <cellStyle name="Normal 17 2 2 2 5" xfId="25178" xr:uid="{00000000-0005-0000-0000-0000F52F0000}"/>
    <cellStyle name="Normal 17 2 2 3" xfId="9096" xr:uid="{00000000-0005-0000-0000-0000F62F0000}"/>
    <cellStyle name="Normal 17 2 2 3 2" xfId="19541" xr:uid="{00000000-0005-0000-0000-0000F72F0000}"/>
    <cellStyle name="Normal 17 2 2 3 2 2" xfId="42886" xr:uid="{00000000-0005-0000-0000-0000F82F0000}"/>
    <cellStyle name="Normal 17 2 2 3 3" xfId="14387" xr:uid="{00000000-0005-0000-0000-0000F92F0000}"/>
    <cellStyle name="Normal 17 2 2 3 3 2" xfId="37571" xr:uid="{00000000-0005-0000-0000-0000FA2F0000}"/>
    <cellStyle name="Normal 17 2 2 3 4" xfId="32261" xr:uid="{00000000-0005-0000-0000-0000FB2F0000}"/>
    <cellStyle name="Normal 17 2 2 3 5" xfId="26946" xr:uid="{00000000-0005-0000-0000-0000FC2F0000}"/>
    <cellStyle name="Normal 17 2 2 4" xfId="16168" xr:uid="{00000000-0005-0000-0000-0000FD2F0000}"/>
    <cellStyle name="Normal 17 2 2 4 2" xfId="39355" xr:uid="{00000000-0005-0000-0000-0000FE2F0000}"/>
    <cellStyle name="Normal 17 2 2 5" xfId="10859" xr:uid="{00000000-0005-0000-0000-0000FF2F0000}"/>
    <cellStyle name="Normal 17 2 2 5 2" xfId="34040" xr:uid="{00000000-0005-0000-0000-000000300000}"/>
    <cellStyle name="Normal 17 2 2 6" xfId="21486" xr:uid="{00000000-0005-0000-0000-000001300000}"/>
    <cellStyle name="Normal 17 2 2 6 2" xfId="28730" xr:uid="{00000000-0005-0000-0000-000002300000}"/>
    <cellStyle name="Normal 17 2 2 7" xfId="23415" xr:uid="{00000000-0005-0000-0000-000003300000}"/>
    <cellStyle name="Normal 17 2 2 8" xfId="44681" xr:uid="{00000000-0005-0000-0000-000004300000}"/>
    <cellStyle name="Normal 17 2 2 9" xfId="4610" xr:uid="{00000000-0005-0000-0000-000005300000}"/>
    <cellStyle name="Normal 17 2 3" xfId="6651" xr:uid="{00000000-0005-0000-0000-000006300000}"/>
    <cellStyle name="Normal 17 2 3 2" xfId="17054" xr:uid="{00000000-0005-0000-0000-000007300000}"/>
    <cellStyle name="Normal 17 2 3 2 2" xfId="40306" xr:uid="{00000000-0005-0000-0000-000008300000}"/>
    <cellStyle name="Normal 17 2 3 3" xfId="11808" xr:uid="{00000000-0005-0000-0000-000009300000}"/>
    <cellStyle name="Normal 17 2 3 3 2" xfId="34991" xr:uid="{00000000-0005-0000-0000-00000A300000}"/>
    <cellStyle name="Normal 17 2 3 4" xfId="29681" xr:uid="{00000000-0005-0000-0000-00000B300000}"/>
    <cellStyle name="Normal 17 2 3 5" xfId="24366" xr:uid="{00000000-0005-0000-0000-00000C300000}"/>
    <cellStyle name="Normal 17 2 4" xfId="8343" xr:uid="{00000000-0005-0000-0000-00000D300000}"/>
    <cellStyle name="Normal 17 2 4 2" xfId="18729" xr:uid="{00000000-0005-0000-0000-00000E300000}"/>
    <cellStyle name="Normal 17 2 4 2 2" xfId="42074" xr:uid="{00000000-0005-0000-0000-00000F300000}"/>
    <cellStyle name="Normal 17 2 4 3" xfId="13575" xr:uid="{00000000-0005-0000-0000-000010300000}"/>
    <cellStyle name="Normal 17 2 4 3 2" xfId="36759" xr:uid="{00000000-0005-0000-0000-000011300000}"/>
    <cellStyle name="Normal 17 2 4 4" xfId="31449" xr:uid="{00000000-0005-0000-0000-000012300000}"/>
    <cellStyle name="Normal 17 2 4 5" xfId="26134" xr:uid="{00000000-0005-0000-0000-000013300000}"/>
    <cellStyle name="Normal 17 2 5" xfId="15356" xr:uid="{00000000-0005-0000-0000-000014300000}"/>
    <cellStyle name="Normal 17 2 5 2" xfId="38543" xr:uid="{00000000-0005-0000-0000-000015300000}"/>
    <cellStyle name="Normal 17 2 6" xfId="10047" xr:uid="{00000000-0005-0000-0000-000016300000}"/>
    <cellStyle name="Normal 17 2 6 2" xfId="33228" xr:uid="{00000000-0005-0000-0000-000017300000}"/>
    <cellStyle name="Normal 17 2 7" xfId="20674" xr:uid="{00000000-0005-0000-0000-000018300000}"/>
    <cellStyle name="Normal 17 2 7 2" xfId="27918" xr:uid="{00000000-0005-0000-0000-000019300000}"/>
    <cellStyle name="Normal 17 2 8" xfId="22603" xr:uid="{00000000-0005-0000-0000-00001A300000}"/>
    <cellStyle name="Normal 17 2 9" xfId="43869" xr:uid="{00000000-0005-0000-0000-00001B300000}"/>
    <cellStyle name="Normal 17 3" xfId="1486" xr:uid="{00000000-0005-0000-0000-00001C300000}"/>
    <cellStyle name="Normal 17 3 10" xfId="3435" xr:uid="{00000000-0005-0000-0000-00001D300000}"/>
    <cellStyle name="Normal 17 3 2" xfId="7051" xr:uid="{00000000-0005-0000-0000-00001E300000}"/>
    <cellStyle name="Normal 17 3 2 2" xfId="17424" xr:uid="{00000000-0005-0000-0000-00001F300000}"/>
    <cellStyle name="Normal 17 3 2 2 2" xfId="40712" xr:uid="{00000000-0005-0000-0000-000020300000}"/>
    <cellStyle name="Normal 17 3 2 3" xfId="12214" xr:uid="{00000000-0005-0000-0000-000021300000}"/>
    <cellStyle name="Normal 17 3 2 3 2" xfId="35397" xr:uid="{00000000-0005-0000-0000-000022300000}"/>
    <cellStyle name="Normal 17 3 2 4" xfId="30087" xr:uid="{00000000-0005-0000-0000-000023300000}"/>
    <cellStyle name="Normal 17 3 2 5" xfId="24772" xr:uid="{00000000-0005-0000-0000-000024300000}"/>
    <cellStyle name="Normal 17 3 3" xfId="8713" xr:uid="{00000000-0005-0000-0000-000025300000}"/>
    <cellStyle name="Normal 17 3 3 2" xfId="19135" xr:uid="{00000000-0005-0000-0000-000026300000}"/>
    <cellStyle name="Normal 17 3 3 2 2" xfId="42480" xr:uid="{00000000-0005-0000-0000-000027300000}"/>
    <cellStyle name="Normal 17 3 3 3" xfId="13981" xr:uid="{00000000-0005-0000-0000-000028300000}"/>
    <cellStyle name="Normal 17 3 3 3 2" xfId="37165" xr:uid="{00000000-0005-0000-0000-000029300000}"/>
    <cellStyle name="Normal 17 3 3 4" xfId="31855" xr:uid="{00000000-0005-0000-0000-00002A300000}"/>
    <cellStyle name="Normal 17 3 3 5" xfId="26540" xr:uid="{00000000-0005-0000-0000-00002B300000}"/>
    <cellStyle name="Normal 17 3 4" xfId="15762" xr:uid="{00000000-0005-0000-0000-00002C300000}"/>
    <cellStyle name="Normal 17 3 4 2" xfId="38949" xr:uid="{00000000-0005-0000-0000-00002D300000}"/>
    <cellStyle name="Normal 17 3 5" xfId="10453" xr:uid="{00000000-0005-0000-0000-00002E300000}"/>
    <cellStyle name="Normal 17 3 5 2" xfId="33634" xr:uid="{00000000-0005-0000-0000-00002F300000}"/>
    <cellStyle name="Normal 17 3 6" xfId="21080" xr:uid="{00000000-0005-0000-0000-000030300000}"/>
    <cellStyle name="Normal 17 3 6 2" xfId="28324" xr:uid="{00000000-0005-0000-0000-000031300000}"/>
    <cellStyle name="Normal 17 3 7" xfId="23009" xr:uid="{00000000-0005-0000-0000-000032300000}"/>
    <cellStyle name="Normal 17 3 8" xfId="44275" xr:uid="{00000000-0005-0000-0000-000033300000}"/>
    <cellStyle name="Normal 17 3 9" xfId="4611" xr:uid="{00000000-0005-0000-0000-000034300000}"/>
    <cellStyle name="Normal 17 4" xfId="6252" xr:uid="{00000000-0005-0000-0000-000035300000}"/>
    <cellStyle name="Normal 17 4 2" xfId="16696" xr:uid="{00000000-0005-0000-0000-000036300000}"/>
    <cellStyle name="Normal 17 4 2 2" xfId="39900" xr:uid="{00000000-0005-0000-0000-000037300000}"/>
    <cellStyle name="Normal 17 4 3" xfId="11402" xr:uid="{00000000-0005-0000-0000-000038300000}"/>
    <cellStyle name="Normal 17 4 3 2" xfId="34585" xr:uid="{00000000-0005-0000-0000-000039300000}"/>
    <cellStyle name="Normal 17 4 4" xfId="29275" xr:uid="{00000000-0005-0000-0000-00003A300000}"/>
    <cellStyle name="Normal 17 4 5" xfId="23960" xr:uid="{00000000-0005-0000-0000-00003B300000}"/>
    <cellStyle name="Normal 17 5" xfId="7985" xr:uid="{00000000-0005-0000-0000-00003C300000}"/>
    <cellStyle name="Normal 17 5 2" xfId="18324" xr:uid="{00000000-0005-0000-0000-00003D300000}"/>
    <cellStyle name="Normal 17 5 2 2" xfId="41668" xr:uid="{00000000-0005-0000-0000-00003E300000}"/>
    <cellStyle name="Normal 17 5 3" xfId="13169" xr:uid="{00000000-0005-0000-0000-00003F300000}"/>
    <cellStyle name="Normal 17 5 3 2" xfId="36353" xr:uid="{00000000-0005-0000-0000-000040300000}"/>
    <cellStyle name="Normal 17 5 4" xfId="31043" xr:uid="{00000000-0005-0000-0000-000041300000}"/>
    <cellStyle name="Normal 17 5 5" xfId="25728" xr:uid="{00000000-0005-0000-0000-000042300000}"/>
    <cellStyle name="Normal 17 6" xfId="14950" xr:uid="{00000000-0005-0000-0000-000043300000}"/>
    <cellStyle name="Normal 17 6 2" xfId="38137" xr:uid="{00000000-0005-0000-0000-000044300000}"/>
    <cellStyle name="Normal 17 7" xfId="9641" xr:uid="{00000000-0005-0000-0000-000045300000}"/>
    <cellStyle name="Normal 17 7 2" xfId="32822" xr:uid="{00000000-0005-0000-0000-000046300000}"/>
    <cellStyle name="Normal 17 8" xfId="20268" xr:uid="{00000000-0005-0000-0000-000047300000}"/>
    <cellStyle name="Normal 17 8 2" xfId="27512" xr:uid="{00000000-0005-0000-0000-000048300000}"/>
    <cellStyle name="Normal 17 9" xfId="22197" xr:uid="{00000000-0005-0000-0000-000049300000}"/>
    <cellStyle name="Normal 18" xfId="954" xr:uid="{00000000-0005-0000-0000-00004A300000}"/>
    <cellStyle name="Normal 18 2" xfId="1770" xr:uid="{00000000-0005-0000-0000-00004B300000}"/>
    <cellStyle name="Normal 18 2 2" xfId="8973" xr:uid="{00000000-0005-0000-0000-00004C300000}"/>
    <cellStyle name="Normal 19" xfId="941" xr:uid="{00000000-0005-0000-0000-00004D300000}"/>
    <cellStyle name="Normal 19 10" xfId="4612" xr:uid="{00000000-0005-0000-0000-00004E300000}"/>
    <cellStyle name="Normal 19 11" xfId="2894" xr:uid="{00000000-0005-0000-0000-00004F300000}"/>
    <cellStyle name="Normal 19 2" xfId="1757" xr:uid="{00000000-0005-0000-0000-000050300000}"/>
    <cellStyle name="Normal 19 2 10" xfId="3706" xr:uid="{00000000-0005-0000-0000-000051300000}"/>
    <cellStyle name="Normal 19 2 2" xfId="7318" xr:uid="{00000000-0005-0000-0000-000052300000}"/>
    <cellStyle name="Normal 19 2 2 2" xfId="17671" xr:uid="{00000000-0005-0000-0000-000053300000}"/>
    <cellStyle name="Normal 19 2 2 2 2" xfId="40983" xr:uid="{00000000-0005-0000-0000-000054300000}"/>
    <cellStyle name="Normal 19 2 2 3" xfId="12485" xr:uid="{00000000-0005-0000-0000-000055300000}"/>
    <cellStyle name="Normal 19 2 2 3 2" xfId="35668" xr:uid="{00000000-0005-0000-0000-000056300000}"/>
    <cellStyle name="Normal 19 2 2 4" xfId="30358" xr:uid="{00000000-0005-0000-0000-000057300000}"/>
    <cellStyle name="Normal 19 2 2 5" xfId="25043" xr:uid="{00000000-0005-0000-0000-000058300000}"/>
    <cellStyle name="Normal 19 2 3" xfId="8960" xr:uid="{00000000-0005-0000-0000-000059300000}"/>
    <cellStyle name="Normal 19 2 3 2" xfId="19406" xr:uid="{00000000-0005-0000-0000-00005A300000}"/>
    <cellStyle name="Normal 19 2 3 2 2" xfId="42751" xr:uid="{00000000-0005-0000-0000-00005B300000}"/>
    <cellStyle name="Normal 19 2 3 3" xfId="14252" xr:uid="{00000000-0005-0000-0000-00005C300000}"/>
    <cellStyle name="Normal 19 2 3 3 2" xfId="37436" xr:uid="{00000000-0005-0000-0000-00005D300000}"/>
    <cellStyle name="Normal 19 2 3 4" xfId="32126" xr:uid="{00000000-0005-0000-0000-00005E300000}"/>
    <cellStyle name="Normal 19 2 3 5" xfId="26811" xr:uid="{00000000-0005-0000-0000-00005F300000}"/>
    <cellStyle name="Normal 19 2 4" xfId="16033" xr:uid="{00000000-0005-0000-0000-000060300000}"/>
    <cellStyle name="Normal 19 2 4 2" xfId="39220" xr:uid="{00000000-0005-0000-0000-000061300000}"/>
    <cellStyle name="Normal 19 2 5" xfId="10724" xr:uid="{00000000-0005-0000-0000-000062300000}"/>
    <cellStyle name="Normal 19 2 5 2" xfId="33905" xr:uid="{00000000-0005-0000-0000-000063300000}"/>
    <cellStyle name="Normal 19 2 6" xfId="21351" xr:uid="{00000000-0005-0000-0000-000064300000}"/>
    <cellStyle name="Normal 19 2 6 2" xfId="28595" xr:uid="{00000000-0005-0000-0000-000065300000}"/>
    <cellStyle name="Normal 19 2 7" xfId="23280" xr:uid="{00000000-0005-0000-0000-000066300000}"/>
    <cellStyle name="Normal 19 2 8" xfId="44546" xr:uid="{00000000-0005-0000-0000-000067300000}"/>
    <cellStyle name="Normal 19 2 9" xfId="4613" xr:uid="{00000000-0005-0000-0000-000068300000}"/>
    <cellStyle name="Normal 19 3" xfId="6518" xr:uid="{00000000-0005-0000-0000-000069300000}"/>
    <cellStyle name="Normal 19 3 2" xfId="16919" xr:uid="{00000000-0005-0000-0000-00006A300000}"/>
    <cellStyle name="Normal 19 3 2 2" xfId="40171" xr:uid="{00000000-0005-0000-0000-00006B300000}"/>
    <cellStyle name="Normal 19 3 3" xfId="11673" xr:uid="{00000000-0005-0000-0000-00006C300000}"/>
    <cellStyle name="Normal 19 3 3 2" xfId="34856" xr:uid="{00000000-0005-0000-0000-00006D300000}"/>
    <cellStyle name="Normal 19 3 4" xfId="29546" xr:uid="{00000000-0005-0000-0000-00006E300000}"/>
    <cellStyle name="Normal 19 3 5" xfId="24231" xr:uid="{00000000-0005-0000-0000-00006F300000}"/>
    <cellStyle name="Normal 19 4" xfId="8208" xr:uid="{00000000-0005-0000-0000-000070300000}"/>
    <cellStyle name="Normal 19 4 2" xfId="18594" xr:uid="{00000000-0005-0000-0000-000071300000}"/>
    <cellStyle name="Normal 19 4 2 2" xfId="41939" xr:uid="{00000000-0005-0000-0000-000072300000}"/>
    <cellStyle name="Normal 19 4 3" xfId="13440" xr:uid="{00000000-0005-0000-0000-000073300000}"/>
    <cellStyle name="Normal 19 4 3 2" xfId="36624" xr:uid="{00000000-0005-0000-0000-000074300000}"/>
    <cellStyle name="Normal 19 4 4" xfId="31314" xr:uid="{00000000-0005-0000-0000-000075300000}"/>
    <cellStyle name="Normal 19 4 5" xfId="25999" xr:uid="{00000000-0005-0000-0000-000076300000}"/>
    <cellStyle name="Normal 19 5" xfId="15221" xr:uid="{00000000-0005-0000-0000-000077300000}"/>
    <cellStyle name="Normal 19 5 2" xfId="38408" xr:uid="{00000000-0005-0000-0000-000078300000}"/>
    <cellStyle name="Normal 19 6" xfId="9912" xr:uid="{00000000-0005-0000-0000-000079300000}"/>
    <cellStyle name="Normal 19 6 2" xfId="33093" xr:uid="{00000000-0005-0000-0000-00007A300000}"/>
    <cellStyle name="Normal 19 7" xfId="20539" xr:uid="{00000000-0005-0000-0000-00007B300000}"/>
    <cellStyle name="Normal 19 7 2" xfId="27783" xr:uid="{00000000-0005-0000-0000-00007C300000}"/>
    <cellStyle name="Normal 19 8" xfId="22468" xr:uid="{00000000-0005-0000-0000-00007D300000}"/>
    <cellStyle name="Normal 19 9" xfId="43734" xr:uid="{00000000-0005-0000-0000-00007E300000}"/>
    <cellStyle name="Normal 2" xfId="1" xr:uid="{00000000-0005-0000-0000-00007F300000}"/>
    <cellStyle name="Normal 2 2" xfId="2" xr:uid="{00000000-0005-0000-0000-000080300000}"/>
    <cellStyle name="Normal 2 2 2" xfId="3" xr:uid="{00000000-0005-0000-0000-000081300000}"/>
    <cellStyle name="Normal 2 2 2 2" xfId="398" xr:uid="{00000000-0005-0000-0000-000082300000}"/>
    <cellStyle name="Normal 2 2 2 3" xfId="2330" xr:uid="{00000000-0005-0000-0000-000083300000}"/>
    <cellStyle name="Normal 2 2 2 4" xfId="333" xr:uid="{00000000-0005-0000-0000-000084300000}"/>
    <cellStyle name="Normal 2 2 2 5" xfId="327" xr:uid="{00000000-0005-0000-0000-000085300000}"/>
    <cellStyle name="Normal 2 2 3" xfId="348" xr:uid="{00000000-0005-0000-0000-000086300000}"/>
    <cellStyle name="Normal 2 2 4" xfId="349" xr:uid="{00000000-0005-0000-0000-000087300000}"/>
    <cellStyle name="Normal 2 2 5" xfId="4136" xr:uid="{00000000-0005-0000-0000-000088300000}"/>
    <cellStyle name="Normal 2 2 6" xfId="4133" xr:uid="{00000000-0005-0000-0000-000089300000}"/>
    <cellStyle name="Normal 2 3" xfId="60" xr:uid="{00000000-0005-0000-0000-00008A300000}"/>
    <cellStyle name="Normal 2 4" xfId="65" xr:uid="{00000000-0005-0000-0000-00008B300000}"/>
    <cellStyle name="Normal 2 4 2" xfId="2173" xr:uid="{00000000-0005-0000-0000-00008C300000}"/>
    <cellStyle name="Normal 2 4 3" xfId="350" xr:uid="{00000000-0005-0000-0000-00008D300000}"/>
    <cellStyle name="Normal 2 5" xfId="326" xr:uid="{00000000-0005-0000-0000-00008E300000}"/>
    <cellStyle name="Normal 2 5 2" xfId="2329" xr:uid="{00000000-0005-0000-0000-00008F300000}"/>
    <cellStyle name="Normal 2 5 3" xfId="351" xr:uid="{00000000-0005-0000-0000-000090300000}"/>
    <cellStyle name="Normal 2 6" xfId="4135" xr:uid="{00000000-0005-0000-0000-000091300000}"/>
    <cellStyle name="Normal 20" xfId="51" xr:uid="{00000000-0005-0000-0000-000092300000}"/>
    <cellStyle name="Normal 20 10" xfId="5911" xr:uid="{00000000-0005-0000-0000-000093300000}"/>
    <cellStyle name="Normal 20 11" xfId="2350" xr:uid="{00000000-0005-0000-0000-000094300000}"/>
    <cellStyle name="Normal 20 2" xfId="5912" xr:uid="{00000000-0005-0000-0000-000095300000}"/>
    <cellStyle name="Normal 20 2 2" xfId="21915" xr:uid="{00000000-0005-0000-0000-000096300000}"/>
    <cellStyle name="Normal 20 2 3" xfId="43163" xr:uid="{00000000-0005-0000-0000-000097300000}"/>
    <cellStyle name="Normal 20 2 4" xfId="19818" xr:uid="{00000000-0005-0000-0000-000098300000}"/>
    <cellStyle name="Normal 20 3" xfId="9351" xr:uid="{00000000-0005-0000-0000-000099300000}"/>
    <cellStyle name="Normal 20 3 2" xfId="21908" xr:uid="{00000000-0005-0000-0000-00009A300000}"/>
    <cellStyle name="Normal 20 3 3" xfId="37848" xr:uid="{00000000-0005-0000-0000-00009B300000}"/>
    <cellStyle name="Normal 20 4" xfId="21907" xr:uid="{00000000-0005-0000-0000-00009C300000}"/>
    <cellStyle name="Normal 20 4 2" xfId="32538" xr:uid="{00000000-0005-0000-0000-00009D300000}"/>
    <cellStyle name="Normal 20 5" xfId="27223" xr:uid="{00000000-0005-0000-0000-00009E300000}"/>
    <cellStyle name="Normal 20 6" xfId="43189" xr:uid="{00000000-0005-0000-0000-00009F300000}"/>
    <cellStyle name="Normal 20 7" xfId="5974" xr:uid="{00000000-0005-0000-0000-0000A0300000}"/>
    <cellStyle name="Normal 20 8" xfId="5959" xr:uid="{00000000-0005-0000-0000-0000A1300000}"/>
    <cellStyle name="Normal 20 9" xfId="5956" xr:uid="{00000000-0005-0000-0000-0000A2300000}"/>
    <cellStyle name="Normal 21" xfId="4120" xr:uid="{00000000-0005-0000-0000-0000A3300000}"/>
    <cellStyle name="Normal 21 2" xfId="5963" xr:uid="{00000000-0005-0000-0000-0000A4300000}"/>
    <cellStyle name="Normal 21 3" xfId="43184" xr:uid="{00000000-0005-0000-0000-0000A5300000}"/>
    <cellStyle name="Normal 21 4" xfId="19824" xr:uid="{00000000-0005-0000-0000-0000A6300000}"/>
    <cellStyle name="Normal 21 5" xfId="5909" xr:uid="{00000000-0005-0000-0000-0000A7300000}"/>
    <cellStyle name="Normal 22" xfId="5953" xr:uid="{00000000-0005-0000-0000-0000A8300000}"/>
    <cellStyle name="Normal 22 2" xfId="5972" xr:uid="{00000000-0005-0000-0000-0000A9300000}"/>
    <cellStyle name="Normal 22 3" xfId="44958" xr:uid="{00000000-0005-0000-0000-0000AA300000}"/>
    <cellStyle name="Normal 22 4" xfId="19825" xr:uid="{00000000-0005-0000-0000-0000AB300000}"/>
    <cellStyle name="Normal 22 5" xfId="5962" xr:uid="{00000000-0005-0000-0000-0000AC300000}"/>
    <cellStyle name="Normal 23" xfId="5970" xr:uid="{00000000-0005-0000-0000-0000AD300000}"/>
    <cellStyle name="Normal 24" xfId="43169" xr:uid="{00000000-0005-0000-0000-0000AE300000}"/>
    <cellStyle name="Normal 25" xfId="9353" xr:uid="{00000000-0005-0000-0000-0000AF300000}"/>
    <cellStyle name="Normal 26" xfId="44962" xr:uid="{00000000-0005-0000-0000-0000B0300000}"/>
    <cellStyle name="Normal 27" xfId="44963" xr:uid="{00000000-0005-0000-0000-0000B1300000}"/>
    <cellStyle name="Normal 28" xfId="4119" xr:uid="{00000000-0005-0000-0000-0000B2300000}"/>
    <cellStyle name="Normal 29" xfId="44964" xr:uid="{00000000-0005-0000-0000-0000B3300000}"/>
    <cellStyle name="Normal 3" xfId="4" xr:uid="{00000000-0005-0000-0000-0000B4300000}"/>
    <cellStyle name="Normal 3 2" xfId="68" xr:uid="{00000000-0005-0000-0000-0000B5300000}"/>
    <cellStyle name="Normal 3 2 2" xfId="274" xr:uid="{00000000-0005-0000-0000-0000B6300000}"/>
    <cellStyle name="Normal 3 2 2 2" xfId="406" xr:uid="{00000000-0005-0000-0000-0000B7300000}"/>
    <cellStyle name="Normal 3 2 2 3" xfId="421" xr:uid="{00000000-0005-0000-0000-0000B8300000}"/>
    <cellStyle name="Normal 3 2 2 4" xfId="803" xr:uid="{00000000-0005-0000-0000-0000B9300000}"/>
    <cellStyle name="Normal 3 2 2 5" xfId="391" xr:uid="{00000000-0005-0000-0000-0000BA300000}"/>
    <cellStyle name="Normal 3 2 2 6" xfId="353" xr:uid="{00000000-0005-0000-0000-0000BB300000}"/>
    <cellStyle name="Normal 3 2 3" xfId="387" xr:uid="{00000000-0005-0000-0000-0000BC300000}"/>
    <cellStyle name="Normal 3 2 4" xfId="373" xr:uid="{00000000-0005-0000-0000-0000BD300000}"/>
    <cellStyle name="Normal 3 2 5" xfId="372" xr:uid="{00000000-0005-0000-0000-0000BE300000}"/>
    <cellStyle name="Normal 3 2 6" xfId="352" xr:uid="{00000000-0005-0000-0000-0000BF300000}"/>
    <cellStyle name="Normal 3 2 6 2" xfId="43205" xr:uid="{00000000-0005-0000-0000-0000C0300000}"/>
    <cellStyle name="Normal 3 2 6 3" xfId="4615" xr:uid="{00000000-0005-0000-0000-0000C1300000}"/>
    <cellStyle name="Normal 3 2 6 4" xfId="2365" xr:uid="{00000000-0005-0000-0000-0000C2300000}"/>
    <cellStyle name="Normal 3 3" xfId="63" xr:uid="{00000000-0005-0000-0000-0000C3300000}"/>
    <cellStyle name="Normal 3 3 2" xfId="392" xr:uid="{00000000-0005-0000-0000-0000C4300000}"/>
    <cellStyle name="Normal 3 3 2 2" xfId="407" xr:uid="{00000000-0005-0000-0000-0000C5300000}"/>
    <cellStyle name="Normal 3 3 2 3" xfId="422" xr:uid="{00000000-0005-0000-0000-0000C6300000}"/>
    <cellStyle name="Normal 3 3 2 4" xfId="802" xr:uid="{00000000-0005-0000-0000-0000C7300000}"/>
    <cellStyle name="Normal 3 3 3" xfId="386" xr:uid="{00000000-0005-0000-0000-0000C8300000}"/>
    <cellStyle name="Normal 3 3 4" xfId="2172" xr:uid="{00000000-0005-0000-0000-0000C9300000}"/>
    <cellStyle name="Normal 3 3 5" xfId="354" xr:uid="{00000000-0005-0000-0000-0000CA300000}"/>
    <cellStyle name="Normal 3 3 6" xfId="19844" xr:uid="{00000000-0005-0000-0000-0000CB300000}"/>
    <cellStyle name="Normal 3 4" xfId="328" xr:uid="{00000000-0005-0000-0000-0000CC300000}"/>
    <cellStyle name="Normal 3 4 2" xfId="390" xr:uid="{00000000-0005-0000-0000-0000CD300000}"/>
    <cellStyle name="Normal 3 4 3" xfId="2331" xr:uid="{00000000-0005-0000-0000-0000CE300000}"/>
    <cellStyle name="Normal 3 4 3 2" xfId="44956" xr:uid="{00000000-0005-0000-0000-0000CF300000}"/>
    <cellStyle name="Normal 3 4 3 3" xfId="4617" xr:uid="{00000000-0005-0000-0000-0000D0300000}"/>
    <cellStyle name="Normal 3 4 3 4" xfId="4117" xr:uid="{00000000-0005-0000-0000-0000D1300000}"/>
    <cellStyle name="Normal 3 4 4" xfId="355" xr:uid="{00000000-0005-0000-0000-0000D2300000}"/>
    <cellStyle name="Normal 3 4 5" xfId="19998" xr:uid="{00000000-0005-0000-0000-0000D3300000}"/>
    <cellStyle name="Normal 3 4 6" xfId="43200" xr:uid="{00000000-0005-0000-0000-0000D4300000}"/>
    <cellStyle name="Normal 3 4 7" xfId="4616" xr:uid="{00000000-0005-0000-0000-0000D5300000}"/>
    <cellStyle name="Normal 3 4 8" xfId="2359" xr:uid="{00000000-0005-0000-0000-0000D6300000}"/>
    <cellStyle name="Normal 3 5" xfId="356" xr:uid="{00000000-0005-0000-0000-0000D7300000}"/>
    <cellStyle name="Normal 3 6" xfId="357" xr:uid="{00000000-0005-0000-0000-0000D8300000}"/>
    <cellStyle name="Normal 3 6 2" xfId="804" xr:uid="{00000000-0005-0000-0000-0000D9300000}"/>
    <cellStyle name="Normal 3 6 3" xfId="801" xr:uid="{00000000-0005-0000-0000-0000DA300000}"/>
    <cellStyle name="Normal 3 6 4" xfId="676" xr:uid="{00000000-0005-0000-0000-0000DB300000}"/>
    <cellStyle name="Normal 3 7" xfId="338" xr:uid="{00000000-0005-0000-0000-0000DC300000}"/>
    <cellStyle name="Normal 3 7 2" xfId="1350" xr:uid="{00000000-0005-0000-0000-0000DD300000}"/>
    <cellStyle name="Normal 3 7 2 10" xfId="4618" xr:uid="{00000000-0005-0000-0000-0000DE300000}"/>
    <cellStyle name="Normal 3 7 2 11" xfId="3300" xr:uid="{00000000-0005-0000-0000-0000DF300000}"/>
    <cellStyle name="Normal 3 7 2 2" xfId="2164" xr:uid="{00000000-0005-0000-0000-0000E0300000}"/>
    <cellStyle name="Normal 3 7 2 2 10" xfId="4112" xr:uid="{00000000-0005-0000-0000-0000E1300000}"/>
    <cellStyle name="Normal 3 7 2 2 2" xfId="7718" xr:uid="{00000000-0005-0000-0000-0000E2300000}"/>
    <cellStyle name="Normal 3 7 2 2 2 2" xfId="18053" xr:uid="{00000000-0005-0000-0000-0000E3300000}"/>
    <cellStyle name="Normal 3 7 2 2 2 2 2" xfId="41389" xr:uid="{00000000-0005-0000-0000-0000E4300000}"/>
    <cellStyle name="Normal 3 7 2 2 2 3" xfId="12891" xr:uid="{00000000-0005-0000-0000-0000E5300000}"/>
    <cellStyle name="Normal 3 7 2 2 2 3 2" xfId="36074" xr:uid="{00000000-0005-0000-0000-0000E6300000}"/>
    <cellStyle name="Normal 3 7 2 2 2 4" xfId="30764" xr:uid="{00000000-0005-0000-0000-0000E7300000}"/>
    <cellStyle name="Normal 3 7 2 2 2 5" xfId="25449" xr:uid="{00000000-0005-0000-0000-0000E8300000}"/>
    <cellStyle name="Normal 3 7 2 2 3" xfId="9343" xr:uid="{00000000-0005-0000-0000-0000E9300000}"/>
    <cellStyle name="Normal 3 7 2 2 3 2" xfId="19812" xr:uid="{00000000-0005-0000-0000-0000EA300000}"/>
    <cellStyle name="Normal 3 7 2 2 3 2 2" xfId="43157" xr:uid="{00000000-0005-0000-0000-0000EB300000}"/>
    <cellStyle name="Normal 3 7 2 2 3 3" xfId="14658" xr:uid="{00000000-0005-0000-0000-0000EC300000}"/>
    <cellStyle name="Normal 3 7 2 2 3 3 2" xfId="37842" xr:uid="{00000000-0005-0000-0000-0000ED300000}"/>
    <cellStyle name="Normal 3 7 2 2 3 4" xfId="32532" xr:uid="{00000000-0005-0000-0000-0000EE300000}"/>
    <cellStyle name="Normal 3 7 2 2 3 5" xfId="27217" xr:uid="{00000000-0005-0000-0000-0000EF300000}"/>
    <cellStyle name="Normal 3 7 2 2 4" xfId="16439" xr:uid="{00000000-0005-0000-0000-0000F0300000}"/>
    <cellStyle name="Normal 3 7 2 2 4 2" xfId="39626" xr:uid="{00000000-0005-0000-0000-0000F1300000}"/>
    <cellStyle name="Normal 3 7 2 2 5" xfId="11130" xr:uid="{00000000-0005-0000-0000-0000F2300000}"/>
    <cellStyle name="Normal 3 7 2 2 5 2" xfId="34311" xr:uid="{00000000-0005-0000-0000-0000F3300000}"/>
    <cellStyle name="Normal 3 7 2 2 6" xfId="21757" xr:uid="{00000000-0005-0000-0000-0000F4300000}"/>
    <cellStyle name="Normal 3 7 2 2 6 2" xfId="29001" xr:uid="{00000000-0005-0000-0000-0000F5300000}"/>
    <cellStyle name="Normal 3 7 2 2 7" xfId="23686" xr:uid="{00000000-0005-0000-0000-0000F6300000}"/>
    <cellStyle name="Normal 3 7 2 2 8" xfId="44952" xr:uid="{00000000-0005-0000-0000-0000F7300000}"/>
    <cellStyle name="Normal 3 7 2 2 9" xfId="4619" xr:uid="{00000000-0005-0000-0000-0000F8300000}"/>
    <cellStyle name="Normal 3 7 2 3" xfId="6918" xr:uid="{00000000-0005-0000-0000-0000F9300000}"/>
    <cellStyle name="Normal 3 7 2 3 2" xfId="17289" xr:uid="{00000000-0005-0000-0000-0000FA300000}"/>
    <cellStyle name="Normal 3 7 2 3 2 2" xfId="40577" xr:uid="{00000000-0005-0000-0000-0000FB300000}"/>
    <cellStyle name="Normal 3 7 2 3 3" xfId="12079" xr:uid="{00000000-0005-0000-0000-0000FC300000}"/>
    <cellStyle name="Normal 3 7 2 3 3 2" xfId="35262" xr:uid="{00000000-0005-0000-0000-0000FD300000}"/>
    <cellStyle name="Normal 3 7 2 3 4" xfId="29952" xr:uid="{00000000-0005-0000-0000-0000FE300000}"/>
    <cellStyle name="Normal 3 7 2 3 5" xfId="24637" xr:uid="{00000000-0005-0000-0000-0000FF300000}"/>
    <cellStyle name="Normal 3 7 2 4" xfId="8578" xr:uid="{00000000-0005-0000-0000-000000310000}"/>
    <cellStyle name="Normal 3 7 2 4 2" xfId="19000" xr:uid="{00000000-0005-0000-0000-000001310000}"/>
    <cellStyle name="Normal 3 7 2 4 2 2" xfId="42345" xr:uid="{00000000-0005-0000-0000-000002310000}"/>
    <cellStyle name="Normal 3 7 2 4 3" xfId="13846" xr:uid="{00000000-0005-0000-0000-000003310000}"/>
    <cellStyle name="Normal 3 7 2 4 3 2" xfId="37030" xr:uid="{00000000-0005-0000-0000-000004310000}"/>
    <cellStyle name="Normal 3 7 2 4 4" xfId="31720" xr:uid="{00000000-0005-0000-0000-000005310000}"/>
    <cellStyle name="Normal 3 7 2 4 5" xfId="26405" xr:uid="{00000000-0005-0000-0000-000006310000}"/>
    <cellStyle name="Normal 3 7 2 5" xfId="15627" xr:uid="{00000000-0005-0000-0000-000007310000}"/>
    <cellStyle name="Normal 3 7 2 5 2" xfId="38814" xr:uid="{00000000-0005-0000-0000-000008310000}"/>
    <cellStyle name="Normal 3 7 2 6" xfId="10318" xr:uid="{00000000-0005-0000-0000-000009310000}"/>
    <cellStyle name="Normal 3 7 2 6 2" xfId="33499" xr:uid="{00000000-0005-0000-0000-00000A310000}"/>
    <cellStyle name="Normal 3 7 2 7" xfId="20945" xr:uid="{00000000-0005-0000-0000-00000B310000}"/>
    <cellStyle name="Normal 3 7 2 7 2" xfId="28189" xr:uid="{00000000-0005-0000-0000-00000C310000}"/>
    <cellStyle name="Normal 3 7 2 8" xfId="22874" xr:uid="{00000000-0005-0000-0000-00000D310000}"/>
    <cellStyle name="Normal 3 7 2 9" xfId="44140" xr:uid="{00000000-0005-0000-0000-00000E310000}"/>
    <cellStyle name="Normal 3 7 3" xfId="673" xr:uid="{00000000-0005-0000-0000-00000F310000}"/>
    <cellStyle name="Normal 3 7 4" xfId="370" xr:uid="{00000000-0005-0000-0000-000010310000}"/>
    <cellStyle name="Normal 3 8" xfId="4620" xr:uid="{00000000-0005-0000-0000-000011310000}"/>
    <cellStyle name="Normal 3 8 2" xfId="9349" xr:uid="{00000000-0005-0000-0000-000012310000}"/>
    <cellStyle name="Normal 3 8 3" xfId="5973" xr:uid="{00000000-0005-0000-0000-000013310000}"/>
    <cellStyle name="Normal 3 9" xfId="4614" xr:uid="{00000000-0005-0000-0000-000014310000}"/>
    <cellStyle name="Normal 4" xfId="5" xr:uid="{00000000-0005-0000-0000-000015310000}"/>
    <cellStyle name="Normal 4 10" xfId="805" xr:uid="{00000000-0005-0000-0000-000016310000}"/>
    <cellStyle name="Normal 4 10 10" xfId="43598" xr:uid="{00000000-0005-0000-0000-000017310000}"/>
    <cellStyle name="Normal 4 10 11" xfId="4621" xr:uid="{00000000-0005-0000-0000-000018310000}"/>
    <cellStyle name="Normal 4 10 12" xfId="2758" xr:uid="{00000000-0005-0000-0000-000019310000}"/>
    <cellStyle name="Normal 4 10 2" xfId="1213" xr:uid="{00000000-0005-0000-0000-00001A310000}"/>
    <cellStyle name="Normal 4 10 2 10" xfId="4622" xr:uid="{00000000-0005-0000-0000-00001B310000}"/>
    <cellStyle name="Normal 4 10 2 11" xfId="3164" xr:uid="{00000000-0005-0000-0000-00001C310000}"/>
    <cellStyle name="Normal 4 10 2 2" xfId="2028" xr:uid="{00000000-0005-0000-0000-00001D310000}"/>
    <cellStyle name="Normal 4 10 2 2 10" xfId="3976" xr:uid="{00000000-0005-0000-0000-00001E310000}"/>
    <cellStyle name="Normal 4 10 2 2 2" xfId="7584" xr:uid="{00000000-0005-0000-0000-00001F310000}"/>
    <cellStyle name="Normal 4 10 2 2 2 2" xfId="17929" xr:uid="{00000000-0005-0000-0000-000020310000}"/>
    <cellStyle name="Normal 4 10 2 2 2 2 2" xfId="41253" xr:uid="{00000000-0005-0000-0000-000021310000}"/>
    <cellStyle name="Normal 4 10 2 2 2 3" xfId="12755" xr:uid="{00000000-0005-0000-0000-000022310000}"/>
    <cellStyle name="Normal 4 10 2 2 2 3 2" xfId="35938" xr:uid="{00000000-0005-0000-0000-000023310000}"/>
    <cellStyle name="Normal 4 10 2 2 2 4" xfId="30628" xr:uid="{00000000-0005-0000-0000-000024310000}"/>
    <cellStyle name="Normal 4 10 2 2 2 5" xfId="25313" xr:uid="{00000000-0005-0000-0000-000025310000}"/>
    <cellStyle name="Normal 4 10 2 2 3" xfId="9219" xr:uid="{00000000-0005-0000-0000-000026310000}"/>
    <cellStyle name="Normal 4 10 2 2 3 2" xfId="19676" xr:uid="{00000000-0005-0000-0000-000027310000}"/>
    <cellStyle name="Normal 4 10 2 2 3 2 2" xfId="43021" xr:uid="{00000000-0005-0000-0000-000028310000}"/>
    <cellStyle name="Normal 4 10 2 2 3 3" xfId="14522" xr:uid="{00000000-0005-0000-0000-000029310000}"/>
    <cellStyle name="Normal 4 10 2 2 3 3 2" xfId="37706" xr:uid="{00000000-0005-0000-0000-00002A310000}"/>
    <cellStyle name="Normal 4 10 2 2 3 4" xfId="32396" xr:uid="{00000000-0005-0000-0000-00002B310000}"/>
    <cellStyle name="Normal 4 10 2 2 3 5" xfId="27081" xr:uid="{00000000-0005-0000-0000-00002C310000}"/>
    <cellStyle name="Normal 4 10 2 2 4" xfId="16303" xr:uid="{00000000-0005-0000-0000-00002D310000}"/>
    <cellStyle name="Normal 4 10 2 2 4 2" xfId="39490" xr:uid="{00000000-0005-0000-0000-00002E310000}"/>
    <cellStyle name="Normal 4 10 2 2 5" xfId="10994" xr:uid="{00000000-0005-0000-0000-00002F310000}"/>
    <cellStyle name="Normal 4 10 2 2 5 2" xfId="34175" xr:uid="{00000000-0005-0000-0000-000030310000}"/>
    <cellStyle name="Normal 4 10 2 2 6" xfId="21621" xr:uid="{00000000-0005-0000-0000-000031310000}"/>
    <cellStyle name="Normal 4 10 2 2 6 2" xfId="28865" xr:uid="{00000000-0005-0000-0000-000032310000}"/>
    <cellStyle name="Normal 4 10 2 2 7" xfId="23550" xr:uid="{00000000-0005-0000-0000-000033310000}"/>
    <cellStyle name="Normal 4 10 2 2 8" xfId="44816" xr:uid="{00000000-0005-0000-0000-000034310000}"/>
    <cellStyle name="Normal 4 10 2 2 9" xfId="4623" xr:uid="{00000000-0005-0000-0000-000035310000}"/>
    <cellStyle name="Normal 4 10 2 3" xfId="6784" xr:uid="{00000000-0005-0000-0000-000036310000}"/>
    <cellStyle name="Normal 4 10 2 3 2" xfId="17165" xr:uid="{00000000-0005-0000-0000-000037310000}"/>
    <cellStyle name="Normal 4 10 2 3 2 2" xfId="40441" xr:uid="{00000000-0005-0000-0000-000038310000}"/>
    <cellStyle name="Normal 4 10 2 3 3" xfId="11943" xr:uid="{00000000-0005-0000-0000-000039310000}"/>
    <cellStyle name="Normal 4 10 2 3 3 2" xfId="35126" xr:uid="{00000000-0005-0000-0000-00003A310000}"/>
    <cellStyle name="Normal 4 10 2 3 4" xfId="29816" xr:uid="{00000000-0005-0000-0000-00003B310000}"/>
    <cellStyle name="Normal 4 10 2 3 5" xfId="24501" xr:uid="{00000000-0005-0000-0000-00003C310000}"/>
    <cellStyle name="Normal 4 10 2 4" xfId="8454" xr:uid="{00000000-0005-0000-0000-00003D310000}"/>
    <cellStyle name="Normal 4 10 2 4 2" xfId="18864" xr:uid="{00000000-0005-0000-0000-00003E310000}"/>
    <cellStyle name="Normal 4 10 2 4 2 2" xfId="42209" xr:uid="{00000000-0005-0000-0000-00003F310000}"/>
    <cellStyle name="Normal 4 10 2 4 3" xfId="13710" xr:uid="{00000000-0005-0000-0000-000040310000}"/>
    <cellStyle name="Normal 4 10 2 4 3 2" xfId="36894" xr:uid="{00000000-0005-0000-0000-000041310000}"/>
    <cellStyle name="Normal 4 10 2 4 4" xfId="31584" xr:uid="{00000000-0005-0000-0000-000042310000}"/>
    <cellStyle name="Normal 4 10 2 4 5" xfId="26269" xr:uid="{00000000-0005-0000-0000-000043310000}"/>
    <cellStyle name="Normal 4 10 2 5" xfId="15491" xr:uid="{00000000-0005-0000-0000-000044310000}"/>
    <cellStyle name="Normal 4 10 2 5 2" xfId="38678" xr:uid="{00000000-0005-0000-0000-000045310000}"/>
    <cellStyle name="Normal 4 10 2 6" xfId="10182" xr:uid="{00000000-0005-0000-0000-000046310000}"/>
    <cellStyle name="Normal 4 10 2 6 2" xfId="33363" xr:uid="{00000000-0005-0000-0000-000047310000}"/>
    <cellStyle name="Normal 4 10 2 7" xfId="20809" xr:uid="{00000000-0005-0000-0000-000048310000}"/>
    <cellStyle name="Normal 4 10 2 7 2" xfId="28053" xr:uid="{00000000-0005-0000-0000-000049310000}"/>
    <cellStyle name="Normal 4 10 2 8" xfId="22738" xr:uid="{00000000-0005-0000-0000-00004A310000}"/>
    <cellStyle name="Normal 4 10 2 9" xfId="44004" xr:uid="{00000000-0005-0000-0000-00004B310000}"/>
    <cellStyle name="Normal 4 10 3" xfId="1621" xr:uid="{00000000-0005-0000-0000-00004C310000}"/>
    <cellStyle name="Normal 4 10 3 10" xfId="3570" xr:uid="{00000000-0005-0000-0000-00004D310000}"/>
    <cellStyle name="Normal 4 10 3 2" xfId="7184" xr:uid="{00000000-0005-0000-0000-00004E310000}"/>
    <cellStyle name="Normal 4 10 3 2 2" xfId="17547" xr:uid="{00000000-0005-0000-0000-00004F310000}"/>
    <cellStyle name="Normal 4 10 3 2 2 2" xfId="40847" xr:uid="{00000000-0005-0000-0000-000050310000}"/>
    <cellStyle name="Normal 4 10 3 2 3" xfId="12349" xr:uid="{00000000-0005-0000-0000-000051310000}"/>
    <cellStyle name="Normal 4 10 3 2 3 2" xfId="35532" xr:uid="{00000000-0005-0000-0000-000052310000}"/>
    <cellStyle name="Normal 4 10 3 2 4" xfId="30222" xr:uid="{00000000-0005-0000-0000-000053310000}"/>
    <cellStyle name="Normal 4 10 3 2 5" xfId="24907" xr:uid="{00000000-0005-0000-0000-000054310000}"/>
    <cellStyle name="Normal 4 10 3 3" xfId="8836" xr:uid="{00000000-0005-0000-0000-000055310000}"/>
    <cellStyle name="Normal 4 10 3 3 2" xfId="19270" xr:uid="{00000000-0005-0000-0000-000056310000}"/>
    <cellStyle name="Normal 4 10 3 3 2 2" xfId="42615" xr:uid="{00000000-0005-0000-0000-000057310000}"/>
    <cellStyle name="Normal 4 10 3 3 3" xfId="14116" xr:uid="{00000000-0005-0000-0000-000058310000}"/>
    <cellStyle name="Normal 4 10 3 3 3 2" xfId="37300" xr:uid="{00000000-0005-0000-0000-000059310000}"/>
    <cellStyle name="Normal 4 10 3 3 4" xfId="31990" xr:uid="{00000000-0005-0000-0000-00005A310000}"/>
    <cellStyle name="Normal 4 10 3 3 5" xfId="26675" xr:uid="{00000000-0005-0000-0000-00005B310000}"/>
    <cellStyle name="Normal 4 10 3 4" xfId="15897" xr:uid="{00000000-0005-0000-0000-00005C310000}"/>
    <cellStyle name="Normal 4 10 3 4 2" xfId="39084" xr:uid="{00000000-0005-0000-0000-00005D310000}"/>
    <cellStyle name="Normal 4 10 3 5" xfId="10588" xr:uid="{00000000-0005-0000-0000-00005E310000}"/>
    <cellStyle name="Normal 4 10 3 5 2" xfId="33769" xr:uid="{00000000-0005-0000-0000-00005F310000}"/>
    <cellStyle name="Normal 4 10 3 6" xfId="21215" xr:uid="{00000000-0005-0000-0000-000060310000}"/>
    <cellStyle name="Normal 4 10 3 6 2" xfId="28459" xr:uid="{00000000-0005-0000-0000-000061310000}"/>
    <cellStyle name="Normal 4 10 3 7" xfId="23144" xr:uid="{00000000-0005-0000-0000-000062310000}"/>
    <cellStyle name="Normal 4 10 3 8" xfId="44410" xr:uid="{00000000-0005-0000-0000-000063310000}"/>
    <cellStyle name="Normal 4 10 3 9" xfId="4624" xr:uid="{00000000-0005-0000-0000-000064310000}"/>
    <cellStyle name="Normal 4 10 4" xfId="6385" xr:uid="{00000000-0005-0000-0000-000065310000}"/>
    <cellStyle name="Normal 4 10 4 2" xfId="16807" xr:uid="{00000000-0005-0000-0000-000066310000}"/>
    <cellStyle name="Normal 4 10 4 2 2" xfId="40035" xr:uid="{00000000-0005-0000-0000-000067310000}"/>
    <cellStyle name="Normal 4 10 4 3" xfId="11537" xr:uid="{00000000-0005-0000-0000-000068310000}"/>
    <cellStyle name="Normal 4 10 4 3 2" xfId="34720" xr:uid="{00000000-0005-0000-0000-000069310000}"/>
    <cellStyle name="Normal 4 10 4 4" xfId="29410" xr:uid="{00000000-0005-0000-0000-00006A310000}"/>
    <cellStyle name="Normal 4 10 4 5" xfId="24095" xr:uid="{00000000-0005-0000-0000-00006B310000}"/>
    <cellStyle name="Normal 4 10 5" xfId="8096" xr:uid="{00000000-0005-0000-0000-00006C310000}"/>
    <cellStyle name="Normal 4 10 5 2" xfId="18459" xr:uid="{00000000-0005-0000-0000-00006D310000}"/>
    <cellStyle name="Normal 4 10 5 2 2" xfId="41803" xr:uid="{00000000-0005-0000-0000-00006E310000}"/>
    <cellStyle name="Normal 4 10 5 3" xfId="13304" xr:uid="{00000000-0005-0000-0000-00006F310000}"/>
    <cellStyle name="Normal 4 10 5 3 2" xfId="36488" xr:uid="{00000000-0005-0000-0000-000070310000}"/>
    <cellStyle name="Normal 4 10 5 4" xfId="31178" xr:uid="{00000000-0005-0000-0000-000071310000}"/>
    <cellStyle name="Normal 4 10 5 5" xfId="25863" xr:uid="{00000000-0005-0000-0000-000072310000}"/>
    <cellStyle name="Normal 4 10 6" xfId="15085" xr:uid="{00000000-0005-0000-0000-000073310000}"/>
    <cellStyle name="Normal 4 10 6 2" xfId="38272" xr:uid="{00000000-0005-0000-0000-000074310000}"/>
    <cellStyle name="Normal 4 10 7" xfId="9776" xr:uid="{00000000-0005-0000-0000-000075310000}"/>
    <cellStyle name="Normal 4 10 7 2" xfId="32957" xr:uid="{00000000-0005-0000-0000-000076310000}"/>
    <cellStyle name="Normal 4 10 8" xfId="20403" xr:uid="{00000000-0005-0000-0000-000077310000}"/>
    <cellStyle name="Normal 4 10 8 2" xfId="27647" xr:uid="{00000000-0005-0000-0000-000078310000}"/>
    <cellStyle name="Normal 4 10 9" xfId="22332" xr:uid="{00000000-0005-0000-0000-000079310000}"/>
    <cellStyle name="Normal 4 11" xfId="934" xr:uid="{00000000-0005-0000-0000-00007A310000}"/>
    <cellStyle name="Normal 4 11 10" xfId="43727" xr:uid="{00000000-0005-0000-0000-00007B310000}"/>
    <cellStyle name="Normal 4 11 11" xfId="4625" xr:uid="{00000000-0005-0000-0000-00007C310000}"/>
    <cellStyle name="Normal 4 11 12" xfId="2887" xr:uid="{00000000-0005-0000-0000-00007D310000}"/>
    <cellStyle name="Normal 4 11 2" xfId="1342" xr:uid="{00000000-0005-0000-0000-00007E310000}"/>
    <cellStyle name="Normal 4 11 2 10" xfId="4626" xr:uid="{00000000-0005-0000-0000-00007F310000}"/>
    <cellStyle name="Normal 4 11 2 11" xfId="3293" xr:uid="{00000000-0005-0000-0000-000080310000}"/>
    <cellStyle name="Normal 4 11 2 2" xfId="2157" xr:uid="{00000000-0005-0000-0000-000081310000}"/>
    <cellStyle name="Normal 4 11 2 2 10" xfId="4105" xr:uid="{00000000-0005-0000-0000-000082310000}"/>
    <cellStyle name="Normal 4 11 2 2 2" xfId="7711" xr:uid="{00000000-0005-0000-0000-000083310000}"/>
    <cellStyle name="Normal 4 11 2 2 2 2" xfId="18046" xr:uid="{00000000-0005-0000-0000-000084310000}"/>
    <cellStyle name="Normal 4 11 2 2 2 2 2" xfId="41382" xr:uid="{00000000-0005-0000-0000-000085310000}"/>
    <cellStyle name="Normal 4 11 2 2 2 3" xfId="12884" xr:uid="{00000000-0005-0000-0000-000086310000}"/>
    <cellStyle name="Normal 4 11 2 2 2 3 2" xfId="36067" xr:uid="{00000000-0005-0000-0000-000087310000}"/>
    <cellStyle name="Normal 4 11 2 2 2 4" xfId="30757" xr:uid="{00000000-0005-0000-0000-000088310000}"/>
    <cellStyle name="Normal 4 11 2 2 2 5" xfId="25442" xr:uid="{00000000-0005-0000-0000-000089310000}"/>
    <cellStyle name="Normal 4 11 2 2 3" xfId="9336" xr:uid="{00000000-0005-0000-0000-00008A310000}"/>
    <cellStyle name="Normal 4 11 2 2 3 2" xfId="19805" xr:uid="{00000000-0005-0000-0000-00008B310000}"/>
    <cellStyle name="Normal 4 11 2 2 3 2 2" xfId="43150" xr:uid="{00000000-0005-0000-0000-00008C310000}"/>
    <cellStyle name="Normal 4 11 2 2 3 3" xfId="14651" xr:uid="{00000000-0005-0000-0000-00008D310000}"/>
    <cellStyle name="Normal 4 11 2 2 3 3 2" xfId="37835" xr:uid="{00000000-0005-0000-0000-00008E310000}"/>
    <cellStyle name="Normal 4 11 2 2 3 4" xfId="32525" xr:uid="{00000000-0005-0000-0000-00008F310000}"/>
    <cellStyle name="Normal 4 11 2 2 3 5" xfId="27210" xr:uid="{00000000-0005-0000-0000-000090310000}"/>
    <cellStyle name="Normal 4 11 2 2 4" xfId="16432" xr:uid="{00000000-0005-0000-0000-000091310000}"/>
    <cellStyle name="Normal 4 11 2 2 4 2" xfId="39619" xr:uid="{00000000-0005-0000-0000-000092310000}"/>
    <cellStyle name="Normal 4 11 2 2 5" xfId="11123" xr:uid="{00000000-0005-0000-0000-000093310000}"/>
    <cellStyle name="Normal 4 11 2 2 5 2" xfId="34304" xr:uid="{00000000-0005-0000-0000-000094310000}"/>
    <cellStyle name="Normal 4 11 2 2 6" xfId="21750" xr:uid="{00000000-0005-0000-0000-000095310000}"/>
    <cellStyle name="Normal 4 11 2 2 6 2" xfId="28994" xr:uid="{00000000-0005-0000-0000-000096310000}"/>
    <cellStyle name="Normal 4 11 2 2 7" xfId="23679" xr:uid="{00000000-0005-0000-0000-000097310000}"/>
    <cellStyle name="Normal 4 11 2 2 8" xfId="44945" xr:uid="{00000000-0005-0000-0000-000098310000}"/>
    <cellStyle name="Normal 4 11 2 2 9" xfId="4627" xr:uid="{00000000-0005-0000-0000-000099310000}"/>
    <cellStyle name="Normal 4 11 2 3" xfId="6911" xr:uid="{00000000-0005-0000-0000-00009A310000}"/>
    <cellStyle name="Normal 4 11 2 3 2" xfId="17282" xr:uid="{00000000-0005-0000-0000-00009B310000}"/>
    <cellStyle name="Normal 4 11 2 3 2 2" xfId="40570" xr:uid="{00000000-0005-0000-0000-00009C310000}"/>
    <cellStyle name="Normal 4 11 2 3 3" xfId="12072" xr:uid="{00000000-0005-0000-0000-00009D310000}"/>
    <cellStyle name="Normal 4 11 2 3 3 2" xfId="35255" xr:uid="{00000000-0005-0000-0000-00009E310000}"/>
    <cellStyle name="Normal 4 11 2 3 4" xfId="29945" xr:uid="{00000000-0005-0000-0000-00009F310000}"/>
    <cellStyle name="Normal 4 11 2 3 5" xfId="24630" xr:uid="{00000000-0005-0000-0000-0000A0310000}"/>
    <cellStyle name="Normal 4 11 2 4" xfId="8571" xr:uid="{00000000-0005-0000-0000-0000A1310000}"/>
    <cellStyle name="Normal 4 11 2 4 2" xfId="18993" xr:uid="{00000000-0005-0000-0000-0000A2310000}"/>
    <cellStyle name="Normal 4 11 2 4 2 2" xfId="42338" xr:uid="{00000000-0005-0000-0000-0000A3310000}"/>
    <cellStyle name="Normal 4 11 2 4 3" xfId="13839" xr:uid="{00000000-0005-0000-0000-0000A4310000}"/>
    <cellStyle name="Normal 4 11 2 4 3 2" xfId="37023" xr:uid="{00000000-0005-0000-0000-0000A5310000}"/>
    <cellStyle name="Normal 4 11 2 4 4" xfId="31713" xr:uid="{00000000-0005-0000-0000-0000A6310000}"/>
    <cellStyle name="Normal 4 11 2 4 5" xfId="26398" xr:uid="{00000000-0005-0000-0000-0000A7310000}"/>
    <cellStyle name="Normal 4 11 2 5" xfId="15620" xr:uid="{00000000-0005-0000-0000-0000A8310000}"/>
    <cellStyle name="Normal 4 11 2 5 2" xfId="38807" xr:uid="{00000000-0005-0000-0000-0000A9310000}"/>
    <cellStyle name="Normal 4 11 2 6" xfId="10311" xr:uid="{00000000-0005-0000-0000-0000AA310000}"/>
    <cellStyle name="Normal 4 11 2 6 2" xfId="33492" xr:uid="{00000000-0005-0000-0000-0000AB310000}"/>
    <cellStyle name="Normal 4 11 2 7" xfId="20938" xr:uid="{00000000-0005-0000-0000-0000AC310000}"/>
    <cellStyle name="Normal 4 11 2 7 2" xfId="28182" xr:uid="{00000000-0005-0000-0000-0000AD310000}"/>
    <cellStyle name="Normal 4 11 2 8" xfId="22867" xr:uid="{00000000-0005-0000-0000-0000AE310000}"/>
    <cellStyle name="Normal 4 11 2 9" xfId="44133" xr:uid="{00000000-0005-0000-0000-0000AF310000}"/>
    <cellStyle name="Normal 4 11 3" xfId="1750" xr:uid="{00000000-0005-0000-0000-0000B0310000}"/>
    <cellStyle name="Normal 4 11 3 10" xfId="3699" xr:uid="{00000000-0005-0000-0000-0000B1310000}"/>
    <cellStyle name="Normal 4 11 3 2" xfId="7311" xr:uid="{00000000-0005-0000-0000-0000B2310000}"/>
    <cellStyle name="Normal 4 11 3 2 2" xfId="17664" xr:uid="{00000000-0005-0000-0000-0000B3310000}"/>
    <cellStyle name="Normal 4 11 3 2 2 2" xfId="40976" xr:uid="{00000000-0005-0000-0000-0000B4310000}"/>
    <cellStyle name="Normal 4 11 3 2 3" xfId="12478" xr:uid="{00000000-0005-0000-0000-0000B5310000}"/>
    <cellStyle name="Normal 4 11 3 2 3 2" xfId="35661" xr:uid="{00000000-0005-0000-0000-0000B6310000}"/>
    <cellStyle name="Normal 4 11 3 2 4" xfId="30351" xr:uid="{00000000-0005-0000-0000-0000B7310000}"/>
    <cellStyle name="Normal 4 11 3 2 5" xfId="25036" xr:uid="{00000000-0005-0000-0000-0000B8310000}"/>
    <cellStyle name="Normal 4 11 3 3" xfId="8953" xr:uid="{00000000-0005-0000-0000-0000B9310000}"/>
    <cellStyle name="Normal 4 11 3 3 2" xfId="19399" xr:uid="{00000000-0005-0000-0000-0000BA310000}"/>
    <cellStyle name="Normal 4 11 3 3 2 2" xfId="42744" xr:uid="{00000000-0005-0000-0000-0000BB310000}"/>
    <cellStyle name="Normal 4 11 3 3 3" xfId="14245" xr:uid="{00000000-0005-0000-0000-0000BC310000}"/>
    <cellStyle name="Normal 4 11 3 3 3 2" xfId="37429" xr:uid="{00000000-0005-0000-0000-0000BD310000}"/>
    <cellStyle name="Normal 4 11 3 3 4" xfId="32119" xr:uid="{00000000-0005-0000-0000-0000BE310000}"/>
    <cellStyle name="Normal 4 11 3 3 5" xfId="26804" xr:uid="{00000000-0005-0000-0000-0000BF310000}"/>
    <cellStyle name="Normal 4 11 3 4" xfId="16026" xr:uid="{00000000-0005-0000-0000-0000C0310000}"/>
    <cellStyle name="Normal 4 11 3 4 2" xfId="39213" xr:uid="{00000000-0005-0000-0000-0000C1310000}"/>
    <cellStyle name="Normal 4 11 3 5" xfId="10717" xr:uid="{00000000-0005-0000-0000-0000C2310000}"/>
    <cellStyle name="Normal 4 11 3 5 2" xfId="33898" xr:uid="{00000000-0005-0000-0000-0000C3310000}"/>
    <cellStyle name="Normal 4 11 3 6" xfId="21344" xr:uid="{00000000-0005-0000-0000-0000C4310000}"/>
    <cellStyle name="Normal 4 11 3 6 2" xfId="28588" xr:uid="{00000000-0005-0000-0000-0000C5310000}"/>
    <cellStyle name="Normal 4 11 3 7" xfId="23273" xr:uid="{00000000-0005-0000-0000-0000C6310000}"/>
    <cellStyle name="Normal 4 11 3 8" xfId="44539" xr:uid="{00000000-0005-0000-0000-0000C7310000}"/>
    <cellStyle name="Normal 4 11 3 9" xfId="4628" xr:uid="{00000000-0005-0000-0000-0000C8310000}"/>
    <cellStyle name="Normal 4 11 4" xfId="6512" xr:uid="{00000000-0005-0000-0000-0000C9310000}"/>
    <cellStyle name="Normal 4 11 4 2" xfId="16912" xr:uid="{00000000-0005-0000-0000-0000CA310000}"/>
    <cellStyle name="Normal 4 11 4 2 2" xfId="40164" xr:uid="{00000000-0005-0000-0000-0000CB310000}"/>
    <cellStyle name="Normal 4 11 4 3" xfId="11666" xr:uid="{00000000-0005-0000-0000-0000CC310000}"/>
    <cellStyle name="Normal 4 11 4 3 2" xfId="34849" xr:uid="{00000000-0005-0000-0000-0000CD310000}"/>
    <cellStyle name="Normal 4 11 4 4" xfId="29539" xr:uid="{00000000-0005-0000-0000-0000CE310000}"/>
    <cellStyle name="Normal 4 11 4 5" xfId="24224" xr:uid="{00000000-0005-0000-0000-0000CF310000}"/>
    <cellStyle name="Normal 4 11 5" xfId="8201" xr:uid="{00000000-0005-0000-0000-0000D0310000}"/>
    <cellStyle name="Normal 4 11 5 2" xfId="18588" xr:uid="{00000000-0005-0000-0000-0000D1310000}"/>
    <cellStyle name="Normal 4 11 5 2 2" xfId="41932" xr:uid="{00000000-0005-0000-0000-0000D2310000}"/>
    <cellStyle name="Normal 4 11 5 3" xfId="13433" xr:uid="{00000000-0005-0000-0000-0000D3310000}"/>
    <cellStyle name="Normal 4 11 5 3 2" xfId="36617" xr:uid="{00000000-0005-0000-0000-0000D4310000}"/>
    <cellStyle name="Normal 4 11 5 4" xfId="31307" xr:uid="{00000000-0005-0000-0000-0000D5310000}"/>
    <cellStyle name="Normal 4 11 5 5" xfId="25992" xr:uid="{00000000-0005-0000-0000-0000D6310000}"/>
    <cellStyle name="Normal 4 11 6" xfId="15214" xr:uid="{00000000-0005-0000-0000-0000D7310000}"/>
    <cellStyle name="Normal 4 11 6 2" xfId="38401" xr:uid="{00000000-0005-0000-0000-0000D8310000}"/>
    <cellStyle name="Normal 4 11 7" xfId="9905" xr:uid="{00000000-0005-0000-0000-0000D9310000}"/>
    <cellStyle name="Normal 4 11 7 2" xfId="33086" xr:uid="{00000000-0005-0000-0000-0000DA310000}"/>
    <cellStyle name="Normal 4 11 8" xfId="20532" xr:uid="{00000000-0005-0000-0000-0000DB310000}"/>
    <cellStyle name="Normal 4 11 8 2" xfId="27776" xr:uid="{00000000-0005-0000-0000-0000DC310000}"/>
    <cellStyle name="Normal 4 11 9" xfId="22461" xr:uid="{00000000-0005-0000-0000-0000DD310000}"/>
    <cellStyle name="Normal 4 12" xfId="955" xr:uid="{00000000-0005-0000-0000-0000DE310000}"/>
    <cellStyle name="Normal 4 12 10" xfId="4629" xr:uid="{00000000-0005-0000-0000-0000DF310000}"/>
    <cellStyle name="Normal 4 12 11" xfId="2907" xr:uid="{00000000-0005-0000-0000-0000E0310000}"/>
    <cellStyle name="Normal 4 12 2" xfId="1771" xr:uid="{00000000-0005-0000-0000-0000E1310000}"/>
    <cellStyle name="Normal 4 12 2 10" xfId="3719" xr:uid="{00000000-0005-0000-0000-0000E2310000}"/>
    <cellStyle name="Normal 4 12 2 2" xfId="7331" xr:uid="{00000000-0005-0000-0000-0000E3310000}"/>
    <cellStyle name="Normal 4 12 2 2 2" xfId="17684" xr:uid="{00000000-0005-0000-0000-0000E4310000}"/>
    <cellStyle name="Normal 4 12 2 2 2 2" xfId="40996" xr:uid="{00000000-0005-0000-0000-0000E5310000}"/>
    <cellStyle name="Normal 4 12 2 2 3" xfId="12498" xr:uid="{00000000-0005-0000-0000-0000E6310000}"/>
    <cellStyle name="Normal 4 12 2 2 3 2" xfId="35681" xr:uid="{00000000-0005-0000-0000-0000E7310000}"/>
    <cellStyle name="Normal 4 12 2 2 4" xfId="30371" xr:uid="{00000000-0005-0000-0000-0000E8310000}"/>
    <cellStyle name="Normal 4 12 2 2 5" xfId="25056" xr:uid="{00000000-0005-0000-0000-0000E9310000}"/>
    <cellStyle name="Normal 4 12 2 3" xfId="8974" xr:uid="{00000000-0005-0000-0000-0000EA310000}"/>
    <cellStyle name="Normal 4 12 2 3 2" xfId="19419" xr:uid="{00000000-0005-0000-0000-0000EB310000}"/>
    <cellStyle name="Normal 4 12 2 3 2 2" xfId="42764" xr:uid="{00000000-0005-0000-0000-0000EC310000}"/>
    <cellStyle name="Normal 4 12 2 3 3" xfId="14265" xr:uid="{00000000-0005-0000-0000-0000ED310000}"/>
    <cellStyle name="Normal 4 12 2 3 3 2" xfId="37449" xr:uid="{00000000-0005-0000-0000-0000EE310000}"/>
    <cellStyle name="Normal 4 12 2 3 4" xfId="32139" xr:uid="{00000000-0005-0000-0000-0000EF310000}"/>
    <cellStyle name="Normal 4 12 2 3 5" xfId="26824" xr:uid="{00000000-0005-0000-0000-0000F0310000}"/>
    <cellStyle name="Normal 4 12 2 4" xfId="16046" xr:uid="{00000000-0005-0000-0000-0000F1310000}"/>
    <cellStyle name="Normal 4 12 2 4 2" xfId="39233" xr:uid="{00000000-0005-0000-0000-0000F2310000}"/>
    <cellStyle name="Normal 4 12 2 5" xfId="10737" xr:uid="{00000000-0005-0000-0000-0000F3310000}"/>
    <cellStyle name="Normal 4 12 2 5 2" xfId="33918" xr:uid="{00000000-0005-0000-0000-0000F4310000}"/>
    <cellStyle name="Normal 4 12 2 6" xfId="21364" xr:uid="{00000000-0005-0000-0000-0000F5310000}"/>
    <cellStyle name="Normal 4 12 2 6 2" xfId="28608" xr:uid="{00000000-0005-0000-0000-0000F6310000}"/>
    <cellStyle name="Normal 4 12 2 7" xfId="23293" xr:uid="{00000000-0005-0000-0000-0000F7310000}"/>
    <cellStyle name="Normal 4 12 2 8" xfId="44559" xr:uid="{00000000-0005-0000-0000-0000F8310000}"/>
    <cellStyle name="Normal 4 12 2 9" xfId="4630" xr:uid="{00000000-0005-0000-0000-0000F9310000}"/>
    <cellStyle name="Normal 4 12 3" xfId="6531" xr:uid="{00000000-0005-0000-0000-0000FA310000}"/>
    <cellStyle name="Normal 4 12 3 2" xfId="16932" xr:uid="{00000000-0005-0000-0000-0000FB310000}"/>
    <cellStyle name="Normal 4 12 3 2 2" xfId="40184" xr:uid="{00000000-0005-0000-0000-0000FC310000}"/>
    <cellStyle name="Normal 4 12 3 3" xfId="11686" xr:uid="{00000000-0005-0000-0000-0000FD310000}"/>
    <cellStyle name="Normal 4 12 3 3 2" xfId="34869" xr:uid="{00000000-0005-0000-0000-0000FE310000}"/>
    <cellStyle name="Normal 4 12 3 4" xfId="29559" xr:uid="{00000000-0005-0000-0000-0000FF310000}"/>
    <cellStyle name="Normal 4 12 3 5" xfId="24244" xr:uid="{00000000-0005-0000-0000-000000320000}"/>
    <cellStyle name="Normal 4 12 4" xfId="8221" xr:uid="{00000000-0005-0000-0000-000001320000}"/>
    <cellStyle name="Normal 4 12 4 2" xfId="18607" xr:uid="{00000000-0005-0000-0000-000002320000}"/>
    <cellStyle name="Normal 4 12 4 2 2" xfId="41952" xr:uid="{00000000-0005-0000-0000-000003320000}"/>
    <cellStyle name="Normal 4 12 4 3" xfId="13453" xr:uid="{00000000-0005-0000-0000-000004320000}"/>
    <cellStyle name="Normal 4 12 4 3 2" xfId="36637" xr:uid="{00000000-0005-0000-0000-000005320000}"/>
    <cellStyle name="Normal 4 12 4 4" xfId="31327" xr:uid="{00000000-0005-0000-0000-000006320000}"/>
    <cellStyle name="Normal 4 12 4 5" xfId="26012" xr:uid="{00000000-0005-0000-0000-000007320000}"/>
    <cellStyle name="Normal 4 12 5" xfId="15234" xr:uid="{00000000-0005-0000-0000-000008320000}"/>
    <cellStyle name="Normal 4 12 5 2" xfId="38421" xr:uid="{00000000-0005-0000-0000-000009320000}"/>
    <cellStyle name="Normal 4 12 6" xfId="9925" xr:uid="{00000000-0005-0000-0000-00000A320000}"/>
    <cellStyle name="Normal 4 12 6 2" xfId="33106" xr:uid="{00000000-0005-0000-0000-00000B320000}"/>
    <cellStyle name="Normal 4 12 7" xfId="20552" xr:uid="{00000000-0005-0000-0000-00000C320000}"/>
    <cellStyle name="Normal 4 12 7 2" xfId="27796" xr:uid="{00000000-0005-0000-0000-00000D320000}"/>
    <cellStyle name="Normal 4 12 8" xfId="22481" xr:uid="{00000000-0005-0000-0000-00000E320000}"/>
    <cellStyle name="Normal 4 12 9" xfId="43747" xr:uid="{00000000-0005-0000-0000-00000F320000}"/>
    <cellStyle name="Normal 4 13" xfId="525" xr:uid="{00000000-0005-0000-0000-000010320000}"/>
    <cellStyle name="Normal 4 13 10" xfId="2489" xr:uid="{00000000-0005-0000-0000-000011320000}"/>
    <cellStyle name="Normal 4 13 2" xfId="6120" xr:uid="{00000000-0005-0000-0000-000012320000}"/>
    <cellStyle name="Normal 4 13 2 2" xfId="16562" xr:uid="{00000000-0005-0000-0000-000013320000}"/>
    <cellStyle name="Normal 4 13 2 2 2" xfId="39766" xr:uid="{00000000-0005-0000-0000-000014320000}"/>
    <cellStyle name="Normal 4 13 2 3" xfId="11268" xr:uid="{00000000-0005-0000-0000-000015320000}"/>
    <cellStyle name="Normal 4 13 2 3 2" xfId="34451" xr:uid="{00000000-0005-0000-0000-000016320000}"/>
    <cellStyle name="Normal 4 13 2 4" xfId="29141" xr:uid="{00000000-0005-0000-0000-000017320000}"/>
    <cellStyle name="Normal 4 13 2 5" xfId="23826" xr:uid="{00000000-0005-0000-0000-000018320000}"/>
    <cellStyle name="Normal 4 13 3" xfId="7851" xr:uid="{00000000-0005-0000-0000-000019320000}"/>
    <cellStyle name="Normal 4 13 3 2" xfId="18190" xr:uid="{00000000-0005-0000-0000-00001A320000}"/>
    <cellStyle name="Normal 4 13 3 2 2" xfId="41534" xr:uid="{00000000-0005-0000-0000-00001B320000}"/>
    <cellStyle name="Normal 4 13 3 3" xfId="13035" xr:uid="{00000000-0005-0000-0000-00001C320000}"/>
    <cellStyle name="Normal 4 13 3 3 2" xfId="36219" xr:uid="{00000000-0005-0000-0000-00001D320000}"/>
    <cellStyle name="Normal 4 13 3 4" xfId="30909" xr:uid="{00000000-0005-0000-0000-00001E320000}"/>
    <cellStyle name="Normal 4 13 3 5" xfId="25594" xr:uid="{00000000-0005-0000-0000-00001F320000}"/>
    <cellStyle name="Normal 4 13 4" xfId="14816" xr:uid="{00000000-0005-0000-0000-000020320000}"/>
    <cellStyle name="Normal 4 13 4 2" xfId="38003" xr:uid="{00000000-0005-0000-0000-000021320000}"/>
    <cellStyle name="Normal 4 13 5" xfId="9507" xr:uid="{00000000-0005-0000-0000-000022320000}"/>
    <cellStyle name="Normal 4 13 5 2" xfId="32688" xr:uid="{00000000-0005-0000-0000-000023320000}"/>
    <cellStyle name="Normal 4 13 6" xfId="20134" xr:uid="{00000000-0005-0000-0000-000024320000}"/>
    <cellStyle name="Normal 4 13 6 2" xfId="27378" xr:uid="{00000000-0005-0000-0000-000025320000}"/>
    <cellStyle name="Normal 4 13 7" xfId="22063" xr:uid="{00000000-0005-0000-0000-000026320000}"/>
    <cellStyle name="Normal 4 13 8" xfId="43329" xr:uid="{00000000-0005-0000-0000-000027320000}"/>
    <cellStyle name="Normal 4 13 9" xfId="4631" xr:uid="{00000000-0005-0000-0000-000028320000}"/>
    <cellStyle name="Normal 4 14" xfId="1352" xr:uid="{00000000-0005-0000-0000-000029320000}"/>
    <cellStyle name="Normal 4 14 10" xfId="3301" xr:uid="{00000000-0005-0000-0000-00002A320000}"/>
    <cellStyle name="Normal 4 14 2" xfId="6919" xr:uid="{00000000-0005-0000-0000-00002B320000}"/>
    <cellStyle name="Normal 4 14 2 2" xfId="17290" xr:uid="{00000000-0005-0000-0000-00002C320000}"/>
    <cellStyle name="Normal 4 14 2 2 2" xfId="40578" xr:uid="{00000000-0005-0000-0000-00002D320000}"/>
    <cellStyle name="Normal 4 14 2 3" xfId="12080" xr:uid="{00000000-0005-0000-0000-00002E320000}"/>
    <cellStyle name="Normal 4 14 2 3 2" xfId="35263" xr:uid="{00000000-0005-0000-0000-00002F320000}"/>
    <cellStyle name="Normal 4 14 2 4" xfId="29953" xr:uid="{00000000-0005-0000-0000-000030320000}"/>
    <cellStyle name="Normal 4 14 2 5" xfId="24638" xr:uid="{00000000-0005-0000-0000-000031320000}"/>
    <cellStyle name="Normal 4 14 3" xfId="8579" xr:uid="{00000000-0005-0000-0000-000032320000}"/>
    <cellStyle name="Normal 4 14 3 2" xfId="19001" xr:uid="{00000000-0005-0000-0000-000033320000}"/>
    <cellStyle name="Normal 4 14 3 2 2" xfId="42346" xr:uid="{00000000-0005-0000-0000-000034320000}"/>
    <cellStyle name="Normal 4 14 3 3" xfId="13847" xr:uid="{00000000-0005-0000-0000-000035320000}"/>
    <cellStyle name="Normal 4 14 3 3 2" xfId="37031" xr:uid="{00000000-0005-0000-0000-000036320000}"/>
    <cellStyle name="Normal 4 14 3 4" xfId="31721" xr:uid="{00000000-0005-0000-0000-000037320000}"/>
    <cellStyle name="Normal 4 14 3 5" xfId="26406" xr:uid="{00000000-0005-0000-0000-000038320000}"/>
    <cellStyle name="Normal 4 14 4" xfId="15628" xr:uid="{00000000-0005-0000-0000-000039320000}"/>
    <cellStyle name="Normal 4 14 4 2" xfId="38815" xr:uid="{00000000-0005-0000-0000-00003A320000}"/>
    <cellStyle name="Normal 4 14 5" xfId="10319" xr:uid="{00000000-0005-0000-0000-00003B320000}"/>
    <cellStyle name="Normal 4 14 5 2" xfId="33500" xr:uid="{00000000-0005-0000-0000-00003C320000}"/>
    <cellStyle name="Normal 4 14 6" xfId="20946" xr:uid="{00000000-0005-0000-0000-00003D320000}"/>
    <cellStyle name="Normal 4 14 6 2" xfId="28190" xr:uid="{00000000-0005-0000-0000-00003E320000}"/>
    <cellStyle name="Normal 4 14 7" xfId="22875" xr:uid="{00000000-0005-0000-0000-00003F320000}"/>
    <cellStyle name="Normal 4 14 8" xfId="44141" xr:uid="{00000000-0005-0000-0000-000040320000}"/>
    <cellStyle name="Normal 4 14 9" xfId="4632" xr:uid="{00000000-0005-0000-0000-000041320000}"/>
    <cellStyle name="Normal 4 15" xfId="52" xr:uid="{00000000-0005-0000-0000-000042320000}"/>
    <cellStyle name="Normal 4 15 2" xfId="7738" xr:uid="{00000000-0005-0000-0000-000043320000}"/>
    <cellStyle name="Normal 4 15 2 2" xfId="18071" xr:uid="{00000000-0005-0000-0000-000044320000}"/>
    <cellStyle name="Normal 4 15 2 2 2" xfId="41407" xr:uid="{00000000-0005-0000-0000-000045320000}"/>
    <cellStyle name="Normal 4 15 2 3" xfId="12908" xr:uid="{00000000-0005-0000-0000-000046320000}"/>
    <cellStyle name="Normal 4 15 2 3 2" xfId="36092" xr:uid="{00000000-0005-0000-0000-000047320000}"/>
    <cellStyle name="Normal 4 15 2 4" xfId="30782" xr:uid="{00000000-0005-0000-0000-000048320000}"/>
    <cellStyle name="Normal 4 15 2 5" xfId="25467" xr:uid="{00000000-0005-0000-0000-000049320000}"/>
    <cellStyle name="Normal 4 15 3" xfId="14691" xr:uid="{00000000-0005-0000-0000-00004A320000}"/>
    <cellStyle name="Normal 4 15 3 2" xfId="37876" xr:uid="{00000000-0005-0000-0000-00004B320000}"/>
    <cellStyle name="Normal 4 15 4" xfId="9380" xr:uid="{00000000-0005-0000-0000-00004C320000}"/>
    <cellStyle name="Normal 4 15 4 2" xfId="32561" xr:uid="{00000000-0005-0000-0000-00004D320000}"/>
    <cellStyle name="Normal 4 15 5" xfId="19838" xr:uid="{00000000-0005-0000-0000-00004E320000}"/>
    <cellStyle name="Normal 4 15 5 2" xfId="27251" xr:uid="{00000000-0005-0000-0000-00004F320000}"/>
    <cellStyle name="Normal 4 15 6" xfId="21936" xr:uid="{00000000-0005-0000-0000-000050320000}"/>
    <cellStyle name="Normal 4 15 7" xfId="43190" xr:uid="{00000000-0005-0000-0000-000051320000}"/>
    <cellStyle name="Normal 4 15 8" xfId="5960" xr:uid="{00000000-0005-0000-0000-000052320000}"/>
    <cellStyle name="Normal 4 15 9" xfId="2351" xr:uid="{00000000-0005-0000-0000-000053320000}"/>
    <cellStyle name="Normal 4 16" xfId="5988" xr:uid="{00000000-0005-0000-0000-000054320000}"/>
    <cellStyle name="Normal 4 16 2" xfId="16440" xr:uid="{00000000-0005-0000-0000-000055320000}"/>
    <cellStyle name="Normal 4 16 2 2" xfId="39627" xr:uid="{00000000-0005-0000-0000-000056320000}"/>
    <cellStyle name="Normal 4 16 3" xfId="11131" xr:uid="{00000000-0005-0000-0000-000057320000}"/>
    <cellStyle name="Normal 4 16 3 2" xfId="34312" xr:uid="{00000000-0005-0000-0000-000058320000}"/>
    <cellStyle name="Normal 4 16 4" xfId="29002" xr:uid="{00000000-0005-0000-0000-000059320000}"/>
    <cellStyle name="Normal 4 16 5" xfId="23687" xr:uid="{00000000-0005-0000-0000-00005A320000}"/>
    <cellStyle name="Normal 4 17" xfId="7719" xr:uid="{00000000-0005-0000-0000-00005B320000}"/>
    <cellStyle name="Normal 4 17 2" xfId="18054" xr:uid="{00000000-0005-0000-0000-00005C320000}"/>
    <cellStyle name="Normal 4 17 2 2" xfId="41390" xr:uid="{00000000-0005-0000-0000-00005D320000}"/>
    <cellStyle name="Normal 4 17 3" xfId="12892" xr:uid="{00000000-0005-0000-0000-00005E320000}"/>
    <cellStyle name="Normal 4 17 3 2" xfId="36075" xr:uid="{00000000-0005-0000-0000-00005F320000}"/>
    <cellStyle name="Normal 4 17 4" xfId="30765" xr:uid="{00000000-0005-0000-0000-000060320000}"/>
    <cellStyle name="Normal 4 17 5" xfId="25450" xr:uid="{00000000-0005-0000-0000-000061320000}"/>
    <cellStyle name="Normal 4 18" xfId="9344" xr:uid="{00000000-0005-0000-0000-000062320000}"/>
    <cellStyle name="Normal 4 18 2" xfId="19813" xr:uid="{00000000-0005-0000-0000-000063320000}"/>
    <cellStyle name="Normal 4 18 2 2" xfId="43158" xr:uid="{00000000-0005-0000-0000-000064320000}"/>
    <cellStyle name="Normal 4 18 3" xfId="14659" xr:uid="{00000000-0005-0000-0000-000065320000}"/>
    <cellStyle name="Normal 4 18 3 2" xfId="37843" xr:uid="{00000000-0005-0000-0000-000066320000}"/>
    <cellStyle name="Normal 4 18 4" xfId="32533" xr:uid="{00000000-0005-0000-0000-000067320000}"/>
    <cellStyle name="Normal 4 18 5" xfId="27218" xr:uid="{00000000-0005-0000-0000-000068320000}"/>
    <cellStyle name="Normal 4 19" xfId="9359" xr:uid="{00000000-0005-0000-0000-000069320000}"/>
    <cellStyle name="Normal 4 19 2" xfId="19819" xr:uid="{00000000-0005-0000-0000-00006A320000}"/>
    <cellStyle name="Normal 4 19 2 2" xfId="43164" xr:uid="{00000000-0005-0000-0000-00006B320000}"/>
    <cellStyle name="Normal 4 19 3" xfId="14664" xr:uid="{00000000-0005-0000-0000-00006C320000}"/>
    <cellStyle name="Normal 4 19 3 2" xfId="37849" xr:uid="{00000000-0005-0000-0000-00006D320000}"/>
    <cellStyle name="Normal 4 19 4" xfId="32539" xr:uid="{00000000-0005-0000-0000-00006E320000}"/>
    <cellStyle name="Normal 4 19 5" xfId="27224" xr:uid="{00000000-0005-0000-0000-00006F320000}"/>
    <cellStyle name="Normal 4 2" xfId="67" xr:uid="{00000000-0005-0000-0000-000070320000}"/>
    <cellStyle name="Normal 4 2 10" xfId="1381" xr:uid="{00000000-0005-0000-0000-000071320000}"/>
    <cellStyle name="Normal 4 2 10 10" xfId="3330" xr:uid="{00000000-0005-0000-0000-000072320000}"/>
    <cellStyle name="Normal 4 2 10 2" xfId="6948" xr:uid="{00000000-0005-0000-0000-000073320000}"/>
    <cellStyle name="Normal 4 2 10 2 2" xfId="17319" xr:uid="{00000000-0005-0000-0000-000074320000}"/>
    <cellStyle name="Normal 4 2 10 2 2 2" xfId="40607" xr:uid="{00000000-0005-0000-0000-000075320000}"/>
    <cellStyle name="Normal 4 2 10 2 3" xfId="12109" xr:uid="{00000000-0005-0000-0000-000076320000}"/>
    <cellStyle name="Normal 4 2 10 2 3 2" xfId="35292" xr:uid="{00000000-0005-0000-0000-000077320000}"/>
    <cellStyle name="Normal 4 2 10 2 4" xfId="29982" xr:uid="{00000000-0005-0000-0000-000078320000}"/>
    <cellStyle name="Normal 4 2 10 2 5" xfId="24667" xr:uid="{00000000-0005-0000-0000-000079320000}"/>
    <cellStyle name="Normal 4 2 10 3" xfId="8608" xr:uid="{00000000-0005-0000-0000-00007A320000}"/>
    <cellStyle name="Normal 4 2 10 3 2" xfId="19030" xr:uid="{00000000-0005-0000-0000-00007B320000}"/>
    <cellStyle name="Normal 4 2 10 3 2 2" xfId="42375" xr:uid="{00000000-0005-0000-0000-00007C320000}"/>
    <cellStyle name="Normal 4 2 10 3 3" xfId="13876" xr:uid="{00000000-0005-0000-0000-00007D320000}"/>
    <cellStyle name="Normal 4 2 10 3 3 2" xfId="37060" xr:uid="{00000000-0005-0000-0000-00007E320000}"/>
    <cellStyle name="Normal 4 2 10 3 4" xfId="31750" xr:uid="{00000000-0005-0000-0000-00007F320000}"/>
    <cellStyle name="Normal 4 2 10 3 5" xfId="26435" xr:uid="{00000000-0005-0000-0000-000080320000}"/>
    <cellStyle name="Normal 4 2 10 4" xfId="15657" xr:uid="{00000000-0005-0000-0000-000081320000}"/>
    <cellStyle name="Normal 4 2 10 4 2" xfId="38844" xr:uid="{00000000-0005-0000-0000-000082320000}"/>
    <cellStyle name="Normal 4 2 10 5" xfId="10348" xr:uid="{00000000-0005-0000-0000-000083320000}"/>
    <cellStyle name="Normal 4 2 10 5 2" xfId="33529" xr:uid="{00000000-0005-0000-0000-000084320000}"/>
    <cellStyle name="Normal 4 2 10 6" xfId="20975" xr:uid="{00000000-0005-0000-0000-000085320000}"/>
    <cellStyle name="Normal 4 2 10 6 2" xfId="28219" xr:uid="{00000000-0005-0000-0000-000086320000}"/>
    <cellStyle name="Normal 4 2 10 7" xfId="22904" xr:uid="{00000000-0005-0000-0000-000087320000}"/>
    <cellStyle name="Normal 4 2 10 8" xfId="44170" xr:uid="{00000000-0005-0000-0000-000088320000}"/>
    <cellStyle name="Normal 4 2 10 9" xfId="4634" xr:uid="{00000000-0005-0000-0000-000089320000}"/>
    <cellStyle name="Normal 4 2 11" xfId="374" xr:uid="{00000000-0005-0000-0000-00008A320000}"/>
    <cellStyle name="Normal 4 2 11 2" xfId="16473" xr:uid="{00000000-0005-0000-0000-00008B320000}"/>
    <cellStyle name="Normal 4 2 11 2 2" xfId="39661" xr:uid="{00000000-0005-0000-0000-00008C320000}"/>
    <cellStyle name="Normal 4 2 11 3" xfId="11163" xr:uid="{00000000-0005-0000-0000-00008D320000}"/>
    <cellStyle name="Normal 4 2 11 3 2" xfId="34346" xr:uid="{00000000-0005-0000-0000-00008E320000}"/>
    <cellStyle name="Normal 4 2 11 4" xfId="20015" xr:uid="{00000000-0005-0000-0000-00008F320000}"/>
    <cellStyle name="Normal 4 2 11 4 2" xfId="29036" xr:uid="{00000000-0005-0000-0000-000090320000}"/>
    <cellStyle name="Normal 4 2 11 5" xfId="23721" xr:uid="{00000000-0005-0000-0000-000091320000}"/>
    <cellStyle name="Normal 4 2 11 6" xfId="43211" xr:uid="{00000000-0005-0000-0000-000092320000}"/>
    <cellStyle name="Normal 4 2 11 7" xfId="4635" xr:uid="{00000000-0005-0000-0000-000093320000}"/>
    <cellStyle name="Normal 4 2 11 8" xfId="2371" xr:uid="{00000000-0005-0000-0000-000094320000}"/>
    <cellStyle name="Normal 4 2 12" xfId="7760" xr:uid="{00000000-0005-0000-0000-000095320000}"/>
    <cellStyle name="Normal 4 2 12 2" xfId="18091" xr:uid="{00000000-0005-0000-0000-000096320000}"/>
    <cellStyle name="Normal 4 2 12 2 2" xfId="41429" xr:uid="{00000000-0005-0000-0000-000097320000}"/>
    <cellStyle name="Normal 4 2 12 3" xfId="12930" xr:uid="{00000000-0005-0000-0000-000098320000}"/>
    <cellStyle name="Normal 4 2 12 3 2" xfId="36114" xr:uid="{00000000-0005-0000-0000-000099320000}"/>
    <cellStyle name="Normal 4 2 12 4" xfId="19845" xr:uid="{00000000-0005-0000-0000-00009A320000}"/>
    <cellStyle name="Normal 4 2 12 4 2" xfId="30804" xr:uid="{00000000-0005-0000-0000-00009B320000}"/>
    <cellStyle name="Normal 4 2 12 5" xfId="25489" xr:uid="{00000000-0005-0000-0000-00009C320000}"/>
    <cellStyle name="Normal 4 2 13" xfId="14712" xr:uid="{00000000-0005-0000-0000-00009D320000}"/>
    <cellStyle name="Normal 4 2 13 2" xfId="37898" xr:uid="{00000000-0005-0000-0000-00009E320000}"/>
    <cellStyle name="Normal 4 2 14" xfId="9402" xr:uid="{00000000-0005-0000-0000-00009F320000}"/>
    <cellStyle name="Normal 4 2 14 2" xfId="32583" xr:uid="{00000000-0005-0000-0000-0000A0320000}"/>
    <cellStyle name="Normal 4 2 15" xfId="27273" xr:uid="{00000000-0005-0000-0000-0000A1320000}"/>
    <cellStyle name="Normal 4 2 16" xfId="21958" xr:uid="{00000000-0005-0000-0000-0000A2320000}"/>
    <cellStyle name="Normal 4 2 17" xfId="43195" xr:uid="{00000000-0005-0000-0000-0000A3320000}"/>
    <cellStyle name="Normal 4 2 18" xfId="4633" xr:uid="{00000000-0005-0000-0000-0000A4320000}"/>
    <cellStyle name="Normal 4 2 19" xfId="2355" xr:uid="{00000000-0005-0000-0000-0000A5320000}"/>
    <cellStyle name="Normal 4 2 2" xfId="275" xr:uid="{00000000-0005-0000-0000-0000A6320000}"/>
    <cellStyle name="Normal 4 2 2 10" xfId="405" xr:uid="{00000000-0005-0000-0000-0000A7320000}"/>
    <cellStyle name="Normal 4 2 2 10 2" xfId="18092" xr:uid="{00000000-0005-0000-0000-0000A8320000}"/>
    <cellStyle name="Normal 4 2 2 10 2 2" xfId="41430" xr:uid="{00000000-0005-0000-0000-0000A9320000}"/>
    <cellStyle name="Normal 4 2 2 10 3" xfId="12931" xr:uid="{00000000-0005-0000-0000-0000AA320000}"/>
    <cellStyle name="Normal 4 2 2 10 3 2" xfId="36115" xr:uid="{00000000-0005-0000-0000-0000AB320000}"/>
    <cellStyle name="Normal 4 2 2 10 4" xfId="20027" xr:uid="{00000000-0005-0000-0000-0000AC320000}"/>
    <cellStyle name="Normal 4 2 2 10 4 2" xfId="30805" xr:uid="{00000000-0005-0000-0000-0000AD320000}"/>
    <cellStyle name="Normal 4 2 2 10 5" xfId="25490" xr:uid="{00000000-0005-0000-0000-0000AE320000}"/>
    <cellStyle name="Normal 4 2 2 10 6" xfId="43222" xr:uid="{00000000-0005-0000-0000-0000AF320000}"/>
    <cellStyle name="Normal 4 2 2 10 7" xfId="4636" xr:uid="{00000000-0005-0000-0000-0000B0320000}"/>
    <cellStyle name="Normal 4 2 2 10 8" xfId="2382" xr:uid="{00000000-0005-0000-0000-0000B1320000}"/>
    <cellStyle name="Normal 4 2 2 11" xfId="14713" xr:uid="{00000000-0005-0000-0000-0000B2320000}"/>
    <cellStyle name="Normal 4 2 2 11 2" xfId="37899" xr:uid="{00000000-0005-0000-0000-0000B3320000}"/>
    <cellStyle name="Normal 4 2 2 12" xfId="9403" xr:uid="{00000000-0005-0000-0000-0000B4320000}"/>
    <cellStyle name="Normal 4 2 2 12 2" xfId="32584" xr:uid="{00000000-0005-0000-0000-0000B5320000}"/>
    <cellStyle name="Normal 4 2 2 13" xfId="19987" xr:uid="{00000000-0005-0000-0000-0000B6320000}"/>
    <cellStyle name="Normal 4 2 2 13 2" xfId="27274" xr:uid="{00000000-0005-0000-0000-0000B7320000}"/>
    <cellStyle name="Normal 4 2 2 14" xfId="21959" xr:uid="{00000000-0005-0000-0000-0000B8320000}"/>
    <cellStyle name="Normal 4 2 2 2" xfId="451" xr:uid="{00000000-0005-0000-0000-0000B9320000}"/>
    <cellStyle name="Normal 4 2 2 2 10" xfId="14741" xr:uid="{00000000-0005-0000-0000-0000BA320000}"/>
    <cellStyle name="Normal 4 2 2 2 10 2" xfId="37928" xr:uid="{00000000-0005-0000-0000-0000BB320000}"/>
    <cellStyle name="Normal 4 2 2 2 11" xfId="9432" xr:uid="{00000000-0005-0000-0000-0000BC320000}"/>
    <cellStyle name="Normal 4 2 2 2 11 2" xfId="32613" xr:uid="{00000000-0005-0000-0000-0000BD320000}"/>
    <cellStyle name="Normal 4 2 2 2 12" xfId="20061" xr:uid="{00000000-0005-0000-0000-0000BE320000}"/>
    <cellStyle name="Normal 4 2 2 2 12 2" xfId="27303" xr:uid="{00000000-0005-0000-0000-0000BF320000}"/>
    <cellStyle name="Normal 4 2 2 2 13" xfId="21988" xr:uid="{00000000-0005-0000-0000-0000C0320000}"/>
    <cellStyle name="Normal 4 2 2 2 14" xfId="43256" xr:uid="{00000000-0005-0000-0000-0000C1320000}"/>
    <cellStyle name="Normal 4 2 2 2 15" xfId="4637" xr:uid="{00000000-0005-0000-0000-0000C2320000}"/>
    <cellStyle name="Normal 4 2 2 2 16" xfId="2416" xr:uid="{00000000-0005-0000-0000-0000C3320000}"/>
    <cellStyle name="Normal 4 2 2 2 2" xfId="512" xr:uid="{00000000-0005-0000-0000-0000C4320000}"/>
    <cellStyle name="Normal 4 2 2 2 2 10" xfId="9494" xr:uid="{00000000-0005-0000-0000-0000C5320000}"/>
    <cellStyle name="Normal 4 2 2 2 2 10 2" xfId="32675" xr:uid="{00000000-0005-0000-0000-0000C6320000}"/>
    <cellStyle name="Normal 4 2 2 2 2 11" xfId="20121" xr:uid="{00000000-0005-0000-0000-0000C7320000}"/>
    <cellStyle name="Normal 4 2 2 2 2 11 2" xfId="27365" xr:uid="{00000000-0005-0000-0000-0000C8320000}"/>
    <cellStyle name="Normal 4 2 2 2 2 12" xfId="22050" xr:uid="{00000000-0005-0000-0000-0000C9320000}"/>
    <cellStyle name="Normal 4 2 2 2 2 13" xfId="43316" xr:uid="{00000000-0005-0000-0000-0000CA320000}"/>
    <cellStyle name="Normal 4 2 2 2 2 14" xfId="4638" xr:uid="{00000000-0005-0000-0000-0000CB320000}"/>
    <cellStyle name="Normal 4 2 2 2 2 15" xfId="2476" xr:uid="{00000000-0005-0000-0000-0000CC320000}"/>
    <cellStyle name="Normal 4 2 2 2 2 2" xfId="784" xr:uid="{00000000-0005-0000-0000-0000CD320000}"/>
    <cellStyle name="Normal 4 2 2 2 2 2 10" xfId="43585" xr:uid="{00000000-0005-0000-0000-0000CE320000}"/>
    <cellStyle name="Normal 4 2 2 2 2 2 11" xfId="4639" xr:uid="{00000000-0005-0000-0000-0000CF320000}"/>
    <cellStyle name="Normal 4 2 2 2 2 2 12" xfId="2745" xr:uid="{00000000-0005-0000-0000-0000D0320000}"/>
    <cellStyle name="Normal 4 2 2 2 2 2 2" xfId="1200" xr:uid="{00000000-0005-0000-0000-0000D1320000}"/>
    <cellStyle name="Normal 4 2 2 2 2 2 2 10" xfId="4640" xr:uid="{00000000-0005-0000-0000-0000D2320000}"/>
    <cellStyle name="Normal 4 2 2 2 2 2 2 11" xfId="3151" xr:uid="{00000000-0005-0000-0000-0000D3320000}"/>
    <cellStyle name="Normal 4 2 2 2 2 2 2 2" xfId="2015" xr:uid="{00000000-0005-0000-0000-0000D4320000}"/>
    <cellStyle name="Normal 4 2 2 2 2 2 2 2 10" xfId="3963" xr:uid="{00000000-0005-0000-0000-0000D5320000}"/>
    <cellStyle name="Normal 4 2 2 2 2 2 2 2 2" xfId="7571" xr:uid="{00000000-0005-0000-0000-0000D6320000}"/>
    <cellStyle name="Normal 4 2 2 2 2 2 2 2 2 2" xfId="17916" xr:uid="{00000000-0005-0000-0000-0000D7320000}"/>
    <cellStyle name="Normal 4 2 2 2 2 2 2 2 2 2 2" xfId="41240" xr:uid="{00000000-0005-0000-0000-0000D8320000}"/>
    <cellStyle name="Normal 4 2 2 2 2 2 2 2 2 3" xfId="12742" xr:uid="{00000000-0005-0000-0000-0000D9320000}"/>
    <cellStyle name="Normal 4 2 2 2 2 2 2 2 2 3 2" xfId="35925" xr:uid="{00000000-0005-0000-0000-0000DA320000}"/>
    <cellStyle name="Normal 4 2 2 2 2 2 2 2 2 4" xfId="30615" xr:uid="{00000000-0005-0000-0000-0000DB320000}"/>
    <cellStyle name="Normal 4 2 2 2 2 2 2 2 2 5" xfId="25300" xr:uid="{00000000-0005-0000-0000-0000DC320000}"/>
    <cellStyle name="Normal 4 2 2 2 2 2 2 2 3" xfId="9206" xr:uid="{00000000-0005-0000-0000-0000DD320000}"/>
    <cellStyle name="Normal 4 2 2 2 2 2 2 2 3 2" xfId="19663" xr:uid="{00000000-0005-0000-0000-0000DE320000}"/>
    <cellStyle name="Normal 4 2 2 2 2 2 2 2 3 2 2" xfId="43008" xr:uid="{00000000-0005-0000-0000-0000DF320000}"/>
    <cellStyle name="Normal 4 2 2 2 2 2 2 2 3 3" xfId="14509" xr:uid="{00000000-0005-0000-0000-0000E0320000}"/>
    <cellStyle name="Normal 4 2 2 2 2 2 2 2 3 3 2" xfId="37693" xr:uid="{00000000-0005-0000-0000-0000E1320000}"/>
    <cellStyle name="Normal 4 2 2 2 2 2 2 2 3 4" xfId="32383" xr:uid="{00000000-0005-0000-0000-0000E2320000}"/>
    <cellStyle name="Normal 4 2 2 2 2 2 2 2 3 5" xfId="27068" xr:uid="{00000000-0005-0000-0000-0000E3320000}"/>
    <cellStyle name="Normal 4 2 2 2 2 2 2 2 4" xfId="16290" xr:uid="{00000000-0005-0000-0000-0000E4320000}"/>
    <cellStyle name="Normal 4 2 2 2 2 2 2 2 4 2" xfId="39477" xr:uid="{00000000-0005-0000-0000-0000E5320000}"/>
    <cellStyle name="Normal 4 2 2 2 2 2 2 2 5" xfId="10981" xr:uid="{00000000-0005-0000-0000-0000E6320000}"/>
    <cellStyle name="Normal 4 2 2 2 2 2 2 2 5 2" xfId="34162" xr:uid="{00000000-0005-0000-0000-0000E7320000}"/>
    <cellStyle name="Normal 4 2 2 2 2 2 2 2 6" xfId="21608" xr:uid="{00000000-0005-0000-0000-0000E8320000}"/>
    <cellStyle name="Normal 4 2 2 2 2 2 2 2 6 2" xfId="28852" xr:uid="{00000000-0005-0000-0000-0000E9320000}"/>
    <cellStyle name="Normal 4 2 2 2 2 2 2 2 7" xfId="23537" xr:uid="{00000000-0005-0000-0000-0000EA320000}"/>
    <cellStyle name="Normal 4 2 2 2 2 2 2 2 8" xfId="44803" xr:uid="{00000000-0005-0000-0000-0000EB320000}"/>
    <cellStyle name="Normal 4 2 2 2 2 2 2 2 9" xfId="4641" xr:uid="{00000000-0005-0000-0000-0000EC320000}"/>
    <cellStyle name="Normal 4 2 2 2 2 2 2 3" xfId="6771" xr:uid="{00000000-0005-0000-0000-0000ED320000}"/>
    <cellStyle name="Normal 4 2 2 2 2 2 2 3 2" xfId="17152" xr:uid="{00000000-0005-0000-0000-0000EE320000}"/>
    <cellStyle name="Normal 4 2 2 2 2 2 2 3 2 2" xfId="40428" xr:uid="{00000000-0005-0000-0000-0000EF320000}"/>
    <cellStyle name="Normal 4 2 2 2 2 2 2 3 3" xfId="11930" xr:uid="{00000000-0005-0000-0000-0000F0320000}"/>
    <cellStyle name="Normal 4 2 2 2 2 2 2 3 3 2" xfId="35113" xr:uid="{00000000-0005-0000-0000-0000F1320000}"/>
    <cellStyle name="Normal 4 2 2 2 2 2 2 3 4" xfId="29803" xr:uid="{00000000-0005-0000-0000-0000F2320000}"/>
    <cellStyle name="Normal 4 2 2 2 2 2 2 3 5" xfId="24488" xr:uid="{00000000-0005-0000-0000-0000F3320000}"/>
    <cellStyle name="Normal 4 2 2 2 2 2 2 4" xfId="8441" xr:uid="{00000000-0005-0000-0000-0000F4320000}"/>
    <cellStyle name="Normal 4 2 2 2 2 2 2 4 2" xfId="18851" xr:uid="{00000000-0005-0000-0000-0000F5320000}"/>
    <cellStyle name="Normal 4 2 2 2 2 2 2 4 2 2" xfId="42196" xr:uid="{00000000-0005-0000-0000-0000F6320000}"/>
    <cellStyle name="Normal 4 2 2 2 2 2 2 4 3" xfId="13697" xr:uid="{00000000-0005-0000-0000-0000F7320000}"/>
    <cellStyle name="Normal 4 2 2 2 2 2 2 4 3 2" xfId="36881" xr:uid="{00000000-0005-0000-0000-0000F8320000}"/>
    <cellStyle name="Normal 4 2 2 2 2 2 2 4 4" xfId="31571" xr:uid="{00000000-0005-0000-0000-0000F9320000}"/>
    <cellStyle name="Normal 4 2 2 2 2 2 2 4 5" xfId="26256" xr:uid="{00000000-0005-0000-0000-0000FA320000}"/>
    <cellStyle name="Normal 4 2 2 2 2 2 2 5" xfId="15478" xr:uid="{00000000-0005-0000-0000-0000FB320000}"/>
    <cellStyle name="Normal 4 2 2 2 2 2 2 5 2" xfId="38665" xr:uid="{00000000-0005-0000-0000-0000FC320000}"/>
    <cellStyle name="Normal 4 2 2 2 2 2 2 6" xfId="10169" xr:uid="{00000000-0005-0000-0000-0000FD320000}"/>
    <cellStyle name="Normal 4 2 2 2 2 2 2 6 2" xfId="33350" xr:uid="{00000000-0005-0000-0000-0000FE320000}"/>
    <cellStyle name="Normal 4 2 2 2 2 2 2 7" xfId="20796" xr:uid="{00000000-0005-0000-0000-0000FF320000}"/>
    <cellStyle name="Normal 4 2 2 2 2 2 2 7 2" xfId="28040" xr:uid="{00000000-0005-0000-0000-000000330000}"/>
    <cellStyle name="Normal 4 2 2 2 2 2 2 8" xfId="22725" xr:uid="{00000000-0005-0000-0000-000001330000}"/>
    <cellStyle name="Normal 4 2 2 2 2 2 2 9" xfId="43991" xr:uid="{00000000-0005-0000-0000-000002330000}"/>
    <cellStyle name="Normal 4 2 2 2 2 2 3" xfId="1608" xr:uid="{00000000-0005-0000-0000-000003330000}"/>
    <cellStyle name="Normal 4 2 2 2 2 2 3 10" xfId="3557" xr:uid="{00000000-0005-0000-0000-000004330000}"/>
    <cellStyle name="Normal 4 2 2 2 2 2 3 2" xfId="7171" xr:uid="{00000000-0005-0000-0000-000005330000}"/>
    <cellStyle name="Normal 4 2 2 2 2 2 3 2 2" xfId="17534" xr:uid="{00000000-0005-0000-0000-000006330000}"/>
    <cellStyle name="Normal 4 2 2 2 2 2 3 2 2 2" xfId="40834" xr:uid="{00000000-0005-0000-0000-000007330000}"/>
    <cellStyle name="Normal 4 2 2 2 2 2 3 2 3" xfId="12336" xr:uid="{00000000-0005-0000-0000-000008330000}"/>
    <cellStyle name="Normal 4 2 2 2 2 2 3 2 3 2" xfId="35519" xr:uid="{00000000-0005-0000-0000-000009330000}"/>
    <cellStyle name="Normal 4 2 2 2 2 2 3 2 4" xfId="30209" xr:uid="{00000000-0005-0000-0000-00000A330000}"/>
    <cellStyle name="Normal 4 2 2 2 2 2 3 2 5" xfId="24894" xr:uid="{00000000-0005-0000-0000-00000B330000}"/>
    <cellStyle name="Normal 4 2 2 2 2 2 3 3" xfId="8823" xr:uid="{00000000-0005-0000-0000-00000C330000}"/>
    <cellStyle name="Normal 4 2 2 2 2 2 3 3 2" xfId="19257" xr:uid="{00000000-0005-0000-0000-00000D330000}"/>
    <cellStyle name="Normal 4 2 2 2 2 2 3 3 2 2" xfId="42602" xr:uid="{00000000-0005-0000-0000-00000E330000}"/>
    <cellStyle name="Normal 4 2 2 2 2 2 3 3 3" xfId="14103" xr:uid="{00000000-0005-0000-0000-00000F330000}"/>
    <cellStyle name="Normal 4 2 2 2 2 2 3 3 3 2" xfId="37287" xr:uid="{00000000-0005-0000-0000-000010330000}"/>
    <cellStyle name="Normal 4 2 2 2 2 2 3 3 4" xfId="31977" xr:uid="{00000000-0005-0000-0000-000011330000}"/>
    <cellStyle name="Normal 4 2 2 2 2 2 3 3 5" xfId="26662" xr:uid="{00000000-0005-0000-0000-000012330000}"/>
    <cellStyle name="Normal 4 2 2 2 2 2 3 4" xfId="15884" xr:uid="{00000000-0005-0000-0000-000013330000}"/>
    <cellStyle name="Normal 4 2 2 2 2 2 3 4 2" xfId="39071" xr:uid="{00000000-0005-0000-0000-000014330000}"/>
    <cellStyle name="Normal 4 2 2 2 2 2 3 5" xfId="10575" xr:uid="{00000000-0005-0000-0000-000015330000}"/>
    <cellStyle name="Normal 4 2 2 2 2 2 3 5 2" xfId="33756" xr:uid="{00000000-0005-0000-0000-000016330000}"/>
    <cellStyle name="Normal 4 2 2 2 2 2 3 6" xfId="21202" xr:uid="{00000000-0005-0000-0000-000017330000}"/>
    <cellStyle name="Normal 4 2 2 2 2 2 3 6 2" xfId="28446" xr:uid="{00000000-0005-0000-0000-000018330000}"/>
    <cellStyle name="Normal 4 2 2 2 2 2 3 7" xfId="23131" xr:uid="{00000000-0005-0000-0000-000019330000}"/>
    <cellStyle name="Normal 4 2 2 2 2 2 3 8" xfId="44397" xr:uid="{00000000-0005-0000-0000-00001A330000}"/>
    <cellStyle name="Normal 4 2 2 2 2 2 3 9" xfId="4642" xr:uid="{00000000-0005-0000-0000-00001B330000}"/>
    <cellStyle name="Normal 4 2 2 2 2 2 4" xfId="6372" xr:uid="{00000000-0005-0000-0000-00001C330000}"/>
    <cellStyle name="Normal 4 2 2 2 2 2 4 2" xfId="16794" xr:uid="{00000000-0005-0000-0000-00001D330000}"/>
    <cellStyle name="Normal 4 2 2 2 2 2 4 2 2" xfId="40022" xr:uid="{00000000-0005-0000-0000-00001E330000}"/>
    <cellStyle name="Normal 4 2 2 2 2 2 4 3" xfId="11524" xr:uid="{00000000-0005-0000-0000-00001F330000}"/>
    <cellStyle name="Normal 4 2 2 2 2 2 4 3 2" xfId="34707" xr:uid="{00000000-0005-0000-0000-000020330000}"/>
    <cellStyle name="Normal 4 2 2 2 2 2 4 4" xfId="29397" xr:uid="{00000000-0005-0000-0000-000021330000}"/>
    <cellStyle name="Normal 4 2 2 2 2 2 4 5" xfId="24082" xr:uid="{00000000-0005-0000-0000-000022330000}"/>
    <cellStyle name="Normal 4 2 2 2 2 2 5" xfId="8083" xr:uid="{00000000-0005-0000-0000-000023330000}"/>
    <cellStyle name="Normal 4 2 2 2 2 2 5 2" xfId="18446" xr:uid="{00000000-0005-0000-0000-000024330000}"/>
    <cellStyle name="Normal 4 2 2 2 2 2 5 2 2" xfId="41790" xr:uid="{00000000-0005-0000-0000-000025330000}"/>
    <cellStyle name="Normal 4 2 2 2 2 2 5 3" xfId="13291" xr:uid="{00000000-0005-0000-0000-000026330000}"/>
    <cellStyle name="Normal 4 2 2 2 2 2 5 3 2" xfId="36475" xr:uid="{00000000-0005-0000-0000-000027330000}"/>
    <cellStyle name="Normal 4 2 2 2 2 2 5 4" xfId="31165" xr:uid="{00000000-0005-0000-0000-000028330000}"/>
    <cellStyle name="Normal 4 2 2 2 2 2 5 5" xfId="25850" xr:uid="{00000000-0005-0000-0000-000029330000}"/>
    <cellStyle name="Normal 4 2 2 2 2 2 6" xfId="15072" xr:uid="{00000000-0005-0000-0000-00002A330000}"/>
    <cellStyle name="Normal 4 2 2 2 2 2 6 2" xfId="38259" xr:uid="{00000000-0005-0000-0000-00002B330000}"/>
    <cellStyle name="Normal 4 2 2 2 2 2 7" xfId="9763" xr:uid="{00000000-0005-0000-0000-00002C330000}"/>
    <cellStyle name="Normal 4 2 2 2 2 2 7 2" xfId="32944" xr:uid="{00000000-0005-0000-0000-00002D330000}"/>
    <cellStyle name="Normal 4 2 2 2 2 2 8" xfId="20390" xr:uid="{00000000-0005-0000-0000-00002E330000}"/>
    <cellStyle name="Normal 4 2 2 2 2 2 8 2" xfId="27634" xr:uid="{00000000-0005-0000-0000-00002F330000}"/>
    <cellStyle name="Normal 4 2 2 2 2 2 9" xfId="22319" xr:uid="{00000000-0005-0000-0000-000030330000}"/>
    <cellStyle name="Normal 4 2 2 2 2 3" xfId="921" xr:uid="{00000000-0005-0000-0000-000031330000}"/>
    <cellStyle name="Normal 4 2 2 2 2 3 10" xfId="43714" xr:uid="{00000000-0005-0000-0000-000032330000}"/>
    <cellStyle name="Normal 4 2 2 2 2 3 11" xfId="4643" xr:uid="{00000000-0005-0000-0000-000033330000}"/>
    <cellStyle name="Normal 4 2 2 2 2 3 12" xfId="2874" xr:uid="{00000000-0005-0000-0000-000034330000}"/>
    <cellStyle name="Normal 4 2 2 2 2 3 2" xfId="1329" xr:uid="{00000000-0005-0000-0000-000035330000}"/>
    <cellStyle name="Normal 4 2 2 2 2 3 2 10" xfId="4644" xr:uid="{00000000-0005-0000-0000-000036330000}"/>
    <cellStyle name="Normal 4 2 2 2 2 3 2 11" xfId="3280" xr:uid="{00000000-0005-0000-0000-000037330000}"/>
    <cellStyle name="Normal 4 2 2 2 2 3 2 2" xfId="2144" xr:uid="{00000000-0005-0000-0000-000038330000}"/>
    <cellStyle name="Normal 4 2 2 2 2 3 2 2 10" xfId="4092" xr:uid="{00000000-0005-0000-0000-000039330000}"/>
    <cellStyle name="Normal 4 2 2 2 2 3 2 2 2" xfId="7698" xr:uid="{00000000-0005-0000-0000-00003A330000}"/>
    <cellStyle name="Normal 4 2 2 2 2 3 2 2 2 2" xfId="18033" xr:uid="{00000000-0005-0000-0000-00003B330000}"/>
    <cellStyle name="Normal 4 2 2 2 2 3 2 2 2 2 2" xfId="41369" xr:uid="{00000000-0005-0000-0000-00003C330000}"/>
    <cellStyle name="Normal 4 2 2 2 2 3 2 2 2 3" xfId="12871" xr:uid="{00000000-0005-0000-0000-00003D330000}"/>
    <cellStyle name="Normal 4 2 2 2 2 3 2 2 2 3 2" xfId="36054" xr:uid="{00000000-0005-0000-0000-00003E330000}"/>
    <cellStyle name="Normal 4 2 2 2 2 3 2 2 2 4" xfId="30744" xr:uid="{00000000-0005-0000-0000-00003F330000}"/>
    <cellStyle name="Normal 4 2 2 2 2 3 2 2 2 5" xfId="25429" xr:uid="{00000000-0005-0000-0000-000040330000}"/>
    <cellStyle name="Normal 4 2 2 2 2 3 2 2 3" xfId="9323" xr:uid="{00000000-0005-0000-0000-000041330000}"/>
    <cellStyle name="Normal 4 2 2 2 2 3 2 2 3 2" xfId="19792" xr:uid="{00000000-0005-0000-0000-000042330000}"/>
    <cellStyle name="Normal 4 2 2 2 2 3 2 2 3 2 2" xfId="43137" xr:uid="{00000000-0005-0000-0000-000043330000}"/>
    <cellStyle name="Normal 4 2 2 2 2 3 2 2 3 3" xfId="14638" xr:uid="{00000000-0005-0000-0000-000044330000}"/>
    <cellStyle name="Normal 4 2 2 2 2 3 2 2 3 3 2" xfId="37822" xr:uid="{00000000-0005-0000-0000-000045330000}"/>
    <cellStyle name="Normal 4 2 2 2 2 3 2 2 3 4" xfId="32512" xr:uid="{00000000-0005-0000-0000-000046330000}"/>
    <cellStyle name="Normal 4 2 2 2 2 3 2 2 3 5" xfId="27197" xr:uid="{00000000-0005-0000-0000-000047330000}"/>
    <cellStyle name="Normal 4 2 2 2 2 3 2 2 4" xfId="16419" xr:uid="{00000000-0005-0000-0000-000048330000}"/>
    <cellStyle name="Normal 4 2 2 2 2 3 2 2 4 2" xfId="39606" xr:uid="{00000000-0005-0000-0000-000049330000}"/>
    <cellStyle name="Normal 4 2 2 2 2 3 2 2 5" xfId="11110" xr:uid="{00000000-0005-0000-0000-00004A330000}"/>
    <cellStyle name="Normal 4 2 2 2 2 3 2 2 5 2" xfId="34291" xr:uid="{00000000-0005-0000-0000-00004B330000}"/>
    <cellStyle name="Normal 4 2 2 2 2 3 2 2 6" xfId="21737" xr:uid="{00000000-0005-0000-0000-00004C330000}"/>
    <cellStyle name="Normal 4 2 2 2 2 3 2 2 6 2" xfId="28981" xr:uid="{00000000-0005-0000-0000-00004D330000}"/>
    <cellStyle name="Normal 4 2 2 2 2 3 2 2 7" xfId="23666" xr:uid="{00000000-0005-0000-0000-00004E330000}"/>
    <cellStyle name="Normal 4 2 2 2 2 3 2 2 8" xfId="44932" xr:uid="{00000000-0005-0000-0000-00004F330000}"/>
    <cellStyle name="Normal 4 2 2 2 2 3 2 2 9" xfId="4645" xr:uid="{00000000-0005-0000-0000-000050330000}"/>
    <cellStyle name="Normal 4 2 2 2 2 3 2 3" xfId="6898" xr:uid="{00000000-0005-0000-0000-000051330000}"/>
    <cellStyle name="Normal 4 2 2 2 2 3 2 3 2" xfId="17269" xr:uid="{00000000-0005-0000-0000-000052330000}"/>
    <cellStyle name="Normal 4 2 2 2 2 3 2 3 2 2" xfId="40557" xr:uid="{00000000-0005-0000-0000-000053330000}"/>
    <cellStyle name="Normal 4 2 2 2 2 3 2 3 3" xfId="12059" xr:uid="{00000000-0005-0000-0000-000054330000}"/>
    <cellStyle name="Normal 4 2 2 2 2 3 2 3 3 2" xfId="35242" xr:uid="{00000000-0005-0000-0000-000055330000}"/>
    <cellStyle name="Normal 4 2 2 2 2 3 2 3 4" xfId="29932" xr:uid="{00000000-0005-0000-0000-000056330000}"/>
    <cellStyle name="Normal 4 2 2 2 2 3 2 3 5" xfId="24617" xr:uid="{00000000-0005-0000-0000-000057330000}"/>
    <cellStyle name="Normal 4 2 2 2 2 3 2 4" xfId="8558" xr:uid="{00000000-0005-0000-0000-000058330000}"/>
    <cellStyle name="Normal 4 2 2 2 2 3 2 4 2" xfId="18980" xr:uid="{00000000-0005-0000-0000-000059330000}"/>
    <cellStyle name="Normal 4 2 2 2 2 3 2 4 2 2" xfId="42325" xr:uid="{00000000-0005-0000-0000-00005A330000}"/>
    <cellStyle name="Normal 4 2 2 2 2 3 2 4 3" xfId="13826" xr:uid="{00000000-0005-0000-0000-00005B330000}"/>
    <cellStyle name="Normal 4 2 2 2 2 3 2 4 3 2" xfId="37010" xr:uid="{00000000-0005-0000-0000-00005C330000}"/>
    <cellStyle name="Normal 4 2 2 2 2 3 2 4 4" xfId="31700" xr:uid="{00000000-0005-0000-0000-00005D330000}"/>
    <cellStyle name="Normal 4 2 2 2 2 3 2 4 5" xfId="26385" xr:uid="{00000000-0005-0000-0000-00005E330000}"/>
    <cellStyle name="Normal 4 2 2 2 2 3 2 5" xfId="15607" xr:uid="{00000000-0005-0000-0000-00005F330000}"/>
    <cellStyle name="Normal 4 2 2 2 2 3 2 5 2" xfId="38794" xr:uid="{00000000-0005-0000-0000-000060330000}"/>
    <cellStyle name="Normal 4 2 2 2 2 3 2 6" xfId="10298" xr:uid="{00000000-0005-0000-0000-000061330000}"/>
    <cellStyle name="Normal 4 2 2 2 2 3 2 6 2" xfId="33479" xr:uid="{00000000-0005-0000-0000-000062330000}"/>
    <cellStyle name="Normal 4 2 2 2 2 3 2 7" xfId="20925" xr:uid="{00000000-0005-0000-0000-000063330000}"/>
    <cellStyle name="Normal 4 2 2 2 2 3 2 7 2" xfId="28169" xr:uid="{00000000-0005-0000-0000-000064330000}"/>
    <cellStyle name="Normal 4 2 2 2 2 3 2 8" xfId="22854" xr:uid="{00000000-0005-0000-0000-000065330000}"/>
    <cellStyle name="Normal 4 2 2 2 2 3 2 9" xfId="44120" xr:uid="{00000000-0005-0000-0000-000066330000}"/>
    <cellStyle name="Normal 4 2 2 2 2 3 3" xfId="1737" xr:uid="{00000000-0005-0000-0000-000067330000}"/>
    <cellStyle name="Normal 4 2 2 2 2 3 3 10" xfId="3686" xr:uid="{00000000-0005-0000-0000-000068330000}"/>
    <cellStyle name="Normal 4 2 2 2 2 3 3 2" xfId="7298" xr:uid="{00000000-0005-0000-0000-000069330000}"/>
    <cellStyle name="Normal 4 2 2 2 2 3 3 2 2" xfId="17651" xr:uid="{00000000-0005-0000-0000-00006A330000}"/>
    <cellStyle name="Normal 4 2 2 2 2 3 3 2 2 2" xfId="40963" xr:uid="{00000000-0005-0000-0000-00006B330000}"/>
    <cellStyle name="Normal 4 2 2 2 2 3 3 2 3" xfId="12465" xr:uid="{00000000-0005-0000-0000-00006C330000}"/>
    <cellStyle name="Normal 4 2 2 2 2 3 3 2 3 2" xfId="35648" xr:uid="{00000000-0005-0000-0000-00006D330000}"/>
    <cellStyle name="Normal 4 2 2 2 2 3 3 2 4" xfId="30338" xr:uid="{00000000-0005-0000-0000-00006E330000}"/>
    <cellStyle name="Normal 4 2 2 2 2 3 3 2 5" xfId="25023" xr:uid="{00000000-0005-0000-0000-00006F330000}"/>
    <cellStyle name="Normal 4 2 2 2 2 3 3 3" xfId="8940" xr:uid="{00000000-0005-0000-0000-000070330000}"/>
    <cellStyle name="Normal 4 2 2 2 2 3 3 3 2" xfId="19386" xr:uid="{00000000-0005-0000-0000-000071330000}"/>
    <cellStyle name="Normal 4 2 2 2 2 3 3 3 2 2" xfId="42731" xr:uid="{00000000-0005-0000-0000-000072330000}"/>
    <cellStyle name="Normal 4 2 2 2 2 3 3 3 3" xfId="14232" xr:uid="{00000000-0005-0000-0000-000073330000}"/>
    <cellStyle name="Normal 4 2 2 2 2 3 3 3 3 2" xfId="37416" xr:uid="{00000000-0005-0000-0000-000074330000}"/>
    <cellStyle name="Normal 4 2 2 2 2 3 3 3 4" xfId="32106" xr:uid="{00000000-0005-0000-0000-000075330000}"/>
    <cellStyle name="Normal 4 2 2 2 2 3 3 3 5" xfId="26791" xr:uid="{00000000-0005-0000-0000-000076330000}"/>
    <cellStyle name="Normal 4 2 2 2 2 3 3 4" xfId="16013" xr:uid="{00000000-0005-0000-0000-000077330000}"/>
    <cellStyle name="Normal 4 2 2 2 2 3 3 4 2" xfId="39200" xr:uid="{00000000-0005-0000-0000-000078330000}"/>
    <cellStyle name="Normal 4 2 2 2 2 3 3 5" xfId="10704" xr:uid="{00000000-0005-0000-0000-000079330000}"/>
    <cellStyle name="Normal 4 2 2 2 2 3 3 5 2" xfId="33885" xr:uid="{00000000-0005-0000-0000-00007A330000}"/>
    <cellStyle name="Normal 4 2 2 2 2 3 3 6" xfId="21331" xr:uid="{00000000-0005-0000-0000-00007B330000}"/>
    <cellStyle name="Normal 4 2 2 2 2 3 3 6 2" xfId="28575" xr:uid="{00000000-0005-0000-0000-00007C330000}"/>
    <cellStyle name="Normal 4 2 2 2 2 3 3 7" xfId="23260" xr:uid="{00000000-0005-0000-0000-00007D330000}"/>
    <cellStyle name="Normal 4 2 2 2 2 3 3 8" xfId="44526" xr:uid="{00000000-0005-0000-0000-00007E330000}"/>
    <cellStyle name="Normal 4 2 2 2 2 3 3 9" xfId="4646" xr:uid="{00000000-0005-0000-0000-00007F330000}"/>
    <cellStyle name="Normal 4 2 2 2 2 3 4" xfId="6499" xr:uid="{00000000-0005-0000-0000-000080330000}"/>
    <cellStyle name="Normal 4 2 2 2 2 3 4 2" xfId="16899" xr:uid="{00000000-0005-0000-0000-000081330000}"/>
    <cellStyle name="Normal 4 2 2 2 2 3 4 2 2" xfId="40151" xr:uid="{00000000-0005-0000-0000-000082330000}"/>
    <cellStyle name="Normal 4 2 2 2 2 3 4 3" xfId="11653" xr:uid="{00000000-0005-0000-0000-000083330000}"/>
    <cellStyle name="Normal 4 2 2 2 2 3 4 3 2" xfId="34836" xr:uid="{00000000-0005-0000-0000-000084330000}"/>
    <cellStyle name="Normal 4 2 2 2 2 3 4 4" xfId="29526" xr:uid="{00000000-0005-0000-0000-000085330000}"/>
    <cellStyle name="Normal 4 2 2 2 2 3 4 5" xfId="24211" xr:uid="{00000000-0005-0000-0000-000086330000}"/>
    <cellStyle name="Normal 4 2 2 2 2 3 5" xfId="8188" xr:uid="{00000000-0005-0000-0000-000087330000}"/>
    <cellStyle name="Normal 4 2 2 2 2 3 5 2" xfId="18575" xr:uid="{00000000-0005-0000-0000-000088330000}"/>
    <cellStyle name="Normal 4 2 2 2 2 3 5 2 2" xfId="41919" xr:uid="{00000000-0005-0000-0000-000089330000}"/>
    <cellStyle name="Normal 4 2 2 2 2 3 5 3" xfId="13420" xr:uid="{00000000-0005-0000-0000-00008A330000}"/>
    <cellStyle name="Normal 4 2 2 2 2 3 5 3 2" xfId="36604" xr:uid="{00000000-0005-0000-0000-00008B330000}"/>
    <cellStyle name="Normal 4 2 2 2 2 3 5 4" xfId="31294" xr:uid="{00000000-0005-0000-0000-00008C330000}"/>
    <cellStyle name="Normal 4 2 2 2 2 3 5 5" xfId="25979" xr:uid="{00000000-0005-0000-0000-00008D330000}"/>
    <cellStyle name="Normal 4 2 2 2 2 3 6" xfId="15201" xr:uid="{00000000-0005-0000-0000-00008E330000}"/>
    <cellStyle name="Normal 4 2 2 2 2 3 6 2" xfId="38388" xr:uid="{00000000-0005-0000-0000-00008F330000}"/>
    <cellStyle name="Normal 4 2 2 2 2 3 7" xfId="9892" xr:uid="{00000000-0005-0000-0000-000090330000}"/>
    <cellStyle name="Normal 4 2 2 2 2 3 7 2" xfId="33073" xr:uid="{00000000-0005-0000-0000-000091330000}"/>
    <cellStyle name="Normal 4 2 2 2 2 3 8" xfId="20519" xr:uid="{00000000-0005-0000-0000-000092330000}"/>
    <cellStyle name="Normal 4 2 2 2 2 3 8 2" xfId="27763" xr:uid="{00000000-0005-0000-0000-000093330000}"/>
    <cellStyle name="Normal 4 2 2 2 2 3 9" xfId="22448" xr:uid="{00000000-0005-0000-0000-000094330000}"/>
    <cellStyle name="Normal 4 2 2 2 2 4" xfId="1065" xr:uid="{00000000-0005-0000-0000-000095330000}"/>
    <cellStyle name="Normal 4 2 2 2 2 4 10" xfId="4647" xr:uid="{00000000-0005-0000-0000-000096330000}"/>
    <cellStyle name="Normal 4 2 2 2 2 4 11" xfId="3016" xr:uid="{00000000-0005-0000-0000-000097330000}"/>
    <cellStyle name="Normal 4 2 2 2 2 4 2" xfId="1880" xr:uid="{00000000-0005-0000-0000-000098330000}"/>
    <cellStyle name="Normal 4 2 2 2 2 4 2 10" xfId="3828" xr:uid="{00000000-0005-0000-0000-000099330000}"/>
    <cellStyle name="Normal 4 2 2 2 2 4 2 2" xfId="7438" xr:uid="{00000000-0005-0000-0000-00009A330000}"/>
    <cellStyle name="Normal 4 2 2 2 2 4 2 2 2" xfId="17793" xr:uid="{00000000-0005-0000-0000-00009B330000}"/>
    <cellStyle name="Normal 4 2 2 2 2 4 2 2 2 2" xfId="41105" xr:uid="{00000000-0005-0000-0000-00009C330000}"/>
    <cellStyle name="Normal 4 2 2 2 2 4 2 2 3" xfId="12607" xr:uid="{00000000-0005-0000-0000-00009D330000}"/>
    <cellStyle name="Normal 4 2 2 2 2 4 2 2 3 2" xfId="35790" xr:uid="{00000000-0005-0000-0000-00009E330000}"/>
    <cellStyle name="Normal 4 2 2 2 2 4 2 2 4" xfId="30480" xr:uid="{00000000-0005-0000-0000-00009F330000}"/>
    <cellStyle name="Normal 4 2 2 2 2 4 2 2 5" xfId="25165" xr:uid="{00000000-0005-0000-0000-0000A0330000}"/>
    <cellStyle name="Normal 4 2 2 2 2 4 2 3" xfId="9083" xr:uid="{00000000-0005-0000-0000-0000A1330000}"/>
    <cellStyle name="Normal 4 2 2 2 2 4 2 3 2" xfId="19528" xr:uid="{00000000-0005-0000-0000-0000A2330000}"/>
    <cellStyle name="Normal 4 2 2 2 2 4 2 3 2 2" xfId="42873" xr:uid="{00000000-0005-0000-0000-0000A3330000}"/>
    <cellStyle name="Normal 4 2 2 2 2 4 2 3 3" xfId="14374" xr:uid="{00000000-0005-0000-0000-0000A4330000}"/>
    <cellStyle name="Normal 4 2 2 2 2 4 2 3 3 2" xfId="37558" xr:uid="{00000000-0005-0000-0000-0000A5330000}"/>
    <cellStyle name="Normal 4 2 2 2 2 4 2 3 4" xfId="32248" xr:uid="{00000000-0005-0000-0000-0000A6330000}"/>
    <cellStyle name="Normal 4 2 2 2 2 4 2 3 5" xfId="26933" xr:uid="{00000000-0005-0000-0000-0000A7330000}"/>
    <cellStyle name="Normal 4 2 2 2 2 4 2 4" xfId="16155" xr:uid="{00000000-0005-0000-0000-0000A8330000}"/>
    <cellStyle name="Normal 4 2 2 2 2 4 2 4 2" xfId="39342" xr:uid="{00000000-0005-0000-0000-0000A9330000}"/>
    <cellStyle name="Normal 4 2 2 2 2 4 2 5" xfId="10846" xr:uid="{00000000-0005-0000-0000-0000AA330000}"/>
    <cellStyle name="Normal 4 2 2 2 2 4 2 5 2" xfId="34027" xr:uid="{00000000-0005-0000-0000-0000AB330000}"/>
    <cellStyle name="Normal 4 2 2 2 2 4 2 6" xfId="21473" xr:uid="{00000000-0005-0000-0000-0000AC330000}"/>
    <cellStyle name="Normal 4 2 2 2 2 4 2 6 2" xfId="28717" xr:uid="{00000000-0005-0000-0000-0000AD330000}"/>
    <cellStyle name="Normal 4 2 2 2 2 4 2 7" xfId="23402" xr:uid="{00000000-0005-0000-0000-0000AE330000}"/>
    <cellStyle name="Normal 4 2 2 2 2 4 2 8" xfId="44668" xr:uid="{00000000-0005-0000-0000-0000AF330000}"/>
    <cellStyle name="Normal 4 2 2 2 2 4 2 9" xfId="4648" xr:uid="{00000000-0005-0000-0000-0000B0330000}"/>
    <cellStyle name="Normal 4 2 2 2 2 4 3" xfId="6638" xr:uid="{00000000-0005-0000-0000-0000B1330000}"/>
    <cellStyle name="Normal 4 2 2 2 2 4 3 2" xfId="17041" xr:uid="{00000000-0005-0000-0000-0000B2330000}"/>
    <cellStyle name="Normal 4 2 2 2 2 4 3 2 2" xfId="40293" xr:uid="{00000000-0005-0000-0000-0000B3330000}"/>
    <cellStyle name="Normal 4 2 2 2 2 4 3 3" xfId="11795" xr:uid="{00000000-0005-0000-0000-0000B4330000}"/>
    <cellStyle name="Normal 4 2 2 2 2 4 3 3 2" xfId="34978" xr:uid="{00000000-0005-0000-0000-0000B5330000}"/>
    <cellStyle name="Normal 4 2 2 2 2 4 3 4" xfId="29668" xr:uid="{00000000-0005-0000-0000-0000B6330000}"/>
    <cellStyle name="Normal 4 2 2 2 2 4 3 5" xfId="24353" xr:uid="{00000000-0005-0000-0000-0000B7330000}"/>
    <cellStyle name="Normal 4 2 2 2 2 4 4" xfId="8330" xr:uid="{00000000-0005-0000-0000-0000B8330000}"/>
    <cellStyle name="Normal 4 2 2 2 2 4 4 2" xfId="18716" xr:uid="{00000000-0005-0000-0000-0000B9330000}"/>
    <cellStyle name="Normal 4 2 2 2 2 4 4 2 2" xfId="42061" xr:uid="{00000000-0005-0000-0000-0000BA330000}"/>
    <cellStyle name="Normal 4 2 2 2 2 4 4 3" xfId="13562" xr:uid="{00000000-0005-0000-0000-0000BB330000}"/>
    <cellStyle name="Normal 4 2 2 2 2 4 4 3 2" xfId="36746" xr:uid="{00000000-0005-0000-0000-0000BC330000}"/>
    <cellStyle name="Normal 4 2 2 2 2 4 4 4" xfId="31436" xr:uid="{00000000-0005-0000-0000-0000BD330000}"/>
    <cellStyle name="Normal 4 2 2 2 2 4 4 5" xfId="26121" xr:uid="{00000000-0005-0000-0000-0000BE330000}"/>
    <cellStyle name="Normal 4 2 2 2 2 4 5" xfId="15343" xr:uid="{00000000-0005-0000-0000-0000BF330000}"/>
    <cellStyle name="Normal 4 2 2 2 2 4 5 2" xfId="38530" xr:uid="{00000000-0005-0000-0000-0000C0330000}"/>
    <cellStyle name="Normal 4 2 2 2 2 4 6" xfId="10034" xr:uid="{00000000-0005-0000-0000-0000C1330000}"/>
    <cellStyle name="Normal 4 2 2 2 2 4 6 2" xfId="33215" xr:uid="{00000000-0005-0000-0000-0000C2330000}"/>
    <cellStyle name="Normal 4 2 2 2 2 4 7" xfId="20661" xr:uid="{00000000-0005-0000-0000-0000C3330000}"/>
    <cellStyle name="Normal 4 2 2 2 2 4 7 2" xfId="27905" xr:uid="{00000000-0005-0000-0000-0000C4330000}"/>
    <cellStyle name="Normal 4 2 2 2 2 4 8" xfId="22590" xr:uid="{00000000-0005-0000-0000-0000C5330000}"/>
    <cellStyle name="Normal 4 2 2 2 2 4 9" xfId="43856" xr:uid="{00000000-0005-0000-0000-0000C6330000}"/>
    <cellStyle name="Normal 4 2 2 2 2 5" xfId="646" xr:uid="{00000000-0005-0000-0000-0000C7330000}"/>
    <cellStyle name="Normal 4 2 2 2 2 5 10" xfId="2610" xr:uid="{00000000-0005-0000-0000-0000C8330000}"/>
    <cellStyle name="Normal 4 2 2 2 2 5 2" xfId="6239" xr:uid="{00000000-0005-0000-0000-0000C9330000}"/>
    <cellStyle name="Normal 4 2 2 2 2 5 2 2" xfId="16683" xr:uid="{00000000-0005-0000-0000-0000CA330000}"/>
    <cellStyle name="Normal 4 2 2 2 2 5 2 2 2" xfId="39887" xr:uid="{00000000-0005-0000-0000-0000CB330000}"/>
    <cellStyle name="Normal 4 2 2 2 2 5 2 3" xfId="11389" xr:uid="{00000000-0005-0000-0000-0000CC330000}"/>
    <cellStyle name="Normal 4 2 2 2 2 5 2 3 2" xfId="34572" xr:uid="{00000000-0005-0000-0000-0000CD330000}"/>
    <cellStyle name="Normal 4 2 2 2 2 5 2 4" xfId="29262" xr:uid="{00000000-0005-0000-0000-0000CE330000}"/>
    <cellStyle name="Normal 4 2 2 2 2 5 2 5" xfId="23947" xr:uid="{00000000-0005-0000-0000-0000CF330000}"/>
    <cellStyle name="Normal 4 2 2 2 2 5 3" xfId="7972" xr:uid="{00000000-0005-0000-0000-0000D0330000}"/>
    <cellStyle name="Normal 4 2 2 2 2 5 3 2" xfId="18311" xr:uid="{00000000-0005-0000-0000-0000D1330000}"/>
    <cellStyle name="Normal 4 2 2 2 2 5 3 2 2" xfId="41655" xr:uid="{00000000-0005-0000-0000-0000D2330000}"/>
    <cellStyle name="Normal 4 2 2 2 2 5 3 3" xfId="13156" xr:uid="{00000000-0005-0000-0000-0000D3330000}"/>
    <cellStyle name="Normal 4 2 2 2 2 5 3 3 2" xfId="36340" xr:uid="{00000000-0005-0000-0000-0000D4330000}"/>
    <cellStyle name="Normal 4 2 2 2 2 5 3 4" xfId="31030" xr:uid="{00000000-0005-0000-0000-0000D5330000}"/>
    <cellStyle name="Normal 4 2 2 2 2 5 3 5" xfId="25715" xr:uid="{00000000-0005-0000-0000-0000D6330000}"/>
    <cellStyle name="Normal 4 2 2 2 2 5 4" xfId="14937" xr:uid="{00000000-0005-0000-0000-0000D7330000}"/>
    <cellStyle name="Normal 4 2 2 2 2 5 4 2" xfId="38124" xr:uid="{00000000-0005-0000-0000-0000D8330000}"/>
    <cellStyle name="Normal 4 2 2 2 2 5 5" xfId="9628" xr:uid="{00000000-0005-0000-0000-0000D9330000}"/>
    <cellStyle name="Normal 4 2 2 2 2 5 5 2" xfId="32809" xr:uid="{00000000-0005-0000-0000-0000DA330000}"/>
    <cellStyle name="Normal 4 2 2 2 2 5 6" xfId="20255" xr:uid="{00000000-0005-0000-0000-0000DB330000}"/>
    <cellStyle name="Normal 4 2 2 2 2 5 6 2" xfId="27499" xr:uid="{00000000-0005-0000-0000-0000DC330000}"/>
    <cellStyle name="Normal 4 2 2 2 2 5 7" xfId="22184" xr:uid="{00000000-0005-0000-0000-0000DD330000}"/>
    <cellStyle name="Normal 4 2 2 2 2 5 8" xfId="43450" xr:uid="{00000000-0005-0000-0000-0000DE330000}"/>
    <cellStyle name="Normal 4 2 2 2 2 5 9" xfId="4649" xr:uid="{00000000-0005-0000-0000-0000DF330000}"/>
    <cellStyle name="Normal 4 2 2 2 2 6" xfId="1473" xr:uid="{00000000-0005-0000-0000-0000E0330000}"/>
    <cellStyle name="Normal 4 2 2 2 2 6 10" xfId="3422" xr:uid="{00000000-0005-0000-0000-0000E1330000}"/>
    <cellStyle name="Normal 4 2 2 2 2 6 2" xfId="7038" xr:uid="{00000000-0005-0000-0000-0000E2330000}"/>
    <cellStyle name="Normal 4 2 2 2 2 6 2 2" xfId="17411" xr:uid="{00000000-0005-0000-0000-0000E3330000}"/>
    <cellStyle name="Normal 4 2 2 2 2 6 2 2 2" xfId="40699" xr:uid="{00000000-0005-0000-0000-0000E4330000}"/>
    <cellStyle name="Normal 4 2 2 2 2 6 2 3" xfId="12201" xr:uid="{00000000-0005-0000-0000-0000E5330000}"/>
    <cellStyle name="Normal 4 2 2 2 2 6 2 3 2" xfId="35384" xr:uid="{00000000-0005-0000-0000-0000E6330000}"/>
    <cellStyle name="Normal 4 2 2 2 2 6 2 4" xfId="30074" xr:uid="{00000000-0005-0000-0000-0000E7330000}"/>
    <cellStyle name="Normal 4 2 2 2 2 6 2 5" xfId="24759" xr:uid="{00000000-0005-0000-0000-0000E8330000}"/>
    <cellStyle name="Normal 4 2 2 2 2 6 3" xfId="8700" xr:uid="{00000000-0005-0000-0000-0000E9330000}"/>
    <cellStyle name="Normal 4 2 2 2 2 6 3 2" xfId="19122" xr:uid="{00000000-0005-0000-0000-0000EA330000}"/>
    <cellStyle name="Normal 4 2 2 2 2 6 3 2 2" xfId="42467" xr:uid="{00000000-0005-0000-0000-0000EB330000}"/>
    <cellStyle name="Normal 4 2 2 2 2 6 3 3" xfId="13968" xr:uid="{00000000-0005-0000-0000-0000EC330000}"/>
    <cellStyle name="Normal 4 2 2 2 2 6 3 3 2" xfId="37152" xr:uid="{00000000-0005-0000-0000-0000ED330000}"/>
    <cellStyle name="Normal 4 2 2 2 2 6 3 4" xfId="31842" xr:uid="{00000000-0005-0000-0000-0000EE330000}"/>
    <cellStyle name="Normal 4 2 2 2 2 6 3 5" xfId="26527" xr:uid="{00000000-0005-0000-0000-0000EF330000}"/>
    <cellStyle name="Normal 4 2 2 2 2 6 4" xfId="15749" xr:uid="{00000000-0005-0000-0000-0000F0330000}"/>
    <cellStyle name="Normal 4 2 2 2 2 6 4 2" xfId="38936" xr:uid="{00000000-0005-0000-0000-0000F1330000}"/>
    <cellStyle name="Normal 4 2 2 2 2 6 5" xfId="10440" xr:uid="{00000000-0005-0000-0000-0000F2330000}"/>
    <cellStyle name="Normal 4 2 2 2 2 6 5 2" xfId="33621" xr:uid="{00000000-0005-0000-0000-0000F3330000}"/>
    <cellStyle name="Normal 4 2 2 2 2 6 6" xfId="21067" xr:uid="{00000000-0005-0000-0000-0000F4330000}"/>
    <cellStyle name="Normal 4 2 2 2 2 6 6 2" xfId="28311" xr:uid="{00000000-0005-0000-0000-0000F5330000}"/>
    <cellStyle name="Normal 4 2 2 2 2 6 7" xfId="22996" xr:uid="{00000000-0005-0000-0000-0000F6330000}"/>
    <cellStyle name="Normal 4 2 2 2 2 6 8" xfId="44262" xr:uid="{00000000-0005-0000-0000-0000F7330000}"/>
    <cellStyle name="Normal 4 2 2 2 2 6 9" xfId="4650" xr:uid="{00000000-0005-0000-0000-0000F8330000}"/>
    <cellStyle name="Normal 4 2 2 2 2 7" xfId="6107" xr:uid="{00000000-0005-0000-0000-0000F9330000}"/>
    <cellStyle name="Normal 4 2 2 2 2 7 2" xfId="16549" xr:uid="{00000000-0005-0000-0000-0000FA330000}"/>
    <cellStyle name="Normal 4 2 2 2 2 7 2 2" xfId="39753" xr:uid="{00000000-0005-0000-0000-0000FB330000}"/>
    <cellStyle name="Normal 4 2 2 2 2 7 3" xfId="11255" xr:uid="{00000000-0005-0000-0000-0000FC330000}"/>
    <cellStyle name="Normal 4 2 2 2 2 7 3 2" xfId="34438" xr:uid="{00000000-0005-0000-0000-0000FD330000}"/>
    <cellStyle name="Normal 4 2 2 2 2 7 4" xfId="29128" xr:uid="{00000000-0005-0000-0000-0000FE330000}"/>
    <cellStyle name="Normal 4 2 2 2 2 7 5" xfId="23813" xr:uid="{00000000-0005-0000-0000-0000FF330000}"/>
    <cellStyle name="Normal 4 2 2 2 2 8" xfId="7838" xr:uid="{00000000-0005-0000-0000-000000340000}"/>
    <cellStyle name="Normal 4 2 2 2 2 8 2" xfId="18177" xr:uid="{00000000-0005-0000-0000-000001340000}"/>
    <cellStyle name="Normal 4 2 2 2 2 8 2 2" xfId="41521" xr:uid="{00000000-0005-0000-0000-000002340000}"/>
    <cellStyle name="Normal 4 2 2 2 2 8 3" xfId="13022" xr:uid="{00000000-0005-0000-0000-000003340000}"/>
    <cellStyle name="Normal 4 2 2 2 2 8 3 2" xfId="36206" xr:uid="{00000000-0005-0000-0000-000004340000}"/>
    <cellStyle name="Normal 4 2 2 2 2 8 4" xfId="30896" xr:uid="{00000000-0005-0000-0000-000005340000}"/>
    <cellStyle name="Normal 4 2 2 2 2 8 5" xfId="25581" xr:uid="{00000000-0005-0000-0000-000006340000}"/>
    <cellStyle name="Normal 4 2 2 2 2 9" xfId="14803" xr:uid="{00000000-0005-0000-0000-000007340000}"/>
    <cellStyle name="Normal 4 2 2 2 2 9 2" xfId="37990" xr:uid="{00000000-0005-0000-0000-000008340000}"/>
    <cellStyle name="Normal 4 2 2 2 3" xfId="722" xr:uid="{00000000-0005-0000-0000-000009340000}"/>
    <cellStyle name="Normal 4 2 2 2 3 10" xfId="43523" xr:uid="{00000000-0005-0000-0000-00000A340000}"/>
    <cellStyle name="Normal 4 2 2 2 3 11" xfId="4651" xr:uid="{00000000-0005-0000-0000-00000B340000}"/>
    <cellStyle name="Normal 4 2 2 2 3 12" xfId="2683" xr:uid="{00000000-0005-0000-0000-00000C340000}"/>
    <cellStyle name="Normal 4 2 2 2 3 2" xfId="1138" xr:uid="{00000000-0005-0000-0000-00000D340000}"/>
    <cellStyle name="Normal 4 2 2 2 3 2 10" xfId="4652" xr:uid="{00000000-0005-0000-0000-00000E340000}"/>
    <cellStyle name="Normal 4 2 2 2 3 2 11" xfId="3089" xr:uid="{00000000-0005-0000-0000-00000F340000}"/>
    <cellStyle name="Normal 4 2 2 2 3 2 2" xfId="1953" xr:uid="{00000000-0005-0000-0000-000010340000}"/>
    <cellStyle name="Normal 4 2 2 2 3 2 2 10" xfId="3901" xr:uid="{00000000-0005-0000-0000-000011340000}"/>
    <cellStyle name="Normal 4 2 2 2 3 2 2 2" xfId="7510" xr:uid="{00000000-0005-0000-0000-000012340000}"/>
    <cellStyle name="Normal 4 2 2 2 3 2 2 2 2" xfId="17854" xr:uid="{00000000-0005-0000-0000-000013340000}"/>
    <cellStyle name="Normal 4 2 2 2 3 2 2 2 2 2" xfId="41178" xr:uid="{00000000-0005-0000-0000-000014340000}"/>
    <cellStyle name="Normal 4 2 2 2 3 2 2 2 3" xfId="12680" xr:uid="{00000000-0005-0000-0000-000015340000}"/>
    <cellStyle name="Normal 4 2 2 2 3 2 2 2 3 2" xfId="35863" xr:uid="{00000000-0005-0000-0000-000016340000}"/>
    <cellStyle name="Normal 4 2 2 2 3 2 2 2 4" xfId="30553" xr:uid="{00000000-0005-0000-0000-000017340000}"/>
    <cellStyle name="Normal 4 2 2 2 3 2 2 2 5" xfId="25238" xr:uid="{00000000-0005-0000-0000-000018340000}"/>
    <cellStyle name="Normal 4 2 2 2 3 2 2 3" xfId="9144" xr:uid="{00000000-0005-0000-0000-000019340000}"/>
    <cellStyle name="Normal 4 2 2 2 3 2 2 3 2" xfId="19601" xr:uid="{00000000-0005-0000-0000-00001A340000}"/>
    <cellStyle name="Normal 4 2 2 2 3 2 2 3 2 2" xfId="42946" xr:uid="{00000000-0005-0000-0000-00001B340000}"/>
    <cellStyle name="Normal 4 2 2 2 3 2 2 3 3" xfId="14447" xr:uid="{00000000-0005-0000-0000-00001C340000}"/>
    <cellStyle name="Normal 4 2 2 2 3 2 2 3 3 2" xfId="37631" xr:uid="{00000000-0005-0000-0000-00001D340000}"/>
    <cellStyle name="Normal 4 2 2 2 3 2 2 3 4" xfId="32321" xr:uid="{00000000-0005-0000-0000-00001E340000}"/>
    <cellStyle name="Normal 4 2 2 2 3 2 2 3 5" xfId="27006" xr:uid="{00000000-0005-0000-0000-00001F340000}"/>
    <cellStyle name="Normal 4 2 2 2 3 2 2 4" xfId="16228" xr:uid="{00000000-0005-0000-0000-000020340000}"/>
    <cellStyle name="Normal 4 2 2 2 3 2 2 4 2" xfId="39415" xr:uid="{00000000-0005-0000-0000-000021340000}"/>
    <cellStyle name="Normal 4 2 2 2 3 2 2 5" xfId="10919" xr:uid="{00000000-0005-0000-0000-000022340000}"/>
    <cellStyle name="Normal 4 2 2 2 3 2 2 5 2" xfId="34100" xr:uid="{00000000-0005-0000-0000-000023340000}"/>
    <cellStyle name="Normal 4 2 2 2 3 2 2 6" xfId="21546" xr:uid="{00000000-0005-0000-0000-000024340000}"/>
    <cellStyle name="Normal 4 2 2 2 3 2 2 6 2" xfId="28790" xr:uid="{00000000-0005-0000-0000-000025340000}"/>
    <cellStyle name="Normal 4 2 2 2 3 2 2 7" xfId="23475" xr:uid="{00000000-0005-0000-0000-000026340000}"/>
    <cellStyle name="Normal 4 2 2 2 3 2 2 8" xfId="44741" xr:uid="{00000000-0005-0000-0000-000027340000}"/>
    <cellStyle name="Normal 4 2 2 2 3 2 2 9" xfId="4653" xr:uid="{00000000-0005-0000-0000-000028340000}"/>
    <cellStyle name="Normal 4 2 2 2 3 2 3" xfId="6710" xr:uid="{00000000-0005-0000-0000-000029340000}"/>
    <cellStyle name="Normal 4 2 2 2 3 2 3 2" xfId="17102" xr:uid="{00000000-0005-0000-0000-00002A340000}"/>
    <cellStyle name="Normal 4 2 2 2 3 2 3 2 2" xfId="40366" xr:uid="{00000000-0005-0000-0000-00002B340000}"/>
    <cellStyle name="Normal 4 2 2 2 3 2 3 3" xfId="11868" xr:uid="{00000000-0005-0000-0000-00002C340000}"/>
    <cellStyle name="Normal 4 2 2 2 3 2 3 3 2" xfId="35051" xr:uid="{00000000-0005-0000-0000-00002D340000}"/>
    <cellStyle name="Normal 4 2 2 2 3 2 3 4" xfId="29741" xr:uid="{00000000-0005-0000-0000-00002E340000}"/>
    <cellStyle name="Normal 4 2 2 2 3 2 3 5" xfId="24426" xr:uid="{00000000-0005-0000-0000-00002F340000}"/>
    <cellStyle name="Normal 4 2 2 2 3 2 4" xfId="8391" xr:uid="{00000000-0005-0000-0000-000030340000}"/>
    <cellStyle name="Normal 4 2 2 2 3 2 4 2" xfId="18789" xr:uid="{00000000-0005-0000-0000-000031340000}"/>
    <cellStyle name="Normal 4 2 2 2 3 2 4 2 2" xfId="42134" xr:uid="{00000000-0005-0000-0000-000032340000}"/>
    <cellStyle name="Normal 4 2 2 2 3 2 4 3" xfId="13635" xr:uid="{00000000-0005-0000-0000-000033340000}"/>
    <cellStyle name="Normal 4 2 2 2 3 2 4 3 2" xfId="36819" xr:uid="{00000000-0005-0000-0000-000034340000}"/>
    <cellStyle name="Normal 4 2 2 2 3 2 4 4" xfId="31509" xr:uid="{00000000-0005-0000-0000-000035340000}"/>
    <cellStyle name="Normal 4 2 2 2 3 2 4 5" xfId="26194" xr:uid="{00000000-0005-0000-0000-000036340000}"/>
    <cellStyle name="Normal 4 2 2 2 3 2 5" xfId="15416" xr:uid="{00000000-0005-0000-0000-000037340000}"/>
    <cellStyle name="Normal 4 2 2 2 3 2 5 2" xfId="38603" xr:uid="{00000000-0005-0000-0000-000038340000}"/>
    <cellStyle name="Normal 4 2 2 2 3 2 6" xfId="10107" xr:uid="{00000000-0005-0000-0000-000039340000}"/>
    <cellStyle name="Normal 4 2 2 2 3 2 6 2" xfId="33288" xr:uid="{00000000-0005-0000-0000-00003A340000}"/>
    <cellStyle name="Normal 4 2 2 2 3 2 7" xfId="20734" xr:uid="{00000000-0005-0000-0000-00003B340000}"/>
    <cellStyle name="Normal 4 2 2 2 3 2 7 2" xfId="27978" xr:uid="{00000000-0005-0000-0000-00003C340000}"/>
    <cellStyle name="Normal 4 2 2 2 3 2 8" xfId="22663" xr:uid="{00000000-0005-0000-0000-00003D340000}"/>
    <cellStyle name="Normal 4 2 2 2 3 2 9" xfId="43929" xr:uid="{00000000-0005-0000-0000-00003E340000}"/>
    <cellStyle name="Normal 4 2 2 2 3 3" xfId="1546" xr:uid="{00000000-0005-0000-0000-00003F340000}"/>
    <cellStyle name="Normal 4 2 2 2 3 3 10" xfId="3495" xr:uid="{00000000-0005-0000-0000-000040340000}"/>
    <cellStyle name="Normal 4 2 2 2 3 3 2" xfId="7110" xr:uid="{00000000-0005-0000-0000-000041340000}"/>
    <cellStyle name="Normal 4 2 2 2 3 3 2 2" xfId="17472" xr:uid="{00000000-0005-0000-0000-000042340000}"/>
    <cellStyle name="Normal 4 2 2 2 3 3 2 2 2" xfId="40772" xr:uid="{00000000-0005-0000-0000-000043340000}"/>
    <cellStyle name="Normal 4 2 2 2 3 3 2 3" xfId="12274" xr:uid="{00000000-0005-0000-0000-000044340000}"/>
    <cellStyle name="Normal 4 2 2 2 3 3 2 3 2" xfId="35457" xr:uid="{00000000-0005-0000-0000-000045340000}"/>
    <cellStyle name="Normal 4 2 2 2 3 3 2 4" xfId="30147" xr:uid="{00000000-0005-0000-0000-000046340000}"/>
    <cellStyle name="Normal 4 2 2 2 3 3 2 5" xfId="24832" xr:uid="{00000000-0005-0000-0000-000047340000}"/>
    <cellStyle name="Normal 4 2 2 2 3 3 3" xfId="8761" xr:uid="{00000000-0005-0000-0000-000048340000}"/>
    <cellStyle name="Normal 4 2 2 2 3 3 3 2" xfId="19195" xr:uid="{00000000-0005-0000-0000-000049340000}"/>
    <cellStyle name="Normal 4 2 2 2 3 3 3 2 2" xfId="42540" xr:uid="{00000000-0005-0000-0000-00004A340000}"/>
    <cellStyle name="Normal 4 2 2 2 3 3 3 3" xfId="14041" xr:uid="{00000000-0005-0000-0000-00004B340000}"/>
    <cellStyle name="Normal 4 2 2 2 3 3 3 3 2" xfId="37225" xr:uid="{00000000-0005-0000-0000-00004C340000}"/>
    <cellStyle name="Normal 4 2 2 2 3 3 3 4" xfId="31915" xr:uid="{00000000-0005-0000-0000-00004D340000}"/>
    <cellStyle name="Normal 4 2 2 2 3 3 3 5" xfId="26600" xr:uid="{00000000-0005-0000-0000-00004E340000}"/>
    <cellStyle name="Normal 4 2 2 2 3 3 4" xfId="15822" xr:uid="{00000000-0005-0000-0000-00004F340000}"/>
    <cellStyle name="Normal 4 2 2 2 3 3 4 2" xfId="39009" xr:uid="{00000000-0005-0000-0000-000050340000}"/>
    <cellStyle name="Normal 4 2 2 2 3 3 5" xfId="10513" xr:uid="{00000000-0005-0000-0000-000051340000}"/>
    <cellStyle name="Normal 4 2 2 2 3 3 5 2" xfId="33694" xr:uid="{00000000-0005-0000-0000-000052340000}"/>
    <cellStyle name="Normal 4 2 2 2 3 3 6" xfId="21140" xr:uid="{00000000-0005-0000-0000-000053340000}"/>
    <cellStyle name="Normal 4 2 2 2 3 3 6 2" xfId="28384" xr:uid="{00000000-0005-0000-0000-000054340000}"/>
    <cellStyle name="Normal 4 2 2 2 3 3 7" xfId="23069" xr:uid="{00000000-0005-0000-0000-000055340000}"/>
    <cellStyle name="Normal 4 2 2 2 3 3 8" xfId="44335" xr:uid="{00000000-0005-0000-0000-000056340000}"/>
    <cellStyle name="Normal 4 2 2 2 3 3 9" xfId="4654" xr:uid="{00000000-0005-0000-0000-000057340000}"/>
    <cellStyle name="Normal 4 2 2 2 3 4" xfId="6311" xr:uid="{00000000-0005-0000-0000-000058340000}"/>
    <cellStyle name="Normal 4 2 2 2 3 4 2" xfId="16744" xr:uid="{00000000-0005-0000-0000-000059340000}"/>
    <cellStyle name="Normal 4 2 2 2 3 4 2 2" xfId="39960" xr:uid="{00000000-0005-0000-0000-00005A340000}"/>
    <cellStyle name="Normal 4 2 2 2 3 4 3" xfId="11462" xr:uid="{00000000-0005-0000-0000-00005B340000}"/>
    <cellStyle name="Normal 4 2 2 2 3 4 3 2" xfId="34645" xr:uid="{00000000-0005-0000-0000-00005C340000}"/>
    <cellStyle name="Normal 4 2 2 2 3 4 4" xfId="29335" xr:uid="{00000000-0005-0000-0000-00005D340000}"/>
    <cellStyle name="Normal 4 2 2 2 3 4 5" xfId="24020" xr:uid="{00000000-0005-0000-0000-00005E340000}"/>
    <cellStyle name="Normal 4 2 2 2 3 5" xfId="8033" xr:uid="{00000000-0005-0000-0000-00005F340000}"/>
    <cellStyle name="Normal 4 2 2 2 3 5 2" xfId="18384" xr:uid="{00000000-0005-0000-0000-000060340000}"/>
    <cellStyle name="Normal 4 2 2 2 3 5 2 2" xfId="41728" xr:uid="{00000000-0005-0000-0000-000061340000}"/>
    <cellStyle name="Normal 4 2 2 2 3 5 3" xfId="13229" xr:uid="{00000000-0005-0000-0000-000062340000}"/>
    <cellStyle name="Normal 4 2 2 2 3 5 3 2" xfId="36413" xr:uid="{00000000-0005-0000-0000-000063340000}"/>
    <cellStyle name="Normal 4 2 2 2 3 5 4" xfId="31103" xr:uid="{00000000-0005-0000-0000-000064340000}"/>
    <cellStyle name="Normal 4 2 2 2 3 5 5" xfId="25788" xr:uid="{00000000-0005-0000-0000-000065340000}"/>
    <cellStyle name="Normal 4 2 2 2 3 6" xfId="15010" xr:uid="{00000000-0005-0000-0000-000066340000}"/>
    <cellStyle name="Normal 4 2 2 2 3 6 2" xfId="38197" xr:uid="{00000000-0005-0000-0000-000067340000}"/>
    <cellStyle name="Normal 4 2 2 2 3 7" xfId="9701" xr:uid="{00000000-0005-0000-0000-000068340000}"/>
    <cellStyle name="Normal 4 2 2 2 3 7 2" xfId="32882" xr:uid="{00000000-0005-0000-0000-000069340000}"/>
    <cellStyle name="Normal 4 2 2 2 3 8" xfId="20328" xr:uid="{00000000-0005-0000-0000-00006A340000}"/>
    <cellStyle name="Normal 4 2 2 2 3 8 2" xfId="27572" xr:uid="{00000000-0005-0000-0000-00006B340000}"/>
    <cellStyle name="Normal 4 2 2 2 3 9" xfId="22257" xr:uid="{00000000-0005-0000-0000-00006C340000}"/>
    <cellStyle name="Normal 4 2 2 2 4" xfId="859" xr:uid="{00000000-0005-0000-0000-00006D340000}"/>
    <cellStyle name="Normal 4 2 2 2 4 10" xfId="43652" xr:uid="{00000000-0005-0000-0000-00006E340000}"/>
    <cellStyle name="Normal 4 2 2 2 4 11" xfId="4655" xr:uid="{00000000-0005-0000-0000-00006F340000}"/>
    <cellStyle name="Normal 4 2 2 2 4 12" xfId="2812" xr:uid="{00000000-0005-0000-0000-000070340000}"/>
    <cellStyle name="Normal 4 2 2 2 4 2" xfId="1267" xr:uid="{00000000-0005-0000-0000-000071340000}"/>
    <cellStyle name="Normal 4 2 2 2 4 2 10" xfId="4656" xr:uid="{00000000-0005-0000-0000-000072340000}"/>
    <cellStyle name="Normal 4 2 2 2 4 2 11" xfId="3218" xr:uid="{00000000-0005-0000-0000-000073340000}"/>
    <cellStyle name="Normal 4 2 2 2 4 2 2" xfId="2082" xr:uid="{00000000-0005-0000-0000-000074340000}"/>
    <cellStyle name="Normal 4 2 2 2 4 2 2 10" xfId="4030" xr:uid="{00000000-0005-0000-0000-000075340000}"/>
    <cellStyle name="Normal 4 2 2 2 4 2 2 2" xfId="7637" xr:uid="{00000000-0005-0000-0000-000076340000}"/>
    <cellStyle name="Normal 4 2 2 2 4 2 2 2 2" xfId="17971" xr:uid="{00000000-0005-0000-0000-000077340000}"/>
    <cellStyle name="Normal 4 2 2 2 4 2 2 2 2 2" xfId="41307" xr:uid="{00000000-0005-0000-0000-000078340000}"/>
    <cellStyle name="Normal 4 2 2 2 4 2 2 2 3" xfId="12809" xr:uid="{00000000-0005-0000-0000-000079340000}"/>
    <cellStyle name="Normal 4 2 2 2 4 2 2 2 3 2" xfId="35992" xr:uid="{00000000-0005-0000-0000-00007A340000}"/>
    <cellStyle name="Normal 4 2 2 2 4 2 2 2 4" xfId="30682" xr:uid="{00000000-0005-0000-0000-00007B340000}"/>
    <cellStyle name="Normal 4 2 2 2 4 2 2 2 5" xfId="25367" xr:uid="{00000000-0005-0000-0000-00007C340000}"/>
    <cellStyle name="Normal 4 2 2 2 4 2 2 3" xfId="9261" xr:uid="{00000000-0005-0000-0000-00007D340000}"/>
    <cellStyle name="Normal 4 2 2 2 4 2 2 3 2" xfId="19730" xr:uid="{00000000-0005-0000-0000-00007E340000}"/>
    <cellStyle name="Normal 4 2 2 2 4 2 2 3 2 2" xfId="43075" xr:uid="{00000000-0005-0000-0000-00007F340000}"/>
    <cellStyle name="Normal 4 2 2 2 4 2 2 3 3" xfId="14576" xr:uid="{00000000-0005-0000-0000-000080340000}"/>
    <cellStyle name="Normal 4 2 2 2 4 2 2 3 3 2" xfId="37760" xr:uid="{00000000-0005-0000-0000-000081340000}"/>
    <cellStyle name="Normal 4 2 2 2 4 2 2 3 4" xfId="32450" xr:uid="{00000000-0005-0000-0000-000082340000}"/>
    <cellStyle name="Normal 4 2 2 2 4 2 2 3 5" xfId="27135" xr:uid="{00000000-0005-0000-0000-000083340000}"/>
    <cellStyle name="Normal 4 2 2 2 4 2 2 4" xfId="16357" xr:uid="{00000000-0005-0000-0000-000084340000}"/>
    <cellStyle name="Normal 4 2 2 2 4 2 2 4 2" xfId="39544" xr:uid="{00000000-0005-0000-0000-000085340000}"/>
    <cellStyle name="Normal 4 2 2 2 4 2 2 5" xfId="11048" xr:uid="{00000000-0005-0000-0000-000086340000}"/>
    <cellStyle name="Normal 4 2 2 2 4 2 2 5 2" xfId="34229" xr:uid="{00000000-0005-0000-0000-000087340000}"/>
    <cellStyle name="Normal 4 2 2 2 4 2 2 6" xfId="21675" xr:uid="{00000000-0005-0000-0000-000088340000}"/>
    <cellStyle name="Normal 4 2 2 2 4 2 2 6 2" xfId="28919" xr:uid="{00000000-0005-0000-0000-000089340000}"/>
    <cellStyle name="Normal 4 2 2 2 4 2 2 7" xfId="23604" xr:uid="{00000000-0005-0000-0000-00008A340000}"/>
    <cellStyle name="Normal 4 2 2 2 4 2 2 8" xfId="44870" xr:uid="{00000000-0005-0000-0000-00008B340000}"/>
    <cellStyle name="Normal 4 2 2 2 4 2 2 9" xfId="4657" xr:uid="{00000000-0005-0000-0000-00008C340000}"/>
    <cellStyle name="Normal 4 2 2 2 4 2 3" xfId="6837" xr:uid="{00000000-0005-0000-0000-00008D340000}"/>
    <cellStyle name="Normal 4 2 2 2 4 2 3 2" xfId="17207" xr:uid="{00000000-0005-0000-0000-00008E340000}"/>
    <cellStyle name="Normal 4 2 2 2 4 2 3 2 2" xfId="40495" xr:uid="{00000000-0005-0000-0000-00008F340000}"/>
    <cellStyle name="Normal 4 2 2 2 4 2 3 3" xfId="11997" xr:uid="{00000000-0005-0000-0000-000090340000}"/>
    <cellStyle name="Normal 4 2 2 2 4 2 3 3 2" xfId="35180" xr:uid="{00000000-0005-0000-0000-000091340000}"/>
    <cellStyle name="Normal 4 2 2 2 4 2 3 4" xfId="29870" xr:uid="{00000000-0005-0000-0000-000092340000}"/>
    <cellStyle name="Normal 4 2 2 2 4 2 3 5" xfId="24555" xr:uid="{00000000-0005-0000-0000-000093340000}"/>
    <cellStyle name="Normal 4 2 2 2 4 2 4" xfId="8496" xr:uid="{00000000-0005-0000-0000-000094340000}"/>
    <cellStyle name="Normal 4 2 2 2 4 2 4 2" xfId="18918" xr:uid="{00000000-0005-0000-0000-000095340000}"/>
    <cellStyle name="Normal 4 2 2 2 4 2 4 2 2" xfId="42263" xr:uid="{00000000-0005-0000-0000-000096340000}"/>
    <cellStyle name="Normal 4 2 2 2 4 2 4 3" xfId="13764" xr:uid="{00000000-0005-0000-0000-000097340000}"/>
    <cellStyle name="Normal 4 2 2 2 4 2 4 3 2" xfId="36948" xr:uid="{00000000-0005-0000-0000-000098340000}"/>
    <cellStyle name="Normal 4 2 2 2 4 2 4 4" xfId="31638" xr:uid="{00000000-0005-0000-0000-000099340000}"/>
    <cellStyle name="Normal 4 2 2 2 4 2 4 5" xfId="26323" xr:uid="{00000000-0005-0000-0000-00009A340000}"/>
    <cellStyle name="Normal 4 2 2 2 4 2 5" xfId="15545" xr:uid="{00000000-0005-0000-0000-00009B340000}"/>
    <cellStyle name="Normal 4 2 2 2 4 2 5 2" xfId="38732" xr:uid="{00000000-0005-0000-0000-00009C340000}"/>
    <cellStyle name="Normal 4 2 2 2 4 2 6" xfId="10236" xr:uid="{00000000-0005-0000-0000-00009D340000}"/>
    <cellStyle name="Normal 4 2 2 2 4 2 6 2" xfId="33417" xr:uid="{00000000-0005-0000-0000-00009E340000}"/>
    <cellStyle name="Normal 4 2 2 2 4 2 7" xfId="20863" xr:uid="{00000000-0005-0000-0000-00009F340000}"/>
    <cellStyle name="Normal 4 2 2 2 4 2 7 2" xfId="28107" xr:uid="{00000000-0005-0000-0000-0000A0340000}"/>
    <cellStyle name="Normal 4 2 2 2 4 2 8" xfId="22792" xr:uid="{00000000-0005-0000-0000-0000A1340000}"/>
    <cellStyle name="Normal 4 2 2 2 4 2 9" xfId="44058" xr:uid="{00000000-0005-0000-0000-0000A2340000}"/>
    <cellStyle name="Normal 4 2 2 2 4 3" xfId="1675" xr:uid="{00000000-0005-0000-0000-0000A3340000}"/>
    <cellStyle name="Normal 4 2 2 2 4 3 10" xfId="3624" xr:uid="{00000000-0005-0000-0000-0000A4340000}"/>
    <cellStyle name="Normal 4 2 2 2 4 3 2" xfId="7237" xr:uid="{00000000-0005-0000-0000-0000A5340000}"/>
    <cellStyle name="Normal 4 2 2 2 4 3 2 2" xfId="17589" xr:uid="{00000000-0005-0000-0000-0000A6340000}"/>
    <cellStyle name="Normal 4 2 2 2 4 3 2 2 2" xfId="40901" xr:uid="{00000000-0005-0000-0000-0000A7340000}"/>
    <cellStyle name="Normal 4 2 2 2 4 3 2 3" xfId="12403" xr:uid="{00000000-0005-0000-0000-0000A8340000}"/>
    <cellStyle name="Normal 4 2 2 2 4 3 2 3 2" xfId="35586" xr:uid="{00000000-0005-0000-0000-0000A9340000}"/>
    <cellStyle name="Normal 4 2 2 2 4 3 2 4" xfId="30276" xr:uid="{00000000-0005-0000-0000-0000AA340000}"/>
    <cellStyle name="Normal 4 2 2 2 4 3 2 5" xfId="24961" xr:uid="{00000000-0005-0000-0000-0000AB340000}"/>
    <cellStyle name="Normal 4 2 2 2 4 3 3" xfId="8878" xr:uid="{00000000-0005-0000-0000-0000AC340000}"/>
    <cellStyle name="Normal 4 2 2 2 4 3 3 2" xfId="19324" xr:uid="{00000000-0005-0000-0000-0000AD340000}"/>
    <cellStyle name="Normal 4 2 2 2 4 3 3 2 2" xfId="42669" xr:uid="{00000000-0005-0000-0000-0000AE340000}"/>
    <cellStyle name="Normal 4 2 2 2 4 3 3 3" xfId="14170" xr:uid="{00000000-0005-0000-0000-0000AF340000}"/>
    <cellStyle name="Normal 4 2 2 2 4 3 3 3 2" xfId="37354" xr:uid="{00000000-0005-0000-0000-0000B0340000}"/>
    <cellStyle name="Normal 4 2 2 2 4 3 3 4" xfId="32044" xr:uid="{00000000-0005-0000-0000-0000B1340000}"/>
    <cellStyle name="Normal 4 2 2 2 4 3 3 5" xfId="26729" xr:uid="{00000000-0005-0000-0000-0000B2340000}"/>
    <cellStyle name="Normal 4 2 2 2 4 3 4" xfId="15951" xr:uid="{00000000-0005-0000-0000-0000B3340000}"/>
    <cellStyle name="Normal 4 2 2 2 4 3 4 2" xfId="39138" xr:uid="{00000000-0005-0000-0000-0000B4340000}"/>
    <cellStyle name="Normal 4 2 2 2 4 3 5" xfId="10642" xr:uid="{00000000-0005-0000-0000-0000B5340000}"/>
    <cellStyle name="Normal 4 2 2 2 4 3 5 2" xfId="33823" xr:uid="{00000000-0005-0000-0000-0000B6340000}"/>
    <cellStyle name="Normal 4 2 2 2 4 3 6" xfId="21269" xr:uid="{00000000-0005-0000-0000-0000B7340000}"/>
    <cellStyle name="Normal 4 2 2 2 4 3 6 2" xfId="28513" xr:uid="{00000000-0005-0000-0000-0000B8340000}"/>
    <cellStyle name="Normal 4 2 2 2 4 3 7" xfId="23198" xr:uid="{00000000-0005-0000-0000-0000B9340000}"/>
    <cellStyle name="Normal 4 2 2 2 4 3 8" xfId="44464" xr:uid="{00000000-0005-0000-0000-0000BA340000}"/>
    <cellStyle name="Normal 4 2 2 2 4 3 9" xfId="4658" xr:uid="{00000000-0005-0000-0000-0000BB340000}"/>
    <cellStyle name="Normal 4 2 2 2 4 4" xfId="6438" xr:uid="{00000000-0005-0000-0000-0000BC340000}"/>
    <cellStyle name="Normal 4 2 2 2 4 4 2" xfId="16849" xr:uid="{00000000-0005-0000-0000-0000BD340000}"/>
    <cellStyle name="Normal 4 2 2 2 4 4 2 2" xfId="40089" xr:uid="{00000000-0005-0000-0000-0000BE340000}"/>
    <cellStyle name="Normal 4 2 2 2 4 4 3" xfId="11591" xr:uid="{00000000-0005-0000-0000-0000BF340000}"/>
    <cellStyle name="Normal 4 2 2 2 4 4 3 2" xfId="34774" xr:uid="{00000000-0005-0000-0000-0000C0340000}"/>
    <cellStyle name="Normal 4 2 2 2 4 4 4" xfId="29464" xr:uid="{00000000-0005-0000-0000-0000C1340000}"/>
    <cellStyle name="Normal 4 2 2 2 4 4 5" xfId="24149" xr:uid="{00000000-0005-0000-0000-0000C2340000}"/>
    <cellStyle name="Normal 4 2 2 2 4 5" xfId="8138" xr:uid="{00000000-0005-0000-0000-0000C3340000}"/>
    <cellStyle name="Normal 4 2 2 2 4 5 2" xfId="18513" xr:uid="{00000000-0005-0000-0000-0000C4340000}"/>
    <cellStyle name="Normal 4 2 2 2 4 5 2 2" xfId="41857" xr:uid="{00000000-0005-0000-0000-0000C5340000}"/>
    <cellStyle name="Normal 4 2 2 2 4 5 3" xfId="13358" xr:uid="{00000000-0005-0000-0000-0000C6340000}"/>
    <cellStyle name="Normal 4 2 2 2 4 5 3 2" xfId="36542" xr:uid="{00000000-0005-0000-0000-0000C7340000}"/>
    <cellStyle name="Normal 4 2 2 2 4 5 4" xfId="31232" xr:uid="{00000000-0005-0000-0000-0000C8340000}"/>
    <cellStyle name="Normal 4 2 2 2 4 5 5" xfId="25917" xr:uid="{00000000-0005-0000-0000-0000C9340000}"/>
    <cellStyle name="Normal 4 2 2 2 4 6" xfId="15139" xr:uid="{00000000-0005-0000-0000-0000CA340000}"/>
    <cellStyle name="Normal 4 2 2 2 4 6 2" xfId="38326" xr:uid="{00000000-0005-0000-0000-0000CB340000}"/>
    <cellStyle name="Normal 4 2 2 2 4 7" xfId="9830" xr:uid="{00000000-0005-0000-0000-0000CC340000}"/>
    <cellStyle name="Normal 4 2 2 2 4 7 2" xfId="33011" xr:uid="{00000000-0005-0000-0000-0000CD340000}"/>
    <cellStyle name="Normal 4 2 2 2 4 8" xfId="20457" xr:uid="{00000000-0005-0000-0000-0000CE340000}"/>
    <cellStyle name="Normal 4 2 2 2 4 8 2" xfId="27701" xr:uid="{00000000-0005-0000-0000-0000CF340000}"/>
    <cellStyle name="Normal 4 2 2 2 4 9" xfId="22386" xr:uid="{00000000-0005-0000-0000-0000D0340000}"/>
    <cellStyle name="Normal 4 2 2 2 5" xfId="1003" xr:uid="{00000000-0005-0000-0000-0000D1340000}"/>
    <cellStyle name="Normal 4 2 2 2 5 10" xfId="4659" xr:uid="{00000000-0005-0000-0000-0000D2340000}"/>
    <cellStyle name="Normal 4 2 2 2 5 11" xfId="2954" xr:uid="{00000000-0005-0000-0000-0000D3340000}"/>
    <cellStyle name="Normal 4 2 2 2 5 2" xfId="1818" xr:uid="{00000000-0005-0000-0000-0000D4340000}"/>
    <cellStyle name="Normal 4 2 2 2 5 2 10" xfId="3766" xr:uid="{00000000-0005-0000-0000-0000D5340000}"/>
    <cellStyle name="Normal 4 2 2 2 5 2 2" xfId="7377" xr:uid="{00000000-0005-0000-0000-0000D6340000}"/>
    <cellStyle name="Normal 4 2 2 2 5 2 2 2" xfId="17731" xr:uid="{00000000-0005-0000-0000-0000D7340000}"/>
    <cellStyle name="Normal 4 2 2 2 5 2 2 2 2" xfId="41043" xr:uid="{00000000-0005-0000-0000-0000D8340000}"/>
    <cellStyle name="Normal 4 2 2 2 5 2 2 3" xfId="12545" xr:uid="{00000000-0005-0000-0000-0000D9340000}"/>
    <cellStyle name="Normal 4 2 2 2 5 2 2 3 2" xfId="35728" xr:uid="{00000000-0005-0000-0000-0000DA340000}"/>
    <cellStyle name="Normal 4 2 2 2 5 2 2 4" xfId="30418" xr:uid="{00000000-0005-0000-0000-0000DB340000}"/>
    <cellStyle name="Normal 4 2 2 2 5 2 2 5" xfId="25103" xr:uid="{00000000-0005-0000-0000-0000DC340000}"/>
    <cellStyle name="Normal 4 2 2 2 5 2 3" xfId="9021" xr:uid="{00000000-0005-0000-0000-0000DD340000}"/>
    <cellStyle name="Normal 4 2 2 2 5 2 3 2" xfId="19466" xr:uid="{00000000-0005-0000-0000-0000DE340000}"/>
    <cellStyle name="Normal 4 2 2 2 5 2 3 2 2" xfId="42811" xr:uid="{00000000-0005-0000-0000-0000DF340000}"/>
    <cellStyle name="Normal 4 2 2 2 5 2 3 3" xfId="14312" xr:uid="{00000000-0005-0000-0000-0000E0340000}"/>
    <cellStyle name="Normal 4 2 2 2 5 2 3 3 2" xfId="37496" xr:uid="{00000000-0005-0000-0000-0000E1340000}"/>
    <cellStyle name="Normal 4 2 2 2 5 2 3 4" xfId="32186" xr:uid="{00000000-0005-0000-0000-0000E2340000}"/>
    <cellStyle name="Normal 4 2 2 2 5 2 3 5" xfId="26871" xr:uid="{00000000-0005-0000-0000-0000E3340000}"/>
    <cellStyle name="Normal 4 2 2 2 5 2 4" xfId="16093" xr:uid="{00000000-0005-0000-0000-0000E4340000}"/>
    <cellStyle name="Normal 4 2 2 2 5 2 4 2" xfId="39280" xr:uid="{00000000-0005-0000-0000-0000E5340000}"/>
    <cellStyle name="Normal 4 2 2 2 5 2 5" xfId="10784" xr:uid="{00000000-0005-0000-0000-0000E6340000}"/>
    <cellStyle name="Normal 4 2 2 2 5 2 5 2" xfId="33965" xr:uid="{00000000-0005-0000-0000-0000E7340000}"/>
    <cellStyle name="Normal 4 2 2 2 5 2 6" xfId="21411" xr:uid="{00000000-0005-0000-0000-0000E8340000}"/>
    <cellStyle name="Normal 4 2 2 2 5 2 6 2" xfId="28655" xr:uid="{00000000-0005-0000-0000-0000E9340000}"/>
    <cellStyle name="Normal 4 2 2 2 5 2 7" xfId="23340" xr:uid="{00000000-0005-0000-0000-0000EA340000}"/>
    <cellStyle name="Normal 4 2 2 2 5 2 8" xfId="44606" xr:uid="{00000000-0005-0000-0000-0000EB340000}"/>
    <cellStyle name="Normal 4 2 2 2 5 2 9" xfId="4660" xr:uid="{00000000-0005-0000-0000-0000EC340000}"/>
    <cellStyle name="Normal 4 2 2 2 5 3" xfId="6577" xr:uid="{00000000-0005-0000-0000-0000ED340000}"/>
    <cellStyle name="Normal 4 2 2 2 5 3 2" xfId="16979" xr:uid="{00000000-0005-0000-0000-0000EE340000}"/>
    <cellStyle name="Normal 4 2 2 2 5 3 2 2" xfId="40231" xr:uid="{00000000-0005-0000-0000-0000EF340000}"/>
    <cellStyle name="Normal 4 2 2 2 5 3 3" xfId="11733" xr:uid="{00000000-0005-0000-0000-0000F0340000}"/>
    <cellStyle name="Normal 4 2 2 2 5 3 3 2" xfId="34916" xr:uid="{00000000-0005-0000-0000-0000F1340000}"/>
    <cellStyle name="Normal 4 2 2 2 5 3 4" xfId="29606" xr:uid="{00000000-0005-0000-0000-0000F2340000}"/>
    <cellStyle name="Normal 4 2 2 2 5 3 5" xfId="24291" xr:uid="{00000000-0005-0000-0000-0000F3340000}"/>
    <cellStyle name="Normal 4 2 2 2 5 4" xfId="8268" xr:uid="{00000000-0005-0000-0000-0000F4340000}"/>
    <cellStyle name="Normal 4 2 2 2 5 4 2" xfId="18654" xr:uid="{00000000-0005-0000-0000-0000F5340000}"/>
    <cellStyle name="Normal 4 2 2 2 5 4 2 2" xfId="41999" xr:uid="{00000000-0005-0000-0000-0000F6340000}"/>
    <cellStyle name="Normal 4 2 2 2 5 4 3" xfId="13500" xr:uid="{00000000-0005-0000-0000-0000F7340000}"/>
    <cellStyle name="Normal 4 2 2 2 5 4 3 2" xfId="36684" xr:uid="{00000000-0005-0000-0000-0000F8340000}"/>
    <cellStyle name="Normal 4 2 2 2 5 4 4" xfId="31374" xr:uid="{00000000-0005-0000-0000-0000F9340000}"/>
    <cellStyle name="Normal 4 2 2 2 5 4 5" xfId="26059" xr:uid="{00000000-0005-0000-0000-0000FA340000}"/>
    <cellStyle name="Normal 4 2 2 2 5 5" xfId="15281" xr:uid="{00000000-0005-0000-0000-0000FB340000}"/>
    <cellStyle name="Normal 4 2 2 2 5 5 2" xfId="38468" xr:uid="{00000000-0005-0000-0000-0000FC340000}"/>
    <cellStyle name="Normal 4 2 2 2 5 6" xfId="9972" xr:uid="{00000000-0005-0000-0000-0000FD340000}"/>
    <cellStyle name="Normal 4 2 2 2 5 6 2" xfId="33153" xr:uid="{00000000-0005-0000-0000-0000FE340000}"/>
    <cellStyle name="Normal 4 2 2 2 5 7" xfId="20599" xr:uid="{00000000-0005-0000-0000-0000FF340000}"/>
    <cellStyle name="Normal 4 2 2 2 5 7 2" xfId="27843" xr:uid="{00000000-0005-0000-0000-000000350000}"/>
    <cellStyle name="Normal 4 2 2 2 5 8" xfId="22528" xr:uid="{00000000-0005-0000-0000-000001350000}"/>
    <cellStyle name="Normal 4 2 2 2 5 9" xfId="43794" xr:uid="{00000000-0005-0000-0000-000002350000}"/>
    <cellStyle name="Normal 4 2 2 2 6" xfId="584" xr:uid="{00000000-0005-0000-0000-000003350000}"/>
    <cellStyle name="Normal 4 2 2 2 6 10" xfId="2548" xr:uid="{00000000-0005-0000-0000-000004350000}"/>
    <cellStyle name="Normal 4 2 2 2 6 2" xfId="6178" xr:uid="{00000000-0005-0000-0000-000005350000}"/>
    <cellStyle name="Normal 4 2 2 2 6 2 2" xfId="16621" xr:uid="{00000000-0005-0000-0000-000006350000}"/>
    <cellStyle name="Normal 4 2 2 2 6 2 2 2" xfId="39825" xr:uid="{00000000-0005-0000-0000-000007350000}"/>
    <cellStyle name="Normal 4 2 2 2 6 2 3" xfId="11327" xr:uid="{00000000-0005-0000-0000-000008350000}"/>
    <cellStyle name="Normal 4 2 2 2 6 2 3 2" xfId="34510" xr:uid="{00000000-0005-0000-0000-000009350000}"/>
    <cellStyle name="Normal 4 2 2 2 6 2 4" xfId="29200" xr:uid="{00000000-0005-0000-0000-00000A350000}"/>
    <cellStyle name="Normal 4 2 2 2 6 2 5" xfId="23885" xr:uid="{00000000-0005-0000-0000-00000B350000}"/>
    <cellStyle name="Normal 4 2 2 2 6 3" xfId="7910" xr:uid="{00000000-0005-0000-0000-00000C350000}"/>
    <cellStyle name="Normal 4 2 2 2 6 3 2" xfId="18249" xr:uid="{00000000-0005-0000-0000-00000D350000}"/>
    <cellStyle name="Normal 4 2 2 2 6 3 2 2" xfId="41593" xr:uid="{00000000-0005-0000-0000-00000E350000}"/>
    <cellStyle name="Normal 4 2 2 2 6 3 3" xfId="13094" xr:uid="{00000000-0005-0000-0000-00000F350000}"/>
    <cellStyle name="Normal 4 2 2 2 6 3 3 2" xfId="36278" xr:uid="{00000000-0005-0000-0000-000010350000}"/>
    <cellStyle name="Normal 4 2 2 2 6 3 4" xfId="30968" xr:uid="{00000000-0005-0000-0000-000011350000}"/>
    <cellStyle name="Normal 4 2 2 2 6 3 5" xfId="25653" xr:uid="{00000000-0005-0000-0000-000012350000}"/>
    <cellStyle name="Normal 4 2 2 2 6 4" xfId="14875" xr:uid="{00000000-0005-0000-0000-000013350000}"/>
    <cellStyle name="Normal 4 2 2 2 6 4 2" xfId="38062" xr:uid="{00000000-0005-0000-0000-000014350000}"/>
    <cellStyle name="Normal 4 2 2 2 6 5" xfId="9566" xr:uid="{00000000-0005-0000-0000-000015350000}"/>
    <cellStyle name="Normal 4 2 2 2 6 5 2" xfId="32747" xr:uid="{00000000-0005-0000-0000-000016350000}"/>
    <cellStyle name="Normal 4 2 2 2 6 6" xfId="20193" xr:uid="{00000000-0005-0000-0000-000017350000}"/>
    <cellStyle name="Normal 4 2 2 2 6 6 2" xfId="27437" xr:uid="{00000000-0005-0000-0000-000018350000}"/>
    <cellStyle name="Normal 4 2 2 2 6 7" xfId="22122" xr:uid="{00000000-0005-0000-0000-000019350000}"/>
    <cellStyle name="Normal 4 2 2 2 6 8" xfId="43388" xr:uid="{00000000-0005-0000-0000-00001A350000}"/>
    <cellStyle name="Normal 4 2 2 2 6 9" xfId="4661" xr:uid="{00000000-0005-0000-0000-00001B350000}"/>
    <cellStyle name="Normal 4 2 2 2 7" xfId="1411" xr:uid="{00000000-0005-0000-0000-00001C350000}"/>
    <cellStyle name="Normal 4 2 2 2 7 10" xfId="3360" xr:uid="{00000000-0005-0000-0000-00001D350000}"/>
    <cellStyle name="Normal 4 2 2 2 7 2" xfId="6977" xr:uid="{00000000-0005-0000-0000-00001E350000}"/>
    <cellStyle name="Normal 4 2 2 2 7 2 2" xfId="17349" xr:uid="{00000000-0005-0000-0000-00001F350000}"/>
    <cellStyle name="Normal 4 2 2 2 7 2 2 2" xfId="40637" xr:uid="{00000000-0005-0000-0000-000020350000}"/>
    <cellStyle name="Normal 4 2 2 2 7 2 3" xfId="12139" xr:uid="{00000000-0005-0000-0000-000021350000}"/>
    <cellStyle name="Normal 4 2 2 2 7 2 3 2" xfId="35322" xr:uid="{00000000-0005-0000-0000-000022350000}"/>
    <cellStyle name="Normal 4 2 2 2 7 2 4" xfId="30012" xr:uid="{00000000-0005-0000-0000-000023350000}"/>
    <cellStyle name="Normal 4 2 2 2 7 2 5" xfId="24697" xr:uid="{00000000-0005-0000-0000-000024350000}"/>
    <cellStyle name="Normal 4 2 2 2 7 3" xfId="8638" xr:uid="{00000000-0005-0000-0000-000025350000}"/>
    <cellStyle name="Normal 4 2 2 2 7 3 2" xfId="19060" xr:uid="{00000000-0005-0000-0000-000026350000}"/>
    <cellStyle name="Normal 4 2 2 2 7 3 2 2" xfId="42405" xr:uid="{00000000-0005-0000-0000-000027350000}"/>
    <cellStyle name="Normal 4 2 2 2 7 3 3" xfId="13906" xr:uid="{00000000-0005-0000-0000-000028350000}"/>
    <cellStyle name="Normal 4 2 2 2 7 3 3 2" xfId="37090" xr:uid="{00000000-0005-0000-0000-000029350000}"/>
    <cellStyle name="Normal 4 2 2 2 7 3 4" xfId="31780" xr:uid="{00000000-0005-0000-0000-00002A350000}"/>
    <cellStyle name="Normal 4 2 2 2 7 3 5" xfId="26465" xr:uid="{00000000-0005-0000-0000-00002B350000}"/>
    <cellStyle name="Normal 4 2 2 2 7 4" xfId="15687" xr:uid="{00000000-0005-0000-0000-00002C350000}"/>
    <cellStyle name="Normal 4 2 2 2 7 4 2" xfId="38874" xr:uid="{00000000-0005-0000-0000-00002D350000}"/>
    <cellStyle name="Normal 4 2 2 2 7 5" xfId="10378" xr:uid="{00000000-0005-0000-0000-00002E350000}"/>
    <cellStyle name="Normal 4 2 2 2 7 5 2" xfId="33559" xr:uid="{00000000-0005-0000-0000-00002F350000}"/>
    <cellStyle name="Normal 4 2 2 2 7 6" xfId="21005" xr:uid="{00000000-0005-0000-0000-000030350000}"/>
    <cellStyle name="Normal 4 2 2 2 7 6 2" xfId="28249" xr:uid="{00000000-0005-0000-0000-000031350000}"/>
    <cellStyle name="Normal 4 2 2 2 7 7" xfId="22934" xr:uid="{00000000-0005-0000-0000-000032350000}"/>
    <cellStyle name="Normal 4 2 2 2 7 8" xfId="44200" xr:uid="{00000000-0005-0000-0000-000033350000}"/>
    <cellStyle name="Normal 4 2 2 2 7 9" xfId="4662" xr:uid="{00000000-0005-0000-0000-000034350000}"/>
    <cellStyle name="Normal 4 2 2 2 8" xfId="6045" xr:uid="{00000000-0005-0000-0000-000035350000}"/>
    <cellStyle name="Normal 4 2 2 2 8 2" xfId="16500" xr:uid="{00000000-0005-0000-0000-000036350000}"/>
    <cellStyle name="Normal 4 2 2 2 8 2 2" xfId="39691" xr:uid="{00000000-0005-0000-0000-000037350000}"/>
    <cellStyle name="Normal 4 2 2 2 8 3" xfId="11193" xr:uid="{00000000-0005-0000-0000-000038350000}"/>
    <cellStyle name="Normal 4 2 2 2 8 3 2" xfId="34376" xr:uid="{00000000-0005-0000-0000-000039350000}"/>
    <cellStyle name="Normal 4 2 2 2 8 4" xfId="29066" xr:uid="{00000000-0005-0000-0000-00003A350000}"/>
    <cellStyle name="Normal 4 2 2 2 8 5" xfId="23751" xr:uid="{00000000-0005-0000-0000-00003B350000}"/>
    <cellStyle name="Normal 4 2 2 2 9" xfId="7789" xr:uid="{00000000-0005-0000-0000-00003C350000}"/>
    <cellStyle name="Normal 4 2 2 2 9 2" xfId="18116" xr:uid="{00000000-0005-0000-0000-00003D350000}"/>
    <cellStyle name="Normal 4 2 2 2 9 2 2" xfId="41459" xr:uid="{00000000-0005-0000-0000-00003E350000}"/>
    <cellStyle name="Normal 4 2 2 2 9 3" xfId="12960" xr:uid="{00000000-0005-0000-0000-00003F350000}"/>
    <cellStyle name="Normal 4 2 2 2 9 3 2" xfId="36144" xr:uid="{00000000-0005-0000-0000-000040350000}"/>
    <cellStyle name="Normal 4 2 2 2 9 4" xfId="30834" xr:uid="{00000000-0005-0000-0000-000041350000}"/>
    <cellStyle name="Normal 4 2 2 2 9 5" xfId="25519" xr:uid="{00000000-0005-0000-0000-000042350000}"/>
    <cellStyle name="Normal 4 2 2 3" xfId="471" xr:uid="{00000000-0005-0000-0000-000043350000}"/>
    <cellStyle name="Normal 4 2 2 3 10" xfId="9453" xr:uid="{00000000-0005-0000-0000-000044350000}"/>
    <cellStyle name="Normal 4 2 2 3 10 2" xfId="32634" xr:uid="{00000000-0005-0000-0000-000045350000}"/>
    <cellStyle name="Normal 4 2 2 3 11" xfId="20080" xr:uid="{00000000-0005-0000-0000-000046350000}"/>
    <cellStyle name="Normal 4 2 2 3 11 2" xfId="27324" xr:uid="{00000000-0005-0000-0000-000047350000}"/>
    <cellStyle name="Normal 4 2 2 3 12" xfId="22009" xr:uid="{00000000-0005-0000-0000-000048350000}"/>
    <cellStyle name="Normal 4 2 2 3 13" xfId="43275" xr:uid="{00000000-0005-0000-0000-000049350000}"/>
    <cellStyle name="Normal 4 2 2 3 14" xfId="4663" xr:uid="{00000000-0005-0000-0000-00004A350000}"/>
    <cellStyle name="Normal 4 2 2 3 15" xfId="2435" xr:uid="{00000000-0005-0000-0000-00004B350000}"/>
    <cellStyle name="Normal 4 2 2 3 2" xfId="743" xr:uid="{00000000-0005-0000-0000-00004C350000}"/>
    <cellStyle name="Normal 4 2 2 3 2 10" xfId="43544" xr:uid="{00000000-0005-0000-0000-00004D350000}"/>
    <cellStyle name="Normal 4 2 2 3 2 11" xfId="4664" xr:uid="{00000000-0005-0000-0000-00004E350000}"/>
    <cellStyle name="Normal 4 2 2 3 2 12" xfId="2704" xr:uid="{00000000-0005-0000-0000-00004F350000}"/>
    <cellStyle name="Normal 4 2 2 3 2 2" xfId="1159" xr:uid="{00000000-0005-0000-0000-000050350000}"/>
    <cellStyle name="Normal 4 2 2 3 2 2 10" xfId="4665" xr:uid="{00000000-0005-0000-0000-000051350000}"/>
    <cellStyle name="Normal 4 2 2 3 2 2 11" xfId="3110" xr:uid="{00000000-0005-0000-0000-000052350000}"/>
    <cellStyle name="Normal 4 2 2 3 2 2 2" xfId="1974" xr:uid="{00000000-0005-0000-0000-000053350000}"/>
    <cellStyle name="Normal 4 2 2 3 2 2 2 10" xfId="3922" xr:uid="{00000000-0005-0000-0000-000054350000}"/>
    <cellStyle name="Normal 4 2 2 3 2 2 2 2" xfId="7531" xr:uid="{00000000-0005-0000-0000-000055350000}"/>
    <cellStyle name="Normal 4 2 2 3 2 2 2 2 2" xfId="17875" xr:uid="{00000000-0005-0000-0000-000056350000}"/>
    <cellStyle name="Normal 4 2 2 3 2 2 2 2 2 2" xfId="41199" xr:uid="{00000000-0005-0000-0000-000057350000}"/>
    <cellStyle name="Normal 4 2 2 3 2 2 2 2 3" xfId="12701" xr:uid="{00000000-0005-0000-0000-000058350000}"/>
    <cellStyle name="Normal 4 2 2 3 2 2 2 2 3 2" xfId="35884" xr:uid="{00000000-0005-0000-0000-000059350000}"/>
    <cellStyle name="Normal 4 2 2 3 2 2 2 2 4" xfId="30574" xr:uid="{00000000-0005-0000-0000-00005A350000}"/>
    <cellStyle name="Normal 4 2 2 3 2 2 2 2 5" xfId="25259" xr:uid="{00000000-0005-0000-0000-00005B350000}"/>
    <cellStyle name="Normal 4 2 2 3 2 2 2 3" xfId="9165" xr:uid="{00000000-0005-0000-0000-00005C350000}"/>
    <cellStyle name="Normal 4 2 2 3 2 2 2 3 2" xfId="19622" xr:uid="{00000000-0005-0000-0000-00005D350000}"/>
    <cellStyle name="Normal 4 2 2 3 2 2 2 3 2 2" xfId="42967" xr:uid="{00000000-0005-0000-0000-00005E350000}"/>
    <cellStyle name="Normal 4 2 2 3 2 2 2 3 3" xfId="14468" xr:uid="{00000000-0005-0000-0000-00005F350000}"/>
    <cellStyle name="Normal 4 2 2 3 2 2 2 3 3 2" xfId="37652" xr:uid="{00000000-0005-0000-0000-000060350000}"/>
    <cellStyle name="Normal 4 2 2 3 2 2 2 3 4" xfId="32342" xr:uid="{00000000-0005-0000-0000-000061350000}"/>
    <cellStyle name="Normal 4 2 2 3 2 2 2 3 5" xfId="27027" xr:uid="{00000000-0005-0000-0000-000062350000}"/>
    <cellStyle name="Normal 4 2 2 3 2 2 2 4" xfId="16249" xr:uid="{00000000-0005-0000-0000-000063350000}"/>
    <cellStyle name="Normal 4 2 2 3 2 2 2 4 2" xfId="39436" xr:uid="{00000000-0005-0000-0000-000064350000}"/>
    <cellStyle name="Normal 4 2 2 3 2 2 2 5" xfId="10940" xr:uid="{00000000-0005-0000-0000-000065350000}"/>
    <cellStyle name="Normal 4 2 2 3 2 2 2 5 2" xfId="34121" xr:uid="{00000000-0005-0000-0000-000066350000}"/>
    <cellStyle name="Normal 4 2 2 3 2 2 2 6" xfId="21567" xr:uid="{00000000-0005-0000-0000-000067350000}"/>
    <cellStyle name="Normal 4 2 2 3 2 2 2 6 2" xfId="28811" xr:uid="{00000000-0005-0000-0000-000068350000}"/>
    <cellStyle name="Normal 4 2 2 3 2 2 2 7" xfId="23496" xr:uid="{00000000-0005-0000-0000-000069350000}"/>
    <cellStyle name="Normal 4 2 2 3 2 2 2 8" xfId="44762" xr:uid="{00000000-0005-0000-0000-00006A350000}"/>
    <cellStyle name="Normal 4 2 2 3 2 2 2 9" xfId="4666" xr:uid="{00000000-0005-0000-0000-00006B350000}"/>
    <cellStyle name="Normal 4 2 2 3 2 2 3" xfId="6731" xr:uid="{00000000-0005-0000-0000-00006C350000}"/>
    <cellStyle name="Normal 4 2 2 3 2 2 3 2" xfId="17123" xr:uid="{00000000-0005-0000-0000-00006D350000}"/>
    <cellStyle name="Normal 4 2 2 3 2 2 3 2 2" xfId="40387" xr:uid="{00000000-0005-0000-0000-00006E350000}"/>
    <cellStyle name="Normal 4 2 2 3 2 2 3 3" xfId="11889" xr:uid="{00000000-0005-0000-0000-00006F350000}"/>
    <cellStyle name="Normal 4 2 2 3 2 2 3 3 2" xfId="35072" xr:uid="{00000000-0005-0000-0000-000070350000}"/>
    <cellStyle name="Normal 4 2 2 3 2 2 3 4" xfId="29762" xr:uid="{00000000-0005-0000-0000-000071350000}"/>
    <cellStyle name="Normal 4 2 2 3 2 2 3 5" xfId="24447" xr:uid="{00000000-0005-0000-0000-000072350000}"/>
    <cellStyle name="Normal 4 2 2 3 2 2 4" xfId="8412" xr:uid="{00000000-0005-0000-0000-000073350000}"/>
    <cellStyle name="Normal 4 2 2 3 2 2 4 2" xfId="18810" xr:uid="{00000000-0005-0000-0000-000074350000}"/>
    <cellStyle name="Normal 4 2 2 3 2 2 4 2 2" xfId="42155" xr:uid="{00000000-0005-0000-0000-000075350000}"/>
    <cellStyle name="Normal 4 2 2 3 2 2 4 3" xfId="13656" xr:uid="{00000000-0005-0000-0000-000076350000}"/>
    <cellStyle name="Normal 4 2 2 3 2 2 4 3 2" xfId="36840" xr:uid="{00000000-0005-0000-0000-000077350000}"/>
    <cellStyle name="Normal 4 2 2 3 2 2 4 4" xfId="31530" xr:uid="{00000000-0005-0000-0000-000078350000}"/>
    <cellStyle name="Normal 4 2 2 3 2 2 4 5" xfId="26215" xr:uid="{00000000-0005-0000-0000-000079350000}"/>
    <cellStyle name="Normal 4 2 2 3 2 2 5" xfId="15437" xr:uid="{00000000-0005-0000-0000-00007A350000}"/>
    <cellStyle name="Normal 4 2 2 3 2 2 5 2" xfId="38624" xr:uid="{00000000-0005-0000-0000-00007B350000}"/>
    <cellStyle name="Normal 4 2 2 3 2 2 6" xfId="10128" xr:uid="{00000000-0005-0000-0000-00007C350000}"/>
    <cellStyle name="Normal 4 2 2 3 2 2 6 2" xfId="33309" xr:uid="{00000000-0005-0000-0000-00007D350000}"/>
    <cellStyle name="Normal 4 2 2 3 2 2 7" xfId="20755" xr:uid="{00000000-0005-0000-0000-00007E350000}"/>
    <cellStyle name="Normal 4 2 2 3 2 2 7 2" xfId="27999" xr:uid="{00000000-0005-0000-0000-00007F350000}"/>
    <cellStyle name="Normal 4 2 2 3 2 2 8" xfId="22684" xr:uid="{00000000-0005-0000-0000-000080350000}"/>
    <cellStyle name="Normal 4 2 2 3 2 2 9" xfId="43950" xr:uid="{00000000-0005-0000-0000-000081350000}"/>
    <cellStyle name="Normal 4 2 2 3 2 3" xfId="1567" xr:uid="{00000000-0005-0000-0000-000082350000}"/>
    <cellStyle name="Normal 4 2 2 3 2 3 10" xfId="3516" xr:uid="{00000000-0005-0000-0000-000083350000}"/>
    <cellStyle name="Normal 4 2 2 3 2 3 2" xfId="7131" xr:uid="{00000000-0005-0000-0000-000084350000}"/>
    <cellStyle name="Normal 4 2 2 3 2 3 2 2" xfId="17493" xr:uid="{00000000-0005-0000-0000-000085350000}"/>
    <cellStyle name="Normal 4 2 2 3 2 3 2 2 2" xfId="40793" xr:uid="{00000000-0005-0000-0000-000086350000}"/>
    <cellStyle name="Normal 4 2 2 3 2 3 2 3" xfId="12295" xr:uid="{00000000-0005-0000-0000-000087350000}"/>
    <cellStyle name="Normal 4 2 2 3 2 3 2 3 2" xfId="35478" xr:uid="{00000000-0005-0000-0000-000088350000}"/>
    <cellStyle name="Normal 4 2 2 3 2 3 2 4" xfId="30168" xr:uid="{00000000-0005-0000-0000-000089350000}"/>
    <cellStyle name="Normal 4 2 2 3 2 3 2 5" xfId="24853" xr:uid="{00000000-0005-0000-0000-00008A350000}"/>
    <cellStyle name="Normal 4 2 2 3 2 3 3" xfId="8782" xr:uid="{00000000-0005-0000-0000-00008B350000}"/>
    <cellStyle name="Normal 4 2 2 3 2 3 3 2" xfId="19216" xr:uid="{00000000-0005-0000-0000-00008C350000}"/>
    <cellStyle name="Normal 4 2 2 3 2 3 3 2 2" xfId="42561" xr:uid="{00000000-0005-0000-0000-00008D350000}"/>
    <cellStyle name="Normal 4 2 2 3 2 3 3 3" xfId="14062" xr:uid="{00000000-0005-0000-0000-00008E350000}"/>
    <cellStyle name="Normal 4 2 2 3 2 3 3 3 2" xfId="37246" xr:uid="{00000000-0005-0000-0000-00008F350000}"/>
    <cellStyle name="Normal 4 2 2 3 2 3 3 4" xfId="31936" xr:uid="{00000000-0005-0000-0000-000090350000}"/>
    <cellStyle name="Normal 4 2 2 3 2 3 3 5" xfId="26621" xr:uid="{00000000-0005-0000-0000-000091350000}"/>
    <cellStyle name="Normal 4 2 2 3 2 3 4" xfId="15843" xr:uid="{00000000-0005-0000-0000-000092350000}"/>
    <cellStyle name="Normal 4 2 2 3 2 3 4 2" xfId="39030" xr:uid="{00000000-0005-0000-0000-000093350000}"/>
    <cellStyle name="Normal 4 2 2 3 2 3 5" xfId="10534" xr:uid="{00000000-0005-0000-0000-000094350000}"/>
    <cellStyle name="Normal 4 2 2 3 2 3 5 2" xfId="33715" xr:uid="{00000000-0005-0000-0000-000095350000}"/>
    <cellStyle name="Normal 4 2 2 3 2 3 6" xfId="21161" xr:uid="{00000000-0005-0000-0000-000096350000}"/>
    <cellStyle name="Normal 4 2 2 3 2 3 6 2" xfId="28405" xr:uid="{00000000-0005-0000-0000-000097350000}"/>
    <cellStyle name="Normal 4 2 2 3 2 3 7" xfId="23090" xr:uid="{00000000-0005-0000-0000-000098350000}"/>
    <cellStyle name="Normal 4 2 2 3 2 3 8" xfId="44356" xr:uid="{00000000-0005-0000-0000-000099350000}"/>
    <cellStyle name="Normal 4 2 2 3 2 3 9" xfId="4667" xr:uid="{00000000-0005-0000-0000-00009A350000}"/>
    <cellStyle name="Normal 4 2 2 3 2 4" xfId="6332" xr:uid="{00000000-0005-0000-0000-00009B350000}"/>
    <cellStyle name="Normal 4 2 2 3 2 4 2" xfId="16765" xr:uid="{00000000-0005-0000-0000-00009C350000}"/>
    <cellStyle name="Normal 4 2 2 3 2 4 2 2" xfId="39981" xr:uid="{00000000-0005-0000-0000-00009D350000}"/>
    <cellStyle name="Normal 4 2 2 3 2 4 3" xfId="11483" xr:uid="{00000000-0005-0000-0000-00009E350000}"/>
    <cellStyle name="Normal 4 2 2 3 2 4 3 2" xfId="34666" xr:uid="{00000000-0005-0000-0000-00009F350000}"/>
    <cellStyle name="Normal 4 2 2 3 2 4 4" xfId="29356" xr:uid="{00000000-0005-0000-0000-0000A0350000}"/>
    <cellStyle name="Normal 4 2 2 3 2 4 5" xfId="24041" xr:uid="{00000000-0005-0000-0000-0000A1350000}"/>
    <cellStyle name="Normal 4 2 2 3 2 5" xfId="8054" xr:uid="{00000000-0005-0000-0000-0000A2350000}"/>
    <cellStyle name="Normal 4 2 2 3 2 5 2" xfId="18405" xr:uid="{00000000-0005-0000-0000-0000A3350000}"/>
    <cellStyle name="Normal 4 2 2 3 2 5 2 2" xfId="41749" xr:uid="{00000000-0005-0000-0000-0000A4350000}"/>
    <cellStyle name="Normal 4 2 2 3 2 5 3" xfId="13250" xr:uid="{00000000-0005-0000-0000-0000A5350000}"/>
    <cellStyle name="Normal 4 2 2 3 2 5 3 2" xfId="36434" xr:uid="{00000000-0005-0000-0000-0000A6350000}"/>
    <cellStyle name="Normal 4 2 2 3 2 5 4" xfId="31124" xr:uid="{00000000-0005-0000-0000-0000A7350000}"/>
    <cellStyle name="Normal 4 2 2 3 2 5 5" xfId="25809" xr:uid="{00000000-0005-0000-0000-0000A8350000}"/>
    <cellStyle name="Normal 4 2 2 3 2 6" xfId="15031" xr:uid="{00000000-0005-0000-0000-0000A9350000}"/>
    <cellStyle name="Normal 4 2 2 3 2 6 2" xfId="38218" xr:uid="{00000000-0005-0000-0000-0000AA350000}"/>
    <cellStyle name="Normal 4 2 2 3 2 7" xfId="9722" xr:uid="{00000000-0005-0000-0000-0000AB350000}"/>
    <cellStyle name="Normal 4 2 2 3 2 7 2" xfId="32903" xr:uid="{00000000-0005-0000-0000-0000AC350000}"/>
    <cellStyle name="Normal 4 2 2 3 2 8" xfId="20349" xr:uid="{00000000-0005-0000-0000-0000AD350000}"/>
    <cellStyle name="Normal 4 2 2 3 2 8 2" xfId="27593" xr:uid="{00000000-0005-0000-0000-0000AE350000}"/>
    <cellStyle name="Normal 4 2 2 3 2 9" xfId="22278" xr:uid="{00000000-0005-0000-0000-0000AF350000}"/>
    <cellStyle name="Normal 4 2 2 3 3" xfId="880" xr:uid="{00000000-0005-0000-0000-0000B0350000}"/>
    <cellStyle name="Normal 4 2 2 3 3 10" xfId="43673" xr:uid="{00000000-0005-0000-0000-0000B1350000}"/>
    <cellStyle name="Normal 4 2 2 3 3 11" xfId="4668" xr:uid="{00000000-0005-0000-0000-0000B2350000}"/>
    <cellStyle name="Normal 4 2 2 3 3 12" xfId="2833" xr:uid="{00000000-0005-0000-0000-0000B3350000}"/>
    <cellStyle name="Normal 4 2 2 3 3 2" xfId="1288" xr:uid="{00000000-0005-0000-0000-0000B4350000}"/>
    <cellStyle name="Normal 4 2 2 3 3 2 10" xfId="4669" xr:uid="{00000000-0005-0000-0000-0000B5350000}"/>
    <cellStyle name="Normal 4 2 2 3 3 2 11" xfId="3239" xr:uid="{00000000-0005-0000-0000-0000B6350000}"/>
    <cellStyle name="Normal 4 2 2 3 3 2 2" xfId="2103" xr:uid="{00000000-0005-0000-0000-0000B7350000}"/>
    <cellStyle name="Normal 4 2 2 3 3 2 2 10" xfId="4051" xr:uid="{00000000-0005-0000-0000-0000B8350000}"/>
    <cellStyle name="Normal 4 2 2 3 3 2 2 2" xfId="7658" xr:uid="{00000000-0005-0000-0000-0000B9350000}"/>
    <cellStyle name="Normal 4 2 2 3 3 2 2 2 2" xfId="17992" xr:uid="{00000000-0005-0000-0000-0000BA350000}"/>
    <cellStyle name="Normal 4 2 2 3 3 2 2 2 2 2" xfId="41328" xr:uid="{00000000-0005-0000-0000-0000BB350000}"/>
    <cellStyle name="Normal 4 2 2 3 3 2 2 2 3" xfId="12830" xr:uid="{00000000-0005-0000-0000-0000BC350000}"/>
    <cellStyle name="Normal 4 2 2 3 3 2 2 2 3 2" xfId="36013" xr:uid="{00000000-0005-0000-0000-0000BD350000}"/>
    <cellStyle name="Normal 4 2 2 3 3 2 2 2 4" xfId="30703" xr:uid="{00000000-0005-0000-0000-0000BE350000}"/>
    <cellStyle name="Normal 4 2 2 3 3 2 2 2 5" xfId="25388" xr:uid="{00000000-0005-0000-0000-0000BF350000}"/>
    <cellStyle name="Normal 4 2 2 3 3 2 2 3" xfId="9282" xr:uid="{00000000-0005-0000-0000-0000C0350000}"/>
    <cellStyle name="Normal 4 2 2 3 3 2 2 3 2" xfId="19751" xr:uid="{00000000-0005-0000-0000-0000C1350000}"/>
    <cellStyle name="Normal 4 2 2 3 3 2 2 3 2 2" xfId="43096" xr:uid="{00000000-0005-0000-0000-0000C2350000}"/>
    <cellStyle name="Normal 4 2 2 3 3 2 2 3 3" xfId="14597" xr:uid="{00000000-0005-0000-0000-0000C3350000}"/>
    <cellStyle name="Normal 4 2 2 3 3 2 2 3 3 2" xfId="37781" xr:uid="{00000000-0005-0000-0000-0000C4350000}"/>
    <cellStyle name="Normal 4 2 2 3 3 2 2 3 4" xfId="32471" xr:uid="{00000000-0005-0000-0000-0000C5350000}"/>
    <cellStyle name="Normal 4 2 2 3 3 2 2 3 5" xfId="27156" xr:uid="{00000000-0005-0000-0000-0000C6350000}"/>
    <cellStyle name="Normal 4 2 2 3 3 2 2 4" xfId="16378" xr:uid="{00000000-0005-0000-0000-0000C7350000}"/>
    <cellStyle name="Normal 4 2 2 3 3 2 2 4 2" xfId="39565" xr:uid="{00000000-0005-0000-0000-0000C8350000}"/>
    <cellStyle name="Normal 4 2 2 3 3 2 2 5" xfId="11069" xr:uid="{00000000-0005-0000-0000-0000C9350000}"/>
    <cellStyle name="Normal 4 2 2 3 3 2 2 5 2" xfId="34250" xr:uid="{00000000-0005-0000-0000-0000CA350000}"/>
    <cellStyle name="Normal 4 2 2 3 3 2 2 6" xfId="21696" xr:uid="{00000000-0005-0000-0000-0000CB350000}"/>
    <cellStyle name="Normal 4 2 2 3 3 2 2 6 2" xfId="28940" xr:uid="{00000000-0005-0000-0000-0000CC350000}"/>
    <cellStyle name="Normal 4 2 2 3 3 2 2 7" xfId="23625" xr:uid="{00000000-0005-0000-0000-0000CD350000}"/>
    <cellStyle name="Normal 4 2 2 3 3 2 2 8" xfId="44891" xr:uid="{00000000-0005-0000-0000-0000CE350000}"/>
    <cellStyle name="Normal 4 2 2 3 3 2 2 9" xfId="4670" xr:uid="{00000000-0005-0000-0000-0000CF350000}"/>
    <cellStyle name="Normal 4 2 2 3 3 2 3" xfId="6858" xr:uid="{00000000-0005-0000-0000-0000D0350000}"/>
    <cellStyle name="Normal 4 2 2 3 3 2 3 2" xfId="17228" xr:uid="{00000000-0005-0000-0000-0000D1350000}"/>
    <cellStyle name="Normal 4 2 2 3 3 2 3 2 2" xfId="40516" xr:uid="{00000000-0005-0000-0000-0000D2350000}"/>
    <cellStyle name="Normal 4 2 2 3 3 2 3 3" xfId="12018" xr:uid="{00000000-0005-0000-0000-0000D3350000}"/>
    <cellStyle name="Normal 4 2 2 3 3 2 3 3 2" xfId="35201" xr:uid="{00000000-0005-0000-0000-0000D4350000}"/>
    <cellStyle name="Normal 4 2 2 3 3 2 3 4" xfId="29891" xr:uid="{00000000-0005-0000-0000-0000D5350000}"/>
    <cellStyle name="Normal 4 2 2 3 3 2 3 5" xfId="24576" xr:uid="{00000000-0005-0000-0000-0000D6350000}"/>
    <cellStyle name="Normal 4 2 2 3 3 2 4" xfId="8517" xr:uid="{00000000-0005-0000-0000-0000D7350000}"/>
    <cellStyle name="Normal 4 2 2 3 3 2 4 2" xfId="18939" xr:uid="{00000000-0005-0000-0000-0000D8350000}"/>
    <cellStyle name="Normal 4 2 2 3 3 2 4 2 2" xfId="42284" xr:uid="{00000000-0005-0000-0000-0000D9350000}"/>
    <cellStyle name="Normal 4 2 2 3 3 2 4 3" xfId="13785" xr:uid="{00000000-0005-0000-0000-0000DA350000}"/>
    <cellStyle name="Normal 4 2 2 3 3 2 4 3 2" xfId="36969" xr:uid="{00000000-0005-0000-0000-0000DB350000}"/>
    <cellStyle name="Normal 4 2 2 3 3 2 4 4" xfId="31659" xr:uid="{00000000-0005-0000-0000-0000DC350000}"/>
    <cellStyle name="Normal 4 2 2 3 3 2 4 5" xfId="26344" xr:uid="{00000000-0005-0000-0000-0000DD350000}"/>
    <cellStyle name="Normal 4 2 2 3 3 2 5" xfId="15566" xr:uid="{00000000-0005-0000-0000-0000DE350000}"/>
    <cellStyle name="Normal 4 2 2 3 3 2 5 2" xfId="38753" xr:uid="{00000000-0005-0000-0000-0000DF350000}"/>
    <cellStyle name="Normal 4 2 2 3 3 2 6" xfId="10257" xr:uid="{00000000-0005-0000-0000-0000E0350000}"/>
    <cellStyle name="Normal 4 2 2 3 3 2 6 2" xfId="33438" xr:uid="{00000000-0005-0000-0000-0000E1350000}"/>
    <cellStyle name="Normal 4 2 2 3 3 2 7" xfId="20884" xr:uid="{00000000-0005-0000-0000-0000E2350000}"/>
    <cellStyle name="Normal 4 2 2 3 3 2 7 2" xfId="28128" xr:uid="{00000000-0005-0000-0000-0000E3350000}"/>
    <cellStyle name="Normal 4 2 2 3 3 2 8" xfId="22813" xr:uid="{00000000-0005-0000-0000-0000E4350000}"/>
    <cellStyle name="Normal 4 2 2 3 3 2 9" xfId="44079" xr:uid="{00000000-0005-0000-0000-0000E5350000}"/>
    <cellStyle name="Normal 4 2 2 3 3 3" xfId="1696" xr:uid="{00000000-0005-0000-0000-0000E6350000}"/>
    <cellStyle name="Normal 4 2 2 3 3 3 10" xfId="3645" xr:uid="{00000000-0005-0000-0000-0000E7350000}"/>
    <cellStyle name="Normal 4 2 2 3 3 3 2" xfId="7258" xr:uid="{00000000-0005-0000-0000-0000E8350000}"/>
    <cellStyle name="Normal 4 2 2 3 3 3 2 2" xfId="17610" xr:uid="{00000000-0005-0000-0000-0000E9350000}"/>
    <cellStyle name="Normal 4 2 2 3 3 3 2 2 2" xfId="40922" xr:uid="{00000000-0005-0000-0000-0000EA350000}"/>
    <cellStyle name="Normal 4 2 2 3 3 3 2 3" xfId="12424" xr:uid="{00000000-0005-0000-0000-0000EB350000}"/>
    <cellStyle name="Normal 4 2 2 3 3 3 2 3 2" xfId="35607" xr:uid="{00000000-0005-0000-0000-0000EC350000}"/>
    <cellStyle name="Normal 4 2 2 3 3 3 2 4" xfId="30297" xr:uid="{00000000-0005-0000-0000-0000ED350000}"/>
    <cellStyle name="Normal 4 2 2 3 3 3 2 5" xfId="24982" xr:uid="{00000000-0005-0000-0000-0000EE350000}"/>
    <cellStyle name="Normal 4 2 2 3 3 3 3" xfId="8899" xr:uid="{00000000-0005-0000-0000-0000EF350000}"/>
    <cellStyle name="Normal 4 2 2 3 3 3 3 2" xfId="19345" xr:uid="{00000000-0005-0000-0000-0000F0350000}"/>
    <cellStyle name="Normal 4 2 2 3 3 3 3 2 2" xfId="42690" xr:uid="{00000000-0005-0000-0000-0000F1350000}"/>
    <cellStyle name="Normal 4 2 2 3 3 3 3 3" xfId="14191" xr:uid="{00000000-0005-0000-0000-0000F2350000}"/>
    <cellStyle name="Normal 4 2 2 3 3 3 3 3 2" xfId="37375" xr:uid="{00000000-0005-0000-0000-0000F3350000}"/>
    <cellStyle name="Normal 4 2 2 3 3 3 3 4" xfId="32065" xr:uid="{00000000-0005-0000-0000-0000F4350000}"/>
    <cellStyle name="Normal 4 2 2 3 3 3 3 5" xfId="26750" xr:uid="{00000000-0005-0000-0000-0000F5350000}"/>
    <cellStyle name="Normal 4 2 2 3 3 3 4" xfId="15972" xr:uid="{00000000-0005-0000-0000-0000F6350000}"/>
    <cellStyle name="Normal 4 2 2 3 3 3 4 2" xfId="39159" xr:uid="{00000000-0005-0000-0000-0000F7350000}"/>
    <cellStyle name="Normal 4 2 2 3 3 3 5" xfId="10663" xr:uid="{00000000-0005-0000-0000-0000F8350000}"/>
    <cellStyle name="Normal 4 2 2 3 3 3 5 2" xfId="33844" xr:uid="{00000000-0005-0000-0000-0000F9350000}"/>
    <cellStyle name="Normal 4 2 2 3 3 3 6" xfId="21290" xr:uid="{00000000-0005-0000-0000-0000FA350000}"/>
    <cellStyle name="Normal 4 2 2 3 3 3 6 2" xfId="28534" xr:uid="{00000000-0005-0000-0000-0000FB350000}"/>
    <cellStyle name="Normal 4 2 2 3 3 3 7" xfId="23219" xr:uid="{00000000-0005-0000-0000-0000FC350000}"/>
    <cellStyle name="Normal 4 2 2 3 3 3 8" xfId="44485" xr:uid="{00000000-0005-0000-0000-0000FD350000}"/>
    <cellStyle name="Normal 4 2 2 3 3 3 9" xfId="4671" xr:uid="{00000000-0005-0000-0000-0000FE350000}"/>
    <cellStyle name="Normal 4 2 2 3 3 4" xfId="6459" xr:uid="{00000000-0005-0000-0000-0000FF350000}"/>
    <cellStyle name="Normal 4 2 2 3 3 4 2" xfId="16870" xr:uid="{00000000-0005-0000-0000-000000360000}"/>
    <cellStyle name="Normal 4 2 2 3 3 4 2 2" xfId="40110" xr:uid="{00000000-0005-0000-0000-000001360000}"/>
    <cellStyle name="Normal 4 2 2 3 3 4 3" xfId="11612" xr:uid="{00000000-0005-0000-0000-000002360000}"/>
    <cellStyle name="Normal 4 2 2 3 3 4 3 2" xfId="34795" xr:uid="{00000000-0005-0000-0000-000003360000}"/>
    <cellStyle name="Normal 4 2 2 3 3 4 4" xfId="29485" xr:uid="{00000000-0005-0000-0000-000004360000}"/>
    <cellStyle name="Normal 4 2 2 3 3 4 5" xfId="24170" xr:uid="{00000000-0005-0000-0000-000005360000}"/>
    <cellStyle name="Normal 4 2 2 3 3 5" xfId="8159" xr:uid="{00000000-0005-0000-0000-000006360000}"/>
    <cellStyle name="Normal 4 2 2 3 3 5 2" xfId="18534" xr:uid="{00000000-0005-0000-0000-000007360000}"/>
    <cellStyle name="Normal 4 2 2 3 3 5 2 2" xfId="41878" xr:uid="{00000000-0005-0000-0000-000008360000}"/>
    <cellStyle name="Normal 4 2 2 3 3 5 3" xfId="13379" xr:uid="{00000000-0005-0000-0000-000009360000}"/>
    <cellStyle name="Normal 4 2 2 3 3 5 3 2" xfId="36563" xr:uid="{00000000-0005-0000-0000-00000A360000}"/>
    <cellStyle name="Normal 4 2 2 3 3 5 4" xfId="31253" xr:uid="{00000000-0005-0000-0000-00000B360000}"/>
    <cellStyle name="Normal 4 2 2 3 3 5 5" xfId="25938" xr:uid="{00000000-0005-0000-0000-00000C360000}"/>
    <cellStyle name="Normal 4 2 2 3 3 6" xfId="15160" xr:uid="{00000000-0005-0000-0000-00000D360000}"/>
    <cellStyle name="Normal 4 2 2 3 3 6 2" xfId="38347" xr:uid="{00000000-0005-0000-0000-00000E360000}"/>
    <cellStyle name="Normal 4 2 2 3 3 7" xfId="9851" xr:uid="{00000000-0005-0000-0000-00000F360000}"/>
    <cellStyle name="Normal 4 2 2 3 3 7 2" xfId="33032" xr:uid="{00000000-0005-0000-0000-000010360000}"/>
    <cellStyle name="Normal 4 2 2 3 3 8" xfId="20478" xr:uid="{00000000-0005-0000-0000-000011360000}"/>
    <cellStyle name="Normal 4 2 2 3 3 8 2" xfId="27722" xr:uid="{00000000-0005-0000-0000-000012360000}"/>
    <cellStyle name="Normal 4 2 2 3 3 9" xfId="22407" xr:uid="{00000000-0005-0000-0000-000013360000}"/>
    <cellStyle name="Normal 4 2 2 3 4" xfId="1024" xr:uid="{00000000-0005-0000-0000-000014360000}"/>
    <cellStyle name="Normal 4 2 2 3 4 10" xfId="4672" xr:uid="{00000000-0005-0000-0000-000015360000}"/>
    <cellStyle name="Normal 4 2 2 3 4 11" xfId="2975" xr:uid="{00000000-0005-0000-0000-000016360000}"/>
    <cellStyle name="Normal 4 2 2 3 4 2" xfId="1839" xr:uid="{00000000-0005-0000-0000-000017360000}"/>
    <cellStyle name="Normal 4 2 2 3 4 2 10" xfId="3787" xr:uid="{00000000-0005-0000-0000-000018360000}"/>
    <cellStyle name="Normal 4 2 2 3 4 2 2" xfId="7398" xr:uid="{00000000-0005-0000-0000-000019360000}"/>
    <cellStyle name="Normal 4 2 2 3 4 2 2 2" xfId="17752" xr:uid="{00000000-0005-0000-0000-00001A360000}"/>
    <cellStyle name="Normal 4 2 2 3 4 2 2 2 2" xfId="41064" xr:uid="{00000000-0005-0000-0000-00001B360000}"/>
    <cellStyle name="Normal 4 2 2 3 4 2 2 3" xfId="12566" xr:uid="{00000000-0005-0000-0000-00001C360000}"/>
    <cellStyle name="Normal 4 2 2 3 4 2 2 3 2" xfId="35749" xr:uid="{00000000-0005-0000-0000-00001D360000}"/>
    <cellStyle name="Normal 4 2 2 3 4 2 2 4" xfId="30439" xr:uid="{00000000-0005-0000-0000-00001E360000}"/>
    <cellStyle name="Normal 4 2 2 3 4 2 2 5" xfId="25124" xr:uid="{00000000-0005-0000-0000-00001F360000}"/>
    <cellStyle name="Normal 4 2 2 3 4 2 3" xfId="9042" xr:uid="{00000000-0005-0000-0000-000020360000}"/>
    <cellStyle name="Normal 4 2 2 3 4 2 3 2" xfId="19487" xr:uid="{00000000-0005-0000-0000-000021360000}"/>
    <cellStyle name="Normal 4 2 2 3 4 2 3 2 2" xfId="42832" xr:uid="{00000000-0005-0000-0000-000022360000}"/>
    <cellStyle name="Normal 4 2 2 3 4 2 3 3" xfId="14333" xr:uid="{00000000-0005-0000-0000-000023360000}"/>
    <cellStyle name="Normal 4 2 2 3 4 2 3 3 2" xfId="37517" xr:uid="{00000000-0005-0000-0000-000024360000}"/>
    <cellStyle name="Normal 4 2 2 3 4 2 3 4" xfId="32207" xr:uid="{00000000-0005-0000-0000-000025360000}"/>
    <cellStyle name="Normal 4 2 2 3 4 2 3 5" xfId="26892" xr:uid="{00000000-0005-0000-0000-000026360000}"/>
    <cellStyle name="Normal 4 2 2 3 4 2 4" xfId="16114" xr:uid="{00000000-0005-0000-0000-000027360000}"/>
    <cellStyle name="Normal 4 2 2 3 4 2 4 2" xfId="39301" xr:uid="{00000000-0005-0000-0000-000028360000}"/>
    <cellStyle name="Normal 4 2 2 3 4 2 5" xfId="10805" xr:uid="{00000000-0005-0000-0000-000029360000}"/>
    <cellStyle name="Normal 4 2 2 3 4 2 5 2" xfId="33986" xr:uid="{00000000-0005-0000-0000-00002A360000}"/>
    <cellStyle name="Normal 4 2 2 3 4 2 6" xfId="21432" xr:uid="{00000000-0005-0000-0000-00002B360000}"/>
    <cellStyle name="Normal 4 2 2 3 4 2 6 2" xfId="28676" xr:uid="{00000000-0005-0000-0000-00002C360000}"/>
    <cellStyle name="Normal 4 2 2 3 4 2 7" xfId="23361" xr:uid="{00000000-0005-0000-0000-00002D360000}"/>
    <cellStyle name="Normal 4 2 2 3 4 2 8" xfId="44627" xr:uid="{00000000-0005-0000-0000-00002E360000}"/>
    <cellStyle name="Normal 4 2 2 3 4 2 9" xfId="4673" xr:uid="{00000000-0005-0000-0000-00002F360000}"/>
    <cellStyle name="Normal 4 2 2 3 4 3" xfId="6598" xr:uid="{00000000-0005-0000-0000-000030360000}"/>
    <cellStyle name="Normal 4 2 2 3 4 3 2" xfId="17000" xr:uid="{00000000-0005-0000-0000-000031360000}"/>
    <cellStyle name="Normal 4 2 2 3 4 3 2 2" xfId="40252" xr:uid="{00000000-0005-0000-0000-000032360000}"/>
    <cellStyle name="Normal 4 2 2 3 4 3 3" xfId="11754" xr:uid="{00000000-0005-0000-0000-000033360000}"/>
    <cellStyle name="Normal 4 2 2 3 4 3 3 2" xfId="34937" xr:uid="{00000000-0005-0000-0000-000034360000}"/>
    <cellStyle name="Normal 4 2 2 3 4 3 4" xfId="29627" xr:uid="{00000000-0005-0000-0000-000035360000}"/>
    <cellStyle name="Normal 4 2 2 3 4 3 5" xfId="24312" xr:uid="{00000000-0005-0000-0000-000036360000}"/>
    <cellStyle name="Normal 4 2 2 3 4 4" xfId="8289" xr:uid="{00000000-0005-0000-0000-000037360000}"/>
    <cellStyle name="Normal 4 2 2 3 4 4 2" xfId="18675" xr:uid="{00000000-0005-0000-0000-000038360000}"/>
    <cellStyle name="Normal 4 2 2 3 4 4 2 2" xfId="42020" xr:uid="{00000000-0005-0000-0000-000039360000}"/>
    <cellStyle name="Normal 4 2 2 3 4 4 3" xfId="13521" xr:uid="{00000000-0005-0000-0000-00003A360000}"/>
    <cellStyle name="Normal 4 2 2 3 4 4 3 2" xfId="36705" xr:uid="{00000000-0005-0000-0000-00003B360000}"/>
    <cellStyle name="Normal 4 2 2 3 4 4 4" xfId="31395" xr:uid="{00000000-0005-0000-0000-00003C360000}"/>
    <cellStyle name="Normal 4 2 2 3 4 4 5" xfId="26080" xr:uid="{00000000-0005-0000-0000-00003D360000}"/>
    <cellStyle name="Normal 4 2 2 3 4 5" xfId="15302" xr:uid="{00000000-0005-0000-0000-00003E360000}"/>
    <cellStyle name="Normal 4 2 2 3 4 5 2" xfId="38489" xr:uid="{00000000-0005-0000-0000-00003F360000}"/>
    <cellStyle name="Normal 4 2 2 3 4 6" xfId="9993" xr:uid="{00000000-0005-0000-0000-000040360000}"/>
    <cellStyle name="Normal 4 2 2 3 4 6 2" xfId="33174" xr:uid="{00000000-0005-0000-0000-000041360000}"/>
    <cellStyle name="Normal 4 2 2 3 4 7" xfId="20620" xr:uid="{00000000-0005-0000-0000-000042360000}"/>
    <cellStyle name="Normal 4 2 2 3 4 7 2" xfId="27864" xr:uid="{00000000-0005-0000-0000-000043360000}"/>
    <cellStyle name="Normal 4 2 2 3 4 8" xfId="22549" xr:uid="{00000000-0005-0000-0000-000044360000}"/>
    <cellStyle name="Normal 4 2 2 3 4 9" xfId="43815" xr:uid="{00000000-0005-0000-0000-000045360000}"/>
    <cellStyle name="Normal 4 2 2 3 5" xfId="605" xr:uid="{00000000-0005-0000-0000-000046360000}"/>
    <cellStyle name="Normal 4 2 2 3 5 10" xfId="2569" xr:uid="{00000000-0005-0000-0000-000047360000}"/>
    <cellStyle name="Normal 4 2 2 3 5 2" xfId="6199" xr:uid="{00000000-0005-0000-0000-000048360000}"/>
    <cellStyle name="Normal 4 2 2 3 5 2 2" xfId="16642" xr:uid="{00000000-0005-0000-0000-000049360000}"/>
    <cellStyle name="Normal 4 2 2 3 5 2 2 2" xfId="39846" xr:uid="{00000000-0005-0000-0000-00004A360000}"/>
    <cellStyle name="Normal 4 2 2 3 5 2 3" xfId="11348" xr:uid="{00000000-0005-0000-0000-00004B360000}"/>
    <cellStyle name="Normal 4 2 2 3 5 2 3 2" xfId="34531" xr:uid="{00000000-0005-0000-0000-00004C360000}"/>
    <cellStyle name="Normal 4 2 2 3 5 2 4" xfId="29221" xr:uid="{00000000-0005-0000-0000-00004D360000}"/>
    <cellStyle name="Normal 4 2 2 3 5 2 5" xfId="23906" xr:uid="{00000000-0005-0000-0000-00004E360000}"/>
    <cellStyle name="Normal 4 2 2 3 5 3" xfId="7931" xr:uid="{00000000-0005-0000-0000-00004F360000}"/>
    <cellStyle name="Normal 4 2 2 3 5 3 2" xfId="18270" xr:uid="{00000000-0005-0000-0000-000050360000}"/>
    <cellStyle name="Normal 4 2 2 3 5 3 2 2" xfId="41614" xr:uid="{00000000-0005-0000-0000-000051360000}"/>
    <cellStyle name="Normal 4 2 2 3 5 3 3" xfId="13115" xr:uid="{00000000-0005-0000-0000-000052360000}"/>
    <cellStyle name="Normal 4 2 2 3 5 3 3 2" xfId="36299" xr:uid="{00000000-0005-0000-0000-000053360000}"/>
    <cellStyle name="Normal 4 2 2 3 5 3 4" xfId="30989" xr:uid="{00000000-0005-0000-0000-000054360000}"/>
    <cellStyle name="Normal 4 2 2 3 5 3 5" xfId="25674" xr:uid="{00000000-0005-0000-0000-000055360000}"/>
    <cellStyle name="Normal 4 2 2 3 5 4" xfId="14896" xr:uid="{00000000-0005-0000-0000-000056360000}"/>
    <cellStyle name="Normal 4 2 2 3 5 4 2" xfId="38083" xr:uid="{00000000-0005-0000-0000-000057360000}"/>
    <cellStyle name="Normal 4 2 2 3 5 5" xfId="9587" xr:uid="{00000000-0005-0000-0000-000058360000}"/>
    <cellStyle name="Normal 4 2 2 3 5 5 2" xfId="32768" xr:uid="{00000000-0005-0000-0000-000059360000}"/>
    <cellStyle name="Normal 4 2 2 3 5 6" xfId="20214" xr:uid="{00000000-0005-0000-0000-00005A360000}"/>
    <cellStyle name="Normal 4 2 2 3 5 6 2" xfId="27458" xr:uid="{00000000-0005-0000-0000-00005B360000}"/>
    <cellStyle name="Normal 4 2 2 3 5 7" xfId="22143" xr:uid="{00000000-0005-0000-0000-00005C360000}"/>
    <cellStyle name="Normal 4 2 2 3 5 8" xfId="43409" xr:uid="{00000000-0005-0000-0000-00005D360000}"/>
    <cellStyle name="Normal 4 2 2 3 5 9" xfId="4674" xr:uid="{00000000-0005-0000-0000-00005E360000}"/>
    <cellStyle name="Normal 4 2 2 3 6" xfId="1432" xr:uid="{00000000-0005-0000-0000-00005F360000}"/>
    <cellStyle name="Normal 4 2 2 3 6 10" xfId="3381" xr:uid="{00000000-0005-0000-0000-000060360000}"/>
    <cellStyle name="Normal 4 2 2 3 6 2" xfId="6998" xr:uid="{00000000-0005-0000-0000-000061360000}"/>
    <cellStyle name="Normal 4 2 2 3 6 2 2" xfId="17370" xr:uid="{00000000-0005-0000-0000-000062360000}"/>
    <cellStyle name="Normal 4 2 2 3 6 2 2 2" xfId="40658" xr:uid="{00000000-0005-0000-0000-000063360000}"/>
    <cellStyle name="Normal 4 2 2 3 6 2 3" xfId="12160" xr:uid="{00000000-0005-0000-0000-000064360000}"/>
    <cellStyle name="Normal 4 2 2 3 6 2 3 2" xfId="35343" xr:uid="{00000000-0005-0000-0000-000065360000}"/>
    <cellStyle name="Normal 4 2 2 3 6 2 4" xfId="30033" xr:uid="{00000000-0005-0000-0000-000066360000}"/>
    <cellStyle name="Normal 4 2 2 3 6 2 5" xfId="24718" xr:uid="{00000000-0005-0000-0000-000067360000}"/>
    <cellStyle name="Normal 4 2 2 3 6 3" xfId="8659" xr:uid="{00000000-0005-0000-0000-000068360000}"/>
    <cellStyle name="Normal 4 2 2 3 6 3 2" xfId="19081" xr:uid="{00000000-0005-0000-0000-000069360000}"/>
    <cellStyle name="Normal 4 2 2 3 6 3 2 2" xfId="42426" xr:uid="{00000000-0005-0000-0000-00006A360000}"/>
    <cellStyle name="Normal 4 2 2 3 6 3 3" xfId="13927" xr:uid="{00000000-0005-0000-0000-00006B360000}"/>
    <cellStyle name="Normal 4 2 2 3 6 3 3 2" xfId="37111" xr:uid="{00000000-0005-0000-0000-00006C360000}"/>
    <cellStyle name="Normal 4 2 2 3 6 3 4" xfId="31801" xr:uid="{00000000-0005-0000-0000-00006D360000}"/>
    <cellStyle name="Normal 4 2 2 3 6 3 5" xfId="26486" xr:uid="{00000000-0005-0000-0000-00006E360000}"/>
    <cellStyle name="Normal 4 2 2 3 6 4" xfId="15708" xr:uid="{00000000-0005-0000-0000-00006F360000}"/>
    <cellStyle name="Normal 4 2 2 3 6 4 2" xfId="38895" xr:uid="{00000000-0005-0000-0000-000070360000}"/>
    <cellStyle name="Normal 4 2 2 3 6 5" xfId="10399" xr:uid="{00000000-0005-0000-0000-000071360000}"/>
    <cellStyle name="Normal 4 2 2 3 6 5 2" xfId="33580" xr:uid="{00000000-0005-0000-0000-000072360000}"/>
    <cellStyle name="Normal 4 2 2 3 6 6" xfId="21026" xr:uid="{00000000-0005-0000-0000-000073360000}"/>
    <cellStyle name="Normal 4 2 2 3 6 6 2" xfId="28270" xr:uid="{00000000-0005-0000-0000-000074360000}"/>
    <cellStyle name="Normal 4 2 2 3 6 7" xfId="22955" xr:uid="{00000000-0005-0000-0000-000075360000}"/>
    <cellStyle name="Normal 4 2 2 3 6 8" xfId="44221" xr:uid="{00000000-0005-0000-0000-000076360000}"/>
    <cellStyle name="Normal 4 2 2 3 6 9" xfId="4675" xr:uid="{00000000-0005-0000-0000-000077360000}"/>
    <cellStyle name="Normal 4 2 2 3 7" xfId="6066" xr:uid="{00000000-0005-0000-0000-000078360000}"/>
    <cellStyle name="Normal 4 2 2 3 7 2" xfId="16521" xr:uid="{00000000-0005-0000-0000-000079360000}"/>
    <cellStyle name="Normal 4 2 2 3 7 2 2" xfId="39712" xr:uid="{00000000-0005-0000-0000-00007A360000}"/>
    <cellStyle name="Normal 4 2 2 3 7 3" xfId="11214" xr:uid="{00000000-0005-0000-0000-00007B360000}"/>
    <cellStyle name="Normal 4 2 2 3 7 3 2" xfId="34397" xr:uid="{00000000-0005-0000-0000-00007C360000}"/>
    <cellStyle name="Normal 4 2 2 3 7 4" xfId="29087" xr:uid="{00000000-0005-0000-0000-00007D360000}"/>
    <cellStyle name="Normal 4 2 2 3 7 5" xfId="23772" xr:uid="{00000000-0005-0000-0000-00007E360000}"/>
    <cellStyle name="Normal 4 2 2 3 8" xfId="7810" xr:uid="{00000000-0005-0000-0000-00007F360000}"/>
    <cellStyle name="Normal 4 2 2 3 8 2" xfId="18137" xr:uid="{00000000-0005-0000-0000-000080360000}"/>
    <cellStyle name="Normal 4 2 2 3 8 2 2" xfId="41480" xr:uid="{00000000-0005-0000-0000-000081360000}"/>
    <cellStyle name="Normal 4 2 2 3 8 3" xfId="12981" xr:uid="{00000000-0005-0000-0000-000082360000}"/>
    <cellStyle name="Normal 4 2 2 3 8 3 2" xfId="36165" xr:uid="{00000000-0005-0000-0000-000083360000}"/>
    <cellStyle name="Normal 4 2 2 3 8 4" xfId="30855" xr:uid="{00000000-0005-0000-0000-000084360000}"/>
    <cellStyle name="Normal 4 2 2 3 8 5" xfId="25540" xr:uid="{00000000-0005-0000-0000-000085360000}"/>
    <cellStyle name="Normal 4 2 2 3 9" xfId="14762" xr:uid="{00000000-0005-0000-0000-000086360000}"/>
    <cellStyle name="Normal 4 2 2 3 9 2" xfId="37949" xr:uid="{00000000-0005-0000-0000-000087360000}"/>
    <cellStyle name="Normal 4 2 2 4" xfId="693" xr:uid="{00000000-0005-0000-0000-000088360000}"/>
    <cellStyle name="Normal 4 2 2 4 10" xfId="43494" xr:uid="{00000000-0005-0000-0000-000089360000}"/>
    <cellStyle name="Normal 4 2 2 4 11" xfId="4676" xr:uid="{00000000-0005-0000-0000-00008A360000}"/>
    <cellStyle name="Normal 4 2 2 4 12" xfId="2654" xr:uid="{00000000-0005-0000-0000-00008B360000}"/>
    <cellStyle name="Normal 4 2 2 4 2" xfId="1109" xr:uid="{00000000-0005-0000-0000-00008C360000}"/>
    <cellStyle name="Normal 4 2 2 4 2 10" xfId="4677" xr:uid="{00000000-0005-0000-0000-00008D360000}"/>
    <cellStyle name="Normal 4 2 2 4 2 11" xfId="3060" xr:uid="{00000000-0005-0000-0000-00008E360000}"/>
    <cellStyle name="Normal 4 2 2 4 2 2" xfId="1924" xr:uid="{00000000-0005-0000-0000-00008F360000}"/>
    <cellStyle name="Normal 4 2 2 4 2 2 10" xfId="3872" xr:uid="{00000000-0005-0000-0000-000090360000}"/>
    <cellStyle name="Normal 4 2 2 4 2 2 2" xfId="7482" xr:uid="{00000000-0005-0000-0000-000091360000}"/>
    <cellStyle name="Normal 4 2 2 4 2 2 2 2" xfId="17825" xr:uid="{00000000-0005-0000-0000-000092360000}"/>
    <cellStyle name="Normal 4 2 2 4 2 2 2 2 2" xfId="41149" xr:uid="{00000000-0005-0000-0000-000093360000}"/>
    <cellStyle name="Normal 4 2 2 4 2 2 2 3" xfId="12651" xr:uid="{00000000-0005-0000-0000-000094360000}"/>
    <cellStyle name="Normal 4 2 2 4 2 2 2 3 2" xfId="35834" xr:uid="{00000000-0005-0000-0000-000095360000}"/>
    <cellStyle name="Normal 4 2 2 4 2 2 2 4" xfId="30524" xr:uid="{00000000-0005-0000-0000-000096360000}"/>
    <cellStyle name="Normal 4 2 2 4 2 2 2 5" xfId="25209" xr:uid="{00000000-0005-0000-0000-000097360000}"/>
    <cellStyle name="Normal 4 2 2 4 2 2 3" xfId="9115" xr:uid="{00000000-0005-0000-0000-000098360000}"/>
    <cellStyle name="Normal 4 2 2 4 2 2 3 2" xfId="19572" xr:uid="{00000000-0005-0000-0000-000099360000}"/>
    <cellStyle name="Normal 4 2 2 4 2 2 3 2 2" xfId="42917" xr:uid="{00000000-0005-0000-0000-00009A360000}"/>
    <cellStyle name="Normal 4 2 2 4 2 2 3 3" xfId="14418" xr:uid="{00000000-0005-0000-0000-00009B360000}"/>
    <cellStyle name="Normal 4 2 2 4 2 2 3 3 2" xfId="37602" xr:uid="{00000000-0005-0000-0000-00009C360000}"/>
    <cellStyle name="Normal 4 2 2 4 2 2 3 4" xfId="32292" xr:uid="{00000000-0005-0000-0000-00009D360000}"/>
    <cellStyle name="Normal 4 2 2 4 2 2 3 5" xfId="26977" xr:uid="{00000000-0005-0000-0000-00009E360000}"/>
    <cellStyle name="Normal 4 2 2 4 2 2 4" xfId="16199" xr:uid="{00000000-0005-0000-0000-00009F360000}"/>
    <cellStyle name="Normal 4 2 2 4 2 2 4 2" xfId="39386" xr:uid="{00000000-0005-0000-0000-0000A0360000}"/>
    <cellStyle name="Normal 4 2 2 4 2 2 5" xfId="10890" xr:uid="{00000000-0005-0000-0000-0000A1360000}"/>
    <cellStyle name="Normal 4 2 2 4 2 2 5 2" xfId="34071" xr:uid="{00000000-0005-0000-0000-0000A2360000}"/>
    <cellStyle name="Normal 4 2 2 4 2 2 6" xfId="21517" xr:uid="{00000000-0005-0000-0000-0000A3360000}"/>
    <cellStyle name="Normal 4 2 2 4 2 2 6 2" xfId="28761" xr:uid="{00000000-0005-0000-0000-0000A4360000}"/>
    <cellStyle name="Normal 4 2 2 4 2 2 7" xfId="23446" xr:uid="{00000000-0005-0000-0000-0000A5360000}"/>
    <cellStyle name="Normal 4 2 2 4 2 2 8" xfId="44712" xr:uid="{00000000-0005-0000-0000-0000A6360000}"/>
    <cellStyle name="Normal 4 2 2 4 2 2 9" xfId="4678" xr:uid="{00000000-0005-0000-0000-0000A7360000}"/>
    <cellStyle name="Normal 4 2 2 4 2 3" xfId="6682" xr:uid="{00000000-0005-0000-0000-0000A8360000}"/>
    <cellStyle name="Normal 4 2 2 4 2 3 2" xfId="17073" xr:uid="{00000000-0005-0000-0000-0000A9360000}"/>
    <cellStyle name="Normal 4 2 2 4 2 3 2 2" xfId="40337" xr:uid="{00000000-0005-0000-0000-0000AA360000}"/>
    <cellStyle name="Normal 4 2 2 4 2 3 3" xfId="11839" xr:uid="{00000000-0005-0000-0000-0000AB360000}"/>
    <cellStyle name="Normal 4 2 2 4 2 3 3 2" xfId="35022" xr:uid="{00000000-0005-0000-0000-0000AC360000}"/>
    <cellStyle name="Normal 4 2 2 4 2 3 4" xfId="29712" xr:uid="{00000000-0005-0000-0000-0000AD360000}"/>
    <cellStyle name="Normal 4 2 2 4 2 3 5" xfId="24397" xr:uid="{00000000-0005-0000-0000-0000AE360000}"/>
    <cellStyle name="Normal 4 2 2 4 2 4" xfId="8362" xr:uid="{00000000-0005-0000-0000-0000AF360000}"/>
    <cellStyle name="Normal 4 2 2 4 2 4 2" xfId="18760" xr:uid="{00000000-0005-0000-0000-0000B0360000}"/>
    <cellStyle name="Normal 4 2 2 4 2 4 2 2" xfId="42105" xr:uid="{00000000-0005-0000-0000-0000B1360000}"/>
    <cellStyle name="Normal 4 2 2 4 2 4 3" xfId="13606" xr:uid="{00000000-0005-0000-0000-0000B2360000}"/>
    <cellStyle name="Normal 4 2 2 4 2 4 3 2" xfId="36790" xr:uid="{00000000-0005-0000-0000-0000B3360000}"/>
    <cellStyle name="Normal 4 2 2 4 2 4 4" xfId="31480" xr:uid="{00000000-0005-0000-0000-0000B4360000}"/>
    <cellStyle name="Normal 4 2 2 4 2 4 5" xfId="26165" xr:uid="{00000000-0005-0000-0000-0000B5360000}"/>
    <cellStyle name="Normal 4 2 2 4 2 5" xfId="15387" xr:uid="{00000000-0005-0000-0000-0000B6360000}"/>
    <cellStyle name="Normal 4 2 2 4 2 5 2" xfId="38574" xr:uid="{00000000-0005-0000-0000-0000B7360000}"/>
    <cellStyle name="Normal 4 2 2 4 2 6" xfId="10078" xr:uid="{00000000-0005-0000-0000-0000B8360000}"/>
    <cellStyle name="Normal 4 2 2 4 2 6 2" xfId="33259" xr:uid="{00000000-0005-0000-0000-0000B9360000}"/>
    <cellStyle name="Normal 4 2 2 4 2 7" xfId="20705" xr:uid="{00000000-0005-0000-0000-0000BA360000}"/>
    <cellStyle name="Normal 4 2 2 4 2 7 2" xfId="27949" xr:uid="{00000000-0005-0000-0000-0000BB360000}"/>
    <cellStyle name="Normal 4 2 2 4 2 8" xfId="22634" xr:uid="{00000000-0005-0000-0000-0000BC360000}"/>
    <cellStyle name="Normal 4 2 2 4 2 9" xfId="43900" xr:uid="{00000000-0005-0000-0000-0000BD360000}"/>
    <cellStyle name="Normal 4 2 2 4 3" xfId="1517" xr:uid="{00000000-0005-0000-0000-0000BE360000}"/>
    <cellStyle name="Normal 4 2 2 4 3 10" xfId="3466" xr:uid="{00000000-0005-0000-0000-0000BF360000}"/>
    <cellStyle name="Normal 4 2 2 4 3 2" xfId="7082" xr:uid="{00000000-0005-0000-0000-0000C0360000}"/>
    <cellStyle name="Normal 4 2 2 4 3 2 2" xfId="17443" xr:uid="{00000000-0005-0000-0000-0000C1360000}"/>
    <cellStyle name="Normal 4 2 2 4 3 2 2 2" xfId="40743" xr:uid="{00000000-0005-0000-0000-0000C2360000}"/>
    <cellStyle name="Normal 4 2 2 4 3 2 3" xfId="12245" xr:uid="{00000000-0005-0000-0000-0000C3360000}"/>
    <cellStyle name="Normal 4 2 2 4 3 2 3 2" xfId="35428" xr:uid="{00000000-0005-0000-0000-0000C4360000}"/>
    <cellStyle name="Normal 4 2 2 4 3 2 4" xfId="30118" xr:uid="{00000000-0005-0000-0000-0000C5360000}"/>
    <cellStyle name="Normal 4 2 2 4 3 2 5" xfId="24803" xr:uid="{00000000-0005-0000-0000-0000C6360000}"/>
    <cellStyle name="Normal 4 2 2 4 3 3" xfId="8732" xr:uid="{00000000-0005-0000-0000-0000C7360000}"/>
    <cellStyle name="Normal 4 2 2 4 3 3 2" xfId="19166" xr:uid="{00000000-0005-0000-0000-0000C8360000}"/>
    <cellStyle name="Normal 4 2 2 4 3 3 2 2" xfId="42511" xr:uid="{00000000-0005-0000-0000-0000C9360000}"/>
    <cellStyle name="Normal 4 2 2 4 3 3 3" xfId="14012" xr:uid="{00000000-0005-0000-0000-0000CA360000}"/>
    <cellStyle name="Normal 4 2 2 4 3 3 3 2" xfId="37196" xr:uid="{00000000-0005-0000-0000-0000CB360000}"/>
    <cellStyle name="Normal 4 2 2 4 3 3 4" xfId="31886" xr:uid="{00000000-0005-0000-0000-0000CC360000}"/>
    <cellStyle name="Normal 4 2 2 4 3 3 5" xfId="26571" xr:uid="{00000000-0005-0000-0000-0000CD360000}"/>
    <cellStyle name="Normal 4 2 2 4 3 4" xfId="15793" xr:uid="{00000000-0005-0000-0000-0000CE360000}"/>
    <cellStyle name="Normal 4 2 2 4 3 4 2" xfId="38980" xr:uid="{00000000-0005-0000-0000-0000CF360000}"/>
    <cellStyle name="Normal 4 2 2 4 3 5" xfId="10484" xr:uid="{00000000-0005-0000-0000-0000D0360000}"/>
    <cellStyle name="Normal 4 2 2 4 3 5 2" xfId="33665" xr:uid="{00000000-0005-0000-0000-0000D1360000}"/>
    <cellStyle name="Normal 4 2 2 4 3 6" xfId="21111" xr:uid="{00000000-0005-0000-0000-0000D2360000}"/>
    <cellStyle name="Normal 4 2 2 4 3 6 2" xfId="28355" xr:uid="{00000000-0005-0000-0000-0000D3360000}"/>
    <cellStyle name="Normal 4 2 2 4 3 7" xfId="23040" xr:uid="{00000000-0005-0000-0000-0000D4360000}"/>
    <cellStyle name="Normal 4 2 2 4 3 8" xfId="44306" xr:uid="{00000000-0005-0000-0000-0000D5360000}"/>
    <cellStyle name="Normal 4 2 2 4 3 9" xfId="4679" xr:uid="{00000000-0005-0000-0000-0000D6360000}"/>
    <cellStyle name="Normal 4 2 2 4 4" xfId="6283" xr:uid="{00000000-0005-0000-0000-0000D7360000}"/>
    <cellStyle name="Normal 4 2 2 4 4 2" xfId="16715" xr:uid="{00000000-0005-0000-0000-0000D8360000}"/>
    <cellStyle name="Normal 4 2 2 4 4 2 2" xfId="39931" xr:uid="{00000000-0005-0000-0000-0000D9360000}"/>
    <cellStyle name="Normal 4 2 2 4 4 3" xfId="11433" xr:uid="{00000000-0005-0000-0000-0000DA360000}"/>
    <cellStyle name="Normal 4 2 2 4 4 3 2" xfId="34616" xr:uid="{00000000-0005-0000-0000-0000DB360000}"/>
    <cellStyle name="Normal 4 2 2 4 4 4" xfId="29306" xr:uid="{00000000-0005-0000-0000-0000DC360000}"/>
    <cellStyle name="Normal 4 2 2 4 4 5" xfId="23991" xr:uid="{00000000-0005-0000-0000-0000DD360000}"/>
    <cellStyle name="Normal 4 2 2 4 5" xfId="8004" xr:uid="{00000000-0005-0000-0000-0000DE360000}"/>
    <cellStyle name="Normal 4 2 2 4 5 2" xfId="18355" xr:uid="{00000000-0005-0000-0000-0000DF360000}"/>
    <cellStyle name="Normal 4 2 2 4 5 2 2" xfId="41699" xr:uid="{00000000-0005-0000-0000-0000E0360000}"/>
    <cellStyle name="Normal 4 2 2 4 5 3" xfId="13200" xr:uid="{00000000-0005-0000-0000-0000E1360000}"/>
    <cellStyle name="Normal 4 2 2 4 5 3 2" xfId="36384" xr:uid="{00000000-0005-0000-0000-0000E2360000}"/>
    <cellStyle name="Normal 4 2 2 4 5 4" xfId="31074" xr:uid="{00000000-0005-0000-0000-0000E3360000}"/>
    <cellStyle name="Normal 4 2 2 4 5 5" xfId="25759" xr:uid="{00000000-0005-0000-0000-0000E4360000}"/>
    <cellStyle name="Normal 4 2 2 4 6" xfId="14981" xr:uid="{00000000-0005-0000-0000-0000E5360000}"/>
    <cellStyle name="Normal 4 2 2 4 6 2" xfId="38168" xr:uid="{00000000-0005-0000-0000-0000E6360000}"/>
    <cellStyle name="Normal 4 2 2 4 7" xfId="9672" xr:uid="{00000000-0005-0000-0000-0000E7360000}"/>
    <cellStyle name="Normal 4 2 2 4 7 2" xfId="32853" xr:uid="{00000000-0005-0000-0000-0000E8360000}"/>
    <cellStyle name="Normal 4 2 2 4 8" xfId="20299" xr:uid="{00000000-0005-0000-0000-0000E9360000}"/>
    <cellStyle name="Normal 4 2 2 4 8 2" xfId="27543" xr:uid="{00000000-0005-0000-0000-0000EA360000}"/>
    <cellStyle name="Normal 4 2 2 4 9" xfId="22228" xr:uid="{00000000-0005-0000-0000-0000EB360000}"/>
    <cellStyle name="Normal 4 2 2 5" xfId="830" xr:uid="{00000000-0005-0000-0000-0000EC360000}"/>
    <cellStyle name="Normal 4 2 2 5 10" xfId="43623" xr:uid="{00000000-0005-0000-0000-0000ED360000}"/>
    <cellStyle name="Normal 4 2 2 5 11" xfId="4680" xr:uid="{00000000-0005-0000-0000-0000EE360000}"/>
    <cellStyle name="Normal 4 2 2 5 12" xfId="2783" xr:uid="{00000000-0005-0000-0000-0000EF360000}"/>
    <cellStyle name="Normal 4 2 2 5 2" xfId="1238" xr:uid="{00000000-0005-0000-0000-0000F0360000}"/>
    <cellStyle name="Normal 4 2 2 5 2 10" xfId="4681" xr:uid="{00000000-0005-0000-0000-0000F1360000}"/>
    <cellStyle name="Normal 4 2 2 5 2 11" xfId="3189" xr:uid="{00000000-0005-0000-0000-0000F2360000}"/>
    <cellStyle name="Normal 4 2 2 5 2 2" xfId="2053" xr:uid="{00000000-0005-0000-0000-0000F3360000}"/>
    <cellStyle name="Normal 4 2 2 5 2 2 10" xfId="4001" xr:uid="{00000000-0005-0000-0000-0000F4360000}"/>
    <cellStyle name="Normal 4 2 2 5 2 2 2" xfId="7609" xr:uid="{00000000-0005-0000-0000-0000F5360000}"/>
    <cellStyle name="Normal 4 2 2 5 2 2 2 2" xfId="17942" xr:uid="{00000000-0005-0000-0000-0000F6360000}"/>
    <cellStyle name="Normal 4 2 2 5 2 2 2 2 2" xfId="41278" xr:uid="{00000000-0005-0000-0000-0000F7360000}"/>
    <cellStyle name="Normal 4 2 2 5 2 2 2 3" xfId="12780" xr:uid="{00000000-0005-0000-0000-0000F8360000}"/>
    <cellStyle name="Normal 4 2 2 5 2 2 2 3 2" xfId="35963" xr:uid="{00000000-0005-0000-0000-0000F9360000}"/>
    <cellStyle name="Normal 4 2 2 5 2 2 2 4" xfId="30653" xr:uid="{00000000-0005-0000-0000-0000FA360000}"/>
    <cellStyle name="Normal 4 2 2 5 2 2 2 5" xfId="25338" xr:uid="{00000000-0005-0000-0000-0000FB360000}"/>
    <cellStyle name="Normal 4 2 2 5 2 2 3" xfId="9232" xr:uid="{00000000-0005-0000-0000-0000FC360000}"/>
    <cellStyle name="Normal 4 2 2 5 2 2 3 2" xfId="19701" xr:uid="{00000000-0005-0000-0000-0000FD360000}"/>
    <cellStyle name="Normal 4 2 2 5 2 2 3 2 2" xfId="43046" xr:uid="{00000000-0005-0000-0000-0000FE360000}"/>
    <cellStyle name="Normal 4 2 2 5 2 2 3 3" xfId="14547" xr:uid="{00000000-0005-0000-0000-0000FF360000}"/>
    <cellStyle name="Normal 4 2 2 5 2 2 3 3 2" xfId="37731" xr:uid="{00000000-0005-0000-0000-000000370000}"/>
    <cellStyle name="Normal 4 2 2 5 2 2 3 4" xfId="32421" xr:uid="{00000000-0005-0000-0000-000001370000}"/>
    <cellStyle name="Normal 4 2 2 5 2 2 3 5" xfId="27106" xr:uid="{00000000-0005-0000-0000-000002370000}"/>
    <cellStyle name="Normal 4 2 2 5 2 2 4" xfId="16328" xr:uid="{00000000-0005-0000-0000-000003370000}"/>
    <cellStyle name="Normal 4 2 2 5 2 2 4 2" xfId="39515" xr:uid="{00000000-0005-0000-0000-000004370000}"/>
    <cellStyle name="Normal 4 2 2 5 2 2 5" xfId="11019" xr:uid="{00000000-0005-0000-0000-000005370000}"/>
    <cellStyle name="Normal 4 2 2 5 2 2 5 2" xfId="34200" xr:uid="{00000000-0005-0000-0000-000006370000}"/>
    <cellStyle name="Normal 4 2 2 5 2 2 6" xfId="21646" xr:uid="{00000000-0005-0000-0000-000007370000}"/>
    <cellStyle name="Normal 4 2 2 5 2 2 6 2" xfId="28890" xr:uid="{00000000-0005-0000-0000-000008370000}"/>
    <cellStyle name="Normal 4 2 2 5 2 2 7" xfId="23575" xr:uid="{00000000-0005-0000-0000-000009370000}"/>
    <cellStyle name="Normal 4 2 2 5 2 2 8" xfId="44841" xr:uid="{00000000-0005-0000-0000-00000A370000}"/>
    <cellStyle name="Normal 4 2 2 5 2 2 9" xfId="4682" xr:uid="{00000000-0005-0000-0000-00000B370000}"/>
    <cellStyle name="Normal 4 2 2 5 2 3" xfId="6809" xr:uid="{00000000-0005-0000-0000-00000C370000}"/>
    <cellStyle name="Normal 4 2 2 5 2 3 2" xfId="17178" xr:uid="{00000000-0005-0000-0000-00000D370000}"/>
    <cellStyle name="Normal 4 2 2 5 2 3 2 2" xfId="40466" xr:uid="{00000000-0005-0000-0000-00000E370000}"/>
    <cellStyle name="Normal 4 2 2 5 2 3 3" xfId="11968" xr:uid="{00000000-0005-0000-0000-00000F370000}"/>
    <cellStyle name="Normal 4 2 2 5 2 3 3 2" xfId="35151" xr:uid="{00000000-0005-0000-0000-000010370000}"/>
    <cellStyle name="Normal 4 2 2 5 2 3 4" xfId="29841" xr:uid="{00000000-0005-0000-0000-000011370000}"/>
    <cellStyle name="Normal 4 2 2 5 2 3 5" xfId="24526" xr:uid="{00000000-0005-0000-0000-000012370000}"/>
    <cellStyle name="Normal 4 2 2 5 2 4" xfId="8467" xr:uid="{00000000-0005-0000-0000-000013370000}"/>
    <cellStyle name="Normal 4 2 2 5 2 4 2" xfId="18889" xr:uid="{00000000-0005-0000-0000-000014370000}"/>
    <cellStyle name="Normal 4 2 2 5 2 4 2 2" xfId="42234" xr:uid="{00000000-0005-0000-0000-000015370000}"/>
    <cellStyle name="Normal 4 2 2 5 2 4 3" xfId="13735" xr:uid="{00000000-0005-0000-0000-000016370000}"/>
    <cellStyle name="Normal 4 2 2 5 2 4 3 2" xfId="36919" xr:uid="{00000000-0005-0000-0000-000017370000}"/>
    <cellStyle name="Normal 4 2 2 5 2 4 4" xfId="31609" xr:uid="{00000000-0005-0000-0000-000018370000}"/>
    <cellStyle name="Normal 4 2 2 5 2 4 5" xfId="26294" xr:uid="{00000000-0005-0000-0000-000019370000}"/>
    <cellStyle name="Normal 4 2 2 5 2 5" xfId="15516" xr:uid="{00000000-0005-0000-0000-00001A370000}"/>
    <cellStyle name="Normal 4 2 2 5 2 5 2" xfId="38703" xr:uid="{00000000-0005-0000-0000-00001B370000}"/>
    <cellStyle name="Normal 4 2 2 5 2 6" xfId="10207" xr:uid="{00000000-0005-0000-0000-00001C370000}"/>
    <cellStyle name="Normal 4 2 2 5 2 6 2" xfId="33388" xr:uid="{00000000-0005-0000-0000-00001D370000}"/>
    <cellStyle name="Normal 4 2 2 5 2 7" xfId="20834" xr:uid="{00000000-0005-0000-0000-00001E370000}"/>
    <cellStyle name="Normal 4 2 2 5 2 7 2" xfId="28078" xr:uid="{00000000-0005-0000-0000-00001F370000}"/>
    <cellStyle name="Normal 4 2 2 5 2 8" xfId="22763" xr:uid="{00000000-0005-0000-0000-000020370000}"/>
    <cellStyle name="Normal 4 2 2 5 2 9" xfId="44029" xr:uid="{00000000-0005-0000-0000-000021370000}"/>
    <cellStyle name="Normal 4 2 2 5 3" xfId="1646" xr:uid="{00000000-0005-0000-0000-000022370000}"/>
    <cellStyle name="Normal 4 2 2 5 3 10" xfId="3595" xr:uid="{00000000-0005-0000-0000-000023370000}"/>
    <cellStyle name="Normal 4 2 2 5 3 2" xfId="7209" xr:uid="{00000000-0005-0000-0000-000024370000}"/>
    <cellStyle name="Normal 4 2 2 5 3 2 2" xfId="17560" xr:uid="{00000000-0005-0000-0000-000025370000}"/>
    <cellStyle name="Normal 4 2 2 5 3 2 2 2" xfId="40872" xr:uid="{00000000-0005-0000-0000-000026370000}"/>
    <cellStyle name="Normal 4 2 2 5 3 2 3" xfId="12374" xr:uid="{00000000-0005-0000-0000-000027370000}"/>
    <cellStyle name="Normal 4 2 2 5 3 2 3 2" xfId="35557" xr:uid="{00000000-0005-0000-0000-000028370000}"/>
    <cellStyle name="Normal 4 2 2 5 3 2 4" xfId="30247" xr:uid="{00000000-0005-0000-0000-000029370000}"/>
    <cellStyle name="Normal 4 2 2 5 3 2 5" xfId="24932" xr:uid="{00000000-0005-0000-0000-00002A370000}"/>
    <cellStyle name="Normal 4 2 2 5 3 3" xfId="8849" xr:uid="{00000000-0005-0000-0000-00002B370000}"/>
    <cellStyle name="Normal 4 2 2 5 3 3 2" xfId="19295" xr:uid="{00000000-0005-0000-0000-00002C370000}"/>
    <cellStyle name="Normal 4 2 2 5 3 3 2 2" xfId="42640" xr:uid="{00000000-0005-0000-0000-00002D370000}"/>
    <cellStyle name="Normal 4 2 2 5 3 3 3" xfId="14141" xr:uid="{00000000-0005-0000-0000-00002E370000}"/>
    <cellStyle name="Normal 4 2 2 5 3 3 3 2" xfId="37325" xr:uid="{00000000-0005-0000-0000-00002F370000}"/>
    <cellStyle name="Normal 4 2 2 5 3 3 4" xfId="32015" xr:uid="{00000000-0005-0000-0000-000030370000}"/>
    <cellStyle name="Normal 4 2 2 5 3 3 5" xfId="26700" xr:uid="{00000000-0005-0000-0000-000031370000}"/>
    <cellStyle name="Normal 4 2 2 5 3 4" xfId="15922" xr:uid="{00000000-0005-0000-0000-000032370000}"/>
    <cellStyle name="Normal 4 2 2 5 3 4 2" xfId="39109" xr:uid="{00000000-0005-0000-0000-000033370000}"/>
    <cellStyle name="Normal 4 2 2 5 3 5" xfId="10613" xr:uid="{00000000-0005-0000-0000-000034370000}"/>
    <cellStyle name="Normal 4 2 2 5 3 5 2" xfId="33794" xr:uid="{00000000-0005-0000-0000-000035370000}"/>
    <cellStyle name="Normal 4 2 2 5 3 6" xfId="21240" xr:uid="{00000000-0005-0000-0000-000036370000}"/>
    <cellStyle name="Normal 4 2 2 5 3 6 2" xfId="28484" xr:uid="{00000000-0005-0000-0000-000037370000}"/>
    <cellStyle name="Normal 4 2 2 5 3 7" xfId="23169" xr:uid="{00000000-0005-0000-0000-000038370000}"/>
    <cellStyle name="Normal 4 2 2 5 3 8" xfId="44435" xr:uid="{00000000-0005-0000-0000-000039370000}"/>
    <cellStyle name="Normal 4 2 2 5 3 9" xfId="4683" xr:uid="{00000000-0005-0000-0000-00003A370000}"/>
    <cellStyle name="Normal 4 2 2 5 4" xfId="6410" xr:uid="{00000000-0005-0000-0000-00003B370000}"/>
    <cellStyle name="Normal 4 2 2 5 4 2" xfId="16820" xr:uid="{00000000-0005-0000-0000-00003C370000}"/>
    <cellStyle name="Normal 4 2 2 5 4 2 2" xfId="40060" xr:uid="{00000000-0005-0000-0000-00003D370000}"/>
    <cellStyle name="Normal 4 2 2 5 4 3" xfId="11562" xr:uid="{00000000-0005-0000-0000-00003E370000}"/>
    <cellStyle name="Normal 4 2 2 5 4 3 2" xfId="34745" xr:uid="{00000000-0005-0000-0000-00003F370000}"/>
    <cellStyle name="Normal 4 2 2 5 4 4" xfId="29435" xr:uid="{00000000-0005-0000-0000-000040370000}"/>
    <cellStyle name="Normal 4 2 2 5 4 5" xfId="24120" xr:uid="{00000000-0005-0000-0000-000041370000}"/>
    <cellStyle name="Normal 4 2 2 5 5" xfId="8109" xr:uid="{00000000-0005-0000-0000-000042370000}"/>
    <cellStyle name="Normal 4 2 2 5 5 2" xfId="18484" xr:uid="{00000000-0005-0000-0000-000043370000}"/>
    <cellStyle name="Normal 4 2 2 5 5 2 2" xfId="41828" xr:uid="{00000000-0005-0000-0000-000044370000}"/>
    <cellStyle name="Normal 4 2 2 5 5 3" xfId="13329" xr:uid="{00000000-0005-0000-0000-000045370000}"/>
    <cellStyle name="Normal 4 2 2 5 5 3 2" xfId="36513" xr:uid="{00000000-0005-0000-0000-000046370000}"/>
    <cellStyle name="Normal 4 2 2 5 5 4" xfId="31203" xr:uid="{00000000-0005-0000-0000-000047370000}"/>
    <cellStyle name="Normal 4 2 2 5 5 5" xfId="25888" xr:uid="{00000000-0005-0000-0000-000048370000}"/>
    <cellStyle name="Normal 4 2 2 5 6" xfId="15110" xr:uid="{00000000-0005-0000-0000-000049370000}"/>
    <cellStyle name="Normal 4 2 2 5 6 2" xfId="38297" xr:uid="{00000000-0005-0000-0000-00004A370000}"/>
    <cellStyle name="Normal 4 2 2 5 7" xfId="9801" xr:uid="{00000000-0005-0000-0000-00004B370000}"/>
    <cellStyle name="Normal 4 2 2 5 7 2" xfId="32982" xr:uid="{00000000-0005-0000-0000-00004C370000}"/>
    <cellStyle name="Normal 4 2 2 5 8" xfId="20428" xr:uid="{00000000-0005-0000-0000-00004D370000}"/>
    <cellStyle name="Normal 4 2 2 5 8 2" xfId="27672" xr:uid="{00000000-0005-0000-0000-00004E370000}"/>
    <cellStyle name="Normal 4 2 2 5 9" xfId="22357" xr:uid="{00000000-0005-0000-0000-00004F370000}"/>
    <cellStyle name="Normal 4 2 2 6" xfId="974" xr:uid="{00000000-0005-0000-0000-000050370000}"/>
    <cellStyle name="Normal 4 2 2 6 10" xfId="4684" xr:uid="{00000000-0005-0000-0000-000051370000}"/>
    <cellStyle name="Normal 4 2 2 6 11" xfId="2925" xr:uid="{00000000-0005-0000-0000-000052370000}"/>
    <cellStyle name="Normal 4 2 2 6 2" xfId="1789" xr:uid="{00000000-0005-0000-0000-000053370000}"/>
    <cellStyle name="Normal 4 2 2 6 2 10" xfId="3737" xr:uid="{00000000-0005-0000-0000-000054370000}"/>
    <cellStyle name="Normal 4 2 2 6 2 2" xfId="7349" xr:uid="{00000000-0005-0000-0000-000055370000}"/>
    <cellStyle name="Normal 4 2 2 6 2 2 2" xfId="17702" xr:uid="{00000000-0005-0000-0000-000056370000}"/>
    <cellStyle name="Normal 4 2 2 6 2 2 2 2" xfId="41014" xr:uid="{00000000-0005-0000-0000-000057370000}"/>
    <cellStyle name="Normal 4 2 2 6 2 2 3" xfId="12516" xr:uid="{00000000-0005-0000-0000-000058370000}"/>
    <cellStyle name="Normal 4 2 2 6 2 2 3 2" xfId="35699" xr:uid="{00000000-0005-0000-0000-000059370000}"/>
    <cellStyle name="Normal 4 2 2 6 2 2 4" xfId="30389" xr:uid="{00000000-0005-0000-0000-00005A370000}"/>
    <cellStyle name="Normal 4 2 2 6 2 2 5" xfId="25074" xr:uid="{00000000-0005-0000-0000-00005B370000}"/>
    <cellStyle name="Normal 4 2 2 6 2 3" xfId="8992" xr:uid="{00000000-0005-0000-0000-00005C370000}"/>
    <cellStyle name="Normal 4 2 2 6 2 3 2" xfId="19437" xr:uid="{00000000-0005-0000-0000-00005D370000}"/>
    <cellStyle name="Normal 4 2 2 6 2 3 2 2" xfId="42782" xr:uid="{00000000-0005-0000-0000-00005E370000}"/>
    <cellStyle name="Normal 4 2 2 6 2 3 3" xfId="14283" xr:uid="{00000000-0005-0000-0000-00005F370000}"/>
    <cellStyle name="Normal 4 2 2 6 2 3 3 2" xfId="37467" xr:uid="{00000000-0005-0000-0000-000060370000}"/>
    <cellStyle name="Normal 4 2 2 6 2 3 4" xfId="32157" xr:uid="{00000000-0005-0000-0000-000061370000}"/>
    <cellStyle name="Normal 4 2 2 6 2 3 5" xfId="26842" xr:uid="{00000000-0005-0000-0000-000062370000}"/>
    <cellStyle name="Normal 4 2 2 6 2 4" xfId="16064" xr:uid="{00000000-0005-0000-0000-000063370000}"/>
    <cellStyle name="Normal 4 2 2 6 2 4 2" xfId="39251" xr:uid="{00000000-0005-0000-0000-000064370000}"/>
    <cellStyle name="Normal 4 2 2 6 2 5" xfId="10755" xr:uid="{00000000-0005-0000-0000-000065370000}"/>
    <cellStyle name="Normal 4 2 2 6 2 5 2" xfId="33936" xr:uid="{00000000-0005-0000-0000-000066370000}"/>
    <cellStyle name="Normal 4 2 2 6 2 6" xfId="21382" xr:uid="{00000000-0005-0000-0000-000067370000}"/>
    <cellStyle name="Normal 4 2 2 6 2 6 2" xfId="28626" xr:uid="{00000000-0005-0000-0000-000068370000}"/>
    <cellStyle name="Normal 4 2 2 6 2 7" xfId="23311" xr:uid="{00000000-0005-0000-0000-000069370000}"/>
    <cellStyle name="Normal 4 2 2 6 2 8" xfId="44577" xr:uid="{00000000-0005-0000-0000-00006A370000}"/>
    <cellStyle name="Normal 4 2 2 6 2 9" xfId="4685" xr:uid="{00000000-0005-0000-0000-00006B370000}"/>
    <cellStyle name="Normal 4 2 2 6 3" xfId="6549" xr:uid="{00000000-0005-0000-0000-00006C370000}"/>
    <cellStyle name="Normal 4 2 2 6 3 2" xfId="16950" xr:uid="{00000000-0005-0000-0000-00006D370000}"/>
    <cellStyle name="Normal 4 2 2 6 3 2 2" xfId="40202" xr:uid="{00000000-0005-0000-0000-00006E370000}"/>
    <cellStyle name="Normal 4 2 2 6 3 3" xfId="11704" xr:uid="{00000000-0005-0000-0000-00006F370000}"/>
    <cellStyle name="Normal 4 2 2 6 3 3 2" xfId="34887" xr:uid="{00000000-0005-0000-0000-000070370000}"/>
    <cellStyle name="Normal 4 2 2 6 3 4" xfId="29577" xr:uid="{00000000-0005-0000-0000-000071370000}"/>
    <cellStyle name="Normal 4 2 2 6 3 5" xfId="24262" xr:uid="{00000000-0005-0000-0000-000072370000}"/>
    <cellStyle name="Normal 4 2 2 6 4" xfId="8239" xr:uid="{00000000-0005-0000-0000-000073370000}"/>
    <cellStyle name="Normal 4 2 2 6 4 2" xfId="18625" xr:uid="{00000000-0005-0000-0000-000074370000}"/>
    <cellStyle name="Normal 4 2 2 6 4 2 2" xfId="41970" xr:uid="{00000000-0005-0000-0000-000075370000}"/>
    <cellStyle name="Normal 4 2 2 6 4 3" xfId="13471" xr:uid="{00000000-0005-0000-0000-000076370000}"/>
    <cellStyle name="Normal 4 2 2 6 4 3 2" xfId="36655" xr:uid="{00000000-0005-0000-0000-000077370000}"/>
    <cellStyle name="Normal 4 2 2 6 4 4" xfId="31345" xr:uid="{00000000-0005-0000-0000-000078370000}"/>
    <cellStyle name="Normal 4 2 2 6 4 5" xfId="26030" xr:uid="{00000000-0005-0000-0000-000079370000}"/>
    <cellStyle name="Normal 4 2 2 6 5" xfId="15252" xr:uid="{00000000-0005-0000-0000-00007A370000}"/>
    <cellStyle name="Normal 4 2 2 6 5 2" xfId="38439" xr:uid="{00000000-0005-0000-0000-00007B370000}"/>
    <cellStyle name="Normal 4 2 2 6 6" xfId="9943" xr:uid="{00000000-0005-0000-0000-00007C370000}"/>
    <cellStyle name="Normal 4 2 2 6 6 2" xfId="33124" xr:uid="{00000000-0005-0000-0000-00007D370000}"/>
    <cellStyle name="Normal 4 2 2 6 7" xfId="20570" xr:uid="{00000000-0005-0000-0000-00007E370000}"/>
    <cellStyle name="Normal 4 2 2 6 7 2" xfId="27814" xr:uid="{00000000-0005-0000-0000-00007F370000}"/>
    <cellStyle name="Normal 4 2 2 6 8" xfId="22499" xr:uid="{00000000-0005-0000-0000-000080370000}"/>
    <cellStyle name="Normal 4 2 2 6 9" xfId="43765" xr:uid="{00000000-0005-0000-0000-000081370000}"/>
    <cellStyle name="Normal 4 2 2 7" xfId="555" xr:uid="{00000000-0005-0000-0000-000082370000}"/>
    <cellStyle name="Normal 4 2 2 7 10" xfId="2519" xr:uid="{00000000-0005-0000-0000-000083370000}"/>
    <cellStyle name="Normal 4 2 2 7 2" xfId="6150" xr:uid="{00000000-0005-0000-0000-000084370000}"/>
    <cellStyle name="Normal 4 2 2 7 2 2" xfId="16592" xr:uid="{00000000-0005-0000-0000-000085370000}"/>
    <cellStyle name="Normal 4 2 2 7 2 2 2" xfId="39796" xr:uid="{00000000-0005-0000-0000-000086370000}"/>
    <cellStyle name="Normal 4 2 2 7 2 3" xfId="11298" xr:uid="{00000000-0005-0000-0000-000087370000}"/>
    <cellStyle name="Normal 4 2 2 7 2 3 2" xfId="34481" xr:uid="{00000000-0005-0000-0000-000088370000}"/>
    <cellStyle name="Normal 4 2 2 7 2 4" xfId="29171" xr:uid="{00000000-0005-0000-0000-000089370000}"/>
    <cellStyle name="Normal 4 2 2 7 2 5" xfId="23856" xr:uid="{00000000-0005-0000-0000-00008A370000}"/>
    <cellStyle name="Normal 4 2 2 7 3" xfId="7881" xr:uid="{00000000-0005-0000-0000-00008B370000}"/>
    <cellStyle name="Normal 4 2 2 7 3 2" xfId="18220" xr:uid="{00000000-0005-0000-0000-00008C370000}"/>
    <cellStyle name="Normal 4 2 2 7 3 2 2" xfId="41564" xr:uid="{00000000-0005-0000-0000-00008D370000}"/>
    <cellStyle name="Normal 4 2 2 7 3 3" xfId="13065" xr:uid="{00000000-0005-0000-0000-00008E370000}"/>
    <cellStyle name="Normal 4 2 2 7 3 3 2" xfId="36249" xr:uid="{00000000-0005-0000-0000-00008F370000}"/>
    <cellStyle name="Normal 4 2 2 7 3 4" xfId="30939" xr:uid="{00000000-0005-0000-0000-000090370000}"/>
    <cellStyle name="Normal 4 2 2 7 3 5" xfId="25624" xr:uid="{00000000-0005-0000-0000-000091370000}"/>
    <cellStyle name="Normal 4 2 2 7 4" xfId="14846" xr:uid="{00000000-0005-0000-0000-000092370000}"/>
    <cellStyle name="Normal 4 2 2 7 4 2" xfId="38033" xr:uid="{00000000-0005-0000-0000-000093370000}"/>
    <cellStyle name="Normal 4 2 2 7 5" xfId="9537" xr:uid="{00000000-0005-0000-0000-000094370000}"/>
    <cellStyle name="Normal 4 2 2 7 5 2" xfId="32718" xr:uid="{00000000-0005-0000-0000-000095370000}"/>
    <cellStyle name="Normal 4 2 2 7 6" xfId="20164" xr:uid="{00000000-0005-0000-0000-000096370000}"/>
    <cellStyle name="Normal 4 2 2 7 6 2" xfId="27408" xr:uid="{00000000-0005-0000-0000-000097370000}"/>
    <cellStyle name="Normal 4 2 2 7 7" xfId="22093" xr:uid="{00000000-0005-0000-0000-000098370000}"/>
    <cellStyle name="Normal 4 2 2 7 8" xfId="43359" xr:uid="{00000000-0005-0000-0000-000099370000}"/>
    <cellStyle name="Normal 4 2 2 7 9" xfId="4686" xr:uid="{00000000-0005-0000-0000-00009A370000}"/>
    <cellStyle name="Normal 4 2 2 8" xfId="1382" xr:uid="{00000000-0005-0000-0000-00009B370000}"/>
    <cellStyle name="Normal 4 2 2 8 10" xfId="3331" xr:uid="{00000000-0005-0000-0000-00009C370000}"/>
    <cellStyle name="Normal 4 2 2 8 2" xfId="6949" xr:uid="{00000000-0005-0000-0000-00009D370000}"/>
    <cellStyle name="Normal 4 2 2 8 2 2" xfId="17320" xr:uid="{00000000-0005-0000-0000-00009E370000}"/>
    <cellStyle name="Normal 4 2 2 8 2 2 2" xfId="40608" xr:uid="{00000000-0005-0000-0000-00009F370000}"/>
    <cellStyle name="Normal 4 2 2 8 2 3" xfId="12110" xr:uid="{00000000-0005-0000-0000-0000A0370000}"/>
    <cellStyle name="Normal 4 2 2 8 2 3 2" xfId="35293" xr:uid="{00000000-0005-0000-0000-0000A1370000}"/>
    <cellStyle name="Normal 4 2 2 8 2 4" xfId="29983" xr:uid="{00000000-0005-0000-0000-0000A2370000}"/>
    <cellStyle name="Normal 4 2 2 8 2 5" xfId="24668" xr:uid="{00000000-0005-0000-0000-0000A3370000}"/>
    <cellStyle name="Normal 4 2 2 8 3" xfId="8609" xr:uid="{00000000-0005-0000-0000-0000A4370000}"/>
    <cellStyle name="Normal 4 2 2 8 3 2" xfId="19031" xr:uid="{00000000-0005-0000-0000-0000A5370000}"/>
    <cellStyle name="Normal 4 2 2 8 3 2 2" xfId="42376" xr:uid="{00000000-0005-0000-0000-0000A6370000}"/>
    <cellStyle name="Normal 4 2 2 8 3 3" xfId="13877" xr:uid="{00000000-0005-0000-0000-0000A7370000}"/>
    <cellStyle name="Normal 4 2 2 8 3 3 2" xfId="37061" xr:uid="{00000000-0005-0000-0000-0000A8370000}"/>
    <cellStyle name="Normal 4 2 2 8 3 4" xfId="31751" xr:uid="{00000000-0005-0000-0000-0000A9370000}"/>
    <cellStyle name="Normal 4 2 2 8 3 5" xfId="26436" xr:uid="{00000000-0005-0000-0000-0000AA370000}"/>
    <cellStyle name="Normal 4 2 2 8 4" xfId="15658" xr:uid="{00000000-0005-0000-0000-0000AB370000}"/>
    <cellStyle name="Normal 4 2 2 8 4 2" xfId="38845" xr:uid="{00000000-0005-0000-0000-0000AC370000}"/>
    <cellStyle name="Normal 4 2 2 8 5" xfId="10349" xr:uid="{00000000-0005-0000-0000-0000AD370000}"/>
    <cellStyle name="Normal 4 2 2 8 5 2" xfId="33530" xr:uid="{00000000-0005-0000-0000-0000AE370000}"/>
    <cellStyle name="Normal 4 2 2 8 6" xfId="20976" xr:uid="{00000000-0005-0000-0000-0000AF370000}"/>
    <cellStyle name="Normal 4 2 2 8 6 2" xfId="28220" xr:uid="{00000000-0005-0000-0000-0000B0370000}"/>
    <cellStyle name="Normal 4 2 2 8 7" xfId="22905" xr:uid="{00000000-0005-0000-0000-0000B1370000}"/>
    <cellStyle name="Normal 4 2 2 8 8" xfId="44171" xr:uid="{00000000-0005-0000-0000-0000B2370000}"/>
    <cellStyle name="Normal 4 2 2 8 9" xfId="4687" xr:uid="{00000000-0005-0000-0000-0000B3370000}"/>
    <cellStyle name="Normal 4 2 2 9" xfId="2319" xr:uid="{00000000-0005-0000-0000-0000B4370000}"/>
    <cellStyle name="Normal 4 2 2 9 2" xfId="6021" xr:uid="{00000000-0005-0000-0000-0000B5370000}"/>
    <cellStyle name="Normal 4 2 2 9 2 2" xfId="39662" xr:uid="{00000000-0005-0000-0000-0000B6370000}"/>
    <cellStyle name="Normal 4 2 2 9 3" xfId="11164" xr:uid="{00000000-0005-0000-0000-0000B7370000}"/>
    <cellStyle name="Normal 4 2 2 9 3 2" xfId="34347" xr:uid="{00000000-0005-0000-0000-0000B8370000}"/>
    <cellStyle name="Normal 4 2 2 9 4" xfId="21903" xr:uid="{00000000-0005-0000-0000-0000B9370000}"/>
    <cellStyle name="Normal 4 2 2 9 4 2" xfId="29037" xr:uid="{00000000-0005-0000-0000-0000BA370000}"/>
    <cellStyle name="Normal 4 2 2 9 5" xfId="23722" xr:uid="{00000000-0005-0000-0000-0000BB370000}"/>
    <cellStyle name="Normal 4 2 3" xfId="397" xr:uid="{00000000-0005-0000-0000-0000BC370000}"/>
    <cellStyle name="Normal 4 2 4" xfId="445" xr:uid="{00000000-0005-0000-0000-0000BD370000}"/>
    <cellStyle name="Normal 4 2 4 10" xfId="14734" xr:uid="{00000000-0005-0000-0000-0000BE370000}"/>
    <cellStyle name="Normal 4 2 4 10 2" xfId="37921" xr:uid="{00000000-0005-0000-0000-0000BF370000}"/>
    <cellStyle name="Normal 4 2 4 11" xfId="9425" xr:uid="{00000000-0005-0000-0000-0000C0370000}"/>
    <cellStyle name="Normal 4 2 4 11 2" xfId="32606" xr:uid="{00000000-0005-0000-0000-0000C1370000}"/>
    <cellStyle name="Normal 4 2 4 12" xfId="20055" xr:uid="{00000000-0005-0000-0000-0000C2370000}"/>
    <cellStyle name="Normal 4 2 4 12 2" xfId="27296" xr:uid="{00000000-0005-0000-0000-0000C3370000}"/>
    <cellStyle name="Normal 4 2 4 13" xfId="21981" xr:uid="{00000000-0005-0000-0000-0000C4370000}"/>
    <cellStyle name="Normal 4 2 4 14" xfId="43250" xr:uid="{00000000-0005-0000-0000-0000C5370000}"/>
    <cellStyle name="Normal 4 2 4 15" xfId="4688" xr:uid="{00000000-0005-0000-0000-0000C6370000}"/>
    <cellStyle name="Normal 4 2 4 16" xfId="2410" xr:uid="{00000000-0005-0000-0000-0000C7370000}"/>
    <cellStyle name="Normal 4 2 4 2" xfId="505" xr:uid="{00000000-0005-0000-0000-0000C8370000}"/>
    <cellStyle name="Normal 4 2 4 2 10" xfId="9487" xr:uid="{00000000-0005-0000-0000-0000C9370000}"/>
    <cellStyle name="Normal 4 2 4 2 10 2" xfId="32668" xr:uid="{00000000-0005-0000-0000-0000CA370000}"/>
    <cellStyle name="Normal 4 2 4 2 11" xfId="20114" xr:uid="{00000000-0005-0000-0000-0000CB370000}"/>
    <cellStyle name="Normal 4 2 4 2 11 2" xfId="27358" xr:uid="{00000000-0005-0000-0000-0000CC370000}"/>
    <cellStyle name="Normal 4 2 4 2 12" xfId="22043" xr:uid="{00000000-0005-0000-0000-0000CD370000}"/>
    <cellStyle name="Normal 4 2 4 2 13" xfId="43309" xr:uid="{00000000-0005-0000-0000-0000CE370000}"/>
    <cellStyle name="Normal 4 2 4 2 14" xfId="4689" xr:uid="{00000000-0005-0000-0000-0000CF370000}"/>
    <cellStyle name="Normal 4 2 4 2 15" xfId="2469" xr:uid="{00000000-0005-0000-0000-0000D0370000}"/>
    <cellStyle name="Normal 4 2 4 2 2" xfId="777" xr:uid="{00000000-0005-0000-0000-0000D1370000}"/>
    <cellStyle name="Normal 4 2 4 2 2 10" xfId="43578" xr:uid="{00000000-0005-0000-0000-0000D2370000}"/>
    <cellStyle name="Normal 4 2 4 2 2 11" xfId="4690" xr:uid="{00000000-0005-0000-0000-0000D3370000}"/>
    <cellStyle name="Normal 4 2 4 2 2 12" xfId="2738" xr:uid="{00000000-0005-0000-0000-0000D4370000}"/>
    <cellStyle name="Normal 4 2 4 2 2 2" xfId="1193" xr:uid="{00000000-0005-0000-0000-0000D5370000}"/>
    <cellStyle name="Normal 4 2 4 2 2 2 10" xfId="4691" xr:uid="{00000000-0005-0000-0000-0000D6370000}"/>
    <cellStyle name="Normal 4 2 4 2 2 2 11" xfId="3144" xr:uid="{00000000-0005-0000-0000-0000D7370000}"/>
    <cellStyle name="Normal 4 2 4 2 2 2 2" xfId="2008" xr:uid="{00000000-0005-0000-0000-0000D8370000}"/>
    <cellStyle name="Normal 4 2 4 2 2 2 2 10" xfId="3956" xr:uid="{00000000-0005-0000-0000-0000D9370000}"/>
    <cellStyle name="Normal 4 2 4 2 2 2 2 2" xfId="7565" xr:uid="{00000000-0005-0000-0000-0000DA370000}"/>
    <cellStyle name="Normal 4 2 4 2 2 2 2 2 2" xfId="17909" xr:uid="{00000000-0005-0000-0000-0000DB370000}"/>
    <cellStyle name="Normal 4 2 4 2 2 2 2 2 2 2" xfId="41233" xr:uid="{00000000-0005-0000-0000-0000DC370000}"/>
    <cellStyle name="Normal 4 2 4 2 2 2 2 2 3" xfId="12735" xr:uid="{00000000-0005-0000-0000-0000DD370000}"/>
    <cellStyle name="Normal 4 2 4 2 2 2 2 2 3 2" xfId="35918" xr:uid="{00000000-0005-0000-0000-0000DE370000}"/>
    <cellStyle name="Normal 4 2 4 2 2 2 2 2 4" xfId="30608" xr:uid="{00000000-0005-0000-0000-0000DF370000}"/>
    <cellStyle name="Normal 4 2 4 2 2 2 2 2 5" xfId="25293" xr:uid="{00000000-0005-0000-0000-0000E0370000}"/>
    <cellStyle name="Normal 4 2 4 2 2 2 2 3" xfId="9199" xr:uid="{00000000-0005-0000-0000-0000E1370000}"/>
    <cellStyle name="Normal 4 2 4 2 2 2 2 3 2" xfId="19656" xr:uid="{00000000-0005-0000-0000-0000E2370000}"/>
    <cellStyle name="Normal 4 2 4 2 2 2 2 3 2 2" xfId="43001" xr:uid="{00000000-0005-0000-0000-0000E3370000}"/>
    <cellStyle name="Normal 4 2 4 2 2 2 2 3 3" xfId="14502" xr:uid="{00000000-0005-0000-0000-0000E4370000}"/>
    <cellStyle name="Normal 4 2 4 2 2 2 2 3 3 2" xfId="37686" xr:uid="{00000000-0005-0000-0000-0000E5370000}"/>
    <cellStyle name="Normal 4 2 4 2 2 2 2 3 4" xfId="32376" xr:uid="{00000000-0005-0000-0000-0000E6370000}"/>
    <cellStyle name="Normal 4 2 4 2 2 2 2 3 5" xfId="27061" xr:uid="{00000000-0005-0000-0000-0000E7370000}"/>
    <cellStyle name="Normal 4 2 4 2 2 2 2 4" xfId="16283" xr:uid="{00000000-0005-0000-0000-0000E8370000}"/>
    <cellStyle name="Normal 4 2 4 2 2 2 2 4 2" xfId="39470" xr:uid="{00000000-0005-0000-0000-0000E9370000}"/>
    <cellStyle name="Normal 4 2 4 2 2 2 2 5" xfId="10974" xr:uid="{00000000-0005-0000-0000-0000EA370000}"/>
    <cellStyle name="Normal 4 2 4 2 2 2 2 5 2" xfId="34155" xr:uid="{00000000-0005-0000-0000-0000EB370000}"/>
    <cellStyle name="Normal 4 2 4 2 2 2 2 6" xfId="21601" xr:uid="{00000000-0005-0000-0000-0000EC370000}"/>
    <cellStyle name="Normal 4 2 4 2 2 2 2 6 2" xfId="28845" xr:uid="{00000000-0005-0000-0000-0000ED370000}"/>
    <cellStyle name="Normal 4 2 4 2 2 2 2 7" xfId="23530" xr:uid="{00000000-0005-0000-0000-0000EE370000}"/>
    <cellStyle name="Normal 4 2 4 2 2 2 2 8" xfId="44796" xr:uid="{00000000-0005-0000-0000-0000EF370000}"/>
    <cellStyle name="Normal 4 2 4 2 2 2 2 9" xfId="4692" xr:uid="{00000000-0005-0000-0000-0000F0370000}"/>
    <cellStyle name="Normal 4 2 4 2 2 2 3" xfId="6765" xr:uid="{00000000-0005-0000-0000-0000F1370000}"/>
    <cellStyle name="Normal 4 2 4 2 2 2 3 2" xfId="17145" xr:uid="{00000000-0005-0000-0000-0000F2370000}"/>
    <cellStyle name="Normal 4 2 4 2 2 2 3 2 2" xfId="40421" xr:uid="{00000000-0005-0000-0000-0000F3370000}"/>
    <cellStyle name="Normal 4 2 4 2 2 2 3 3" xfId="11923" xr:uid="{00000000-0005-0000-0000-0000F4370000}"/>
    <cellStyle name="Normal 4 2 4 2 2 2 3 3 2" xfId="35106" xr:uid="{00000000-0005-0000-0000-0000F5370000}"/>
    <cellStyle name="Normal 4 2 4 2 2 2 3 4" xfId="29796" xr:uid="{00000000-0005-0000-0000-0000F6370000}"/>
    <cellStyle name="Normal 4 2 4 2 2 2 3 5" xfId="24481" xr:uid="{00000000-0005-0000-0000-0000F7370000}"/>
    <cellStyle name="Normal 4 2 4 2 2 2 4" xfId="8434" xr:uid="{00000000-0005-0000-0000-0000F8370000}"/>
    <cellStyle name="Normal 4 2 4 2 2 2 4 2" xfId="18844" xr:uid="{00000000-0005-0000-0000-0000F9370000}"/>
    <cellStyle name="Normal 4 2 4 2 2 2 4 2 2" xfId="42189" xr:uid="{00000000-0005-0000-0000-0000FA370000}"/>
    <cellStyle name="Normal 4 2 4 2 2 2 4 3" xfId="13690" xr:uid="{00000000-0005-0000-0000-0000FB370000}"/>
    <cellStyle name="Normal 4 2 4 2 2 2 4 3 2" xfId="36874" xr:uid="{00000000-0005-0000-0000-0000FC370000}"/>
    <cellStyle name="Normal 4 2 4 2 2 2 4 4" xfId="31564" xr:uid="{00000000-0005-0000-0000-0000FD370000}"/>
    <cellStyle name="Normal 4 2 4 2 2 2 4 5" xfId="26249" xr:uid="{00000000-0005-0000-0000-0000FE370000}"/>
    <cellStyle name="Normal 4 2 4 2 2 2 5" xfId="15471" xr:uid="{00000000-0005-0000-0000-0000FF370000}"/>
    <cellStyle name="Normal 4 2 4 2 2 2 5 2" xfId="38658" xr:uid="{00000000-0005-0000-0000-000000380000}"/>
    <cellStyle name="Normal 4 2 4 2 2 2 6" xfId="10162" xr:uid="{00000000-0005-0000-0000-000001380000}"/>
    <cellStyle name="Normal 4 2 4 2 2 2 6 2" xfId="33343" xr:uid="{00000000-0005-0000-0000-000002380000}"/>
    <cellStyle name="Normal 4 2 4 2 2 2 7" xfId="20789" xr:uid="{00000000-0005-0000-0000-000003380000}"/>
    <cellStyle name="Normal 4 2 4 2 2 2 7 2" xfId="28033" xr:uid="{00000000-0005-0000-0000-000004380000}"/>
    <cellStyle name="Normal 4 2 4 2 2 2 8" xfId="22718" xr:uid="{00000000-0005-0000-0000-000005380000}"/>
    <cellStyle name="Normal 4 2 4 2 2 2 9" xfId="43984" xr:uid="{00000000-0005-0000-0000-000006380000}"/>
    <cellStyle name="Normal 4 2 4 2 2 3" xfId="1601" xr:uid="{00000000-0005-0000-0000-000007380000}"/>
    <cellStyle name="Normal 4 2 4 2 2 3 10" xfId="3550" xr:uid="{00000000-0005-0000-0000-000008380000}"/>
    <cellStyle name="Normal 4 2 4 2 2 3 2" xfId="7165" xr:uid="{00000000-0005-0000-0000-000009380000}"/>
    <cellStyle name="Normal 4 2 4 2 2 3 2 2" xfId="17527" xr:uid="{00000000-0005-0000-0000-00000A380000}"/>
    <cellStyle name="Normal 4 2 4 2 2 3 2 2 2" xfId="40827" xr:uid="{00000000-0005-0000-0000-00000B380000}"/>
    <cellStyle name="Normal 4 2 4 2 2 3 2 3" xfId="12329" xr:uid="{00000000-0005-0000-0000-00000C380000}"/>
    <cellStyle name="Normal 4 2 4 2 2 3 2 3 2" xfId="35512" xr:uid="{00000000-0005-0000-0000-00000D380000}"/>
    <cellStyle name="Normal 4 2 4 2 2 3 2 4" xfId="30202" xr:uid="{00000000-0005-0000-0000-00000E380000}"/>
    <cellStyle name="Normal 4 2 4 2 2 3 2 5" xfId="24887" xr:uid="{00000000-0005-0000-0000-00000F380000}"/>
    <cellStyle name="Normal 4 2 4 2 2 3 3" xfId="8816" xr:uid="{00000000-0005-0000-0000-000010380000}"/>
    <cellStyle name="Normal 4 2 4 2 2 3 3 2" xfId="19250" xr:uid="{00000000-0005-0000-0000-000011380000}"/>
    <cellStyle name="Normal 4 2 4 2 2 3 3 2 2" xfId="42595" xr:uid="{00000000-0005-0000-0000-000012380000}"/>
    <cellStyle name="Normal 4 2 4 2 2 3 3 3" xfId="14096" xr:uid="{00000000-0005-0000-0000-000013380000}"/>
    <cellStyle name="Normal 4 2 4 2 2 3 3 3 2" xfId="37280" xr:uid="{00000000-0005-0000-0000-000014380000}"/>
    <cellStyle name="Normal 4 2 4 2 2 3 3 4" xfId="31970" xr:uid="{00000000-0005-0000-0000-000015380000}"/>
    <cellStyle name="Normal 4 2 4 2 2 3 3 5" xfId="26655" xr:uid="{00000000-0005-0000-0000-000016380000}"/>
    <cellStyle name="Normal 4 2 4 2 2 3 4" xfId="15877" xr:uid="{00000000-0005-0000-0000-000017380000}"/>
    <cellStyle name="Normal 4 2 4 2 2 3 4 2" xfId="39064" xr:uid="{00000000-0005-0000-0000-000018380000}"/>
    <cellStyle name="Normal 4 2 4 2 2 3 5" xfId="10568" xr:uid="{00000000-0005-0000-0000-000019380000}"/>
    <cellStyle name="Normal 4 2 4 2 2 3 5 2" xfId="33749" xr:uid="{00000000-0005-0000-0000-00001A380000}"/>
    <cellStyle name="Normal 4 2 4 2 2 3 6" xfId="21195" xr:uid="{00000000-0005-0000-0000-00001B380000}"/>
    <cellStyle name="Normal 4 2 4 2 2 3 6 2" xfId="28439" xr:uid="{00000000-0005-0000-0000-00001C380000}"/>
    <cellStyle name="Normal 4 2 4 2 2 3 7" xfId="23124" xr:uid="{00000000-0005-0000-0000-00001D380000}"/>
    <cellStyle name="Normal 4 2 4 2 2 3 8" xfId="44390" xr:uid="{00000000-0005-0000-0000-00001E380000}"/>
    <cellStyle name="Normal 4 2 4 2 2 3 9" xfId="4693" xr:uid="{00000000-0005-0000-0000-00001F380000}"/>
    <cellStyle name="Normal 4 2 4 2 2 4" xfId="6366" xr:uid="{00000000-0005-0000-0000-000020380000}"/>
    <cellStyle name="Normal 4 2 4 2 2 4 2" xfId="16787" xr:uid="{00000000-0005-0000-0000-000021380000}"/>
    <cellStyle name="Normal 4 2 4 2 2 4 2 2" xfId="40015" xr:uid="{00000000-0005-0000-0000-000022380000}"/>
    <cellStyle name="Normal 4 2 4 2 2 4 3" xfId="11517" xr:uid="{00000000-0005-0000-0000-000023380000}"/>
    <cellStyle name="Normal 4 2 4 2 2 4 3 2" xfId="34700" xr:uid="{00000000-0005-0000-0000-000024380000}"/>
    <cellStyle name="Normal 4 2 4 2 2 4 4" xfId="29390" xr:uid="{00000000-0005-0000-0000-000025380000}"/>
    <cellStyle name="Normal 4 2 4 2 2 4 5" xfId="24075" xr:uid="{00000000-0005-0000-0000-000026380000}"/>
    <cellStyle name="Normal 4 2 4 2 2 5" xfId="8076" xr:uid="{00000000-0005-0000-0000-000027380000}"/>
    <cellStyle name="Normal 4 2 4 2 2 5 2" xfId="18439" xr:uid="{00000000-0005-0000-0000-000028380000}"/>
    <cellStyle name="Normal 4 2 4 2 2 5 2 2" xfId="41783" xr:uid="{00000000-0005-0000-0000-000029380000}"/>
    <cellStyle name="Normal 4 2 4 2 2 5 3" xfId="13284" xr:uid="{00000000-0005-0000-0000-00002A380000}"/>
    <cellStyle name="Normal 4 2 4 2 2 5 3 2" xfId="36468" xr:uid="{00000000-0005-0000-0000-00002B380000}"/>
    <cellStyle name="Normal 4 2 4 2 2 5 4" xfId="31158" xr:uid="{00000000-0005-0000-0000-00002C380000}"/>
    <cellStyle name="Normal 4 2 4 2 2 5 5" xfId="25843" xr:uid="{00000000-0005-0000-0000-00002D380000}"/>
    <cellStyle name="Normal 4 2 4 2 2 6" xfId="15065" xr:uid="{00000000-0005-0000-0000-00002E380000}"/>
    <cellStyle name="Normal 4 2 4 2 2 6 2" xfId="38252" xr:uid="{00000000-0005-0000-0000-00002F380000}"/>
    <cellStyle name="Normal 4 2 4 2 2 7" xfId="9756" xr:uid="{00000000-0005-0000-0000-000030380000}"/>
    <cellStyle name="Normal 4 2 4 2 2 7 2" xfId="32937" xr:uid="{00000000-0005-0000-0000-000031380000}"/>
    <cellStyle name="Normal 4 2 4 2 2 8" xfId="20383" xr:uid="{00000000-0005-0000-0000-000032380000}"/>
    <cellStyle name="Normal 4 2 4 2 2 8 2" xfId="27627" xr:uid="{00000000-0005-0000-0000-000033380000}"/>
    <cellStyle name="Normal 4 2 4 2 2 9" xfId="22312" xr:uid="{00000000-0005-0000-0000-000034380000}"/>
    <cellStyle name="Normal 4 2 4 2 3" xfId="914" xr:uid="{00000000-0005-0000-0000-000035380000}"/>
    <cellStyle name="Normal 4 2 4 2 3 10" xfId="43707" xr:uid="{00000000-0005-0000-0000-000036380000}"/>
    <cellStyle name="Normal 4 2 4 2 3 11" xfId="4694" xr:uid="{00000000-0005-0000-0000-000037380000}"/>
    <cellStyle name="Normal 4 2 4 2 3 12" xfId="2867" xr:uid="{00000000-0005-0000-0000-000038380000}"/>
    <cellStyle name="Normal 4 2 4 2 3 2" xfId="1322" xr:uid="{00000000-0005-0000-0000-000039380000}"/>
    <cellStyle name="Normal 4 2 4 2 3 2 10" xfId="4695" xr:uid="{00000000-0005-0000-0000-00003A380000}"/>
    <cellStyle name="Normal 4 2 4 2 3 2 11" xfId="3273" xr:uid="{00000000-0005-0000-0000-00003B380000}"/>
    <cellStyle name="Normal 4 2 4 2 3 2 2" xfId="2137" xr:uid="{00000000-0005-0000-0000-00003C380000}"/>
    <cellStyle name="Normal 4 2 4 2 3 2 2 10" xfId="4085" xr:uid="{00000000-0005-0000-0000-00003D380000}"/>
    <cellStyle name="Normal 4 2 4 2 3 2 2 2" xfId="7692" xr:uid="{00000000-0005-0000-0000-00003E380000}"/>
    <cellStyle name="Normal 4 2 4 2 3 2 2 2 2" xfId="18026" xr:uid="{00000000-0005-0000-0000-00003F380000}"/>
    <cellStyle name="Normal 4 2 4 2 3 2 2 2 2 2" xfId="41362" xr:uid="{00000000-0005-0000-0000-000040380000}"/>
    <cellStyle name="Normal 4 2 4 2 3 2 2 2 3" xfId="12864" xr:uid="{00000000-0005-0000-0000-000041380000}"/>
    <cellStyle name="Normal 4 2 4 2 3 2 2 2 3 2" xfId="36047" xr:uid="{00000000-0005-0000-0000-000042380000}"/>
    <cellStyle name="Normal 4 2 4 2 3 2 2 2 4" xfId="30737" xr:uid="{00000000-0005-0000-0000-000043380000}"/>
    <cellStyle name="Normal 4 2 4 2 3 2 2 2 5" xfId="25422" xr:uid="{00000000-0005-0000-0000-000044380000}"/>
    <cellStyle name="Normal 4 2 4 2 3 2 2 3" xfId="9316" xr:uid="{00000000-0005-0000-0000-000045380000}"/>
    <cellStyle name="Normal 4 2 4 2 3 2 2 3 2" xfId="19785" xr:uid="{00000000-0005-0000-0000-000046380000}"/>
    <cellStyle name="Normal 4 2 4 2 3 2 2 3 2 2" xfId="43130" xr:uid="{00000000-0005-0000-0000-000047380000}"/>
    <cellStyle name="Normal 4 2 4 2 3 2 2 3 3" xfId="14631" xr:uid="{00000000-0005-0000-0000-000048380000}"/>
    <cellStyle name="Normal 4 2 4 2 3 2 2 3 3 2" xfId="37815" xr:uid="{00000000-0005-0000-0000-000049380000}"/>
    <cellStyle name="Normal 4 2 4 2 3 2 2 3 4" xfId="32505" xr:uid="{00000000-0005-0000-0000-00004A380000}"/>
    <cellStyle name="Normal 4 2 4 2 3 2 2 3 5" xfId="27190" xr:uid="{00000000-0005-0000-0000-00004B380000}"/>
    <cellStyle name="Normal 4 2 4 2 3 2 2 4" xfId="16412" xr:uid="{00000000-0005-0000-0000-00004C380000}"/>
    <cellStyle name="Normal 4 2 4 2 3 2 2 4 2" xfId="39599" xr:uid="{00000000-0005-0000-0000-00004D380000}"/>
    <cellStyle name="Normal 4 2 4 2 3 2 2 5" xfId="11103" xr:uid="{00000000-0005-0000-0000-00004E380000}"/>
    <cellStyle name="Normal 4 2 4 2 3 2 2 5 2" xfId="34284" xr:uid="{00000000-0005-0000-0000-00004F380000}"/>
    <cellStyle name="Normal 4 2 4 2 3 2 2 6" xfId="21730" xr:uid="{00000000-0005-0000-0000-000050380000}"/>
    <cellStyle name="Normal 4 2 4 2 3 2 2 6 2" xfId="28974" xr:uid="{00000000-0005-0000-0000-000051380000}"/>
    <cellStyle name="Normal 4 2 4 2 3 2 2 7" xfId="23659" xr:uid="{00000000-0005-0000-0000-000052380000}"/>
    <cellStyle name="Normal 4 2 4 2 3 2 2 8" xfId="44925" xr:uid="{00000000-0005-0000-0000-000053380000}"/>
    <cellStyle name="Normal 4 2 4 2 3 2 2 9" xfId="4696" xr:uid="{00000000-0005-0000-0000-000054380000}"/>
    <cellStyle name="Normal 4 2 4 2 3 2 3" xfId="6892" xr:uid="{00000000-0005-0000-0000-000055380000}"/>
    <cellStyle name="Normal 4 2 4 2 3 2 3 2" xfId="17262" xr:uid="{00000000-0005-0000-0000-000056380000}"/>
    <cellStyle name="Normal 4 2 4 2 3 2 3 2 2" xfId="40550" xr:uid="{00000000-0005-0000-0000-000057380000}"/>
    <cellStyle name="Normal 4 2 4 2 3 2 3 3" xfId="12052" xr:uid="{00000000-0005-0000-0000-000058380000}"/>
    <cellStyle name="Normal 4 2 4 2 3 2 3 3 2" xfId="35235" xr:uid="{00000000-0005-0000-0000-000059380000}"/>
    <cellStyle name="Normal 4 2 4 2 3 2 3 4" xfId="29925" xr:uid="{00000000-0005-0000-0000-00005A380000}"/>
    <cellStyle name="Normal 4 2 4 2 3 2 3 5" xfId="24610" xr:uid="{00000000-0005-0000-0000-00005B380000}"/>
    <cellStyle name="Normal 4 2 4 2 3 2 4" xfId="8551" xr:uid="{00000000-0005-0000-0000-00005C380000}"/>
    <cellStyle name="Normal 4 2 4 2 3 2 4 2" xfId="18973" xr:uid="{00000000-0005-0000-0000-00005D380000}"/>
    <cellStyle name="Normal 4 2 4 2 3 2 4 2 2" xfId="42318" xr:uid="{00000000-0005-0000-0000-00005E380000}"/>
    <cellStyle name="Normal 4 2 4 2 3 2 4 3" xfId="13819" xr:uid="{00000000-0005-0000-0000-00005F380000}"/>
    <cellStyle name="Normal 4 2 4 2 3 2 4 3 2" xfId="37003" xr:uid="{00000000-0005-0000-0000-000060380000}"/>
    <cellStyle name="Normal 4 2 4 2 3 2 4 4" xfId="31693" xr:uid="{00000000-0005-0000-0000-000061380000}"/>
    <cellStyle name="Normal 4 2 4 2 3 2 4 5" xfId="26378" xr:uid="{00000000-0005-0000-0000-000062380000}"/>
    <cellStyle name="Normal 4 2 4 2 3 2 5" xfId="15600" xr:uid="{00000000-0005-0000-0000-000063380000}"/>
    <cellStyle name="Normal 4 2 4 2 3 2 5 2" xfId="38787" xr:uid="{00000000-0005-0000-0000-000064380000}"/>
    <cellStyle name="Normal 4 2 4 2 3 2 6" xfId="10291" xr:uid="{00000000-0005-0000-0000-000065380000}"/>
    <cellStyle name="Normal 4 2 4 2 3 2 6 2" xfId="33472" xr:uid="{00000000-0005-0000-0000-000066380000}"/>
    <cellStyle name="Normal 4 2 4 2 3 2 7" xfId="20918" xr:uid="{00000000-0005-0000-0000-000067380000}"/>
    <cellStyle name="Normal 4 2 4 2 3 2 7 2" xfId="28162" xr:uid="{00000000-0005-0000-0000-000068380000}"/>
    <cellStyle name="Normal 4 2 4 2 3 2 8" xfId="22847" xr:uid="{00000000-0005-0000-0000-000069380000}"/>
    <cellStyle name="Normal 4 2 4 2 3 2 9" xfId="44113" xr:uid="{00000000-0005-0000-0000-00006A380000}"/>
    <cellStyle name="Normal 4 2 4 2 3 3" xfId="1730" xr:uid="{00000000-0005-0000-0000-00006B380000}"/>
    <cellStyle name="Normal 4 2 4 2 3 3 10" xfId="3679" xr:uid="{00000000-0005-0000-0000-00006C380000}"/>
    <cellStyle name="Normal 4 2 4 2 3 3 2" xfId="7292" xr:uid="{00000000-0005-0000-0000-00006D380000}"/>
    <cellStyle name="Normal 4 2 4 2 3 3 2 2" xfId="17644" xr:uid="{00000000-0005-0000-0000-00006E380000}"/>
    <cellStyle name="Normal 4 2 4 2 3 3 2 2 2" xfId="40956" xr:uid="{00000000-0005-0000-0000-00006F380000}"/>
    <cellStyle name="Normal 4 2 4 2 3 3 2 3" xfId="12458" xr:uid="{00000000-0005-0000-0000-000070380000}"/>
    <cellStyle name="Normal 4 2 4 2 3 3 2 3 2" xfId="35641" xr:uid="{00000000-0005-0000-0000-000071380000}"/>
    <cellStyle name="Normal 4 2 4 2 3 3 2 4" xfId="30331" xr:uid="{00000000-0005-0000-0000-000072380000}"/>
    <cellStyle name="Normal 4 2 4 2 3 3 2 5" xfId="25016" xr:uid="{00000000-0005-0000-0000-000073380000}"/>
    <cellStyle name="Normal 4 2 4 2 3 3 3" xfId="8933" xr:uid="{00000000-0005-0000-0000-000074380000}"/>
    <cellStyle name="Normal 4 2 4 2 3 3 3 2" xfId="19379" xr:uid="{00000000-0005-0000-0000-000075380000}"/>
    <cellStyle name="Normal 4 2 4 2 3 3 3 2 2" xfId="42724" xr:uid="{00000000-0005-0000-0000-000076380000}"/>
    <cellStyle name="Normal 4 2 4 2 3 3 3 3" xfId="14225" xr:uid="{00000000-0005-0000-0000-000077380000}"/>
    <cellStyle name="Normal 4 2 4 2 3 3 3 3 2" xfId="37409" xr:uid="{00000000-0005-0000-0000-000078380000}"/>
    <cellStyle name="Normal 4 2 4 2 3 3 3 4" xfId="32099" xr:uid="{00000000-0005-0000-0000-000079380000}"/>
    <cellStyle name="Normal 4 2 4 2 3 3 3 5" xfId="26784" xr:uid="{00000000-0005-0000-0000-00007A380000}"/>
    <cellStyle name="Normal 4 2 4 2 3 3 4" xfId="16006" xr:uid="{00000000-0005-0000-0000-00007B380000}"/>
    <cellStyle name="Normal 4 2 4 2 3 3 4 2" xfId="39193" xr:uid="{00000000-0005-0000-0000-00007C380000}"/>
    <cellStyle name="Normal 4 2 4 2 3 3 5" xfId="10697" xr:uid="{00000000-0005-0000-0000-00007D380000}"/>
    <cellStyle name="Normal 4 2 4 2 3 3 5 2" xfId="33878" xr:uid="{00000000-0005-0000-0000-00007E380000}"/>
    <cellStyle name="Normal 4 2 4 2 3 3 6" xfId="21324" xr:uid="{00000000-0005-0000-0000-00007F380000}"/>
    <cellStyle name="Normal 4 2 4 2 3 3 6 2" xfId="28568" xr:uid="{00000000-0005-0000-0000-000080380000}"/>
    <cellStyle name="Normal 4 2 4 2 3 3 7" xfId="23253" xr:uid="{00000000-0005-0000-0000-000081380000}"/>
    <cellStyle name="Normal 4 2 4 2 3 3 8" xfId="44519" xr:uid="{00000000-0005-0000-0000-000082380000}"/>
    <cellStyle name="Normal 4 2 4 2 3 3 9" xfId="4697" xr:uid="{00000000-0005-0000-0000-000083380000}"/>
    <cellStyle name="Normal 4 2 4 2 3 4" xfId="6493" xr:uid="{00000000-0005-0000-0000-000084380000}"/>
    <cellStyle name="Normal 4 2 4 2 3 4 2" xfId="16892" xr:uid="{00000000-0005-0000-0000-000085380000}"/>
    <cellStyle name="Normal 4 2 4 2 3 4 2 2" xfId="40144" xr:uid="{00000000-0005-0000-0000-000086380000}"/>
    <cellStyle name="Normal 4 2 4 2 3 4 3" xfId="11646" xr:uid="{00000000-0005-0000-0000-000087380000}"/>
    <cellStyle name="Normal 4 2 4 2 3 4 3 2" xfId="34829" xr:uid="{00000000-0005-0000-0000-000088380000}"/>
    <cellStyle name="Normal 4 2 4 2 3 4 4" xfId="29519" xr:uid="{00000000-0005-0000-0000-000089380000}"/>
    <cellStyle name="Normal 4 2 4 2 3 4 5" xfId="24204" xr:uid="{00000000-0005-0000-0000-00008A380000}"/>
    <cellStyle name="Normal 4 2 4 2 3 5" xfId="8181" xr:uid="{00000000-0005-0000-0000-00008B380000}"/>
    <cellStyle name="Normal 4 2 4 2 3 5 2" xfId="18568" xr:uid="{00000000-0005-0000-0000-00008C380000}"/>
    <cellStyle name="Normal 4 2 4 2 3 5 2 2" xfId="41912" xr:uid="{00000000-0005-0000-0000-00008D380000}"/>
    <cellStyle name="Normal 4 2 4 2 3 5 3" xfId="13413" xr:uid="{00000000-0005-0000-0000-00008E380000}"/>
    <cellStyle name="Normal 4 2 4 2 3 5 3 2" xfId="36597" xr:uid="{00000000-0005-0000-0000-00008F380000}"/>
    <cellStyle name="Normal 4 2 4 2 3 5 4" xfId="31287" xr:uid="{00000000-0005-0000-0000-000090380000}"/>
    <cellStyle name="Normal 4 2 4 2 3 5 5" xfId="25972" xr:uid="{00000000-0005-0000-0000-000091380000}"/>
    <cellStyle name="Normal 4 2 4 2 3 6" xfId="15194" xr:uid="{00000000-0005-0000-0000-000092380000}"/>
    <cellStyle name="Normal 4 2 4 2 3 6 2" xfId="38381" xr:uid="{00000000-0005-0000-0000-000093380000}"/>
    <cellStyle name="Normal 4 2 4 2 3 7" xfId="9885" xr:uid="{00000000-0005-0000-0000-000094380000}"/>
    <cellStyle name="Normal 4 2 4 2 3 7 2" xfId="33066" xr:uid="{00000000-0005-0000-0000-000095380000}"/>
    <cellStyle name="Normal 4 2 4 2 3 8" xfId="20512" xr:uid="{00000000-0005-0000-0000-000096380000}"/>
    <cellStyle name="Normal 4 2 4 2 3 8 2" xfId="27756" xr:uid="{00000000-0005-0000-0000-000097380000}"/>
    <cellStyle name="Normal 4 2 4 2 3 9" xfId="22441" xr:uid="{00000000-0005-0000-0000-000098380000}"/>
    <cellStyle name="Normal 4 2 4 2 4" xfId="1058" xr:uid="{00000000-0005-0000-0000-000099380000}"/>
    <cellStyle name="Normal 4 2 4 2 4 10" xfId="4698" xr:uid="{00000000-0005-0000-0000-00009A380000}"/>
    <cellStyle name="Normal 4 2 4 2 4 11" xfId="3009" xr:uid="{00000000-0005-0000-0000-00009B380000}"/>
    <cellStyle name="Normal 4 2 4 2 4 2" xfId="1873" xr:uid="{00000000-0005-0000-0000-00009C380000}"/>
    <cellStyle name="Normal 4 2 4 2 4 2 10" xfId="3821" xr:uid="{00000000-0005-0000-0000-00009D380000}"/>
    <cellStyle name="Normal 4 2 4 2 4 2 2" xfId="7432" xr:uid="{00000000-0005-0000-0000-00009E380000}"/>
    <cellStyle name="Normal 4 2 4 2 4 2 2 2" xfId="17786" xr:uid="{00000000-0005-0000-0000-00009F380000}"/>
    <cellStyle name="Normal 4 2 4 2 4 2 2 2 2" xfId="41098" xr:uid="{00000000-0005-0000-0000-0000A0380000}"/>
    <cellStyle name="Normal 4 2 4 2 4 2 2 3" xfId="12600" xr:uid="{00000000-0005-0000-0000-0000A1380000}"/>
    <cellStyle name="Normal 4 2 4 2 4 2 2 3 2" xfId="35783" xr:uid="{00000000-0005-0000-0000-0000A2380000}"/>
    <cellStyle name="Normal 4 2 4 2 4 2 2 4" xfId="30473" xr:uid="{00000000-0005-0000-0000-0000A3380000}"/>
    <cellStyle name="Normal 4 2 4 2 4 2 2 5" xfId="25158" xr:uid="{00000000-0005-0000-0000-0000A4380000}"/>
    <cellStyle name="Normal 4 2 4 2 4 2 3" xfId="9076" xr:uid="{00000000-0005-0000-0000-0000A5380000}"/>
    <cellStyle name="Normal 4 2 4 2 4 2 3 2" xfId="19521" xr:uid="{00000000-0005-0000-0000-0000A6380000}"/>
    <cellStyle name="Normal 4 2 4 2 4 2 3 2 2" xfId="42866" xr:uid="{00000000-0005-0000-0000-0000A7380000}"/>
    <cellStyle name="Normal 4 2 4 2 4 2 3 3" xfId="14367" xr:uid="{00000000-0005-0000-0000-0000A8380000}"/>
    <cellStyle name="Normal 4 2 4 2 4 2 3 3 2" xfId="37551" xr:uid="{00000000-0005-0000-0000-0000A9380000}"/>
    <cellStyle name="Normal 4 2 4 2 4 2 3 4" xfId="32241" xr:uid="{00000000-0005-0000-0000-0000AA380000}"/>
    <cellStyle name="Normal 4 2 4 2 4 2 3 5" xfId="26926" xr:uid="{00000000-0005-0000-0000-0000AB380000}"/>
    <cellStyle name="Normal 4 2 4 2 4 2 4" xfId="16148" xr:uid="{00000000-0005-0000-0000-0000AC380000}"/>
    <cellStyle name="Normal 4 2 4 2 4 2 4 2" xfId="39335" xr:uid="{00000000-0005-0000-0000-0000AD380000}"/>
    <cellStyle name="Normal 4 2 4 2 4 2 5" xfId="10839" xr:uid="{00000000-0005-0000-0000-0000AE380000}"/>
    <cellStyle name="Normal 4 2 4 2 4 2 5 2" xfId="34020" xr:uid="{00000000-0005-0000-0000-0000AF380000}"/>
    <cellStyle name="Normal 4 2 4 2 4 2 6" xfId="21466" xr:uid="{00000000-0005-0000-0000-0000B0380000}"/>
    <cellStyle name="Normal 4 2 4 2 4 2 6 2" xfId="28710" xr:uid="{00000000-0005-0000-0000-0000B1380000}"/>
    <cellStyle name="Normal 4 2 4 2 4 2 7" xfId="23395" xr:uid="{00000000-0005-0000-0000-0000B2380000}"/>
    <cellStyle name="Normal 4 2 4 2 4 2 8" xfId="44661" xr:uid="{00000000-0005-0000-0000-0000B3380000}"/>
    <cellStyle name="Normal 4 2 4 2 4 2 9" xfId="4699" xr:uid="{00000000-0005-0000-0000-0000B4380000}"/>
    <cellStyle name="Normal 4 2 4 2 4 3" xfId="6632" xr:uid="{00000000-0005-0000-0000-0000B5380000}"/>
    <cellStyle name="Normal 4 2 4 2 4 3 2" xfId="17034" xr:uid="{00000000-0005-0000-0000-0000B6380000}"/>
    <cellStyle name="Normal 4 2 4 2 4 3 2 2" xfId="40286" xr:uid="{00000000-0005-0000-0000-0000B7380000}"/>
    <cellStyle name="Normal 4 2 4 2 4 3 3" xfId="11788" xr:uid="{00000000-0005-0000-0000-0000B8380000}"/>
    <cellStyle name="Normal 4 2 4 2 4 3 3 2" xfId="34971" xr:uid="{00000000-0005-0000-0000-0000B9380000}"/>
    <cellStyle name="Normal 4 2 4 2 4 3 4" xfId="29661" xr:uid="{00000000-0005-0000-0000-0000BA380000}"/>
    <cellStyle name="Normal 4 2 4 2 4 3 5" xfId="24346" xr:uid="{00000000-0005-0000-0000-0000BB380000}"/>
    <cellStyle name="Normal 4 2 4 2 4 4" xfId="8323" xr:uid="{00000000-0005-0000-0000-0000BC380000}"/>
    <cellStyle name="Normal 4 2 4 2 4 4 2" xfId="18709" xr:uid="{00000000-0005-0000-0000-0000BD380000}"/>
    <cellStyle name="Normal 4 2 4 2 4 4 2 2" xfId="42054" xr:uid="{00000000-0005-0000-0000-0000BE380000}"/>
    <cellStyle name="Normal 4 2 4 2 4 4 3" xfId="13555" xr:uid="{00000000-0005-0000-0000-0000BF380000}"/>
    <cellStyle name="Normal 4 2 4 2 4 4 3 2" xfId="36739" xr:uid="{00000000-0005-0000-0000-0000C0380000}"/>
    <cellStyle name="Normal 4 2 4 2 4 4 4" xfId="31429" xr:uid="{00000000-0005-0000-0000-0000C1380000}"/>
    <cellStyle name="Normal 4 2 4 2 4 4 5" xfId="26114" xr:uid="{00000000-0005-0000-0000-0000C2380000}"/>
    <cellStyle name="Normal 4 2 4 2 4 5" xfId="15336" xr:uid="{00000000-0005-0000-0000-0000C3380000}"/>
    <cellStyle name="Normal 4 2 4 2 4 5 2" xfId="38523" xr:uid="{00000000-0005-0000-0000-0000C4380000}"/>
    <cellStyle name="Normal 4 2 4 2 4 6" xfId="10027" xr:uid="{00000000-0005-0000-0000-0000C5380000}"/>
    <cellStyle name="Normal 4 2 4 2 4 6 2" xfId="33208" xr:uid="{00000000-0005-0000-0000-0000C6380000}"/>
    <cellStyle name="Normal 4 2 4 2 4 7" xfId="20654" xr:uid="{00000000-0005-0000-0000-0000C7380000}"/>
    <cellStyle name="Normal 4 2 4 2 4 7 2" xfId="27898" xr:uid="{00000000-0005-0000-0000-0000C8380000}"/>
    <cellStyle name="Normal 4 2 4 2 4 8" xfId="22583" xr:uid="{00000000-0005-0000-0000-0000C9380000}"/>
    <cellStyle name="Normal 4 2 4 2 4 9" xfId="43849" xr:uid="{00000000-0005-0000-0000-0000CA380000}"/>
    <cellStyle name="Normal 4 2 4 2 5" xfId="639" xr:uid="{00000000-0005-0000-0000-0000CB380000}"/>
    <cellStyle name="Normal 4 2 4 2 5 10" xfId="2603" xr:uid="{00000000-0005-0000-0000-0000CC380000}"/>
    <cellStyle name="Normal 4 2 4 2 5 2" xfId="6233" xr:uid="{00000000-0005-0000-0000-0000CD380000}"/>
    <cellStyle name="Normal 4 2 4 2 5 2 2" xfId="16676" xr:uid="{00000000-0005-0000-0000-0000CE380000}"/>
    <cellStyle name="Normal 4 2 4 2 5 2 2 2" xfId="39880" xr:uid="{00000000-0005-0000-0000-0000CF380000}"/>
    <cellStyle name="Normal 4 2 4 2 5 2 3" xfId="11382" xr:uid="{00000000-0005-0000-0000-0000D0380000}"/>
    <cellStyle name="Normal 4 2 4 2 5 2 3 2" xfId="34565" xr:uid="{00000000-0005-0000-0000-0000D1380000}"/>
    <cellStyle name="Normal 4 2 4 2 5 2 4" xfId="29255" xr:uid="{00000000-0005-0000-0000-0000D2380000}"/>
    <cellStyle name="Normal 4 2 4 2 5 2 5" xfId="23940" xr:uid="{00000000-0005-0000-0000-0000D3380000}"/>
    <cellStyle name="Normal 4 2 4 2 5 3" xfId="7965" xr:uid="{00000000-0005-0000-0000-0000D4380000}"/>
    <cellStyle name="Normal 4 2 4 2 5 3 2" xfId="18304" xr:uid="{00000000-0005-0000-0000-0000D5380000}"/>
    <cellStyle name="Normal 4 2 4 2 5 3 2 2" xfId="41648" xr:uid="{00000000-0005-0000-0000-0000D6380000}"/>
    <cellStyle name="Normal 4 2 4 2 5 3 3" xfId="13149" xr:uid="{00000000-0005-0000-0000-0000D7380000}"/>
    <cellStyle name="Normal 4 2 4 2 5 3 3 2" xfId="36333" xr:uid="{00000000-0005-0000-0000-0000D8380000}"/>
    <cellStyle name="Normal 4 2 4 2 5 3 4" xfId="31023" xr:uid="{00000000-0005-0000-0000-0000D9380000}"/>
    <cellStyle name="Normal 4 2 4 2 5 3 5" xfId="25708" xr:uid="{00000000-0005-0000-0000-0000DA380000}"/>
    <cellStyle name="Normal 4 2 4 2 5 4" xfId="14930" xr:uid="{00000000-0005-0000-0000-0000DB380000}"/>
    <cellStyle name="Normal 4 2 4 2 5 4 2" xfId="38117" xr:uid="{00000000-0005-0000-0000-0000DC380000}"/>
    <cellStyle name="Normal 4 2 4 2 5 5" xfId="9621" xr:uid="{00000000-0005-0000-0000-0000DD380000}"/>
    <cellStyle name="Normal 4 2 4 2 5 5 2" xfId="32802" xr:uid="{00000000-0005-0000-0000-0000DE380000}"/>
    <cellStyle name="Normal 4 2 4 2 5 6" xfId="20248" xr:uid="{00000000-0005-0000-0000-0000DF380000}"/>
    <cellStyle name="Normal 4 2 4 2 5 6 2" xfId="27492" xr:uid="{00000000-0005-0000-0000-0000E0380000}"/>
    <cellStyle name="Normal 4 2 4 2 5 7" xfId="22177" xr:uid="{00000000-0005-0000-0000-0000E1380000}"/>
    <cellStyle name="Normal 4 2 4 2 5 8" xfId="43443" xr:uid="{00000000-0005-0000-0000-0000E2380000}"/>
    <cellStyle name="Normal 4 2 4 2 5 9" xfId="4700" xr:uid="{00000000-0005-0000-0000-0000E3380000}"/>
    <cellStyle name="Normal 4 2 4 2 6" xfId="1466" xr:uid="{00000000-0005-0000-0000-0000E4380000}"/>
    <cellStyle name="Normal 4 2 4 2 6 10" xfId="3415" xr:uid="{00000000-0005-0000-0000-0000E5380000}"/>
    <cellStyle name="Normal 4 2 4 2 6 2" xfId="7032" xr:uid="{00000000-0005-0000-0000-0000E6380000}"/>
    <cellStyle name="Normal 4 2 4 2 6 2 2" xfId="17404" xr:uid="{00000000-0005-0000-0000-0000E7380000}"/>
    <cellStyle name="Normal 4 2 4 2 6 2 2 2" xfId="40692" xr:uid="{00000000-0005-0000-0000-0000E8380000}"/>
    <cellStyle name="Normal 4 2 4 2 6 2 3" xfId="12194" xr:uid="{00000000-0005-0000-0000-0000E9380000}"/>
    <cellStyle name="Normal 4 2 4 2 6 2 3 2" xfId="35377" xr:uid="{00000000-0005-0000-0000-0000EA380000}"/>
    <cellStyle name="Normal 4 2 4 2 6 2 4" xfId="30067" xr:uid="{00000000-0005-0000-0000-0000EB380000}"/>
    <cellStyle name="Normal 4 2 4 2 6 2 5" xfId="24752" xr:uid="{00000000-0005-0000-0000-0000EC380000}"/>
    <cellStyle name="Normal 4 2 4 2 6 3" xfId="8693" xr:uid="{00000000-0005-0000-0000-0000ED380000}"/>
    <cellStyle name="Normal 4 2 4 2 6 3 2" xfId="19115" xr:uid="{00000000-0005-0000-0000-0000EE380000}"/>
    <cellStyle name="Normal 4 2 4 2 6 3 2 2" xfId="42460" xr:uid="{00000000-0005-0000-0000-0000EF380000}"/>
    <cellStyle name="Normal 4 2 4 2 6 3 3" xfId="13961" xr:uid="{00000000-0005-0000-0000-0000F0380000}"/>
    <cellStyle name="Normal 4 2 4 2 6 3 3 2" xfId="37145" xr:uid="{00000000-0005-0000-0000-0000F1380000}"/>
    <cellStyle name="Normal 4 2 4 2 6 3 4" xfId="31835" xr:uid="{00000000-0005-0000-0000-0000F2380000}"/>
    <cellStyle name="Normal 4 2 4 2 6 3 5" xfId="26520" xr:uid="{00000000-0005-0000-0000-0000F3380000}"/>
    <cellStyle name="Normal 4 2 4 2 6 4" xfId="15742" xr:uid="{00000000-0005-0000-0000-0000F4380000}"/>
    <cellStyle name="Normal 4 2 4 2 6 4 2" xfId="38929" xr:uid="{00000000-0005-0000-0000-0000F5380000}"/>
    <cellStyle name="Normal 4 2 4 2 6 5" xfId="10433" xr:uid="{00000000-0005-0000-0000-0000F6380000}"/>
    <cellStyle name="Normal 4 2 4 2 6 5 2" xfId="33614" xr:uid="{00000000-0005-0000-0000-0000F7380000}"/>
    <cellStyle name="Normal 4 2 4 2 6 6" xfId="21060" xr:uid="{00000000-0005-0000-0000-0000F8380000}"/>
    <cellStyle name="Normal 4 2 4 2 6 6 2" xfId="28304" xr:uid="{00000000-0005-0000-0000-0000F9380000}"/>
    <cellStyle name="Normal 4 2 4 2 6 7" xfId="22989" xr:uid="{00000000-0005-0000-0000-0000FA380000}"/>
    <cellStyle name="Normal 4 2 4 2 6 8" xfId="44255" xr:uid="{00000000-0005-0000-0000-0000FB380000}"/>
    <cellStyle name="Normal 4 2 4 2 6 9" xfId="4701" xr:uid="{00000000-0005-0000-0000-0000FC380000}"/>
    <cellStyle name="Normal 4 2 4 2 7" xfId="6100" xr:uid="{00000000-0005-0000-0000-0000FD380000}"/>
    <cellStyle name="Normal 4 2 4 2 7 2" xfId="16543" xr:uid="{00000000-0005-0000-0000-0000FE380000}"/>
    <cellStyle name="Normal 4 2 4 2 7 2 2" xfId="39746" xr:uid="{00000000-0005-0000-0000-0000FF380000}"/>
    <cellStyle name="Normal 4 2 4 2 7 3" xfId="11248" xr:uid="{00000000-0005-0000-0000-000000390000}"/>
    <cellStyle name="Normal 4 2 4 2 7 3 2" xfId="34431" xr:uid="{00000000-0005-0000-0000-000001390000}"/>
    <cellStyle name="Normal 4 2 4 2 7 4" xfId="29121" xr:uid="{00000000-0005-0000-0000-000002390000}"/>
    <cellStyle name="Normal 4 2 4 2 7 5" xfId="23806" xr:uid="{00000000-0005-0000-0000-000003390000}"/>
    <cellStyle name="Normal 4 2 4 2 8" xfId="7832" xr:uid="{00000000-0005-0000-0000-000004390000}"/>
    <cellStyle name="Normal 4 2 4 2 8 2" xfId="18171" xr:uid="{00000000-0005-0000-0000-000005390000}"/>
    <cellStyle name="Normal 4 2 4 2 8 2 2" xfId="41514" xr:uid="{00000000-0005-0000-0000-000006390000}"/>
    <cellStyle name="Normal 4 2 4 2 8 3" xfId="13015" xr:uid="{00000000-0005-0000-0000-000007390000}"/>
    <cellStyle name="Normal 4 2 4 2 8 3 2" xfId="36199" xr:uid="{00000000-0005-0000-0000-000008390000}"/>
    <cellStyle name="Normal 4 2 4 2 8 4" xfId="30889" xr:uid="{00000000-0005-0000-0000-000009390000}"/>
    <cellStyle name="Normal 4 2 4 2 8 5" xfId="25574" xr:uid="{00000000-0005-0000-0000-00000A390000}"/>
    <cellStyle name="Normal 4 2 4 2 9" xfId="14796" xr:uid="{00000000-0005-0000-0000-00000B390000}"/>
    <cellStyle name="Normal 4 2 4 2 9 2" xfId="37983" xr:uid="{00000000-0005-0000-0000-00000C390000}"/>
    <cellStyle name="Normal 4 2 4 3" xfId="715" xr:uid="{00000000-0005-0000-0000-00000D390000}"/>
    <cellStyle name="Normal 4 2 4 3 10" xfId="43516" xr:uid="{00000000-0005-0000-0000-00000E390000}"/>
    <cellStyle name="Normal 4 2 4 3 11" xfId="4702" xr:uid="{00000000-0005-0000-0000-00000F390000}"/>
    <cellStyle name="Normal 4 2 4 3 12" xfId="2676" xr:uid="{00000000-0005-0000-0000-000010390000}"/>
    <cellStyle name="Normal 4 2 4 3 2" xfId="1131" xr:uid="{00000000-0005-0000-0000-000011390000}"/>
    <cellStyle name="Normal 4 2 4 3 2 10" xfId="4703" xr:uid="{00000000-0005-0000-0000-000012390000}"/>
    <cellStyle name="Normal 4 2 4 3 2 11" xfId="3082" xr:uid="{00000000-0005-0000-0000-000013390000}"/>
    <cellStyle name="Normal 4 2 4 3 2 2" xfId="1946" xr:uid="{00000000-0005-0000-0000-000014390000}"/>
    <cellStyle name="Normal 4 2 4 3 2 2 10" xfId="3894" xr:uid="{00000000-0005-0000-0000-000015390000}"/>
    <cellStyle name="Normal 4 2 4 3 2 2 2" xfId="7504" xr:uid="{00000000-0005-0000-0000-000016390000}"/>
    <cellStyle name="Normal 4 2 4 3 2 2 2 2" xfId="17847" xr:uid="{00000000-0005-0000-0000-000017390000}"/>
    <cellStyle name="Normal 4 2 4 3 2 2 2 2 2" xfId="41171" xr:uid="{00000000-0005-0000-0000-000018390000}"/>
    <cellStyle name="Normal 4 2 4 3 2 2 2 3" xfId="12673" xr:uid="{00000000-0005-0000-0000-000019390000}"/>
    <cellStyle name="Normal 4 2 4 3 2 2 2 3 2" xfId="35856" xr:uid="{00000000-0005-0000-0000-00001A390000}"/>
    <cellStyle name="Normal 4 2 4 3 2 2 2 4" xfId="30546" xr:uid="{00000000-0005-0000-0000-00001B390000}"/>
    <cellStyle name="Normal 4 2 4 3 2 2 2 5" xfId="25231" xr:uid="{00000000-0005-0000-0000-00001C390000}"/>
    <cellStyle name="Normal 4 2 4 3 2 2 3" xfId="9137" xr:uid="{00000000-0005-0000-0000-00001D390000}"/>
    <cellStyle name="Normal 4 2 4 3 2 2 3 2" xfId="19594" xr:uid="{00000000-0005-0000-0000-00001E390000}"/>
    <cellStyle name="Normal 4 2 4 3 2 2 3 2 2" xfId="42939" xr:uid="{00000000-0005-0000-0000-00001F390000}"/>
    <cellStyle name="Normal 4 2 4 3 2 2 3 3" xfId="14440" xr:uid="{00000000-0005-0000-0000-000020390000}"/>
    <cellStyle name="Normal 4 2 4 3 2 2 3 3 2" xfId="37624" xr:uid="{00000000-0005-0000-0000-000021390000}"/>
    <cellStyle name="Normal 4 2 4 3 2 2 3 4" xfId="32314" xr:uid="{00000000-0005-0000-0000-000022390000}"/>
    <cellStyle name="Normal 4 2 4 3 2 2 3 5" xfId="26999" xr:uid="{00000000-0005-0000-0000-000023390000}"/>
    <cellStyle name="Normal 4 2 4 3 2 2 4" xfId="16221" xr:uid="{00000000-0005-0000-0000-000024390000}"/>
    <cellStyle name="Normal 4 2 4 3 2 2 4 2" xfId="39408" xr:uid="{00000000-0005-0000-0000-000025390000}"/>
    <cellStyle name="Normal 4 2 4 3 2 2 5" xfId="10912" xr:uid="{00000000-0005-0000-0000-000026390000}"/>
    <cellStyle name="Normal 4 2 4 3 2 2 5 2" xfId="34093" xr:uid="{00000000-0005-0000-0000-000027390000}"/>
    <cellStyle name="Normal 4 2 4 3 2 2 6" xfId="21539" xr:uid="{00000000-0005-0000-0000-000028390000}"/>
    <cellStyle name="Normal 4 2 4 3 2 2 6 2" xfId="28783" xr:uid="{00000000-0005-0000-0000-000029390000}"/>
    <cellStyle name="Normal 4 2 4 3 2 2 7" xfId="23468" xr:uid="{00000000-0005-0000-0000-00002A390000}"/>
    <cellStyle name="Normal 4 2 4 3 2 2 8" xfId="44734" xr:uid="{00000000-0005-0000-0000-00002B390000}"/>
    <cellStyle name="Normal 4 2 4 3 2 2 9" xfId="4704" xr:uid="{00000000-0005-0000-0000-00002C390000}"/>
    <cellStyle name="Normal 4 2 4 3 2 3" xfId="6704" xr:uid="{00000000-0005-0000-0000-00002D390000}"/>
    <cellStyle name="Normal 4 2 4 3 2 3 2" xfId="17095" xr:uid="{00000000-0005-0000-0000-00002E390000}"/>
    <cellStyle name="Normal 4 2 4 3 2 3 2 2" xfId="40359" xr:uid="{00000000-0005-0000-0000-00002F390000}"/>
    <cellStyle name="Normal 4 2 4 3 2 3 3" xfId="11861" xr:uid="{00000000-0005-0000-0000-000030390000}"/>
    <cellStyle name="Normal 4 2 4 3 2 3 3 2" xfId="35044" xr:uid="{00000000-0005-0000-0000-000031390000}"/>
    <cellStyle name="Normal 4 2 4 3 2 3 4" xfId="29734" xr:uid="{00000000-0005-0000-0000-000032390000}"/>
    <cellStyle name="Normal 4 2 4 3 2 3 5" xfId="24419" xr:uid="{00000000-0005-0000-0000-000033390000}"/>
    <cellStyle name="Normal 4 2 4 3 2 4" xfId="8384" xr:uid="{00000000-0005-0000-0000-000034390000}"/>
    <cellStyle name="Normal 4 2 4 3 2 4 2" xfId="18782" xr:uid="{00000000-0005-0000-0000-000035390000}"/>
    <cellStyle name="Normal 4 2 4 3 2 4 2 2" xfId="42127" xr:uid="{00000000-0005-0000-0000-000036390000}"/>
    <cellStyle name="Normal 4 2 4 3 2 4 3" xfId="13628" xr:uid="{00000000-0005-0000-0000-000037390000}"/>
    <cellStyle name="Normal 4 2 4 3 2 4 3 2" xfId="36812" xr:uid="{00000000-0005-0000-0000-000038390000}"/>
    <cellStyle name="Normal 4 2 4 3 2 4 4" xfId="31502" xr:uid="{00000000-0005-0000-0000-000039390000}"/>
    <cellStyle name="Normal 4 2 4 3 2 4 5" xfId="26187" xr:uid="{00000000-0005-0000-0000-00003A390000}"/>
    <cellStyle name="Normal 4 2 4 3 2 5" xfId="15409" xr:uid="{00000000-0005-0000-0000-00003B390000}"/>
    <cellStyle name="Normal 4 2 4 3 2 5 2" xfId="38596" xr:uid="{00000000-0005-0000-0000-00003C390000}"/>
    <cellStyle name="Normal 4 2 4 3 2 6" xfId="10100" xr:uid="{00000000-0005-0000-0000-00003D390000}"/>
    <cellStyle name="Normal 4 2 4 3 2 6 2" xfId="33281" xr:uid="{00000000-0005-0000-0000-00003E390000}"/>
    <cellStyle name="Normal 4 2 4 3 2 7" xfId="20727" xr:uid="{00000000-0005-0000-0000-00003F390000}"/>
    <cellStyle name="Normal 4 2 4 3 2 7 2" xfId="27971" xr:uid="{00000000-0005-0000-0000-000040390000}"/>
    <cellStyle name="Normal 4 2 4 3 2 8" xfId="22656" xr:uid="{00000000-0005-0000-0000-000041390000}"/>
    <cellStyle name="Normal 4 2 4 3 2 9" xfId="43922" xr:uid="{00000000-0005-0000-0000-000042390000}"/>
    <cellStyle name="Normal 4 2 4 3 3" xfId="1539" xr:uid="{00000000-0005-0000-0000-000043390000}"/>
    <cellStyle name="Normal 4 2 4 3 3 10" xfId="3488" xr:uid="{00000000-0005-0000-0000-000044390000}"/>
    <cellStyle name="Normal 4 2 4 3 3 2" xfId="7104" xr:uid="{00000000-0005-0000-0000-000045390000}"/>
    <cellStyle name="Normal 4 2 4 3 3 2 2" xfId="17465" xr:uid="{00000000-0005-0000-0000-000046390000}"/>
    <cellStyle name="Normal 4 2 4 3 3 2 2 2" xfId="40765" xr:uid="{00000000-0005-0000-0000-000047390000}"/>
    <cellStyle name="Normal 4 2 4 3 3 2 3" xfId="12267" xr:uid="{00000000-0005-0000-0000-000048390000}"/>
    <cellStyle name="Normal 4 2 4 3 3 2 3 2" xfId="35450" xr:uid="{00000000-0005-0000-0000-000049390000}"/>
    <cellStyle name="Normal 4 2 4 3 3 2 4" xfId="30140" xr:uid="{00000000-0005-0000-0000-00004A390000}"/>
    <cellStyle name="Normal 4 2 4 3 3 2 5" xfId="24825" xr:uid="{00000000-0005-0000-0000-00004B390000}"/>
    <cellStyle name="Normal 4 2 4 3 3 3" xfId="8754" xr:uid="{00000000-0005-0000-0000-00004C390000}"/>
    <cellStyle name="Normal 4 2 4 3 3 3 2" xfId="19188" xr:uid="{00000000-0005-0000-0000-00004D390000}"/>
    <cellStyle name="Normal 4 2 4 3 3 3 2 2" xfId="42533" xr:uid="{00000000-0005-0000-0000-00004E390000}"/>
    <cellStyle name="Normal 4 2 4 3 3 3 3" xfId="14034" xr:uid="{00000000-0005-0000-0000-00004F390000}"/>
    <cellStyle name="Normal 4 2 4 3 3 3 3 2" xfId="37218" xr:uid="{00000000-0005-0000-0000-000050390000}"/>
    <cellStyle name="Normal 4 2 4 3 3 3 4" xfId="31908" xr:uid="{00000000-0005-0000-0000-000051390000}"/>
    <cellStyle name="Normal 4 2 4 3 3 3 5" xfId="26593" xr:uid="{00000000-0005-0000-0000-000052390000}"/>
    <cellStyle name="Normal 4 2 4 3 3 4" xfId="15815" xr:uid="{00000000-0005-0000-0000-000053390000}"/>
    <cellStyle name="Normal 4 2 4 3 3 4 2" xfId="39002" xr:uid="{00000000-0005-0000-0000-000054390000}"/>
    <cellStyle name="Normal 4 2 4 3 3 5" xfId="10506" xr:uid="{00000000-0005-0000-0000-000055390000}"/>
    <cellStyle name="Normal 4 2 4 3 3 5 2" xfId="33687" xr:uid="{00000000-0005-0000-0000-000056390000}"/>
    <cellStyle name="Normal 4 2 4 3 3 6" xfId="21133" xr:uid="{00000000-0005-0000-0000-000057390000}"/>
    <cellStyle name="Normal 4 2 4 3 3 6 2" xfId="28377" xr:uid="{00000000-0005-0000-0000-000058390000}"/>
    <cellStyle name="Normal 4 2 4 3 3 7" xfId="23062" xr:uid="{00000000-0005-0000-0000-000059390000}"/>
    <cellStyle name="Normal 4 2 4 3 3 8" xfId="44328" xr:uid="{00000000-0005-0000-0000-00005A390000}"/>
    <cellStyle name="Normal 4 2 4 3 3 9" xfId="4705" xr:uid="{00000000-0005-0000-0000-00005B390000}"/>
    <cellStyle name="Normal 4 2 4 3 4" xfId="6305" xr:uid="{00000000-0005-0000-0000-00005C390000}"/>
    <cellStyle name="Normal 4 2 4 3 4 2" xfId="16737" xr:uid="{00000000-0005-0000-0000-00005D390000}"/>
    <cellStyle name="Normal 4 2 4 3 4 2 2" xfId="39953" xr:uid="{00000000-0005-0000-0000-00005E390000}"/>
    <cellStyle name="Normal 4 2 4 3 4 3" xfId="11455" xr:uid="{00000000-0005-0000-0000-00005F390000}"/>
    <cellStyle name="Normal 4 2 4 3 4 3 2" xfId="34638" xr:uid="{00000000-0005-0000-0000-000060390000}"/>
    <cellStyle name="Normal 4 2 4 3 4 4" xfId="29328" xr:uid="{00000000-0005-0000-0000-000061390000}"/>
    <cellStyle name="Normal 4 2 4 3 4 5" xfId="24013" xr:uid="{00000000-0005-0000-0000-000062390000}"/>
    <cellStyle name="Normal 4 2 4 3 5" xfId="8026" xr:uid="{00000000-0005-0000-0000-000063390000}"/>
    <cellStyle name="Normal 4 2 4 3 5 2" xfId="18377" xr:uid="{00000000-0005-0000-0000-000064390000}"/>
    <cellStyle name="Normal 4 2 4 3 5 2 2" xfId="41721" xr:uid="{00000000-0005-0000-0000-000065390000}"/>
    <cellStyle name="Normal 4 2 4 3 5 3" xfId="13222" xr:uid="{00000000-0005-0000-0000-000066390000}"/>
    <cellStyle name="Normal 4 2 4 3 5 3 2" xfId="36406" xr:uid="{00000000-0005-0000-0000-000067390000}"/>
    <cellStyle name="Normal 4 2 4 3 5 4" xfId="31096" xr:uid="{00000000-0005-0000-0000-000068390000}"/>
    <cellStyle name="Normal 4 2 4 3 5 5" xfId="25781" xr:uid="{00000000-0005-0000-0000-000069390000}"/>
    <cellStyle name="Normal 4 2 4 3 6" xfId="15003" xr:uid="{00000000-0005-0000-0000-00006A390000}"/>
    <cellStyle name="Normal 4 2 4 3 6 2" xfId="38190" xr:uid="{00000000-0005-0000-0000-00006B390000}"/>
    <cellStyle name="Normal 4 2 4 3 7" xfId="9694" xr:uid="{00000000-0005-0000-0000-00006C390000}"/>
    <cellStyle name="Normal 4 2 4 3 7 2" xfId="32875" xr:uid="{00000000-0005-0000-0000-00006D390000}"/>
    <cellStyle name="Normal 4 2 4 3 8" xfId="20321" xr:uid="{00000000-0005-0000-0000-00006E390000}"/>
    <cellStyle name="Normal 4 2 4 3 8 2" xfId="27565" xr:uid="{00000000-0005-0000-0000-00006F390000}"/>
    <cellStyle name="Normal 4 2 4 3 9" xfId="22250" xr:uid="{00000000-0005-0000-0000-000070390000}"/>
    <cellStyle name="Normal 4 2 4 4" xfId="852" xr:uid="{00000000-0005-0000-0000-000071390000}"/>
    <cellStyle name="Normal 4 2 4 4 10" xfId="43645" xr:uid="{00000000-0005-0000-0000-000072390000}"/>
    <cellStyle name="Normal 4 2 4 4 11" xfId="4706" xr:uid="{00000000-0005-0000-0000-000073390000}"/>
    <cellStyle name="Normal 4 2 4 4 12" xfId="2805" xr:uid="{00000000-0005-0000-0000-000074390000}"/>
    <cellStyle name="Normal 4 2 4 4 2" xfId="1260" xr:uid="{00000000-0005-0000-0000-000075390000}"/>
    <cellStyle name="Normal 4 2 4 4 2 10" xfId="4707" xr:uid="{00000000-0005-0000-0000-000076390000}"/>
    <cellStyle name="Normal 4 2 4 4 2 11" xfId="3211" xr:uid="{00000000-0005-0000-0000-000077390000}"/>
    <cellStyle name="Normal 4 2 4 4 2 2" xfId="2075" xr:uid="{00000000-0005-0000-0000-000078390000}"/>
    <cellStyle name="Normal 4 2 4 4 2 2 10" xfId="4023" xr:uid="{00000000-0005-0000-0000-000079390000}"/>
    <cellStyle name="Normal 4 2 4 4 2 2 2" xfId="7631" xr:uid="{00000000-0005-0000-0000-00007A390000}"/>
    <cellStyle name="Normal 4 2 4 4 2 2 2 2" xfId="17964" xr:uid="{00000000-0005-0000-0000-00007B390000}"/>
    <cellStyle name="Normal 4 2 4 4 2 2 2 2 2" xfId="41300" xr:uid="{00000000-0005-0000-0000-00007C390000}"/>
    <cellStyle name="Normal 4 2 4 4 2 2 2 3" xfId="12802" xr:uid="{00000000-0005-0000-0000-00007D390000}"/>
    <cellStyle name="Normal 4 2 4 4 2 2 2 3 2" xfId="35985" xr:uid="{00000000-0005-0000-0000-00007E390000}"/>
    <cellStyle name="Normal 4 2 4 4 2 2 2 4" xfId="30675" xr:uid="{00000000-0005-0000-0000-00007F390000}"/>
    <cellStyle name="Normal 4 2 4 4 2 2 2 5" xfId="25360" xr:uid="{00000000-0005-0000-0000-000080390000}"/>
    <cellStyle name="Normal 4 2 4 4 2 2 3" xfId="9254" xr:uid="{00000000-0005-0000-0000-000081390000}"/>
    <cellStyle name="Normal 4 2 4 4 2 2 3 2" xfId="19723" xr:uid="{00000000-0005-0000-0000-000082390000}"/>
    <cellStyle name="Normal 4 2 4 4 2 2 3 2 2" xfId="43068" xr:uid="{00000000-0005-0000-0000-000083390000}"/>
    <cellStyle name="Normal 4 2 4 4 2 2 3 3" xfId="14569" xr:uid="{00000000-0005-0000-0000-000084390000}"/>
    <cellStyle name="Normal 4 2 4 4 2 2 3 3 2" xfId="37753" xr:uid="{00000000-0005-0000-0000-000085390000}"/>
    <cellStyle name="Normal 4 2 4 4 2 2 3 4" xfId="32443" xr:uid="{00000000-0005-0000-0000-000086390000}"/>
    <cellStyle name="Normal 4 2 4 4 2 2 3 5" xfId="27128" xr:uid="{00000000-0005-0000-0000-000087390000}"/>
    <cellStyle name="Normal 4 2 4 4 2 2 4" xfId="16350" xr:uid="{00000000-0005-0000-0000-000088390000}"/>
    <cellStyle name="Normal 4 2 4 4 2 2 4 2" xfId="39537" xr:uid="{00000000-0005-0000-0000-000089390000}"/>
    <cellStyle name="Normal 4 2 4 4 2 2 5" xfId="11041" xr:uid="{00000000-0005-0000-0000-00008A390000}"/>
    <cellStyle name="Normal 4 2 4 4 2 2 5 2" xfId="34222" xr:uid="{00000000-0005-0000-0000-00008B390000}"/>
    <cellStyle name="Normal 4 2 4 4 2 2 6" xfId="21668" xr:uid="{00000000-0005-0000-0000-00008C390000}"/>
    <cellStyle name="Normal 4 2 4 4 2 2 6 2" xfId="28912" xr:uid="{00000000-0005-0000-0000-00008D390000}"/>
    <cellStyle name="Normal 4 2 4 4 2 2 7" xfId="23597" xr:uid="{00000000-0005-0000-0000-00008E390000}"/>
    <cellStyle name="Normal 4 2 4 4 2 2 8" xfId="44863" xr:uid="{00000000-0005-0000-0000-00008F390000}"/>
    <cellStyle name="Normal 4 2 4 4 2 2 9" xfId="4708" xr:uid="{00000000-0005-0000-0000-000090390000}"/>
    <cellStyle name="Normal 4 2 4 4 2 3" xfId="6831" xr:uid="{00000000-0005-0000-0000-000091390000}"/>
    <cellStyle name="Normal 4 2 4 4 2 3 2" xfId="17200" xr:uid="{00000000-0005-0000-0000-000092390000}"/>
    <cellStyle name="Normal 4 2 4 4 2 3 2 2" xfId="40488" xr:uid="{00000000-0005-0000-0000-000093390000}"/>
    <cellStyle name="Normal 4 2 4 4 2 3 3" xfId="11990" xr:uid="{00000000-0005-0000-0000-000094390000}"/>
    <cellStyle name="Normal 4 2 4 4 2 3 3 2" xfId="35173" xr:uid="{00000000-0005-0000-0000-000095390000}"/>
    <cellStyle name="Normal 4 2 4 4 2 3 4" xfId="29863" xr:uid="{00000000-0005-0000-0000-000096390000}"/>
    <cellStyle name="Normal 4 2 4 4 2 3 5" xfId="24548" xr:uid="{00000000-0005-0000-0000-000097390000}"/>
    <cellStyle name="Normal 4 2 4 4 2 4" xfId="8489" xr:uid="{00000000-0005-0000-0000-000098390000}"/>
    <cellStyle name="Normal 4 2 4 4 2 4 2" xfId="18911" xr:uid="{00000000-0005-0000-0000-000099390000}"/>
    <cellStyle name="Normal 4 2 4 4 2 4 2 2" xfId="42256" xr:uid="{00000000-0005-0000-0000-00009A390000}"/>
    <cellStyle name="Normal 4 2 4 4 2 4 3" xfId="13757" xr:uid="{00000000-0005-0000-0000-00009B390000}"/>
    <cellStyle name="Normal 4 2 4 4 2 4 3 2" xfId="36941" xr:uid="{00000000-0005-0000-0000-00009C390000}"/>
    <cellStyle name="Normal 4 2 4 4 2 4 4" xfId="31631" xr:uid="{00000000-0005-0000-0000-00009D390000}"/>
    <cellStyle name="Normal 4 2 4 4 2 4 5" xfId="26316" xr:uid="{00000000-0005-0000-0000-00009E390000}"/>
    <cellStyle name="Normal 4 2 4 4 2 5" xfId="15538" xr:uid="{00000000-0005-0000-0000-00009F390000}"/>
    <cellStyle name="Normal 4 2 4 4 2 5 2" xfId="38725" xr:uid="{00000000-0005-0000-0000-0000A0390000}"/>
    <cellStyle name="Normal 4 2 4 4 2 6" xfId="10229" xr:uid="{00000000-0005-0000-0000-0000A1390000}"/>
    <cellStyle name="Normal 4 2 4 4 2 6 2" xfId="33410" xr:uid="{00000000-0005-0000-0000-0000A2390000}"/>
    <cellStyle name="Normal 4 2 4 4 2 7" xfId="20856" xr:uid="{00000000-0005-0000-0000-0000A3390000}"/>
    <cellStyle name="Normal 4 2 4 4 2 7 2" xfId="28100" xr:uid="{00000000-0005-0000-0000-0000A4390000}"/>
    <cellStyle name="Normal 4 2 4 4 2 8" xfId="22785" xr:uid="{00000000-0005-0000-0000-0000A5390000}"/>
    <cellStyle name="Normal 4 2 4 4 2 9" xfId="44051" xr:uid="{00000000-0005-0000-0000-0000A6390000}"/>
    <cellStyle name="Normal 4 2 4 4 3" xfId="1668" xr:uid="{00000000-0005-0000-0000-0000A7390000}"/>
    <cellStyle name="Normal 4 2 4 4 3 10" xfId="3617" xr:uid="{00000000-0005-0000-0000-0000A8390000}"/>
    <cellStyle name="Normal 4 2 4 4 3 2" xfId="7231" xr:uid="{00000000-0005-0000-0000-0000A9390000}"/>
    <cellStyle name="Normal 4 2 4 4 3 2 2" xfId="17582" xr:uid="{00000000-0005-0000-0000-0000AA390000}"/>
    <cellStyle name="Normal 4 2 4 4 3 2 2 2" xfId="40894" xr:uid="{00000000-0005-0000-0000-0000AB390000}"/>
    <cellStyle name="Normal 4 2 4 4 3 2 3" xfId="12396" xr:uid="{00000000-0005-0000-0000-0000AC390000}"/>
    <cellStyle name="Normal 4 2 4 4 3 2 3 2" xfId="35579" xr:uid="{00000000-0005-0000-0000-0000AD390000}"/>
    <cellStyle name="Normal 4 2 4 4 3 2 4" xfId="30269" xr:uid="{00000000-0005-0000-0000-0000AE390000}"/>
    <cellStyle name="Normal 4 2 4 4 3 2 5" xfId="24954" xr:uid="{00000000-0005-0000-0000-0000AF390000}"/>
    <cellStyle name="Normal 4 2 4 4 3 3" xfId="8871" xr:uid="{00000000-0005-0000-0000-0000B0390000}"/>
    <cellStyle name="Normal 4 2 4 4 3 3 2" xfId="19317" xr:uid="{00000000-0005-0000-0000-0000B1390000}"/>
    <cellStyle name="Normal 4 2 4 4 3 3 2 2" xfId="42662" xr:uid="{00000000-0005-0000-0000-0000B2390000}"/>
    <cellStyle name="Normal 4 2 4 4 3 3 3" xfId="14163" xr:uid="{00000000-0005-0000-0000-0000B3390000}"/>
    <cellStyle name="Normal 4 2 4 4 3 3 3 2" xfId="37347" xr:uid="{00000000-0005-0000-0000-0000B4390000}"/>
    <cellStyle name="Normal 4 2 4 4 3 3 4" xfId="32037" xr:uid="{00000000-0005-0000-0000-0000B5390000}"/>
    <cellStyle name="Normal 4 2 4 4 3 3 5" xfId="26722" xr:uid="{00000000-0005-0000-0000-0000B6390000}"/>
    <cellStyle name="Normal 4 2 4 4 3 4" xfId="15944" xr:uid="{00000000-0005-0000-0000-0000B7390000}"/>
    <cellStyle name="Normal 4 2 4 4 3 4 2" xfId="39131" xr:uid="{00000000-0005-0000-0000-0000B8390000}"/>
    <cellStyle name="Normal 4 2 4 4 3 5" xfId="10635" xr:uid="{00000000-0005-0000-0000-0000B9390000}"/>
    <cellStyle name="Normal 4 2 4 4 3 5 2" xfId="33816" xr:uid="{00000000-0005-0000-0000-0000BA390000}"/>
    <cellStyle name="Normal 4 2 4 4 3 6" xfId="21262" xr:uid="{00000000-0005-0000-0000-0000BB390000}"/>
    <cellStyle name="Normal 4 2 4 4 3 6 2" xfId="28506" xr:uid="{00000000-0005-0000-0000-0000BC390000}"/>
    <cellStyle name="Normal 4 2 4 4 3 7" xfId="23191" xr:uid="{00000000-0005-0000-0000-0000BD390000}"/>
    <cellStyle name="Normal 4 2 4 4 3 8" xfId="44457" xr:uid="{00000000-0005-0000-0000-0000BE390000}"/>
    <cellStyle name="Normal 4 2 4 4 3 9" xfId="4709" xr:uid="{00000000-0005-0000-0000-0000BF390000}"/>
    <cellStyle name="Normal 4 2 4 4 4" xfId="6432" xr:uid="{00000000-0005-0000-0000-0000C0390000}"/>
    <cellStyle name="Normal 4 2 4 4 4 2" xfId="16842" xr:uid="{00000000-0005-0000-0000-0000C1390000}"/>
    <cellStyle name="Normal 4 2 4 4 4 2 2" xfId="40082" xr:uid="{00000000-0005-0000-0000-0000C2390000}"/>
    <cellStyle name="Normal 4 2 4 4 4 3" xfId="11584" xr:uid="{00000000-0005-0000-0000-0000C3390000}"/>
    <cellStyle name="Normal 4 2 4 4 4 3 2" xfId="34767" xr:uid="{00000000-0005-0000-0000-0000C4390000}"/>
    <cellStyle name="Normal 4 2 4 4 4 4" xfId="29457" xr:uid="{00000000-0005-0000-0000-0000C5390000}"/>
    <cellStyle name="Normal 4 2 4 4 4 5" xfId="24142" xr:uid="{00000000-0005-0000-0000-0000C6390000}"/>
    <cellStyle name="Normal 4 2 4 4 5" xfId="8131" xr:uid="{00000000-0005-0000-0000-0000C7390000}"/>
    <cellStyle name="Normal 4 2 4 4 5 2" xfId="18506" xr:uid="{00000000-0005-0000-0000-0000C8390000}"/>
    <cellStyle name="Normal 4 2 4 4 5 2 2" xfId="41850" xr:uid="{00000000-0005-0000-0000-0000C9390000}"/>
    <cellStyle name="Normal 4 2 4 4 5 3" xfId="13351" xr:uid="{00000000-0005-0000-0000-0000CA390000}"/>
    <cellStyle name="Normal 4 2 4 4 5 3 2" xfId="36535" xr:uid="{00000000-0005-0000-0000-0000CB390000}"/>
    <cellStyle name="Normal 4 2 4 4 5 4" xfId="31225" xr:uid="{00000000-0005-0000-0000-0000CC390000}"/>
    <cellStyle name="Normal 4 2 4 4 5 5" xfId="25910" xr:uid="{00000000-0005-0000-0000-0000CD390000}"/>
    <cellStyle name="Normal 4 2 4 4 6" xfId="15132" xr:uid="{00000000-0005-0000-0000-0000CE390000}"/>
    <cellStyle name="Normal 4 2 4 4 6 2" xfId="38319" xr:uid="{00000000-0005-0000-0000-0000CF390000}"/>
    <cellStyle name="Normal 4 2 4 4 7" xfId="9823" xr:uid="{00000000-0005-0000-0000-0000D0390000}"/>
    <cellStyle name="Normal 4 2 4 4 7 2" xfId="33004" xr:uid="{00000000-0005-0000-0000-0000D1390000}"/>
    <cellStyle name="Normal 4 2 4 4 8" xfId="20450" xr:uid="{00000000-0005-0000-0000-0000D2390000}"/>
    <cellStyle name="Normal 4 2 4 4 8 2" xfId="27694" xr:uid="{00000000-0005-0000-0000-0000D3390000}"/>
    <cellStyle name="Normal 4 2 4 4 9" xfId="22379" xr:uid="{00000000-0005-0000-0000-0000D4390000}"/>
    <cellStyle name="Normal 4 2 4 5" xfId="996" xr:uid="{00000000-0005-0000-0000-0000D5390000}"/>
    <cellStyle name="Normal 4 2 4 5 10" xfId="4710" xr:uid="{00000000-0005-0000-0000-0000D6390000}"/>
    <cellStyle name="Normal 4 2 4 5 11" xfId="2947" xr:uid="{00000000-0005-0000-0000-0000D7390000}"/>
    <cellStyle name="Normal 4 2 4 5 2" xfId="1811" xr:uid="{00000000-0005-0000-0000-0000D8390000}"/>
    <cellStyle name="Normal 4 2 4 5 2 10" xfId="3759" xr:uid="{00000000-0005-0000-0000-0000D9390000}"/>
    <cellStyle name="Normal 4 2 4 5 2 2" xfId="7371" xr:uid="{00000000-0005-0000-0000-0000DA390000}"/>
    <cellStyle name="Normal 4 2 4 5 2 2 2" xfId="17724" xr:uid="{00000000-0005-0000-0000-0000DB390000}"/>
    <cellStyle name="Normal 4 2 4 5 2 2 2 2" xfId="41036" xr:uid="{00000000-0005-0000-0000-0000DC390000}"/>
    <cellStyle name="Normal 4 2 4 5 2 2 3" xfId="12538" xr:uid="{00000000-0005-0000-0000-0000DD390000}"/>
    <cellStyle name="Normal 4 2 4 5 2 2 3 2" xfId="35721" xr:uid="{00000000-0005-0000-0000-0000DE390000}"/>
    <cellStyle name="Normal 4 2 4 5 2 2 4" xfId="30411" xr:uid="{00000000-0005-0000-0000-0000DF390000}"/>
    <cellStyle name="Normal 4 2 4 5 2 2 5" xfId="25096" xr:uid="{00000000-0005-0000-0000-0000E0390000}"/>
    <cellStyle name="Normal 4 2 4 5 2 3" xfId="9014" xr:uid="{00000000-0005-0000-0000-0000E1390000}"/>
    <cellStyle name="Normal 4 2 4 5 2 3 2" xfId="19459" xr:uid="{00000000-0005-0000-0000-0000E2390000}"/>
    <cellStyle name="Normal 4 2 4 5 2 3 2 2" xfId="42804" xr:uid="{00000000-0005-0000-0000-0000E3390000}"/>
    <cellStyle name="Normal 4 2 4 5 2 3 3" xfId="14305" xr:uid="{00000000-0005-0000-0000-0000E4390000}"/>
    <cellStyle name="Normal 4 2 4 5 2 3 3 2" xfId="37489" xr:uid="{00000000-0005-0000-0000-0000E5390000}"/>
    <cellStyle name="Normal 4 2 4 5 2 3 4" xfId="32179" xr:uid="{00000000-0005-0000-0000-0000E6390000}"/>
    <cellStyle name="Normal 4 2 4 5 2 3 5" xfId="26864" xr:uid="{00000000-0005-0000-0000-0000E7390000}"/>
    <cellStyle name="Normal 4 2 4 5 2 4" xfId="16086" xr:uid="{00000000-0005-0000-0000-0000E8390000}"/>
    <cellStyle name="Normal 4 2 4 5 2 4 2" xfId="39273" xr:uid="{00000000-0005-0000-0000-0000E9390000}"/>
    <cellStyle name="Normal 4 2 4 5 2 5" xfId="10777" xr:uid="{00000000-0005-0000-0000-0000EA390000}"/>
    <cellStyle name="Normal 4 2 4 5 2 5 2" xfId="33958" xr:uid="{00000000-0005-0000-0000-0000EB390000}"/>
    <cellStyle name="Normal 4 2 4 5 2 6" xfId="21404" xr:uid="{00000000-0005-0000-0000-0000EC390000}"/>
    <cellStyle name="Normal 4 2 4 5 2 6 2" xfId="28648" xr:uid="{00000000-0005-0000-0000-0000ED390000}"/>
    <cellStyle name="Normal 4 2 4 5 2 7" xfId="23333" xr:uid="{00000000-0005-0000-0000-0000EE390000}"/>
    <cellStyle name="Normal 4 2 4 5 2 8" xfId="44599" xr:uid="{00000000-0005-0000-0000-0000EF390000}"/>
    <cellStyle name="Normal 4 2 4 5 2 9" xfId="4711" xr:uid="{00000000-0005-0000-0000-0000F0390000}"/>
    <cellStyle name="Normal 4 2 4 5 3" xfId="6571" xr:uid="{00000000-0005-0000-0000-0000F1390000}"/>
    <cellStyle name="Normal 4 2 4 5 3 2" xfId="16972" xr:uid="{00000000-0005-0000-0000-0000F2390000}"/>
    <cellStyle name="Normal 4 2 4 5 3 2 2" xfId="40224" xr:uid="{00000000-0005-0000-0000-0000F3390000}"/>
    <cellStyle name="Normal 4 2 4 5 3 3" xfId="11726" xr:uid="{00000000-0005-0000-0000-0000F4390000}"/>
    <cellStyle name="Normal 4 2 4 5 3 3 2" xfId="34909" xr:uid="{00000000-0005-0000-0000-0000F5390000}"/>
    <cellStyle name="Normal 4 2 4 5 3 4" xfId="29599" xr:uid="{00000000-0005-0000-0000-0000F6390000}"/>
    <cellStyle name="Normal 4 2 4 5 3 5" xfId="24284" xr:uid="{00000000-0005-0000-0000-0000F7390000}"/>
    <cellStyle name="Normal 4 2 4 5 4" xfId="8261" xr:uid="{00000000-0005-0000-0000-0000F8390000}"/>
    <cellStyle name="Normal 4 2 4 5 4 2" xfId="18647" xr:uid="{00000000-0005-0000-0000-0000F9390000}"/>
    <cellStyle name="Normal 4 2 4 5 4 2 2" xfId="41992" xr:uid="{00000000-0005-0000-0000-0000FA390000}"/>
    <cellStyle name="Normal 4 2 4 5 4 3" xfId="13493" xr:uid="{00000000-0005-0000-0000-0000FB390000}"/>
    <cellStyle name="Normal 4 2 4 5 4 3 2" xfId="36677" xr:uid="{00000000-0005-0000-0000-0000FC390000}"/>
    <cellStyle name="Normal 4 2 4 5 4 4" xfId="31367" xr:uid="{00000000-0005-0000-0000-0000FD390000}"/>
    <cellStyle name="Normal 4 2 4 5 4 5" xfId="26052" xr:uid="{00000000-0005-0000-0000-0000FE390000}"/>
    <cellStyle name="Normal 4 2 4 5 5" xfId="15274" xr:uid="{00000000-0005-0000-0000-0000FF390000}"/>
    <cellStyle name="Normal 4 2 4 5 5 2" xfId="38461" xr:uid="{00000000-0005-0000-0000-0000003A0000}"/>
    <cellStyle name="Normal 4 2 4 5 6" xfId="9965" xr:uid="{00000000-0005-0000-0000-0000013A0000}"/>
    <cellStyle name="Normal 4 2 4 5 6 2" xfId="33146" xr:uid="{00000000-0005-0000-0000-0000023A0000}"/>
    <cellStyle name="Normal 4 2 4 5 7" xfId="20592" xr:uid="{00000000-0005-0000-0000-0000033A0000}"/>
    <cellStyle name="Normal 4 2 4 5 7 2" xfId="27836" xr:uid="{00000000-0005-0000-0000-0000043A0000}"/>
    <cellStyle name="Normal 4 2 4 5 8" xfId="22521" xr:uid="{00000000-0005-0000-0000-0000053A0000}"/>
    <cellStyle name="Normal 4 2 4 5 9" xfId="43787" xr:uid="{00000000-0005-0000-0000-0000063A0000}"/>
    <cellStyle name="Normal 4 2 4 6" xfId="577" xr:uid="{00000000-0005-0000-0000-0000073A0000}"/>
    <cellStyle name="Normal 4 2 4 6 10" xfId="2541" xr:uid="{00000000-0005-0000-0000-0000083A0000}"/>
    <cellStyle name="Normal 4 2 4 6 2" xfId="6172" xr:uid="{00000000-0005-0000-0000-0000093A0000}"/>
    <cellStyle name="Normal 4 2 4 6 2 2" xfId="16614" xr:uid="{00000000-0005-0000-0000-00000A3A0000}"/>
    <cellStyle name="Normal 4 2 4 6 2 2 2" xfId="39818" xr:uid="{00000000-0005-0000-0000-00000B3A0000}"/>
    <cellStyle name="Normal 4 2 4 6 2 3" xfId="11320" xr:uid="{00000000-0005-0000-0000-00000C3A0000}"/>
    <cellStyle name="Normal 4 2 4 6 2 3 2" xfId="34503" xr:uid="{00000000-0005-0000-0000-00000D3A0000}"/>
    <cellStyle name="Normal 4 2 4 6 2 4" xfId="29193" xr:uid="{00000000-0005-0000-0000-00000E3A0000}"/>
    <cellStyle name="Normal 4 2 4 6 2 5" xfId="23878" xr:uid="{00000000-0005-0000-0000-00000F3A0000}"/>
    <cellStyle name="Normal 4 2 4 6 3" xfId="7903" xr:uid="{00000000-0005-0000-0000-0000103A0000}"/>
    <cellStyle name="Normal 4 2 4 6 3 2" xfId="18242" xr:uid="{00000000-0005-0000-0000-0000113A0000}"/>
    <cellStyle name="Normal 4 2 4 6 3 2 2" xfId="41586" xr:uid="{00000000-0005-0000-0000-0000123A0000}"/>
    <cellStyle name="Normal 4 2 4 6 3 3" xfId="13087" xr:uid="{00000000-0005-0000-0000-0000133A0000}"/>
    <cellStyle name="Normal 4 2 4 6 3 3 2" xfId="36271" xr:uid="{00000000-0005-0000-0000-0000143A0000}"/>
    <cellStyle name="Normal 4 2 4 6 3 4" xfId="30961" xr:uid="{00000000-0005-0000-0000-0000153A0000}"/>
    <cellStyle name="Normal 4 2 4 6 3 5" xfId="25646" xr:uid="{00000000-0005-0000-0000-0000163A0000}"/>
    <cellStyle name="Normal 4 2 4 6 4" xfId="14868" xr:uid="{00000000-0005-0000-0000-0000173A0000}"/>
    <cellStyle name="Normal 4 2 4 6 4 2" xfId="38055" xr:uid="{00000000-0005-0000-0000-0000183A0000}"/>
    <cellStyle name="Normal 4 2 4 6 5" xfId="9559" xr:uid="{00000000-0005-0000-0000-0000193A0000}"/>
    <cellStyle name="Normal 4 2 4 6 5 2" xfId="32740" xr:uid="{00000000-0005-0000-0000-00001A3A0000}"/>
    <cellStyle name="Normal 4 2 4 6 6" xfId="20186" xr:uid="{00000000-0005-0000-0000-00001B3A0000}"/>
    <cellStyle name="Normal 4 2 4 6 6 2" xfId="27430" xr:uid="{00000000-0005-0000-0000-00001C3A0000}"/>
    <cellStyle name="Normal 4 2 4 6 7" xfId="22115" xr:uid="{00000000-0005-0000-0000-00001D3A0000}"/>
    <cellStyle name="Normal 4 2 4 6 8" xfId="43381" xr:uid="{00000000-0005-0000-0000-00001E3A0000}"/>
    <cellStyle name="Normal 4 2 4 6 9" xfId="4712" xr:uid="{00000000-0005-0000-0000-00001F3A0000}"/>
    <cellStyle name="Normal 4 2 4 7" xfId="1404" xr:uid="{00000000-0005-0000-0000-0000203A0000}"/>
    <cellStyle name="Normal 4 2 4 7 10" xfId="3353" xr:uid="{00000000-0005-0000-0000-0000213A0000}"/>
    <cellStyle name="Normal 4 2 4 7 2" xfId="6971" xr:uid="{00000000-0005-0000-0000-0000223A0000}"/>
    <cellStyle name="Normal 4 2 4 7 2 2" xfId="17342" xr:uid="{00000000-0005-0000-0000-0000233A0000}"/>
    <cellStyle name="Normal 4 2 4 7 2 2 2" xfId="40630" xr:uid="{00000000-0005-0000-0000-0000243A0000}"/>
    <cellStyle name="Normal 4 2 4 7 2 3" xfId="12132" xr:uid="{00000000-0005-0000-0000-0000253A0000}"/>
    <cellStyle name="Normal 4 2 4 7 2 3 2" xfId="35315" xr:uid="{00000000-0005-0000-0000-0000263A0000}"/>
    <cellStyle name="Normal 4 2 4 7 2 4" xfId="30005" xr:uid="{00000000-0005-0000-0000-0000273A0000}"/>
    <cellStyle name="Normal 4 2 4 7 2 5" xfId="24690" xr:uid="{00000000-0005-0000-0000-0000283A0000}"/>
    <cellStyle name="Normal 4 2 4 7 3" xfId="8631" xr:uid="{00000000-0005-0000-0000-0000293A0000}"/>
    <cellStyle name="Normal 4 2 4 7 3 2" xfId="19053" xr:uid="{00000000-0005-0000-0000-00002A3A0000}"/>
    <cellStyle name="Normal 4 2 4 7 3 2 2" xfId="42398" xr:uid="{00000000-0005-0000-0000-00002B3A0000}"/>
    <cellStyle name="Normal 4 2 4 7 3 3" xfId="13899" xr:uid="{00000000-0005-0000-0000-00002C3A0000}"/>
    <cellStyle name="Normal 4 2 4 7 3 3 2" xfId="37083" xr:uid="{00000000-0005-0000-0000-00002D3A0000}"/>
    <cellStyle name="Normal 4 2 4 7 3 4" xfId="31773" xr:uid="{00000000-0005-0000-0000-00002E3A0000}"/>
    <cellStyle name="Normal 4 2 4 7 3 5" xfId="26458" xr:uid="{00000000-0005-0000-0000-00002F3A0000}"/>
    <cellStyle name="Normal 4 2 4 7 4" xfId="15680" xr:uid="{00000000-0005-0000-0000-0000303A0000}"/>
    <cellStyle name="Normal 4 2 4 7 4 2" xfId="38867" xr:uid="{00000000-0005-0000-0000-0000313A0000}"/>
    <cellStyle name="Normal 4 2 4 7 5" xfId="10371" xr:uid="{00000000-0005-0000-0000-0000323A0000}"/>
    <cellStyle name="Normal 4 2 4 7 5 2" xfId="33552" xr:uid="{00000000-0005-0000-0000-0000333A0000}"/>
    <cellStyle name="Normal 4 2 4 7 6" xfId="20998" xr:uid="{00000000-0005-0000-0000-0000343A0000}"/>
    <cellStyle name="Normal 4 2 4 7 6 2" xfId="28242" xr:uid="{00000000-0005-0000-0000-0000353A0000}"/>
    <cellStyle name="Normal 4 2 4 7 7" xfId="22927" xr:uid="{00000000-0005-0000-0000-0000363A0000}"/>
    <cellStyle name="Normal 4 2 4 7 8" xfId="44193" xr:uid="{00000000-0005-0000-0000-0000373A0000}"/>
    <cellStyle name="Normal 4 2 4 7 9" xfId="4713" xr:uid="{00000000-0005-0000-0000-0000383A0000}"/>
    <cellStyle name="Normal 4 2 4 8" xfId="6039" xr:uid="{00000000-0005-0000-0000-0000393A0000}"/>
    <cellStyle name="Normal 4 2 4 8 2" xfId="16494" xr:uid="{00000000-0005-0000-0000-00003A3A0000}"/>
    <cellStyle name="Normal 4 2 4 8 2 2" xfId="39684" xr:uid="{00000000-0005-0000-0000-00003B3A0000}"/>
    <cellStyle name="Normal 4 2 4 8 3" xfId="11186" xr:uid="{00000000-0005-0000-0000-00003C3A0000}"/>
    <cellStyle name="Normal 4 2 4 8 3 2" xfId="34369" xr:uid="{00000000-0005-0000-0000-00003D3A0000}"/>
    <cellStyle name="Normal 4 2 4 8 4" xfId="29059" xr:uid="{00000000-0005-0000-0000-00003E3A0000}"/>
    <cellStyle name="Normal 4 2 4 8 5" xfId="23744" xr:uid="{00000000-0005-0000-0000-00003F3A0000}"/>
    <cellStyle name="Normal 4 2 4 9" xfId="7782" xr:uid="{00000000-0005-0000-0000-0000403A0000}"/>
    <cellStyle name="Normal 4 2 4 9 2" xfId="18110" xr:uid="{00000000-0005-0000-0000-0000413A0000}"/>
    <cellStyle name="Normal 4 2 4 9 2 2" xfId="41452" xr:uid="{00000000-0005-0000-0000-0000423A0000}"/>
    <cellStyle name="Normal 4 2 4 9 3" xfId="12953" xr:uid="{00000000-0005-0000-0000-0000433A0000}"/>
    <cellStyle name="Normal 4 2 4 9 3 2" xfId="36137" xr:uid="{00000000-0005-0000-0000-0000443A0000}"/>
    <cellStyle name="Normal 4 2 4 9 4" xfId="30827" xr:uid="{00000000-0005-0000-0000-0000453A0000}"/>
    <cellStyle name="Normal 4 2 4 9 5" xfId="25512" xr:uid="{00000000-0005-0000-0000-0000463A0000}"/>
    <cellStyle name="Normal 4 2 5" xfId="470" xr:uid="{00000000-0005-0000-0000-0000473A0000}"/>
    <cellStyle name="Normal 4 2 5 10" xfId="9452" xr:uid="{00000000-0005-0000-0000-0000483A0000}"/>
    <cellStyle name="Normal 4 2 5 10 2" xfId="32633" xr:uid="{00000000-0005-0000-0000-0000493A0000}"/>
    <cellStyle name="Normal 4 2 5 11" xfId="20079" xr:uid="{00000000-0005-0000-0000-00004A3A0000}"/>
    <cellStyle name="Normal 4 2 5 11 2" xfId="27323" xr:uid="{00000000-0005-0000-0000-00004B3A0000}"/>
    <cellStyle name="Normal 4 2 5 12" xfId="22008" xr:uid="{00000000-0005-0000-0000-00004C3A0000}"/>
    <cellStyle name="Normal 4 2 5 13" xfId="43274" xr:uid="{00000000-0005-0000-0000-00004D3A0000}"/>
    <cellStyle name="Normal 4 2 5 14" xfId="4714" xr:uid="{00000000-0005-0000-0000-00004E3A0000}"/>
    <cellStyle name="Normal 4 2 5 15" xfId="2434" xr:uid="{00000000-0005-0000-0000-00004F3A0000}"/>
    <cellStyle name="Normal 4 2 5 2" xfId="742" xr:uid="{00000000-0005-0000-0000-0000503A0000}"/>
    <cellStyle name="Normal 4 2 5 2 10" xfId="43543" xr:uid="{00000000-0005-0000-0000-0000513A0000}"/>
    <cellStyle name="Normal 4 2 5 2 11" xfId="4715" xr:uid="{00000000-0005-0000-0000-0000523A0000}"/>
    <cellStyle name="Normal 4 2 5 2 12" xfId="2703" xr:uid="{00000000-0005-0000-0000-0000533A0000}"/>
    <cellStyle name="Normal 4 2 5 2 2" xfId="1158" xr:uid="{00000000-0005-0000-0000-0000543A0000}"/>
    <cellStyle name="Normal 4 2 5 2 2 10" xfId="4716" xr:uid="{00000000-0005-0000-0000-0000553A0000}"/>
    <cellStyle name="Normal 4 2 5 2 2 11" xfId="3109" xr:uid="{00000000-0005-0000-0000-0000563A0000}"/>
    <cellStyle name="Normal 4 2 5 2 2 2" xfId="1973" xr:uid="{00000000-0005-0000-0000-0000573A0000}"/>
    <cellStyle name="Normal 4 2 5 2 2 2 10" xfId="3921" xr:uid="{00000000-0005-0000-0000-0000583A0000}"/>
    <cellStyle name="Normal 4 2 5 2 2 2 2" xfId="7530" xr:uid="{00000000-0005-0000-0000-0000593A0000}"/>
    <cellStyle name="Normal 4 2 5 2 2 2 2 2" xfId="17874" xr:uid="{00000000-0005-0000-0000-00005A3A0000}"/>
    <cellStyle name="Normal 4 2 5 2 2 2 2 2 2" xfId="41198" xr:uid="{00000000-0005-0000-0000-00005B3A0000}"/>
    <cellStyle name="Normal 4 2 5 2 2 2 2 3" xfId="12700" xr:uid="{00000000-0005-0000-0000-00005C3A0000}"/>
    <cellStyle name="Normal 4 2 5 2 2 2 2 3 2" xfId="35883" xr:uid="{00000000-0005-0000-0000-00005D3A0000}"/>
    <cellStyle name="Normal 4 2 5 2 2 2 2 4" xfId="30573" xr:uid="{00000000-0005-0000-0000-00005E3A0000}"/>
    <cellStyle name="Normal 4 2 5 2 2 2 2 5" xfId="25258" xr:uid="{00000000-0005-0000-0000-00005F3A0000}"/>
    <cellStyle name="Normal 4 2 5 2 2 2 3" xfId="9164" xr:uid="{00000000-0005-0000-0000-0000603A0000}"/>
    <cellStyle name="Normal 4 2 5 2 2 2 3 2" xfId="19621" xr:uid="{00000000-0005-0000-0000-0000613A0000}"/>
    <cellStyle name="Normal 4 2 5 2 2 2 3 2 2" xfId="42966" xr:uid="{00000000-0005-0000-0000-0000623A0000}"/>
    <cellStyle name="Normal 4 2 5 2 2 2 3 3" xfId="14467" xr:uid="{00000000-0005-0000-0000-0000633A0000}"/>
    <cellStyle name="Normal 4 2 5 2 2 2 3 3 2" xfId="37651" xr:uid="{00000000-0005-0000-0000-0000643A0000}"/>
    <cellStyle name="Normal 4 2 5 2 2 2 3 4" xfId="32341" xr:uid="{00000000-0005-0000-0000-0000653A0000}"/>
    <cellStyle name="Normal 4 2 5 2 2 2 3 5" xfId="27026" xr:uid="{00000000-0005-0000-0000-0000663A0000}"/>
    <cellStyle name="Normal 4 2 5 2 2 2 4" xfId="16248" xr:uid="{00000000-0005-0000-0000-0000673A0000}"/>
    <cellStyle name="Normal 4 2 5 2 2 2 4 2" xfId="39435" xr:uid="{00000000-0005-0000-0000-0000683A0000}"/>
    <cellStyle name="Normal 4 2 5 2 2 2 5" xfId="10939" xr:uid="{00000000-0005-0000-0000-0000693A0000}"/>
    <cellStyle name="Normal 4 2 5 2 2 2 5 2" xfId="34120" xr:uid="{00000000-0005-0000-0000-00006A3A0000}"/>
    <cellStyle name="Normal 4 2 5 2 2 2 6" xfId="21566" xr:uid="{00000000-0005-0000-0000-00006B3A0000}"/>
    <cellStyle name="Normal 4 2 5 2 2 2 6 2" xfId="28810" xr:uid="{00000000-0005-0000-0000-00006C3A0000}"/>
    <cellStyle name="Normal 4 2 5 2 2 2 7" xfId="23495" xr:uid="{00000000-0005-0000-0000-00006D3A0000}"/>
    <cellStyle name="Normal 4 2 5 2 2 2 8" xfId="44761" xr:uid="{00000000-0005-0000-0000-00006E3A0000}"/>
    <cellStyle name="Normal 4 2 5 2 2 2 9" xfId="4717" xr:uid="{00000000-0005-0000-0000-00006F3A0000}"/>
    <cellStyle name="Normal 4 2 5 2 2 3" xfId="6730" xr:uid="{00000000-0005-0000-0000-0000703A0000}"/>
    <cellStyle name="Normal 4 2 5 2 2 3 2" xfId="17122" xr:uid="{00000000-0005-0000-0000-0000713A0000}"/>
    <cellStyle name="Normal 4 2 5 2 2 3 2 2" xfId="40386" xr:uid="{00000000-0005-0000-0000-0000723A0000}"/>
    <cellStyle name="Normal 4 2 5 2 2 3 3" xfId="11888" xr:uid="{00000000-0005-0000-0000-0000733A0000}"/>
    <cellStyle name="Normal 4 2 5 2 2 3 3 2" xfId="35071" xr:uid="{00000000-0005-0000-0000-0000743A0000}"/>
    <cellStyle name="Normal 4 2 5 2 2 3 4" xfId="29761" xr:uid="{00000000-0005-0000-0000-0000753A0000}"/>
    <cellStyle name="Normal 4 2 5 2 2 3 5" xfId="24446" xr:uid="{00000000-0005-0000-0000-0000763A0000}"/>
    <cellStyle name="Normal 4 2 5 2 2 4" xfId="8411" xr:uid="{00000000-0005-0000-0000-0000773A0000}"/>
    <cellStyle name="Normal 4 2 5 2 2 4 2" xfId="18809" xr:uid="{00000000-0005-0000-0000-0000783A0000}"/>
    <cellStyle name="Normal 4 2 5 2 2 4 2 2" xfId="42154" xr:uid="{00000000-0005-0000-0000-0000793A0000}"/>
    <cellStyle name="Normal 4 2 5 2 2 4 3" xfId="13655" xr:uid="{00000000-0005-0000-0000-00007A3A0000}"/>
    <cellStyle name="Normal 4 2 5 2 2 4 3 2" xfId="36839" xr:uid="{00000000-0005-0000-0000-00007B3A0000}"/>
    <cellStyle name="Normal 4 2 5 2 2 4 4" xfId="31529" xr:uid="{00000000-0005-0000-0000-00007C3A0000}"/>
    <cellStyle name="Normal 4 2 5 2 2 4 5" xfId="26214" xr:uid="{00000000-0005-0000-0000-00007D3A0000}"/>
    <cellStyle name="Normal 4 2 5 2 2 5" xfId="15436" xr:uid="{00000000-0005-0000-0000-00007E3A0000}"/>
    <cellStyle name="Normal 4 2 5 2 2 5 2" xfId="38623" xr:uid="{00000000-0005-0000-0000-00007F3A0000}"/>
    <cellStyle name="Normal 4 2 5 2 2 6" xfId="10127" xr:uid="{00000000-0005-0000-0000-0000803A0000}"/>
    <cellStyle name="Normal 4 2 5 2 2 6 2" xfId="33308" xr:uid="{00000000-0005-0000-0000-0000813A0000}"/>
    <cellStyle name="Normal 4 2 5 2 2 7" xfId="20754" xr:uid="{00000000-0005-0000-0000-0000823A0000}"/>
    <cellStyle name="Normal 4 2 5 2 2 7 2" xfId="27998" xr:uid="{00000000-0005-0000-0000-0000833A0000}"/>
    <cellStyle name="Normal 4 2 5 2 2 8" xfId="22683" xr:uid="{00000000-0005-0000-0000-0000843A0000}"/>
    <cellStyle name="Normal 4 2 5 2 2 9" xfId="43949" xr:uid="{00000000-0005-0000-0000-0000853A0000}"/>
    <cellStyle name="Normal 4 2 5 2 3" xfId="1566" xr:uid="{00000000-0005-0000-0000-0000863A0000}"/>
    <cellStyle name="Normal 4 2 5 2 3 10" xfId="3515" xr:uid="{00000000-0005-0000-0000-0000873A0000}"/>
    <cellStyle name="Normal 4 2 5 2 3 2" xfId="7130" xr:uid="{00000000-0005-0000-0000-0000883A0000}"/>
    <cellStyle name="Normal 4 2 5 2 3 2 2" xfId="17492" xr:uid="{00000000-0005-0000-0000-0000893A0000}"/>
    <cellStyle name="Normal 4 2 5 2 3 2 2 2" xfId="40792" xr:uid="{00000000-0005-0000-0000-00008A3A0000}"/>
    <cellStyle name="Normal 4 2 5 2 3 2 3" xfId="12294" xr:uid="{00000000-0005-0000-0000-00008B3A0000}"/>
    <cellStyle name="Normal 4 2 5 2 3 2 3 2" xfId="35477" xr:uid="{00000000-0005-0000-0000-00008C3A0000}"/>
    <cellStyle name="Normal 4 2 5 2 3 2 4" xfId="30167" xr:uid="{00000000-0005-0000-0000-00008D3A0000}"/>
    <cellStyle name="Normal 4 2 5 2 3 2 5" xfId="24852" xr:uid="{00000000-0005-0000-0000-00008E3A0000}"/>
    <cellStyle name="Normal 4 2 5 2 3 3" xfId="8781" xr:uid="{00000000-0005-0000-0000-00008F3A0000}"/>
    <cellStyle name="Normal 4 2 5 2 3 3 2" xfId="19215" xr:uid="{00000000-0005-0000-0000-0000903A0000}"/>
    <cellStyle name="Normal 4 2 5 2 3 3 2 2" xfId="42560" xr:uid="{00000000-0005-0000-0000-0000913A0000}"/>
    <cellStyle name="Normal 4 2 5 2 3 3 3" xfId="14061" xr:uid="{00000000-0005-0000-0000-0000923A0000}"/>
    <cellStyle name="Normal 4 2 5 2 3 3 3 2" xfId="37245" xr:uid="{00000000-0005-0000-0000-0000933A0000}"/>
    <cellStyle name="Normal 4 2 5 2 3 3 4" xfId="31935" xr:uid="{00000000-0005-0000-0000-0000943A0000}"/>
    <cellStyle name="Normal 4 2 5 2 3 3 5" xfId="26620" xr:uid="{00000000-0005-0000-0000-0000953A0000}"/>
    <cellStyle name="Normal 4 2 5 2 3 4" xfId="15842" xr:uid="{00000000-0005-0000-0000-0000963A0000}"/>
    <cellStyle name="Normal 4 2 5 2 3 4 2" xfId="39029" xr:uid="{00000000-0005-0000-0000-0000973A0000}"/>
    <cellStyle name="Normal 4 2 5 2 3 5" xfId="10533" xr:uid="{00000000-0005-0000-0000-0000983A0000}"/>
    <cellStyle name="Normal 4 2 5 2 3 5 2" xfId="33714" xr:uid="{00000000-0005-0000-0000-0000993A0000}"/>
    <cellStyle name="Normal 4 2 5 2 3 6" xfId="21160" xr:uid="{00000000-0005-0000-0000-00009A3A0000}"/>
    <cellStyle name="Normal 4 2 5 2 3 6 2" xfId="28404" xr:uid="{00000000-0005-0000-0000-00009B3A0000}"/>
    <cellStyle name="Normal 4 2 5 2 3 7" xfId="23089" xr:uid="{00000000-0005-0000-0000-00009C3A0000}"/>
    <cellStyle name="Normal 4 2 5 2 3 8" xfId="44355" xr:uid="{00000000-0005-0000-0000-00009D3A0000}"/>
    <cellStyle name="Normal 4 2 5 2 3 9" xfId="4718" xr:uid="{00000000-0005-0000-0000-00009E3A0000}"/>
    <cellStyle name="Normal 4 2 5 2 4" xfId="6331" xr:uid="{00000000-0005-0000-0000-00009F3A0000}"/>
    <cellStyle name="Normal 4 2 5 2 4 2" xfId="16764" xr:uid="{00000000-0005-0000-0000-0000A03A0000}"/>
    <cellStyle name="Normal 4 2 5 2 4 2 2" xfId="39980" xr:uid="{00000000-0005-0000-0000-0000A13A0000}"/>
    <cellStyle name="Normal 4 2 5 2 4 3" xfId="11482" xr:uid="{00000000-0005-0000-0000-0000A23A0000}"/>
    <cellStyle name="Normal 4 2 5 2 4 3 2" xfId="34665" xr:uid="{00000000-0005-0000-0000-0000A33A0000}"/>
    <cellStyle name="Normal 4 2 5 2 4 4" xfId="29355" xr:uid="{00000000-0005-0000-0000-0000A43A0000}"/>
    <cellStyle name="Normal 4 2 5 2 4 5" xfId="24040" xr:uid="{00000000-0005-0000-0000-0000A53A0000}"/>
    <cellStyle name="Normal 4 2 5 2 5" xfId="8053" xr:uid="{00000000-0005-0000-0000-0000A63A0000}"/>
    <cellStyle name="Normal 4 2 5 2 5 2" xfId="18404" xr:uid="{00000000-0005-0000-0000-0000A73A0000}"/>
    <cellStyle name="Normal 4 2 5 2 5 2 2" xfId="41748" xr:uid="{00000000-0005-0000-0000-0000A83A0000}"/>
    <cellStyle name="Normal 4 2 5 2 5 3" xfId="13249" xr:uid="{00000000-0005-0000-0000-0000A93A0000}"/>
    <cellStyle name="Normal 4 2 5 2 5 3 2" xfId="36433" xr:uid="{00000000-0005-0000-0000-0000AA3A0000}"/>
    <cellStyle name="Normal 4 2 5 2 5 4" xfId="31123" xr:uid="{00000000-0005-0000-0000-0000AB3A0000}"/>
    <cellStyle name="Normal 4 2 5 2 5 5" xfId="25808" xr:uid="{00000000-0005-0000-0000-0000AC3A0000}"/>
    <cellStyle name="Normal 4 2 5 2 6" xfId="15030" xr:uid="{00000000-0005-0000-0000-0000AD3A0000}"/>
    <cellStyle name="Normal 4 2 5 2 6 2" xfId="38217" xr:uid="{00000000-0005-0000-0000-0000AE3A0000}"/>
    <cellStyle name="Normal 4 2 5 2 7" xfId="9721" xr:uid="{00000000-0005-0000-0000-0000AF3A0000}"/>
    <cellStyle name="Normal 4 2 5 2 7 2" xfId="32902" xr:uid="{00000000-0005-0000-0000-0000B03A0000}"/>
    <cellStyle name="Normal 4 2 5 2 8" xfId="20348" xr:uid="{00000000-0005-0000-0000-0000B13A0000}"/>
    <cellStyle name="Normal 4 2 5 2 8 2" xfId="27592" xr:uid="{00000000-0005-0000-0000-0000B23A0000}"/>
    <cellStyle name="Normal 4 2 5 2 9" xfId="22277" xr:uid="{00000000-0005-0000-0000-0000B33A0000}"/>
    <cellStyle name="Normal 4 2 5 3" xfId="879" xr:uid="{00000000-0005-0000-0000-0000B43A0000}"/>
    <cellStyle name="Normal 4 2 5 3 10" xfId="43672" xr:uid="{00000000-0005-0000-0000-0000B53A0000}"/>
    <cellStyle name="Normal 4 2 5 3 11" xfId="4719" xr:uid="{00000000-0005-0000-0000-0000B63A0000}"/>
    <cellStyle name="Normal 4 2 5 3 12" xfId="2832" xr:uid="{00000000-0005-0000-0000-0000B73A0000}"/>
    <cellStyle name="Normal 4 2 5 3 2" xfId="1287" xr:uid="{00000000-0005-0000-0000-0000B83A0000}"/>
    <cellStyle name="Normal 4 2 5 3 2 10" xfId="4720" xr:uid="{00000000-0005-0000-0000-0000B93A0000}"/>
    <cellStyle name="Normal 4 2 5 3 2 11" xfId="3238" xr:uid="{00000000-0005-0000-0000-0000BA3A0000}"/>
    <cellStyle name="Normal 4 2 5 3 2 2" xfId="2102" xr:uid="{00000000-0005-0000-0000-0000BB3A0000}"/>
    <cellStyle name="Normal 4 2 5 3 2 2 10" xfId="4050" xr:uid="{00000000-0005-0000-0000-0000BC3A0000}"/>
    <cellStyle name="Normal 4 2 5 3 2 2 2" xfId="7657" xr:uid="{00000000-0005-0000-0000-0000BD3A0000}"/>
    <cellStyle name="Normal 4 2 5 3 2 2 2 2" xfId="17991" xr:uid="{00000000-0005-0000-0000-0000BE3A0000}"/>
    <cellStyle name="Normal 4 2 5 3 2 2 2 2 2" xfId="41327" xr:uid="{00000000-0005-0000-0000-0000BF3A0000}"/>
    <cellStyle name="Normal 4 2 5 3 2 2 2 3" xfId="12829" xr:uid="{00000000-0005-0000-0000-0000C03A0000}"/>
    <cellStyle name="Normal 4 2 5 3 2 2 2 3 2" xfId="36012" xr:uid="{00000000-0005-0000-0000-0000C13A0000}"/>
    <cellStyle name="Normal 4 2 5 3 2 2 2 4" xfId="30702" xr:uid="{00000000-0005-0000-0000-0000C23A0000}"/>
    <cellStyle name="Normal 4 2 5 3 2 2 2 5" xfId="25387" xr:uid="{00000000-0005-0000-0000-0000C33A0000}"/>
    <cellStyle name="Normal 4 2 5 3 2 2 3" xfId="9281" xr:uid="{00000000-0005-0000-0000-0000C43A0000}"/>
    <cellStyle name="Normal 4 2 5 3 2 2 3 2" xfId="19750" xr:uid="{00000000-0005-0000-0000-0000C53A0000}"/>
    <cellStyle name="Normal 4 2 5 3 2 2 3 2 2" xfId="43095" xr:uid="{00000000-0005-0000-0000-0000C63A0000}"/>
    <cellStyle name="Normal 4 2 5 3 2 2 3 3" xfId="14596" xr:uid="{00000000-0005-0000-0000-0000C73A0000}"/>
    <cellStyle name="Normal 4 2 5 3 2 2 3 3 2" xfId="37780" xr:uid="{00000000-0005-0000-0000-0000C83A0000}"/>
    <cellStyle name="Normal 4 2 5 3 2 2 3 4" xfId="32470" xr:uid="{00000000-0005-0000-0000-0000C93A0000}"/>
    <cellStyle name="Normal 4 2 5 3 2 2 3 5" xfId="27155" xr:uid="{00000000-0005-0000-0000-0000CA3A0000}"/>
    <cellStyle name="Normal 4 2 5 3 2 2 4" xfId="16377" xr:uid="{00000000-0005-0000-0000-0000CB3A0000}"/>
    <cellStyle name="Normal 4 2 5 3 2 2 4 2" xfId="39564" xr:uid="{00000000-0005-0000-0000-0000CC3A0000}"/>
    <cellStyle name="Normal 4 2 5 3 2 2 5" xfId="11068" xr:uid="{00000000-0005-0000-0000-0000CD3A0000}"/>
    <cellStyle name="Normal 4 2 5 3 2 2 5 2" xfId="34249" xr:uid="{00000000-0005-0000-0000-0000CE3A0000}"/>
    <cellStyle name="Normal 4 2 5 3 2 2 6" xfId="21695" xr:uid="{00000000-0005-0000-0000-0000CF3A0000}"/>
    <cellStyle name="Normal 4 2 5 3 2 2 6 2" xfId="28939" xr:uid="{00000000-0005-0000-0000-0000D03A0000}"/>
    <cellStyle name="Normal 4 2 5 3 2 2 7" xfId="23624" xr:uid="{00000000-0005-0000-0000-0000D13A0000}"/>
    <cellStyle name="Normal 4 2 5 3 2 2 8" xfId="44890" xr:uid="{00000000-0005-0000-0000-0000D23A0000}"/>
    <cellStyle name="Normal 4 2 5 3 2 2 9" xfId="4721" xr:uid="{00000000-0005-0000-0000-0000D33A0000}"/>
    <cellStyle name="Normal 4 2 5 3 2 3" xfId="6857" xr:uid="{00000000-0005-0000-0000-0000D43A0000}"/>
    <cellStyle name="Normal 4 2 5 3 2 3 2" xfId="17227" xr:uid="{00000000-0005-0000-0000-0000D53A0000}"/>
    <cellStyle name="Normal 4 2 5 3 2 3 2 2" xfId="40515" xr:uid="{00000000-0005-0000-0000-0000D63A0000}"/>
    <cellStyle name="Normal 4 2 5 3 2 3 3" xfId="12017" xr:uid="{00000000-0005-0000-0000-0000D73A0000}"/>
    <cellStyle name="Normal 4 2 5 3 2 3 3 2" xfId="35200" xr:uid="{00000000-0005-0000-0000-0000D83A0000}"/>
    <cellStyle name="Normal 4 2 5 3 2 3 4" xfId="29890" xr:uid="{00000000-0005-0000-0000-0000D93A0000}"/>
    <cellStyle name="Normal 4 2 5 3 2 3 5" xfId="24575" xr:uid="{00000000-0005-0000-0000-0000DA3A0000}"/>
    <cellStyle name="Normal 4 2 5 3 2 4" xfId="8516" xr:uid="{00000000-0005-0000-0000-0000DB3A0000}"/>
    <cellStyle name="Normal 4 2 5 3 2 4 2" xfId="18938" xr:uid="{00000000-0005-0000-0000-0000DC3A0000}"/>
    <cellStyle name="Normal 4 2 5 3 2 4 2 2" xfId="42283" xr:uid="{00000000-0005-0000-0000-0000DD3A0000}"/>
    <cellStyle name="Normal 4 2 5 3 2 4 3" xfId="13784" xr:uid="{00000000-0005-0000-0000-0000DE3A0000}"/>
    <cellStyle name="Normal 4 2 5 3 2 4 3 2" xfId="36968" xr:uid="{00000000-0005-0000-0000-0000DF3A0000}"/>
    <cellStyle name="Normal 4 2 5 3 2 4 4" xfId="31658" xr:uid="{00000000-0005-0000-0000-0000E03A0000}"/>
    <cellStyle name="Normal 4 2 5 3 2 4 5" xfId="26343" xr:uid="{00000000-0005-0000-0000-0000E13A0000}"/>
    <cellStyle name="Normal 4 2 5 3 2 5" xfId="15565" xr:uid="{00000000-0005-0000-0000-0000E23A0000}"/>
    <cellStyle name="Normal 4 2 5 3 2 5 2" xfId="38752" xr:uid="{00000000-0005-0000-0000-0000E33A0000}"/>
    <cellStyle name="Normal 4 2 5 3 2 6" xfId="10256" xr:uid="{00000000-0005-0000-0000-0000E43A0000}"/>
    <cellStyle name="Normal 4 2 5 3 2 6 2" xfId="33437" xr:uid="{00000000-0005-0000-0000-0000E53A0000}"/>
    <cellStyle name="Normal 4 2 5 3 2 7" xfId="20883" xr:uid="{00000000-0005-0000-0000-0000E63A0000}"/>
    <cellStyle name="Normal 4 2 5 3 2 7 2" xfId="28127" xr:uid="{00000000-0005-0000-0000-0000E73A0000}"/>
    <cellStyle name="Normal 4 2 5 3 2 8" xfId="22812" xr:uid="{00000000-0005-0000-0000-0000E83A0000}"/>
    <cellStyle name="Normal 4 2 5 3 2 9" xfId="44078" xr:uid="{00000000-0005-0000-0000-0000E93A0000}"/>
    <cellStyle name="Normal 4 2 5 3 3" xfId="1695" xr:uid="{00000000-0005-0000-0000-0000EA3A0000}"/>
    <cellStyle name="Normal 4 2 5 3 3 10" xfId="3644" xr:uid="{00000000-0005-0000-0000-0000EB3A0000}"/>
    <cellStyle name="Normal 4 2 5 3 3 2" xfId="7257" xr:uid="{00000000-0005-0000-0000-0000EC3A0000}"/>
    <cellStyle name="Normal 4 2 5 3 3 2 2" xfId="17609" xr:uid="{00000000-0005-0000-0000-0000ED3A0000}"/>
    <cellStyle name="Normal 4 2 5 3 3 2 2 2" xfId="40921" xr:uid="{00000000-0005-0000-0000-0000EE3A0000}"/>
    <cellStyle name="Normal 4 2 5 3 3 2 3" xfId="12423" xr:uid="{00000000-0005-0000-0000-0000EF3A0000}"/>
    <cellStyle name="Normal 4 2 5 3 3 2 3 2" xfId="35606" xr:uid="{00000000-0005-0000-0000-0000F03A0000}"/>
    <cellStyle name="Normal 4 2 5 3 3 2 4" xfId="30296" xr:uid="{00000000-0005-0000-0000-0000F13A0000}"/>
    <cellStyle name="Normal 4 2 5 3 3 2 5" xfId="24981" xr:uid="{00000000-0005-0000-0000-0000F23A0000}"/>
    <cellStyle name="Normal 4 2 5 3 3 3" xfId="8898" xr:uid="{00000000-0005-0000-0000-0000F33A0000}"/>
    <cellStyle name="Normal 4 2 5 3 3 3 2" xfId="19344" xr:uid="{00000000-0005-0000-0000-0000F43A0000}"/>
    <cellStyle name="Normal 4 2 5 3 3 3 2 2" xfId="42689" xr:uid="{00000000-0005-0000-0000-0000F53A0000}"/>
    <cellStyle name="Normal 4 2 5 3 3 3 3" xfId="14190" xr:uid="{00000000-0005-0000-0000-0000F63A0000}"/>
    <cellStyle name="Normal 4 2 5 3 3 3 3 2" xfId="37374" xr:uid="{00000000-0005-0000-0000-0000F73A0000}"/>
    <cellStyle name="Normal 4 2 5 3 3 3 4" xfId="32064" xr:uid="{00000000-0005-0000-0000-0000F83A0000}"/>
    <cellStyle name="Normal 4 2 5 3 3 3 5" xfId="26749" xr:uid="{00000000-0005-0000-0000-0000F93A0000}"/>
    <cellStyle name="Normal 4 2 5 3 3 4" xfId="15971" xr:uid="{00000000-0005-0000-0000-0000FA3A0000}"/>
    <cellStyle name="Normal 4 2 5 3 3 4 2" xfId="39158" xr:uid="{00000000-0005-0000-0000-0000FB3A0000}"/>
    <cellStyle name="Normal 4 2 5 3 3 5" xfId="10662" xr:uid="{00000000-0005-0000-0000-0000FC3A0000}"/>
    <cellStyle name="Normal 4 2 5 3 3 5 2" xfId="33843" xr:uid="{00000000-0005-0000-0000-0000FD3A0000}"/>
    <cellStyle name="Normal 4 2 5 3 3 6" xfId="21289" xr:uid="{00000000-0005-0000-0000-0000FE3A0000}"/>
    <cellStyle name="Normal 4 2 5 3 3 6 2" xfId="28533" xr:uid="{00000000-0005-0000-0000-0000FF3A0000}"/>
    <cellStyle name="Normal 4 2 5 3 3 7" xfId="23218" xr:uid="{00000000-0005-0000-0000-0000003B0000}"/>
    <cellStyle name="Normal 4 2 5 3 3 8" xfId="44484" xr:uid="{00000000-0005-0000-0000-0000013B0000}"/>
    <cellStyle name="Normal 4 2 5 3 3 9" xfId="4722" xr:uid="{00000000-0005-0000-0000-0000023B0000}"/>
    <cellStyle name="Normal 4 2 5 3 4" xfId="6458" xr:uid="{00000000-0005-0000-0000-0000033B0000}"/>
    <cellStyle name="Normal 4 2 5 3 4 2" xfId="16869" xr:uid="{00000000-0005-0000-0000-0000043B0000}"/>
    <cellStyle name="Normal 4 2 5 3 4 2 2" xfId="40109" xr:uid="{00000000-0005-0000-0000-0000053B0000}"/>
    <cellStyle name="Normal 4 2 5 3 4 3" xfId="11611" xr:uid="{00000000-0005-0000-0000-0000063B0000}"/>
    <cellStyle name="Normal 4 2 5 3 4 3 2" xfId="34794" xr:uid="{00000000-0005-0000-0000-0000073B0000}"/>
    <cellStyle name="Normal 4 2 5 3 4 4" xfId="29484" xr:uid="{00000000-0005-0000-0000-0000083B0000}"/>
    <cellStyle name="Normal 4 2 5 3 4 5" xfId="24169" xr:uid="{00000000-0005-0000-0000-0000093B0000}"/>
    <cellStyle name="Normal 4 2 5 3 5" xfId="8158" xr:uid="{00000000-0005-0000-0000-00000A3B0000}"/>
    <cellStyle name="Normal 4 2 5 3 5 2" xfId="18533" xr:uid="{00000000-0005-0000-0000-00000B3B0000}"/>
    <cellStyle name="Normal 4 2 5 3 5 2 2" xfId="41877" xr:uid="{00000000-0005-0000-0000-00000C3B0000}"/>
    <cellStyle name="Normal 4 2 5 3 5 3" xfId="13378" xr:uid="{00000000-0005-0000-0000-00000D3B0000}"/>
    <cellStyle name="Normal 4 2 5 3 5 3 2" xfId="36562" xr:uid="{00000000-0005-0000-0000-00000E3B0000}"/>
    <cellStyle name="Normal 4 2 5 3 5 4" xfId="31252" xr:uid="{00000000-0005-0000-0000-00000F3B0000}"/>
    <cellStyle name="Normal 4 2 5 3 5 5" xfId="25937" xr:uid="{00000000-0005-0000-0000-0000103B0000}"/>
    <cellStyle name="Normal 4 2 5 3 6" xfId="15159" xr:uid="{00000000-0005-0000-0000-0000113B0000}"/>
    <cellStyle name="Normal 4 2 5 3 6 2" xfId="38346" xr:uid="{00000000-0005-0000-0000-0000123B0000}"/>
    <cellStyle name="Normal 4 2 5 3 7" xfId="9850" xr:uid="{00000000-0005-0000-0000-0000133B0000}"/>
    <cellStyle name="Normal 4 2 5 3 7 2" xfId="33031" xr:uid="{00000000-0005-0000-0000-0000143B0000}"/>
    <cellStyle name="Normal 4 2 5 3 8" xfId="20477" xr:uid="{00000000-0005-0000-0000-0000153B0000}"/>
    <cellStyle name="Normal 4 2 5 3 8 2" xfId="27721" xr:uid="{00000000-0005-0000-0000-0000163B0000}"/>
    <cellStyle name="Normal 4 2 5 3 9" xfId="22406" xr:uid="{00000000-0005-0000-0000-0000173B0000}"/>
    <cellStyle name="Normal 4 2 5 4" xfId="1023" xr:uid="{00000000-0005-0000-0000-0000183B0000}"/>
    <cellStyle name="Normal 4 2 5 4 10" xfId="4723" xr:uid="{00000000-0005-0000-0000-0000193B0000}"/>
    <cellStyle name="Normal 4 2 5 4 11" xfId="2974" xr:uid="{00000000-0005-0000-0000-00001A3B0000}"/>
    <cellStyle name="Normal 4 2 5 4 2" xfId="1838" xr:uid="{00000000-0005-0000-0000-00001B3B0000}"/>
    <cellStyle name="Normal 4 2 5 4 2 10" xfId="3786" xr:uid="{00000000-0005-0000-0000-00001C3B0000}"/>
    <cellStyle name="Normal 4 2 5 4 2 2" xfId="7397" xr:uid="{00000000-0005-0000-0000-00001D3B0000}"/>
    <cellStyle name="Normal 4 2 5 4 2 2 2" xfId="17751" xr:uid="{00000000-0005-0000-0000-00001E3B0000}"/>
    <cellStyle name="Normal 4 2 5 4 2 2 2 2" xfId="41063" xr:uid="{00000000-0005-0000-0000-00001F3B0000}"/>
    <cellStyle name="Normal 4 2 5 4 2 2 3" xfId="12565" xr:uid="{00000000-0005-0000-0000-0000203B0000}"/>
    <cellStyle name="Normal 4 2 5 4 2 2 3 2" xfId="35748" xr:uid="{00000000-0005-0000-0000-0000213B0000}"/>
    <cellStyle name="Normal 4 2 5 4 2 2 4" xfId="30438" xr:uid="{00000000-0005-0000-0000-0000223B0000}"/>
    <cellStyle name="Normal 4 2 5 4 2 2 5" xfId="25123" xr:uid="{00000000-0005-0000-0000-0000233B0000}"/>
    <cellStyle name="Normal 4 2 5 4 2 3" xfId="9041" xr:uid="{00000000-0005-0000-0000-0000243B0000}"/>
    <cellStyle name="Normal 4 2 5 4 2 3 2" xfId="19486" xr:uid="{00000000-0005-0000-0000-0000253B0000}"/>
    <cellStyle name="Normal 4 2 5 4 2 3 2 2" xfId="42831" xr:uid="{00000000-0005-0000-0000-0000263B0000}"/>
    <cellStyle name="Normal 4 2 5 4 2 3 3" xfId="14332" xr:uid="{00000000-0005-0000-0000-0000273B0000}"/>
    <cellStyle name="Normal 4 2 5 4 2 3 3 2" xfId="37516" xr:uid="{00000000-0005-0000-0000-0000283B0000}"/>
    <cellStyle name="Normal 4 2 5 4 2 3 4" xfId="32206" xr:uid="{00000000-0005-0000-0000-0000293B0000}"/>
    <cellStyle name="Normal 4 2 5 4 2 3 5" xfId="26891" xr:uid="{00000000-0005-0000-0000-00002A3B0000}"/>
    <cellStyle name="Normal 4 2 5 4 2 4" xfId="16113" xr:uid="{00000000-0005-0000-0000-00002B3B0000}"/>
    <cellStyle name="Normal 4 2 5 4 2 4 2" xfId="39300" xr:uid="{00000000-0005-0000-0000-00002C3B0000}"/>
    <cellStyle name="Normal 4 2 5 4 2 5" xfId="10804" xr:uid="{00000000-0005-0000-0000-00002D3B0000}"/>
    <cellStyle name="Normal 4 2 5 4 2 5 2" xfId="33985" xr:uid="{00000000-0005-0000-0000-00002E3B0000}"/>
    <cellStyle name="Normal 4 2 5 4 2 6" xfId="21431" xr:uid="{00000000-0005-0000-0000-00002F3B0000}"/>
    <cellStyle name="Normal 4 2 5 4 2 6 2" xfId="28675" xr:uid="{00000000-0005-0000-0000-0000303B0000}"/>
    <cellStyle name="Normal 4 2 5 4 2 7" xfId="23360" xr:uid="{00000000-0005-0000-0000-0000313B0000}"/>
    <cellStyle name="Normal 4 2 5 4 2 8" xfId="44626" xr:uid="{00000000-0005-0000-0000-0000323B0000}"/>
    <cellStyle name="Normal 4 2 5 4 2 9" xfId="4724" xr:uid="{00000000-0005-0000-0000-0000333B0000}"/>
    <cellStyle name="Normal 4 2 5 4 3" xfId="6597" xr:uid="{00000000-0005-0000-0000-0000343B0000}"/>
    <cellStyle name="Normal 4 2 5 4 3 2" xfId="16999" xr:uid="{00000000-0005-0000-0000-0000353B0000}"/>
    <cellStyle name="Normal 4 2 5 4 3 2 2" xfId="40251" xr:uid="{00000000-0005-0000-0000-0000363B0000}"/>
    <cellStyle name="Normal 4 2 5 4 3 3" xfId="11753" xr:uid="{00000000-0005-0000-0000-0000373B0000}"/>
    <cellStyle name="Normal 4 2 5 4 3 3 2" xfId="34936" xr:uid="{00000000-0005-0000-0000-0000383B0000}"/>
    <cellStyle name="Normal 4 2 5 4 3 4" xfId="29626" xr:uid="{00000000-0005-0000-0000-0000393B0000}"/>
    <cellStyle name="Normal 4 2 5 4 3 5" xfId="24311" xr:uid="{00000000-0005-0000-0000-00003A3B0000}"/>
    <cellStyle name="Normal 4 2 5 4 4" xfId="8288" xr:uid="{00000000-0005-0000-0000-00003B3B0000}"/>
    <cellStyle name="Normal 4 2 5 4 4 2" xfId="18674" xr:uid="{00000000-0005-0000-0000-00003C3B0000}"/>
    <cellStyle name="Normal 4 2 5 4 4 2 2" xfId="42019" xr:uid="{00000000-0005-0000-0000-00003D3B0000}"/>
    <cellStyle name="Normal 4 2 5 4 4 3" xfId="13520" xr:uid="{00000000-0005-0000-0000-00003E3B0000}"/>
    <cellStyle name="Normal 4 2 5 4 4 3 2" xfId="36704" xr:uid="{00000000-0005-0000-0000-00003F3B0000}"/>
    <cellStyle name="Normal 4 2 5 4 4 4" xfId="31394" xr:uid="{00000000-0005-0000-0000-0000403B0000}"/>
    <cellStyle name="Normal 4 2 5 4 4 5" xfId="26079" xr:uid="{00000000-0005-0000-0000-0000413B0000}"/>
    <cellStyle name="Normal 4 2 5 4 5" xfId="15301" xr:uid="{00000000-0005-0000-0000-0000423B0000}"/>
    <cellStyle name="Normal 4 2 5 4 5 2" xfId="38488" xr:uid="{00000000-0005-0000-0000-0000433B0000}"/>
    <cellStyle name="Normal 4 2 5 4 6" xfId="9992" xr:uid="{00000000-0005-0000-0000-0000443B0000}"/>
    <cellStyle name="Normal 4 2 5 4 6 2" xfId="33173" xr:uid="{00000000-0005-0000-0000-0000453B0000}"/>
    <cellStyle name="Normal 4 2 5 4 7" xfId="20619" xr:uid="{00000000-0005-0000-0000-0000463B0000}"/>
    <cellStyle name="Normal 4 2 5 4 7 2" xfId="27863" xr:uid="{00000000-0005-0000-0000-0000473B0000}"/>
    <cellStyle name="Normal 4 2 5 4 8" xfId="22548" xr:uid="{00000000-0005-0000-0000-0000483B0000}"/>
    <cellStyle name="Normal 4 2 5 4 9" xfId="43814" xr:uid="{00000000-0005-0000-0000-0000493B0000}"/>
    <cellStyle name="Normal 4 2 5 5" xfId="604" xr:uid="{00000000-0005-0000-0000-00004A3B0000}"/>
    <cellStyle name="Normal 4 2 5 5 10" xfId="2568" xr:uid="{00000000-0005-0000-0000-00004B3B0000}"/>
    <cellStyle name="Normal 4 2 5 5 2" xfId="6198" xr:uid="{00000000-0005-0000-0000-00004C3B0000}"/>
    <cellStyle name="Normal 4 2 5 5 2 2" xfId="16641" xr:uid="{00000000-0005-0000-0000-00004D3B0000}"/>
    <cellStyle name="Normal 4 2 5 5 2 2 2" xfId="39845" xr:uid="{00000000-0005-0000-0000-00004E3B0000}"/>
    <cellStyle name="Normal 4 2 5 5 2 3" xfId="11347" xr:uid="{00000000-0005-0000-0000-00004F3B0000}"/>
    <cellStyle name="Normal 4 2 5 5 2 3 2" xfId="34530" xr:uid="{00000000-0005-0000-0000-0000503B0000}"/>
    <cellStyle name="Normal 4 2 5 5 2 4" xfId="29220" xr:uid="{00000000-0005-0000-0000-0000513B0000}"/>
    <cellStyle name="Normal 4 2 5 5 2 5" xfId="23905" xr:uid="{00000000-0005-0000-0000-0000523B0000}"/>
    <cellStyle name="Normal 4 2 5 5 3" xfId="7930" xr:uid="{00000000-0005-0000-0000-0000533B0000}"/>
    <cellStyle name="Normal 4 2 5 5 3 2" xfId="18269" xr:uid="{00000000-0005-0000-0000-0000543B0000}"/>
    <cellStyle name="Normal 4 2 5 5 3 2 2" xfId="41613" xr:uid="{00000000-0005-0000-0000-0000553B0000}"/>
    <cellStyle name="Normal 4 2 5 5 3 3" xfId="13114" xr:uid="{00000000-0005-0000-0000-0000563B0000}"/>
    <cellStyle name="Normal 4 2 5 5 3 3 2" xfId="36298" xr:uid="{00000000-0005-0000-0000-0000573B0000}"/>
    <cellStyle name="Normal 4 2 5 5 3 4" xfId="30988" xr:uid="{00000000-0005-0000-0000-0000583B0000}"/>
    <cellStyle name="Normal 4 2 5 5 3 5" xfId="25673" xr:uid="{00000000-0005-0000-0000-0000593B0000}"/>
    <cellStyle name="Normal 4 2 5 5 4" xfId="14895" xr:uid="{00000000-0005-0000-0000-00005A3B0000}"/>
    <cellStyle name="Normal 4 2 5 5 4 2" xfId="38082" xr:uid="{00000000-0005-0000-0000-00005B3B0000}"/>
    <cellStyle name="Normal 4 2 5 5 5" xfId="9586" xr:uid="{00000000-0005-0000-0000-00005C3B0000}"/>
    <cellStyle name="Normal 4 2 5 5 5 2" xfId="32767" xr:uid="{00000000-0005-0000-0000-00005D3B0000}"/>
    <cellStyle name="Normal 4 2 5 5 6" xfId="20213" xr:uid="{00000000-0005-0000-0000-00005E3B0000}"/>
    <cellStyle name="Normal 4 2 5 5 6 2" xfId="27457" xr:uid="{00000000-0005-0000-0000-00005F3B0000}"/>
    <cellStyle name="Normal 4 2 5 5 7" xfId="22142" xr:uid="{00000000-0005-0000-0000-0000603B0000}"/>
    <cellStyle name="Normal 4 2 5 5 8" xfId="43408" xr:uid="{00000000-0005-0000-0000-0000613B0000}"/>
    <cellStyle name="Normal 4 2 5 5 9" xfId="4725" xr:uid="{00000000-0005-0000-0000-0000623B0000}"/>
    <cellStyle name="Normal 4 2 5 6" xfId="1431" xr:uid="{00000000-0005-0000-0000-0000633B0000}"/>
    <cellStyle name="Normal 4 2 5 6 10" xfId="3380" xr:uid="{00000000-0005-0000-0000-0000643B0000}"/>
    <cellStyle name="Normal 4 2 5 6 2" xfId="6997" xr:uid="{00000000-0005-0000-0000-0000653B0000}"/>
    <cellStyle name="Normal 4 2 5 6 2 2" xfId="17369" xr:uid="{00000000-0005-0000-0000-0000663B0000}"/>
    <cellStyle name="Normal 4 2 5 6 2 2 2" xfId="40657" xr:uid="{00000000-0005-0000-0000-0000673B0000}"/>
    <cellStyle name="Normal 4 2 5 6 2 3" xfId="12159" xr:uid="{00000000-0005-0000-0000-0000683B0000}"/>
    <cellStyle name="Normal 4 2 5 6 2 3 2" xfId="35342" xr:uid="{00000000-0005-0000-0000-0000693B0000}"/>
    <cellStyle name="Normal 4 2 5 6 2 4" xfId="30032" xr:uid="{00000000-0005-0000-0000-00006A3B0000}"/>
    <cellStyle name="Normal 4 2 5 6 2 5" xfId="24717" xr:uid="{00000000-0005-0000-0000-00006B3B0000}"/>
    <cellStyle name="Normal 4 2 5 6 3" xfId="8658" xr:uid="{00000000-0005-0000-0000-00006C3B0000}"/>
    <cellStyle name="Normal 4 2 5 6 3 2" xfId="19080" xr:uid="{00000000-0005-0000-0000-00006D3B0000}"/>
    <cellStyle name="Normal 4 2 5 6 3 2 2" xfId="42425" xr:uid="{00000000-0005-0000-0000-00006E3B0000}"/>
    <cellStyle name="Normal 4 2 5 6 3 3" xfId="13926" xr:uid="{00000000-0005-0000-0000-00006F3B0000}"/>
    <cellStyle name="Normal 4 2 5 6 3 3 2" xfId="37110" xr:uid="{00000000-0005-0000-0000-0000703B0000}"/>
    <cellStyle name="Normal 4 2 5 6 3 4" xfId="31800" xr:uid="{00000000-0005-0000-0000-0000713B0000}"/>
    <cellStyle name="Normal 4 2 5 6 3 5" xfId="26485" xr:uid="{00000000-0005-0000-0000-0000723B0000}"/>
    <cellStyle name="Normal 4 2 5 6 4" xfId="15707" xr:uid="{00000000-0005-0000-0000-0000733B0000}"/>
    <cellStyle name="Normal 4 2 5 6 4 2" xfId="38894" xr:uid="{00000000-0005-0000-0000-0000743B0000}"/>
    <cellStyle name="Normal 4 2 5 6 5" xfId="10398" xr:uid="{00000000-0005-0000-0000-0000753B0000}"/>
    <cellStyle name="Normal 4 2 5 6 5 2" xfId="33579" xr:uid="{00000000-0005-0000-0000-0000763B0000}"/>
    <cellStyle name="Normal 4 2 5 6 6" xfId="21025" xr:uid="{00000000-0005-0000-0000-0000773B0000}"/>
    <cellStyle name="Normal 4 2 5 6 6 2" xfId="28269" xr:uid="{00000000-0005-0000-0000-0000783B0000}"/>
    <cellStyle name="Normal 4 2 5 6 7" xfId="22954" xr:uid="{00000000-0005-0000-0000-0000793B0000}"/>
    <cellStyle name="Normal 4 2 5 6 8" xfId="44220" xr:uid="{00000000-0005-0000-0000-00007A3B0000}"/>
    <cellStyle name="Normal 4 2 5 6 9" xfId="4726" xr:uid="{00000000-0005-0000-0000-00007B3B0000}"/>
    <cellStyle name="Normal 4 2 5 7" xfId="6065" xr:uid="{00000000-0005-0000-0000-00007C3B0000}"/>
    <cellStyle name="Normal 4 2 5 7 2" xfId="16520" xr:uid="{00000000-0005-0000-0000-00007D3B0000}"/>
    <cellStyle name="Normal 4 2 5 7 2 2" xfId="39711" xr:uid="{00000000-0005-0000-0000-00007E3B0000}"/>
    <cellStyle name="Normal 4 2 5 7 3" xfId="11213" xr:uid="{00000000-0005-0000-0000-00007F3B0000}"/>
    <cellStyle name="Normal 4 2 5 7 3 2" xfId="34396" xr:uid="{00000000-0005-0000-0000-0000803B0000}"/>
    <cellStyle name="Normal 4 2 5 7 4" xfId="29086" xr:uid="{00000000-0005-0000-0000-0000813B0000}"/>
    <cellStyle name="Normal 4 2 5 7 5" xfId="23771" xr:uid="{00000000-0005-0000-0000-0000823B0000}"/>
    <cellStyle name="Normal 4 2 5 8" xfId="7809" xr:uid="{00000000-0005-0000-0000-0000833B0000}"/>
    <cellStyle name="Normal 4 2 5 8 2" xfId="18136" xr:uid="{00000000-0005-0000-0000-0000843B0000}"/>
    <cellStyle name="Normal 4 2 5 8 2 2" xfId="41479" xr:uid="{00000000-0005-0000-0000-0000853B0000}"/>
    <cellStyle name="Normal 4 2 5 8 3" xfId="12980" xr:uid="{00000000-0005-0000-0000-0000863B0000}"/>
    <cellStyle name="Normal 4 2 5 8 3 2" xfId="36164" xr:uid="{00000000-0005-0000-0000-0000873B0000}"/>
    <cellStyle name="Normal 4 2 5 8 4" xfId="30854" xr:uid="{00000000-0005-0000-0000-0000883B0000}"/>
    <cellStyle name="Normal 4 2 5 8 5" xfId="25539" xr:uid="{00000000-0005-0000-0000-0000893B0000}"/>
    <cellStyle name="Normal 4 2 5 9" xfId="14761" xr:uid="{00000000-0005-0000-0000-00008A3B0000}"/>
    <cellStyle name="Normal 4 2 5 9 2" xfId="37948" xr:uid="{00000000-0005-0000-0000-00008B3B0000}"/>
    <cellStyle name="Normal 4 2 6" xfId="692" xr:uid="{00000000-0005-0000-0000-00008C3B0000}"/>
    <cellStyle name="Normal 4 2 6 10" xfId="43493" xr:uid="{00000000-0005-0000-0000-00008D3B0000}"/>
    <cellStyle name="Normal 4 2 6 11" xfId="4727" xr:uid="{00000000-0005-0000-0000-00008E3B0000}"/>
    <cellStyle name="Normal 4 2 6 12" xfId="2653" xr:uid="{00000000-0005-0000-0000-00008F3B0000}"/>
    <cellStyle name="Normal 4 2 6 2" xfId="1108" xr:uid="{00000000-0005-0000-0000-0000903B0000}"/>
    <cellStyle name="Normal 4 2 6 2 10" xfId="4728" xr:uid="{00000000-0005-0000-0000-0000913B0000}"/>
    <cellStyle name="Normal 4 2 6 2 11" xfId="3059" xr:uid="{00000000-0005-0000-0000-0000923B0000}"/>
    <cellStyle name="Normal 4 2 6 2 2" xfId="1923" xr:uid="{00000000-0005-0000-0000-0000933B0000}"/>
    <cellStyle name="Normal 4 2 6 2 2 10" xfId="3871" xr:uid="{00000000-0005-0000-0000-0000943B0000}"/>
    <cellStyle name="Normal 4 2 6 2 2 2" xfId="7481" xr:uid="{00000000-0005-0000-0000-0000953B0000}"/>
    <cellStyle name="Normal 4 2 6 2 2 2 2" xfId="17824" xr:uid="{00000000-0005-0000-0000-0000963B0000}"/>
    <cellStyle name="Normal 4 2 6 2 2 2 2 2" xfId="41148" xr:uid="{00000000-0005-0000-0000-0000973B0000}"/>
    <cellStyle name="Normal 4 2 6 2 2 2 3" xfId="12650" xr:uid="{00000000-0005-0000-0000-0000983B0000}"/>
    <cellStyle name="Normal 4 2 6 2 2 2 3 2" xfId="35833" xr:uid="{00000000-0005-0000-0000-0000993B0000}"/>
    <cellStyle name="Normal 4 2 6 2 2 2 4" xfId="30523" xr:uid="{00000000-0005-0000-0000-00009A3B0000}"/>
    <cellStyle name="Normal 4 2 6 2 2 2 5" xfId="25208" xr:uid="{00000000-0005-0000-0000-00009B3B0000}"/>
    <cellStyle name="Normal 4 2 6 2 2 3" xfId="9114" xr:uid="{00000000-0005-0000-0000-00009C3B0000}"/>
    <cellStyle name="Normal 4 2 6 2 2 3 2" xfId="19571" xr:uid="{00000000-0005-0000-0000-00009D3B0000}"/>
    <cellStyle name="Normal 4 2 6 2 2 3 2 2" xfId="42916" xr:uid="{00000000-0005-0000-0000-00009E3B0000}"/>
    <cellStyle name="Normal 4 2 6 2 2 3 3" xfId="14417" xr:uid="{00000000-0005-0000-0000-00009F3B0000}"/>
    <cellStyle name="Normal 4 2 6 2 2 3 3 2" xfId="37601" xr:uid="{00000000-0005-0000-0000-0000A03B0000}"/>
    <cellStyle name="Normal 4 2 6 2 2 3 4" xfId="32291" xr:uid="{00000000-0005-0000-0000-0000A13B0000}"/>
    <cellStyle name="Normal 4 2 6 2 2 3 5" xfId="26976" xr:uid="{00000000-0005-0000-0000-0000A23B0000}"/>
    <cellStyle name="Normal 4 2 6 2 2 4" xfId="16198" xr:uid="{00000000-0005-0000-0000-0000A33B0000}"/>
    <cellStyle name="Normal 4 2 6 2 2 4 2" xfId="39385" xr:uid="{00000000-0005-0000-0000-0000A43B0000}"/>
    <cellStyle name="Normal 4 2 6 2 2 5" xfId="10889" xr:uid="{00000000-0005-0000-0000-0000A53B0000}"/>
    <cellStyle name="Normal 4 2 6 2 2 5 2" xfId="34070" xr:uid="{00000000-0005-0000-0000-0000A63B0000}"/>
    <cellStyle name="Normal 4 2 6 2 2 6" xfId="21516" xr:uid="{00000000-0005-0000-0000-0000A73B0000}"/>
    <cellStyle name="Normal 4 2 6 2 2 6 2" xfId="28760" xr:uid="{00000000-0005-0000-0000-0000A83B0000}"/>
    <cellStyle name="Normal 4 2 6 2 2 7" xfId="23445" xr:uid="{00000000-0005-0000-0000-0000A93B0000}"/>
    <cellStyle name="Normal 4 2 6 2 2 8" xfId="44711" xr:uid="{00000000-0005-0000-0000-0000AA3B0000}"/>
    <cellStyle name="Normal 4 2 6 2 2 9" xfId="4729" xr:uid="{00000000-0005-0000-0000-0000AB3B0000}"/>
    <cellStyle name="Normal 4 2 6 2 3" xfId="6681" xr:uid="{00000000-0005-0000-0000-0000AC3B0000}"/>
    <cellStyle name="Normal 4 2 6 2 3 2" xfId="17072" xr:uid="{00000000-0005-0000-0000-0000AD3B0000}"/>
    <cellStyle name="Normal 4 2 6 2 3 2 2" xfId="40336" xr:uid="{00000000-0005-0000-0000-0000AE3B0000}"/>
    <cellStyle name="Normal 4 2 6 2 3 3" xfId="11838" xr:uid="{00000000-0005-0000-0000-0000AF3B0000}"/>
    <cellStyle name="Normal 4 2 6 2 3 3 2" xfId="35021" xr:uid="{00000000-0005-0000-0000-0000B03B0000}"/>
    <cellStyle name="Normal 4 2 6 2 3 4" xfId="29711" xr:uid="{00000000-0005-0000-0000-0000B13B0000}"/>
    <cellStyle name="Normal 4 2 6 2 3 5" xfId="24396" xr:uid="{00000000-0005-0000-0000-0000B23B0000}"/>
    <cellStyle name="Normal 4 2 6 2 4" xfId="8361" xr:uid="{00000000-0005-0000-0000-0000B33B0000}"/>
    <cellStyle name="Normal 4 2 6 2 4 2" xfId="18759" xr:uid="{00000000-0005-0000-0000-0000B43B0000}"/>
    <cellStyle name="Normal 4 2 6 2 4 2 2" xfId="42104" xr:uid="{00000000-0005-0000-0000-0000B53B0000}"/>
    <cellStyle name="Normal 4 2 6 2 4 3" xfId="13605" xr:uid="{00000000-0005-0000-0000-0000B63B0000}"/>
    <cellStyle name="Normal 4 2 6 2 4 3 2" xfId="36789" xr:uid="{00000000-0005-0000-0000-0000B73B0000}"/>
    <cellStyle name="Normal 4 2 6 2 4 4" xfId="31479" xr:uid="{00000000-0005-0000-0000-0000B83B0000}"/>
    <cellStyle name="Normal 4 2 6 2 4 5" xfId="26164" xr:uid="{00000000-0005-0000-0000-0000B93B0000}"/>
    <cellStyle name="Normal 4 2 6 2 5" xfId="15386" xr:uid="{00000000-0005-0000-0000-0000BA3B0000}"/>
    <cellStyle name="Normal 4 2 6 2 5 2" xfId="38573" xr:uid="{00000000-0005-0000-0000-0000BB3B0000}"/>
    <cellStyle name="Normal 4 2 6 2 6" xfId="10077" xr:uid="{00000000-0005-0000-0000-0000BC3B0000}"/>
    <cellStyle name="Normal 4 2 6 2 6 2" xfId="33258" xr:uid="{00000000-0005-0000-0000-0000BD3B0000}"/>
    <cellStyle name="Normal 4 2 6 2 7" xfId="20704" xr:uid="{00000000-0005-0000-0000-0000BE3B0000}"/>
    <cellStyle name="Normal 4 2 6 2 7 2" xfId="27948" xr:uid="{00000000-0005-0000-0000-0000BF3B0000}"/>
    <cellStyle name="Normal 4 2 6 2 8" xfId="22633" xr:uid="{00000000-0005-0000-0000-0000C03B0000}"/>
    <cellStyle name="Normal 4 2 6 2 9" xfId="43899" xr:uid="{00000000-0005-0000-0000-0000C13B0000}"/>
    <cellStyle name="Normal 4 2 6 3" xfId="1516" xr:uid="{00000000-0005-0000-0000-0000C23B0000}"/>
    <cellStyle name="Normal 4 2 6 3 10" xfId="3465" xr:uid="{00000000-0005-0000-0000-0000C33B0000}"/>
    <cellStyle name="Normal 4 2 6 3 2" xfId="7081" xr:uid="{00000000-0005-0000-0000-0000C43B0000}"/>
    <cellStyle name="Normal 4 2 6 3 2 2" xfId="17442" xr:uid="{00000000-0005-0000-0000-0000C53B0000}"/>
    <cellStyle name="Normal 4 2 6 3 2 2 2" xfId="40742" xr:uid="{00000000-0005-0000-0000-0000C63B0000}"/>
    <cellStyle name="Normal 4 2 6 3 2 3" xfId="12244" xr:uid="{00000000-0005-0000-0000-0000C73B0000}"/>
    <cellStyle name="Normal 4 2 6 3 2 3 2" xfId="35427" xr:uid="{00000000-0005-0000-0000-0000C83B0000}"/>
    <cellStyle name="Normal 4 2 6 3 2 4" xfId="30117" xr:uid="{00000000-0005-0000-0000-0000C93B0000}"/>
    <cellStyle name="Normal 4 2 6 3 2 5" xfId="24802" xr:uid="{00000000-0005-0000-0000-0000CA3B0000}"/>
    <cellStyle name="Normal 4 2 6 3 3" xfId="8731" xr:uid="{00000000-0005-0000-0000-0000CB3B0000}"/>
    <cellStyle name="Normal 4 2 6 3 3 2" xfId="19165" xr:uid="{00000000-0005-0000-0000-0000CC3B0000}"/>
    <cellStyle name="Normal 4 2 6 3 3 2 2" xfId="42510" xr:uid="{00000000-0005-0000-0000-0000CD3B0000}"/>
    <cellStyle name="Normal 4 2 6 3 3 3" xfId="14011" xr:uid="{00000000-0005-0000-0000-0000CE3B0000}"/>
    <cellStyle name="Normal 4 2 6 3 3 3 2" xfId="37195" xr:uid="{00000000-0005-0000-0000-0000CF3B0000}"/>
    <cellStyle name="Normal 4 2 6 3 3 4" xfId="31885" xr:uid="{00000000-0005-0000-0000-0000D03B0000}"/>
    <cellStyle name="Normal 4 2 6 3 3 5" xfId="26570" xr:uid="{00000000-0005-0000-0000-0000D13B0000}"/>
    <cellStyle name="Normal 4 2 6 3 4" xfId="15792" xr:uid="{00000000-0005-0000-0000-0000D23B0000}"/>
    <cellStyle name="Normal 4 2 6 3 4 2" xfId="38979" xr:uid="{00000000-0005-0000-0000-0000D33B0000}"/>
    <cellStyle name="Normal 4 2 6 3 5" xfId="10483" xr:uid="{00000000-0005-0000-0000-0000D43B0000}"/>
    <cellStyle name="Normal 4 2 6 3 5 2" xfId="33664" xr:uid="{00000000-0005-0000-0000-0000D53B0000}"/>
    <cellStyle name="Normal 4 2 6 3 6" xfId="21110" xr:uid="{00000000-0005-0000-0000-0000D63B0000}"/>
    <cellStyle name="Normal 4 2 6 3 6 2" xfId="28354" xr:uid="{00000000-0005-0000-0000-0000D73B0000}"/>
    <cellStyle name="Normal 4 2 6 3 7" xfId="23039" xr:uid="{00000000-0005-0000-0000-0000D83B0000}"/>
    <cellStyle name="Normal 4 2 6 3 8" xfId="44305" xr:uid="{00000000-0005-0000-0000-0000D93B0000}"/>
    <cellStyle name="Normal 4 2 6 3 9" xfId="4730" xr:uid="{00000000-0005-0000-0000-0000DA3B0000}"/>
    <cellStyle name="Normal 4 2 6 4" xfId="6282" xr:uid="{00000000-0005-0000-0000-0000DB3B0000}"/>
    <cellStyle name="Normal 4 2 6 4 2" xfId="16714" xr:uid="{00000000-0005-0000-0000-0000DC3B0000}"/>
    <cellStyle name="Normal 4 2 6 4 2 2" xfId="39930" xr:uid="{00000000-0005-0000-0000-0000DD3B0000}"/>
    <cellStyle name="Normal 4 2 6 4 3" xfId="11432" xr:uid="{00000000-0005-0000-0000-0000DE3B0000}"/>
    <cellStyle name="Normal 4 2 6 4 3 2" xfId="34615" xr:uid="{00000000-0005-0000-0000-0000DF3B0000}"/>
    <cellStyle name="Normal 4 2 6 4 4" xfId="29305" xr:uid="{00000000-0005-0000-0000-0000E03B0000}"/>
    <cellStyle name="Normal 4 2 6 4 5" xfId="23990" xr:uid="{00000000-0005-0000-0000-0000E13B0000}"/>
    <cellStyle name="Normal 4 2 6 5" xfId="8003" xr:uid="{00000000-0005-0000-0000-0000E23B0000}"/>
    <cellStyle name="Normal 4 2 6 5 2" xfId="18354" xr:uid="{00000000-0005-0000-0000-0000E33B0000}"/>
    <cellStyle name="Normal 4 2 6 5 2 2" xfId="41698" xr:uid="{00000000-0005-0000-0000-0000E43B0000}"/>
    <cellStyle name="Normal 4 2 6 5 3" xfId="13199" xr:uid="{00000000-0005-0000-0000-0000E53B0000}"/>
    <cellStyle name="Normal 4 2 6 5 3 2" xfId="36383" xr:uid="{00000000-0005-0000-0000-0000E63B0000}"/>
    <cellStyle name="Normal 4 2 6 5 4" xfId="31073" xr:uid="{00000000-0005-0000-0000-0000E73B0000}"/>
    <cellStyle name="Normal 4 2 6 5 5" xfId="25758" xr:uid="{00000000-0005-0000-0000-0000E83B0000}"/>
    <cellStyle name="Normal 4 2 6 6" xfId="14980" xr:uid="{00000000-0005-0000-0000-0000E93B0000}"/>
    <cellStyle name="Normal 4 2 6 6 2" xfId="38167" xr:uid="{00000000-0005-0000-0000-0000EA3B0000}"/>
    <cellStyle name="Normal 4 2 6 7" xfId="9671" xr:uid="{00000000-0005-0000-0000-0000EB3B0000}"/>
    <cellStyle name="Normal 4 2 6 7 2" xfId="32852" xr:uid="{00000000-0005-0000-0000-0000EC3B0000}"/>
    <cellStyle name="Normal 4 2 6 8" xfId="20298" xr:uid="{00000000-0005-0000-0000-0000ED3B0000}"/>
    <cellStyle name="Normal 4 2 6 8 2" xfId="27542" xr:uid="{00000000-0005-0000-0000-0000EE3B0000}"/>
    <cellStyle name="Normal 4 2 6 9" xfId="22227" xr:uid="{00000000-0005-0000-0000-0000EF3B0000}"/>
    <cellStyle name="Normal 4 2 7" xfId="829" xr:uid="{00000000-0005-0000-0000-0000F03B0000}"/>
    <cellStyle name="Normal 4 2 7 10" xfId="43622" xr:uid="{00000000-0005-0000-0000-0000F13B0000}"/>
    <cellStyle name="Normal 4 2 7 11" xfId="4731" xr:uid="{00000000-0005-0000-0000-0000F23B0000}"/>
    <cellStyle name="Normal 4 2 7 12" xfId="2782" xr:uid="{00000000-0005-0000-0000-0000F33B0000}"/>
    <cellStyle name="Normal 4 2 7 2" xfId="1237" xr:uid="{00000000-0005-0000-0000-0000F43B0000}"/>
    <cellStyle name="Normal 4 2 7 2 10" xfId="4732" xr:uid="{00000000-0005-0000-0000-0000F53B0000}"/>
    <cellStyle name="Normal 4 2 7 2 11" xfId="3188" xr:uid="{00000000-0005-0000-0000-0000F63B0000}"/>
    <cellStyle name="Normal 4 2 7 2 2" xfId="2052" xr:uid="{00000000-0005-0000-0000-0000F73B0000}"/>
    <cellStyle name="Normal 4 2 7 2 2 10" xfId="4000" xr:uid="{00000000-0005-0000-0000-0000F83B0000}"/>
    <cellStyle name="Normal 4 2 7 2 2 2" xfId="7608" xr:uid="{00000000-0005-0000-0000-0000F93B0000}"/>
    <cellStyle name="Normal 4 2 7 2 2 2 2" xfId="17941" xr:uid="{00000000-0005-0000-0000-0000FA3B0000}"/>
    <cellStyle name="Normal 4 2 7 2 2 2 2 2" xfId="41277" xr:uid="{00000000-0005-0000-0000-0000FB3B0000}"/>
    <cellStyle name="Normal 4 2 7 2 2 2 3" xfId="12779" xr:uid="{00000000-0005-0000-0000-0000FC3B0000}"/>
    <cellStyle name="Normal 4 2 7 2 2 2 3 2" xfId="35962" xr:uid="{00000000-0005-0000-0000-0000FD3B0000}"/>
    <cellStyle name="Normal 4 2 7 2 2 2 4" xfId="30652" xr:uid="{00000000-0005-0000-0000-0000FE3B0000}"/>
    <cellStyle name="Normal 4 2 7 2 2 2 5" xfId="25337" xr:uid="{00000000-0005-0000-0000-0000FF3B0000}"/>
    <cellStyle name="Normal 4 2 7 2 2 3" xfId="9231" xr:uid="{00000000-0005-0000-0000-0000003C0000}"/>
    <cellStyle name="Normal 4 2 7 2 2 3 2" xfId="19700" xr:uid="{00000000-0005-0000-0000-0000013C0000}"/>
    <cellStyle name="Normal 4 2 7 2 2 3 2 2" xfId="43045" xr:uid="{00000000-0005-0000-0000-0000023C0000}"/>
    <cellStyle name="Normal 4 2 7 2 2 3 3" xfId="14546" xr:uid="{00000000-0005-0000-0000-0000033C0000}"/>
    <cellStyle name="Normal 4 2 7 2 2 3 3 2" xfId="37730" xr:uid="{00000000-0005-0000-0000-0000043C0000}"/>
    <cellStyle name="Normal 4 2 7 2 2 3 4" xfId="32420" xr:uid="{00000000-0005-0000-0000-0000053C0000}"/>
    <cellStyle name="Normal 4 2 7 2 2 3 5" xfId="27105" xr:uid="{00000000-0005-0000-0000-0000063C0000}"/>
    <cellStyle name="Normal 4 2 7 2 2 4" xfId="16327" xr:uid="{00000000-0005-0000-0000-0000073C0000}"/>
    <cellStyle name="Normal 4 2 7 2 2 4 2" xfId="39514" xr:uid="{00000000-0005-0000-0000-0000083C0000}"/>
    <cellStyle name="Normal 4 2 7 2 2 5" xfId="11018" xr:uid="{00000000-0005-0000-0000-0000093C0000}"/>
    <cellStyle name="Normal 4 2 7 2 2 5 2" xfId="34199" xr:uid="{00000000-0005-0000-0000-00000A3C0000}"/>
    <cellStyle name="Normal 4 2 7 2 2 6" xfId="21645" xr:uid="{00000000-0005-0000-0000-00000B3C0000}"/>
    <cellStyle name="Normal 4 2 7 2 2 6 2" xfId="28889" xr:uid="{00000000-0005-0000-0000-00000C3C0000}"/>
    <cellStyle name="Normal 4 2 7 2 2 7" xfId="23574" xr:uid="{00000000-0005-0000-0000-00000D3C0000}"/>
    <cellStyle name="Normal 4 2 7 2 2 8" xfId="44840" xr:uid="{00000000-0005-0000-0000-00000E3C0000}"/>
    <cellStyle name="Normal 4 2 7 2 2 9" xfId="4733" xr:uid="{00000000-0005-0000-0000-00000F3C0000}"/>
    <cellStyle name="Normal 4 2 7 2 3" xfId="6808" xr:uid="{00000000-0005-0000-0000-0000103C0000}"/>
    <cellStyle name="Normal 4 2 7 2 3 2" xfId="17177" xr:uid="{00000000-0005-0000-0000-0000113C0000}"/>
    <cellStyle name="Normal 4 2 7 2 3 2 2" xfId="40465" xr:uid="{00000000-0005-0000-0000-0000123C0000}"/>
    <cellStyle name="Normal 4 2 7 2 3 3" xfId="11967" xr:uid="{00000000-0005-0000-0000-0000133C0000}"/>
    <cellStyle name="Normal 4 2 7 2 3 3 2" xfId="35150" xr:uid="{00000000-0005-0000-0000-0000143C0000}"/>
    <cellStyle name="Normal 4 2 7 2 3 4" xfId="29840" xr:uid="{00000000-0005-0000-0000-0000153C0000}"/>
    <cellStyle name="Normal 4 2 7 2 3 5" xfId="24525" xr:uid="{00000000-0005-0000-0000-0000163C0000}"/>
    <cellStyle name="Normal 4 2 7 2 4" xfId="8466" xr:uid="{00000000-0005-0000-0000-0000173C0000}"/>
    <cellStyle name="Normal 4 2 7 2 4 2" xfId="18888" xr:uid="{00000000-0005-0000-0000-0000183C0000}"/>
    <cellStyle name="Normal 4 2 7 2 4 2 2" xfId="42233" xr:uid="{00000000-0005-0000-0000-0000193C0000}"/>
    <cellStyle name="Normal 4 2 7 2 4 3" xfId="13734" xr:uid="{00000000-0005-0000-0000-00001A3C0000}"/>
    <cellStyle name="Normal 4 2 7 2 4 3 2" xfId="36918" xr:uid="{00000000-0005-0000-0000-00001B3C0000}"/>
    <cellStyle name="Normal 4 2 7 2 4 4" xfId="31608" xr:uid="{00000000-0005-0000-0000-00001C3C0000}"/>
    <cellStyle name="Normal 4 2 7 2 4 5" xfId="26293" xr:uid="{00000000-0005-0000-0000-00001D3C0000}"/>
    <cellStyle name="Normal 4 2 7 2 5" xfId="15515" xr:uid="{00000000-0005-0000-0000-00001E3C0000}"/>
    <cellStyle name="Normal 4 2 7 2 5 2" xfId="38702" xr:uid="{00000000-0005-0000-0000-00001F3C0000}"/>
    <cellStyle name="Normal 4 2 7 2 6" xfId="10206" xr:uid="{00000000-0005-0000-0000-0000203C0000}"/>
    <cellStyle name="Normal 4 2 7 2 6 2" xfId="33387" xr:uid="{00000000-0005-0000-0000-0000213C0000}"/>
    <cellStyle name="Normal 4 2 7 2 7" xfId="20833" xr:uid="{00000000-0005-0000-0000-0000223C0000}"/>
    <cellStyle name="Normal 4 2 7 2 7 2" xfId="28077" xr:uid="{00000000-0005-0000-0000-0000233C0000}"/>
    <cellStyle name="Normal 4 2 7 2 8" xfId="22762" xr:uid="{00000000-0005-0000-0000-0000243C0000}"/>
    <cellStyle name="Normal 4 2 7 2 9" xfId="44028" xr:uid="{00000000-0005-0000-0000-0000253C0000}"/>
    <cellStyle name="Normal 4 2 7 3" xfId="1645" xr:uid="{00000000-0005-0000-0000-0000263C0000}"/>
    <cellStyle name="Normal 4 2 7 3 10" xfId="3594" xr:uid="{00000000-0005-0000-0000-0000273C0000}"/>
    <cellStyle name="Normal 4 2 7 3 2" xfId="7208" xr:uid="{00000000-0005-0000-0000-0000283C0000}"/>
    <cellStyle name="Normal 4 2 7 3 2 2" xfId="17559" xr:uid="{00000000-0005-0000-0000-0000293C0000}"/>
    <cellStyle name="Normal 4 2 7 3 2 2 2" xfId="40871" xr:uid="{00000000-0005-0000-0000-00002A3C0000}"/>
    <cellStyle name="Normal 4 2 7 3 2 3" xfId="12373" xr:uid="{00000000-0005-0000-0000-00002B3C0000}"/>
    <cellStyle name="Normal 4 2 7 3 2 3 2" xfId="35556" xr:uid="{00000000-0005-0000-0000-00002C3C0000}"/>
    <cellStyle name="Normal 4 2 7 3 2 4" xfId="30246" xr:uid="{00000000-0005-0000-0000-00002D3C0000}"/>
    <cellStyle name="Normal 4 2 7 3 2 5" xfId="24931" xr:uid="{00000000-0005-0000-0000-00002E3C0000}"/>
    <cellStyle name="Normal 4 2 7 3 3" xfId="8848" xr:uid="{00000000-0005-0000-0000-00002F3C0000}"/>
    <cellStyle name="Normal 4 2 7 3 3 2" xfId="19294" xr:uid="{00000000-0005-0000-0000-0000303C0000}"/>
    <cellStyle name="Normal 4 2 7 3 3 2 2" xfId="42639" xr:uid="{00000000-0005-0000-0000-0000313C0000}"/>
    <cellStyle name="Normal 4 2 7 3 3 3" xfId="14140" xr:uid="{00000000-0005-0000-0000-0000323C0000}"/>
    <cellStyle name="Normal 4 2 7 3 3 3 2" xfId="37324" xr:uid="{00000000-0005-0000-0000-0000333C0000}"/>
    <cellStyle name="Normal 4 2 7 3 3 4" xfId="32014" xr:uid="{00000000-0005-0000-0000-0000343C0000}"/>
    <cellStyle name="Normal 4 2 7 3 3 5" xfId="26699" xr:uid="{00000000-0005-0000-0000-0000353C0000}"/>
    <cellStyle name="Normal 4 2 7 3 4" xfId="15921" xr:uid="{00000000-0005-0000-0000-0000363C0000}"/>
    <cellStyle name="Normal 4 2 7 3 4 2" xfId="39108" xr:uid="{00000000-0005-0000-0000-0000373C0000}"/>
    <cellStyle name="Normal 4 2 7 3 5" xfId="10612" xr:uid="{00000000-0005-0000-0000-0000383C0000}"/>
    <cellStyle name="Normal 4 2 7 3 5 2" xfId="33793" xr:uid="{00000000-0005-0000-0000-0000393C0000}"/>
    <cellStyle name="Normal 4 2 7 3 6" xfId="21239" xr:uid="{00000000-0005-0000-0000-00003A3C0000}"/>
    <cellStyle name="Normal 4 2 7 3 6 2" xfId="28483" xr:uid="{00000000-0005-0000-0000-00003B3C0000}"/>
    <cellStyle name="Normal 4 2 7 3 7" xfId="23168" xr:uid="{00000000-0005-0000-0000-00003C3C0000}"/>
    <cellStyle name="Normal 4 2 7 3 8" xfId="44434" xr:uid="{00000000-0005-0000-0000-00003D3C0000}"/>
    <cellStyle name="Normal 4 2 7 3 9" xfId="4734" xr:uid="{00000000-0005-0000-0000-00003E3C0000}"/>
    <cellStyle name="Normal 4 2 7 4" xfId="6409" xr:uid="{00000000-0005-0000-0000-00003F3C0000}"/>
    <cellStyle name="Normal 4 2 7 4 2" xfId="16819" xr:uid="{00000000-0005-0000-0000-0000403C0000}"/>
    <cellStyle name="Normal 4 2 7 4 2 2" xfId="40059" xr:uid="{00000000-0005-0000-0000-0000413C0000}"/>
    <cellStyle name="Normal 4 2 7 4 3" xfId="11561" xr:uid="{00000000-0005-0000-0000-0000423C0000}"/>
    <cellStyle name="Normal 4 2 7 4 3 2" xfId="34744" xr:uid="{00000000-0005-0000-0000-0000433C0000}"/>
    <cellStyle name="Normal 4 2 7 4 4" xfId="29434" xr:uid="{00000000-0005-0000-0000-0000443C0000}"/>
    <cellStyle name="Normal 4 2 7 4 5" xfId="24119" xr:uid="{00000000-0005-0000-0000-0000453C0000}"/>
    <cellStyle name="Normal 4 2 7 5" xfId="8108" xr:uid="{00000000-0005-0000-0000-0000463C0000}"/>
    <cellStyle name="Normal 4 2 7 5 2" xfId="18483" xr:uid="{00000000-0005-0000-0000-0000473C0000}"/>
    <cellStyle name="Normal 4 2 7 5 2 2" xfId="41827" xr:uid="{00000000-0005-0000-0000-0000483C0000}"/>
    <cellStyle name="Normal 4 2 7 5 3" xfId="13328" xr:uid="{00000000-0005-0000-0000-0000493C0000}"/>
    <cellStyle name="Normal 4 2 7 5 3 2" xfId="36512" xr:uid="{00000000-0005-0000-0000-00004A3C0000}"/>
    <cellStyle name="Normal 4 2 7 5 4" xfId="31202" xr:uid="{00000000-0005-0000-0000-00004B3C0000}"/>
    <cellStyle name="Normal 4 2 7 5 5" xfId="25887" xr:uid="{00000000-0005-0000-0000-00004C3C0000}"/>
    <cellStyle name="Normal 4 2 7 6" xfId="15109" xr:uid="{00000000-0005-0000-0000-00004D3C0000}"/>
    <cellStyle name="Normal 4 2 7 6 2" xfId="38296" xr:uid="{00000000-0005-0000-0000-00004E3C0000}"/>
    <cellStyle name="Normal 4 2 7 7" xfId="9800" xr:uid="{00000000-0005-0000-0000-00004F3C0000}"/>
    <cellStyle name="Normal 4 2 7 7 2" xfId="32981" xr:uid="{00000000-0005-0000-0000-0000503C0000}"/>
    <cellStyle name="Normal 4 2 7 8" xfId="20427" xr:uid="{00000000-0005-0000-0000-0000513C0000}"/>
    <cellStyle name="Normal 4 2 7 8 2" xfId="27671" xr:uid="{00000000-0005-0000-0000-0000523C0000}"/>
    <cellStyle name="Normal 4 2 7 9" xfId="22356" xr:uid="{00000000-0005-0000-0000-0000533C0000}"/>
    <cellStyle name="Normal 4 2 8" xfId="973" xr:uid="{00000000-0005-0000-0000-0000543C0000}"/>
    <cellStyle name="Normal 4 2 8 10" xfId="4735" xr:uid="{00000000-0005-0000-0000-0000553C0000}"/>
    <cellStyle name="Normal 4 2 8 11" xfId="2924" xr:uid="{00000000-0005-0000-0000-0000563C0000}"/>
    <cellStyle name="Normal 4 2 8 2" xfId="1788" xr:uid="{00000000-0005-0000-0000-0000573C0000}"/>
    <cellStyle name="Normal 4 2 8 2 10" xfId="3736" xr:uid="{00000000-0005-0000-0000-0000583C0000}"/>
    <cellStyle name="Normal 4 2 8 2 2" xfId="7348" xr:uid="{00000000-0005-0000-0000-0000593C0000}"/>
    <cellStyle name="Normal 4 2 8 2 2 2" xfId="17701" xr:uid="{00000000-0005-0000-0000-00005A3C0000}"/>
    <cellStyle name="Normal 4 2 8 2 2 2 2" xfId="41013" xr:uid="{00000000-0005-0000-0000-00005B3C0000}"/>
    <cellStyle name="Normal 4 2 8 2 2 3" xfId="12515" xr:uid="{00000000-0005-0000-0000-00005C3C0000}"/>
    <cellStyle name="Normal 4 2 8 2 2 3 2" xfId="35698" xr:uid="{00000000-0005-0000-0000-00005D3C0000}"/>
    <cellStyle name="Normal 4 2 8 2 2 4" xfId="30388" xr:uid="{00000000-0005-0000-0000-00005E3C0000}"/>
    <cellStyle name="Normal 4 2 8 2 2 5" xfId="25073" xr:uid="{00000000-0005-0000-0000-00005F3C0000}"/>
    <cellStyle name="Normal 4 2 8 2 3" xfId="8991" xr:uid="{00000000-0005-0000-0000-0000603C0000}"/>
    <cellStyle name="Normal 4 2 8 2 3 2" xfId="19436" xr:uid="{00000000-0005-0000-0000-0000613C0000}"/>
    <cellStyle name="Normal 4 2 8 2 3 2 2" xfId="42781" xr:uid="{00000000-0005-0000-0000-0000623C0000}"/>
    <cellStyle name="Normal 4 2 8 2 3 3" xfId="14282" xr:uid="{00000000-0005-0000-0000-0000633C0000}"/>
    <cellStyle name="Normal 4 2 8 2 3 3 2" xfId="37466" xr:uid="{00000000-0005-0000-0000-0000643C0000}"/>
    <cellStyle name="Normal 4 2 8 2 3 4" xfId="32156" xr:uid="{00000000-0005-0000-0000-0000653C0000}"/>
    <cellStyle name="Normal 4 2 8 2 3 5" xfId="26841" xr:uid="{00000000-0005-0000-0000-0000663C0000}"/>
    <cellStyle name="Normal 4 2 8 2 4" xfId="16063" xr:uid="{00000000-0005-0000-0000-0000673C0000}"/>
    <cellStyle name="Normal 4 2 8 2 4 2" xfId="39250" xr:uid="{00000000-0005-0000-0000-0000683C0000}"/>
    <cellStyle name="Normal 4 2 8 2 5" xfId="10754" xr:uid="{00000000-0005-0000-0000-0000693C0000}"/>
    <cellStyle name="Normal 4 2 8 2 5 2" xfId="33935" xr:uid="{00000000-0005-0000-0000-00006A3C0000}"/>
    <cellStyle name="Normal 4 2 8 2 6" xfId="21381" xr:uid="{00000000-0005-0000-0000-00006B3C0000}"/>
    <cellStyle name="Normal 4 2 8 2 6 2" xfId="28625" xr:uid="{00000000-0005-0000-0000-00006C3C0000}"/>
    <cellStyle name="Normal 4 2 8 2 7" xfId="23310" xr:uid="{00000000-0005-0000-0000-00006D3C0000}"/>
    <cellStyle name="Normal 4 2 8 2 8" xfId="44576" xr:uid="{00000000-0005-0000-0000-00006E3C0000}"/>
    <cellStyle name="Normal 4 2 8 2 9" xfId="4736" xr:uid="{00000000-0005-0000-0000-00006F3C0000}"/>
    <cellStyle name="Normal 4 2 8 3" xfId="6548" xr:uid="{00000000-0005-0000-0000-0000703C0000}"/>
    <cellStyle name="Normal 4 2 8 3 2" xfId="16949" xr:uid="{00000000-0005-0000-0000-0000713C0000}"/>
    <cellStyle name="Normal 4 2 8 3 2 2" xfId="40201" xr:uid="{00000000-0005-0000-0000-0000723C0000}"/>
    <cellStyle name="Normal 4 2 8 3 3" xfId="11703" xr:uid="{00000000-0005-0000-0000-0000733C0000}"/>
    <cellStyle name="Normal 4 2 8 3 3 2" xfId="34886" xr:uid="{00000000-0005-0000-0000-0000743C0000}"/>
    <cellStyle name="Normal 4 2 8 3 4" xfId="29576" xr:uid="{00000000-0005-0000-0000-0000753C0000}"/>
    <cellStyle name="Normal 4 2 8 3 5" xfId="24261" xr:uid="{00000000-0005-0000-0000-0000763C0000}"/>
    <cellStyle name="Normal 4 2 8 4" xfId="8238" xr:uid="{00000000-0005-0000-0000-0000773C0000}"/>
    <cellStyle name="Normal 4 2 8 4 2" xfId="18624" xr:uid="{00000000-0005-0000-0000-0000783C0000}"/>
    <cellStyle name="Normal 4 2 8 4 2 2" xfId="41969" xr:uid="{00000000-0005-0000-0000-0000793C0000}"/>
    <cellStyle name="Normal 4 2 8 4 3" xfId="13470" xr:uid="{00000000-0005-0000-0000-00007A3C0000}"/>
    <cellStyle name="Normal 4 2 8 4 3 2" xfId="36654" xr:uid="{00000000-0005-0000-0000-00007B3C0000}"/>
    <cellStyle name="Normal 4 2 8 4 4" xfId="31344" xr:uid="{00000000-0005-0000-0000-00007C3C0000}"/>
    <cellStyle name="Normal 4 2 8 4 5" xfId="26029" xr:uid="{00000000-0005-0000-0000-00007D3C0000}"/>
    <cellStyle name="Normal 4 2 8 5" xfId="15251" xr:uid="{00000000-0005-0000-0000-00007E3C0000}"/>
    <cellStyle name="Normal 4 2 8 5 2" xfId="38438" xr:uid="{00000000-0005-0000-0000-00007F3C0000}"/>
    <cellStyle name="Normal 4 2 8 6" xfId="9942" xr:uid="{00000000-0005-0000-0000-0000803C0000}"/>
    <cellStyle name="Normal 4 2 8 6 2" xfId="33123" xr:uid="{00000000-0005-0000-0000-0000813C0000}"/>
    <cellStyle name="Normal 4 2 8 7" xfId="20569" xr:uid="{00000000-0005-0000-0000-0000823C0000}"/>
    <cellStyle name="Normal 4 2 8 7 2" xfId="27813" xr:uid="{00000000-0005-0000-0000-0000833C0000}"/>
    <cellStyle name="Normal 4 2 8 8" xfId="22498" xr:uid="{00000000-0005-0000-0000-0000843C0000}"/>
    <cellStyle name="Normal 4 2 8 9" xfId="43764" xr:uid="{00000000-0005-0000-0000-0000853C0000}"/>
    <cellStyle name="Normal 4 2 9" xfId="554" xr:uid="{00000000-0005-0000-0000-0000863C0000}"/>
    <cellStyle name="Normal 4 2 9 10" xfId="2518" xr:uid="{00000000-0005-0000-0000-0000873C0000}"/>
    <cellStyle name="Normal 4 2 9 2" xfId="6149" xr:uid="{00000000-0005-0000-0000-0000883C0000}"/>
    <cellStyle name="Normal 4 2 9 2 2" xfId="16591" xr:uid="{00000000-0005-0000-0000-0000893C0000}"/>
    <cellStyle name="Normal 4 2 9 2 2 2" xfId="39795" xr:uid="{00000000-0005-0000-0000-00008A3C0000}"/>
    <cellStyle name="Normal 4 2 9 2 3" xfId="11297" xr:uid="{00000000-0005-0000-0000-00008B3C0000}"/>
    <cellStyle name="Normal 4 2 9 2 3 2" xfId="34480" xr:uid="{00000000-0005-0000-0000-00008C3C0000}"/>
    <cellStyle name="Normal 4 2 9 2 4" xfId="29170" xr:uid="{00000000-0005-0000-0000-00008D3C0000}"/>
    <cellStyle name="Normal 4 2 9 2 5" xfId="23855" xr:uid="{00000000-0005-0000-0000-00008E3C0000}"/>
    <cellStyle name="Normal 4 2 9 3" xfId="7880" xr:uid="{00000000-0005-0000-0000-00008F3C0000}"/>
    <cellStyle name="Normal 4 2 9 3 2" xfId="18219" xr:uid="{00000000-0005-0000-0000-0000903C0000}"/>
    <cellStyle name="Normal 4 2 9 3 2 2" xfId="41563" xr:uid="{00000000-0005-0000-0000-0000913C0000}"/>
    <cellStyle name="Normal 4 2 9 3 3" xfId="13064" xr:uid="{00000000-0005-0000-0000-0000923C0000}"/>
    <cellStyle name="Normal 4 2 9 3 3 2" xfId="36248" xr:uid="{00000000-0005-0000-0000-0000933C0000}"/>
    <cellStyle name="Normal 4 2 9 3 4" xfId="30938" xr:uid="{00000000-0005-0000-0000-0000943C0000}"/>
    <cellStyle name="Normal 4 2 9 3 5" xfId="25623" xr:uid="{00000000-0005-0000-0000-0000953C0000}"/>
    <cellStyle name="Normal 4 2 9 4" xfId="14845" xr:uid="{00000000-0005-0000-0000-0000963C0000}"/>
    <cellStyle name="Normal 4 2 9 4 2" xfId="38032" xr:uid="{00000000-0005-0000-0000-0000973C0000}"/>
    <cellStyle name="Normal 4 2 9 5" xfId="9536" xr:uid="{00000000-0005-0000-0000-0000983C0000}"/>
    <cellStyle name="Normal 4 2 9 5 2" xfId="32717" xr:uid="{00000000-0005-0000-0000-0000993C0000}"/>
    <cellStyle name="Normal 4 2 9 6" xfId="20163" xr:uid="{00000000-0005-0000-0000-00009A3C0000}"/>
    <cellStyle name="Normal 4 2 9 6 2" xfId="27407" xr:uid="{00000000-0005-0000-0000-00009B3C0000}"/>
    <cellStyle name="Normal 4 2 9 7" xfId="22092" xr:uid="{00000000-0005-0000-0000-00009C3C0000}"/>
    <cellStyle name="Normal 4 2 9 8" xfId="43358" xr:uid="{00000000-0005-0000-0000-00009D3C0000}"/>
    <cellStyle name="Normal 4 2 9 9" xfId="4737" xr:uid="{00000000-0005-0000-0000-00009E3C0000}"/>
    <cellStyle name="Normal 4 20" xfId="9354" xr:uid="{00000000-0005-0000-0000-00009F3C0000}"/>
    <cellStyle name="Normal 4 20 2" xfId="14686" xr:uid="{00000000-0005-0000-0000-0000A03C0000}"/>
    <cellStyle name="Normal 4 20 2 2" xfId="37871" xr:uid="{00000000-0005-0000-0000-0000A13C0000}"/>
    <cellStyle name="Normal 4 20 3" xfId="27246" xr:uid="{00000000-0005-0000-0000-0000A23C0000}"/>
    <cellStyle name="Normal 4 21" xfId="14669" xr:uid="{00000000-0005-0000-0000-0000A33C0000}"/>
    <cellStyle name="Normal 4 21 2" xfId="37854" xr:uid="{00000000-0005-0000-0000-0000A43C0000}"/>
    <cellStyle name="Normal 4 22" xfId="9363" xr:uid="{00000000-0005-0000-0000-0000A53C0000}"/>
    <cellStyle name="Normal 4 22 2" xfId="32544" xr:uid="{00000000-0005-0000-0000-0000A63C0000}"/>
    <cellStyle name="Normal 4 23" xfId="27229" xr:uid="{00000000-0005-0000-0000-0000A73C0000}"/>
    <cellStyle name="Normal 4 24" xfId="21919" xr:uid="{00000000-0005-0000-0000-0000A83C0000}"/>
    <cellStyle name="Normal 4 25" xfId="43170" xr:uid="{00000000-0005-0000-0000-0000A93C0000}"/>
    <cellStyle name="Normal 4 26" xfId="4134" xr:uid="{00000000-0005-0000-0000-0000AA3C0000}"/>
    <cellStyle name="Normal 4 27" xfId="2333" xr:uid="{00000000-0005-0000-0000-0000AB3C0000}"/>
    <cellStyle name="Normal 4 3" xfId="64" xr:uid="{00000000-0005-0000-0000-0000AC3C0000}"/>
    <cellStyle name="Normal 4 3 10" xfId="375" xr:uid="{00000000-0005-0000-0000-0000AD3C0000}"/>
    <cellStyle name="Normal 4 3 10 2" xfId="16474" xr:uid="{00000000-0005-0000-0000-0000AE3C0000}"/>
    <cellStyle name="Normal 4 3 10 2 2" xfId="39663" xr:uid="{00000000-0005-0000-0000-0000AF3C0000}"/>
    <cellStyle name="Normal 4 3 10 3" xfId="11165" xr:uid="{00000000-0005-0000-0000-0000B03C0000}"/>
    <cellStyle name="Normal 4 3 10 3 2" xfId="34348" xr:uid="{00000000-0005-0000-0000-0000B13C0000}"/>
    <cellStyle name="Normal 4 3 10 4" xfId="20016" xr:uid="{00000000-0005-0000-0000-0000B23C0000}"/>
    <cellStyle name="Normal 4 3 10 4 2" xfId="29038" xr:uid="{00000000-0005-0000-0000-0000B33C0000}"/>
    <cellStyle name="Normal 4 3 10 5" xfId="23723" xr:uid="{00000000-0005-0000-0000-0000B43C0000}"/>
    <cellStyle name="Normal 4 3 10 6" xfId="43212" xr:uid="{00000000-0005-0000-0000-0000B53C0000}"/>
    <cellStyle name="Normal 4 3 10 7" xfId="4738" xr:uid="{00000000-0005-0000-0000-0000B63C0000}"/>
    <cellStyle name="Normal 4 3 10 8" xfId="2372" xr:uid="{00000000-0005-0000-0000-0000B73C0000}"/>
    <cellStyle name="Normal 4 3 11" xfId="358" xr:uid="{00000000-0005-0000-0000-0000B83C0000}"/>
    <cellStyle name="Normal 4 3 11 2" xfId="7761" xr:uid="{00000000-0005-0000-0000-0000B93C0000}"/>
    <cellStyle name="Normal 4 3 11 2 2" xfId="41431" xr:uid="{00000000-0005-0000-0000-0000BA3C0000}"/>
    <cellStyle name="Normal 4 3 11 3" xfId="12932" xr:uid="{00000000-0005-0000-0000-0000BB3C0000}"/>
    <cellStyle name="Normal 4 3 11 3 2" xfId="36116" xr:uid="{00000000-0005-0000-0000-0000BC3C0000}"/>
    <cellStyle name="Normal 4 3 11 4" xfId="20005" xr:uid="{00000000-0005-0000-0000-0000BD3C0000}"/>
    <cellStyle name="Normal 4 3 11 4 2" xfId="30806" xr:uid="{00000000-0005-0000-0000-0000BE3C0000}"/>
    <cellStyle name="Normal 4 3 11 5" xfId="25491" xr:uid="{00000000-0005-0000-0000-0000BF3C0000}"/>
    <cellStyle name="Normal 4 3 12" xfId="14714" xr:uid="{00000000-0005-0000-0000-0000C03C0000}"/>
    <cellStyle name="Normal 4 3 12 2" xfId="37900" xr:uid="{00000000-0005-0000-0000-0000C13C0000}"/>
    <cellStyle name="Normal 4 3 13" xfId="9404" xr:uid="{00000000-0005-0000-0000-0000C23C0000}"/>
    <cellStyle name="Normal 4 3 13 2" xfId="32585" xr:uid="{00000000-0005-0000-0000-0000C33C0000}"/>
    <cellStyle name="Normal 4 3 14" xfId="27275" xr:uid="{00000000-0005-0000-0000-0000C43C0000}"/>
    <cellStyle name="Normal 4 3 15" xfId="21960" xr:uid="{00000000-0005-0000-0000-0000C53C0000}"/>
    <cellStyle name="Normal 4 3 2" xfId="450" xr:uid="{00000000-0005-0000-0000-0000C63C0000}"/>
    <cellStyle name="Normal 4 3 2 10" xfId="14739" xr:uid="{00000000-0005-0000-0000-0000C73C0000}"/>
    <cellStyle name="Normal 4 3 2 10 2" xfId="37926" xr:uid="{00000000-0005-0000-0000-0000C83C0000}"/>
    <cellStyle name="Normal 4 3 2 11" xfId="9430" xr:uid="{00000000-0005-0000-0000-0000C93C0000}"/>
    <cellStyle name="Normal 4 3 2 11 2" xfId="32611" xr:uid="{00000000-0005-0000-0000-0000CA3C0000}"/>
    <cellStyle name="Normal 4 3 2 12" xfId="20060" xr:uid="{00000000-0005-0000-0000-0000CB3C0000}"/>
    <cellStyle name="Normal 4 3 2 12 2" xfId="27301" xr:uid="{00000000-0005-0000-0000-0000CC3C0000}"/>
    <cellStyle name="Normal 4 3 2 13" xfId="21986" xr:uid="{00000000-0005-0000-0000-0000CD3C0000}"/>
    <cellStyle name="Normal 4 3 2 14" xfId="43255" xr:uid="{00000000-0005-0000-0000-0000CE3C0000}"/>
    <cellStyle name="Normal 4 3 2 15" xfId="4739" xr:uid="{00000000-0005-0000-0000-0000CF3C0000}"/>
    <cellStyle name="Normal 4 3 2 16" xfId="2415" xr:uid="{00000000-0005-0000-0000-0000D03C0000}"/>
    <cellStyle name="Normal 4 3 2 2" xfId="510" xr:uid="{00000000-0005-0000-0000-0000D13C0000}"/>
    <cellStyle name="Normal 4 3 2 2 10" xfId="9492" xr:uid="{00000000-0005-0000-0000-0000D23C0000}"/>
    <cellStyle name="Normal 4 3 2 2 10 2" xfId="32673" xr:uid="{00000000-0005-0000-0000-0000D33C0000}"/>
    <cellStyle name="Normal 4 3 2 2 11" xfId="20119" xr:uid="{00000000-0005-0000-0000-0000D43C0000}"/>
    <cellStyle name="Normal 4 3 2 2 11 2" xfId="27363" xr:uid="{00000000-0005-0000-0000-0000D53C0000}"/>
    <cellStyle name="Normal 4 3 2 2 12" xfId="22048" xr:uid="{00000000-0005-0000-0000-0000D63C0000}"/>
    <cellStyle name="Normal 4 3 2 2 13" xfId="43314" xr:uid="{00000000-0005-0000-0000-0000D73C0000}"/>
    <cellStyle name="Normal 4 3 2 2 14" xfId="4740" xr:uid="{00000000-0005-0000-0000-0000D83C0000}"/>
    <cellStyle name="Normal 4 3 2 2 15" xfId="2474" xr:uid="{00000000-0005-0000-0000-0000D93C0000}"/>
    <cellStyle name="Normal 4 3 2 2 2" xfId="782" xr:uid="{00000000-0005-0000-0000-0000DA3C0000}"/>
    <cellStyle name="Normal 4 3 2 2 2 10" xfId="43583" xr:uid="{00000000-0005-0000-0000-0000DB3C0000}"/>
    <cellStyle name="Normal 4 3 2 2 2 11" xfId="4741" xr:uid="{00000000-0005-0000-0000-0000DC3C0000}"/>
    <cellStyle name="Normal 4 3 2 2 2 12" xfId="2743" xr:uid="{00000000-0005-0000-0000-0000DD3C0000}"/>
    <cellStyle name="Normal 4 3 2 2 2 2" xfId="1198" xr:uid="{00000000-0005-0000-0000-0000DE3C0000}"/>
    <cellStyle name="Normal 4 3 2 2 2 2 10" xfId="4742" xr:uid="{00000000-0005-0000-0000-0000DF3C0000}"/>
    <cellStyle name="Normal 4 3 2 2 2 2 11" xfId="3149" xr:uid="{00000000-0005-0000-0000-0000E03C0000}"/>
    <cellStyle name="Normal 4 3 2 2 2 2 2" xfId="2013" xr:uid="{00000000-0005-0000-0000-0000E13C0000}"/>
    <cellStyle name="Normal 4 3 2 2 2 2 2 10" xfId="3961" xr:uid="{00000000-0005-0000-0000-0000E23C0000}"/>
    <cellStyle name="Normal 4 3 2 2 2 2 2 2" xfId="7570" xr:uid="{00000000-0005-0000-0000-0000E33C0000}"/>
    <cellStyle name="Normal 4 3 2 2 2 2 2 2 2" xfId="17914" xr:uid="{00000000-0005-0000-0000-0000E43C0000}"/>
    <cellStyle name="Normal 4 3 2 2 2 2 2 2 2 2" xfId="41238" xr:uid="{00000000-0005-0000-0000-0000E53C0000}"/>
    <cellStyle name="Normal 4 3 2 2 2 2 2 2 3" xfId="12740" xr:uid="{00000000-0005-0000-0000-0000E63C0000}"/>
    <cellStyle name="Normal 4 3 2 2 2 2 2 2 3 2" xfId="35923" xr:uid="{00000000-0005-0000-0000-0000E73C0000}"/>
    <cellStyle name="Normal 4 3 2 2 2 2 2 2 4" xfId="30613" xr:uid="{00000000-0005-0000-0000-0000E83C0000}"/>
    <cellStyle name="Normal 4 3 2 2 2 2 2 2 5" xfId="25298" xr:uid="{00000000-0005-0000-0000-0000E93C0000}"/>
    <cellStyle name="Normal 4 3 2 2 2 2 2 3" xfId="9204" xr:uid="{00000000-0005-0000-0000-0000EA3C0000}"/>
    <cellStyle name="Normal 4 3 2 2 2 2 2 3 2" xfId="19661" xr:uid="{00000000-0005-0000-0000-0000EB3C0000}"/>
    <cellStyle name="Normal 4 3 2 2 2 2 2 3 2 2" xfId="43006" xr:uid="{00000000-0005-0000-0000-0000EC3C0000}"/>
    <cellStyle name="Normal 4 3 2 2 2 2 2 3 3" xfId="14507" xr:uid="{00000000-0005-0000-0000-0000ED3C0000}"/>
    <cellStyle name="Normal 4 3 2 2 2 2 2 3 3 2" xfId="37691" xr:uid="{00000000-0005-0000-0000-0000EE3C0000}"/>
    <cellStyle name="Normal 4 3 2 2 2 2 2 3 4" xfId="32381" xr:uid="{00000000-0005-0000-0000-0000EF3C0000}"/>
    <cellStyle name="Normal 4 3 2 2 2 2 2 3 5" xfId="27066" xr:uid="{00000000-0005-0000-0000-0000F03C0000}"/>
    <cellStyle name="Normal 4 3 2 2 2 2 2 4" xfId="16288" xr:uid="{00000000-0005-0000-0000-0000F13C0000}"/>
    <cellStyle name="Normal 4 3 2 2 2 2 2 4 2" xfId="39475" xr:uid="{00000000-0005-0000-0000-0000F23C0000}"/>
    <cellStyle name="Normal 4 3 2 2 2 2 2 5" xfId="10979" xr:uid="{00000000-0005-0000-0000-0000F33C0000}"/>
    <cellStyle name="Normal 4 3 2 2 2 2 2 5 2" xfId="34160" xr:uid="{00000000-0005-0000-0000-0000F43C0000}"/>
    <cellStyle name="Normal 4 3 2 2 2 2 2 6" xfId="21606" xr:uid="{00000000-0005-0000-0000-0000F53C0000}"/>
    <cellStyle name="Normal 4 3 2 2 2 2 2 6 2" xfId="28850" xr:uid="{00000000-0005-0000-0000-0000F63C0000}"/>
    <cellStyle name="Normal 4 3 2 2 2 2 2 7" xfId="23535" xr:uid="{00000000-0005-0000-0000-0000F73C0000}"/>
    <cellStyle name="Normal 4 3 2 2 2 2 2 8" xfId="44801" xr:uid="{00000000-0005-0000-0000-0000F83C0000}"/>
    <cellStyle name="Normal 4 3 2 2 2 2 2 9" xfId="4743" xr:uid="{00000000-0005-0000-0000-0000F93C0000}"/>
    <cellStyle name="Normal 4 3 2 2 2 2 3" xfId="6770" xr:uid="{00000000-0005-0000-0000-0000FA3C0000}"/>
    <cellStyle name="Normal 4 3 2 2 2 2 3 2" xfId="17150" xr:uid="{00000000-0005-0000-0000-0000FB3C0000}"/>
    <cellStyle name="Normal 4 3 2 2 2 2 3 2 2" xfId="40426" xr:uid="{00000000-0005-0000-0000-0000FC3C0000}"/>
    <cellStyle name="Normal 4 3 2 2 2 2 3 3" xfId="11928" xr:uid="{00000000-0005-0000-0000-0000FD3C0000}"/>
    <cellStyle name="Normal 4 3 2 2 2 2 3 3 2" xfId="35111" xr:uid="{00000000-0005-0000-0000-0000FE3C0000}"/>
    <cellStyle name="Normal 4 3 2 2 2 2 3 4" xfId="29801" xr:uid="{00000000-0005-0000-0000-0000FF3C0000}"/>
    <cellStyle name="Normal 4 3 2 2 2 2 3 5" xfId="24486" xr:uid="{00000000-0005-0000-0000-0000003D0000}"/>
    <cellStyle name="Normal 4 3 2 2 2 2 4" xfId="8439" xr:uid="{00000000-0005-0000-0000-0000013D0000}"/>
    <cellStyle name="Normal 4 3 2 2 2 2 4 2" xfId="18849" xr:uid="{00000000-0005-0000-0000-0000023D0000}"/>
    <cellStyle name="Normal 4 3 2 2 2 2 4 2 2" xfId="42194" xr:uid="{00000000-0005-0000-0000-0000033D0000}"/>
    <cellStyle name="Normal 4 3 2 2 2 2 4 3" xfId="13695" xr:uid="{00000000-0005-0000-0000-0000043D0000}"/>
    <cellStyle name="Normal 4 3 2 2 2 2 4 3 2" xfId="36879" xr:uid="{00000000-0005-0000-0000-0000053D0000}"/>
    <cellStyle name="Normal 4 3 2 2 2 2 4 4" xfId="31569" xr:uid="{00000000-0005-0000-0000-0000063D0000}"/>
    <cellStyle name="Normal 4 3 2 2 2 2 4 5" xfId="26254" xr:uid="{00000000-0005-0000-0000-0000073D0000}"/>
    <cellStyle name="Normal 4 3 2 2 2 2 5" xfId="15476" xr:uid="{00000000-0005-0000-0000-0000083D0000}"/>
    <cellStyle name="Normal 4 3 2 2 2 2 5 2" xfId="38663" xr:uid="{00000000-0005-0000-0000-0000093D0000}"/>
    <cellStyle name="Normal 4 3 2 2 2 2 6" xfId="10167" xr:uid="{00000000-0005-0000-0000-00000A3D0000}"/>
    <cellStyle name="Normal 4 3 2 2 2 2 6 2" xfId="33348" xr:uid="{00000000-0005-0000-0000-00000B3D0000}"/>
    <cellStyle name="Normal 4 3 2 2 2 2 7" xfId="20794" xr:uid="{00000000-0005-0000-0000-00000C3D0000}"/>
    <cellStyle name="Normal 4 3 2 2 2 2 7 2" xfId="28038" xr:uid="{00000000-0005-0000-0000-00000D3D0000}"/>
    <cellStyle name="Normal 4 3 2 2 2 2 8" xfId="22723" xr:uid="{00000000-0005-0000-0000-00000E3D0000}"/>
    <cellStyle name="Normal 4 3 2 2 2 2 9" xfId="43989" xr:uid="{00000000-0005-0000-0000-00000F3D0000}"/>
    <cellStyle name="Normal 4 3 2 2 2 3" xfId="1606" xr:uid="{00000000-0005-0000-0000-0000103D0000}"/>
    <cellStyle name="Normal 4 3 2 2 2 3 10" xfId="3555" xr:uid="{00000000-0005-0000-0000-0000113D0000}"/>
    <cellStyle name="Normal 4 3 2 2 2 3 2" xfId="7170" xr:uid="{00000000-0005-0000-0000-0000123D0000}"/>
    <cellStyle name="Normal 4 3 2 2 2 3 2 2" xfId="17532" xr:uid="{00000000-0005-0000-0000-0000133D0000}"/>
    <cellStyle name="Normal 4 3 2 2 2 3 2 2 2" xfId="40832" xr:uid="{00000000-0005-0000-0000-0000143D0000}"/>
    <cellStyle name="Normal 4 3 2 2 2 3 2 3" xfId="12334" xr:uid="{00000000-0005-0000-0000-0000153D0000}"/>
    <cellStyle name="Normal 4 3 2 2 2 3 2 3 2" xfId="35517" xr:uid="{00000000-0005-0000-0000-0000163D0000}"/>
    <cellStyle name="Normal 4 3 2 2 2 3 2 4" xfId="30207" xr:uid="{00000000-0005-0000-0000-0000173D0000}"/>
    <cellStyle name="Normal 4 3 2 2 2 3 2 5" xfId="24892" xr:uid="{00000000-0005-0000-0000-0000183D0000}"/>
    <cellStyle name="Normal 4 3 2 2 2 3 3" xfId="8821" xr:uid="{00000000-0005-0000-0000-0000193D0000}"/>
    <cellStyle name="Normal 4 3 2 2 2 3 3 2" xfId="19255" xr:uid="{00000000-0005-0000-0000-00001A3D0000}"/>
    <cellStyle name="Normal 4 3 2 2 2 3 3 2 2" xfId="42600" xr:uid="{00000000-0005-0000-0000-00001B3D0000}"/>
    <cellStyle name="Normal 4 3 2 2 2 3 3 3" xfId="14101" xr:uid="{00000000-0005-0000-0000-00001C3D0000}"/>
    <cellStyle name="Normal 4 3 2 2 2 3 3 3 2" xfId="37285" xr:uid="{00000000-0005-0000-0000-00001D3D0000}"/>
    <cellStyle name="Normal 4 3 2 2 2 3 3 4" xfId="31975" xr:uid="{00000000-0005-0000-0000-00001E3D0000}"/>
    <cellStyle name="Normal 4 3 2 2 2 3 3 5" xfId="26660" xr:uid="{00000000-0005-0000-0000-00001F3D0000}"/>
    <cellStyle name="Normal 4 3 2 2 2 3 4" xfId="15882" xr:uid="{00000000-0005-0000-0000-0000203D0000}"/>
    <cellStyle name="Normal 4 3 2 2 2 3 4 2" xfId="39069" xr:uid="{00000000-0005-0000-0000-0000213D0000}"/>
    <cellStyle name="Normal 4 3 2 2 2 3 5" xfId="10573" xr:uid="{00000000-0005-0000-0000-0000223D0000}"/>
    <cellStyle name="Normal 4 3 2 2 2 3 5 2" xfId="33754" xr:uid="{00000000-0005-0000-0000-0000233D0000}"/>
    <cellStyle name="Normal 4 3 2 2 2 3 6" xfId="21200" xr:uid="{00000000-0005-0000-0000-0000243D0000}"/>
    <cellStyle name="Normal 4 3 2 2 2 3 6 2" xfId="28444" xr:uid="{00000000-0005-0000-0000-0000253D0000}"/>
    <cellStyle name="Normal 4 3 2 2 2 3 7" xfId="23129" xr:uid="{00000000-0005-0000-0000-0000263D0000}"/>
    <cellStyle name="Normal 4 3 2 2 2 3 8" xfId="44395" xr:uid="{00000000-0005-0000-0000-0000273D0000}"/>
    <cellStyle name="Normal 4 3 2 2 2 3 9" xfId="4744" xr:uid="{00000000-0005-0000-0000-0000283D0000}"/>
    <cellStyle name="Normal 4 3 2 2 2 4" xfId="6371" xr:uid="{00000000-0005-0000-0000-0000293D0000}"/>
    <cellStyle name="Normal 4 3 2 2 2 4 2" xfId="16792" xr:uid="{00000000-0005-0000-0000-00002A3D0000}"/>
    <cellStyle name="Normal 4 3 2 2 2 4 2 2" xfId="40020" xr:uid="{00000000-0005-0000-0000-00002B3D0000}"/>
    <cellStyle name="Normal 4 3 2 2 2 4 3" xfId="11522" xr:uid="{00000000-0005-0000-0000-00002C3D0000}"/>
    <cellStyle name="Normal 4 3 2 2 2 4 3 2" xfId="34705" xr:uid="{00000000-0005-0000-0000-00002D3D0000}"/>
    <cellStyle name="Normal 4 3 2 2 2 4 4" xfId="29395" xr:uid="{00000000-0005-0000-0000-00002E3D0000}"/>
    <cellStyle name="Normal 4 3 2 2 2 4 5" xfId="24080" xr:uid="{00000000-0005-0000-0000-00002F3D0000}"/>
    <cellStyle name="Normal 4 3 2 2 2 5" xfId="8081" xr:uid="{00000000-0005-0000-0000-0000303D0000}"/>
    <cellStyle name="Normal 4 3 2 2 2 5 2" xfId="18444" xr:uid="{00000000-0005-0000-0000-0000313D0000}"/>
    <cellStyle name="Normal 4 3 2 2 2 5 2 2" xfId="41788" xr:uid="{00000000-0005-0000-0000-0000323D0000}"/>
    <cellStyle name="Normal 4 3 2 2 2 5 3" xfId="13289" xr:uid="{00000000-0005-0000-0000-0000333D0000}"/>
    <cellStyle name="Normal 4 3 2 2 2 5 3 2" xfId="36473" xr:uid="{00000000-0005-0000-0000-0000343D0000}"/>
    <cellStyle name="Normal 4 3 2 2 2 5 4" xfId="31163" xr:uid="{00000000-0005-0000-0000-0000353D0000}"/>
    <cellStyle name="Normal 4 3 2 2 2 5 5" xfId="25848" xr:uid="{00000000-0005-0000-0000-0000363D0000}"/>
    <cellStyle name="Normal 4 3 2 2 2 6" xfId="15070" xr:uid="{00000000-0005-0000-0000-0000373D0000}"/>
    <cellStyle name="Normal 4 3 2 2 2 6 2" xfId="38257" xr:uid="{00000000-0005-0000-0000-0000383D0000}"/>
    <cellStyle name="Normal 4 3 2 2 2 7" xfId="9761" xr:uid="{00000000-0005-0000-0000-0000393D0000}"/>
    <cellStyle name="Normal 4 3 2 2 2 7 2" xfId="32942" xr:uid="{00000000-0005-0000-0000-00003A3D0000}"/>
    <cellStyle name="Normal 4 3 2 2 2 8" xfId="20388" xr:uid="{00000000-0005-0000-0000-00003B3D0000}"/>
    <cellStyle name="Normal 4 3 2 2 2 8 2" xfId="27632" xr:uid="{00000000-0005-0000-0000-00003C3D0000}"/>
    <cellStyle name="Normal 4 3 2 2 2 9" xfId="22317" xr:uid="{00000000-0005-0000-0000-00003D3D0000}"/>
    <cellStyle name="Normal 4 3 2 2 3" xfId="919" xr:uid="{00000000-0005-0000-0000-00003E3D0000}"/>
    <cellStyle name="Normal 4 3 2 2 3 10" xfId="43712" xr:uid="{00000000-0005-0000-0000-00003F3D0000}"/>
    <cellStyle name="Normal 4 3 2 2 3 11" xfId="4745" xr:uid="{00000000-0005-0000-0000-0000403D0000}"/>
    <cellStyle name="Normal 4 3 2 2 3 12" xfId="2872" xr:uid="{00000000-0005-0000-0000-0000413D0000}"/>
    <cellStyle name="Normal 4 3 2 2 3 2" xfId="1327" xr:uid="{00000000-0005-0000-0000-0000423D0000}"/>
    <cellStyle name="Normal 4 3 2 2 3 2 10" xfId="4746" xr:uid="{00000000-0005-0000-0000-0000433D0000}"/>
    <cellStyle name="Normal 4 3 2 2 3 2 11" xfId="3278" xr:uid="{00000000-0005-0000-0000-0000443D0000}"/>
    <cellStyle name="Normal 4 3 2 2 3 2 2" xfId="2142" xr:uid="{00000000-0005-0000-0000-0000453D0000}"/>
    <cellStyle name="Normal 4 3 2 2 3 2 2 10" xfId="4090" xr:uid="{00000000-0005-0000-0000-0000463D0000}"/>
    <cellStyle name="Normal 4 3 2 2 3 2 2 2" xfId="7697" xr:uid="{00000000-0005-0000-0000-0000473D0000}"/>
    <cellStyle name="Normal 4 3 2 2 3 2 2 2 2" xfId="18031" xr:uid="{00000000-0005-0000-0000-0000483D0000}"/>
    <cellStyle name="Normal 4 3 2 2 3 2 2 2 2 2" xfId="41367" xr:uid="{00000000-0005-0000-0000-0000493D0000}"/>
    <cellStyle name="Normal 4 3 2 2 3 2 2 2 3" xfId="12869" xr:uid="{00000000-0005-0000-0000-00004A3D0000}"/>
    <cellStyle name="Normal 4 3 2 2 3 2 2 2 3 2" xfId="36052" xr:uid="{00000000-0005-0000-0000-00004B3D0000}"/>
    <cellStyle name="Normal 4 3 2 2 3 2 2 2 4" xfId="30742" xr:uid="{00000000-0005-0000-0000-00004C3D0000}"/>
    <cellStyle name="Normal 4 3 2 2 3 2 2 2 5" xfId="25427" xr:uid="{00000000-0005-0000-0000-00004D3D0000}"/>
    <cellStyle name="Normal 4 3 2 2 3 2 2 3" xfId="9321" xr:uid="{00000000-0005-0000-0000-00004E3D0000}"/>
    <cellStyle name="Normal 4 3 2 2 3 2 2 3 2" xfId="19790" xr:uid="{00000000-0005-0000-0000-00004F3D0000}"/>
    <cellStyle name="Normal 4 3 2 2 3 2 2 3 2 2" xfId="43135" xr:uid="{00000000-0005-0000-0000-0000503D0000}"/>
    <cellStyle name="Normal 4 3 2 2 3 2 2 3 3" xfId="14636" xr:uid="{00000000-0005-0000-0000-0000513D0000}"/>
    <cellStyle name="Normal 4 3 2 2 3 2 2 3 3 2" xfId="37820" xr:uid="{00000000-0005-0000-0000-0000523D0000}"/>
    <cellStyle name="Normal 4 3 2 2 3 2 2 3 4" xfId="32510" xr:uid="{00000000-0005-0000-0000-0000533D0000}"/>
    <cellStyle name="Normal 4 3 2 2 3 2 2 3 5" xfId="27195" xr:uid="{00000000-0005-0000-0000-0000543D0000}"/>
    <cellStyle name="Normal 4 3 2 2 3 2 2 4" xfId="16417" xr:uid="{00000000-0005-0000-0000-0000553D0000}"/>
    <cellStyle name="Normal 4 3 2 2 3 2 2 4 2" xfId="39604" xr:uid="{00000000-0005-0000-0000-0000563D0000}"/>
    <cellStyle name="Normal 4 3 2 2 3 2 2 5" xfId="11108" xr:uid="{00000000-0005-0000-0000-0000573D0000}"/>
    <cellStyle name="Normal 4 3 2 2 3 2 2 5 2" xfId="34289" xr:uid="{00000000-0005-0000-0000-0000583D0000}"/>
    <cellStyle name="Normal 4 3 2 2 3 2 2 6" xfId="21735" xr:uid="{00000000-0005-0000-0000-0000593D0000}"/>
    <cellStyle name="Normal 4 3 2 2 3 2 2 6 2" xfId="28979" xr:uid="{00000000-0005-0000-0000-00005A3D0000}"/>
    <cellStyle name="Normal 4 3 2 2 3 2 2 7" xfId="23664" xr:uid="{00000000-0005-0000-0000-00005B3D0000}"/>
    <cellStyle name="Normal 4 3 2 2 3 2 2 8" xfId="44930" xr:uid="{00000000-0005-0000-0000-00005C3D0000}"/>
    <cellStyle name="Normal 4 3 2 2 3 2 2 9" xfId="4747" xr:uid="{00000000-0005-0000-0000-00005D3D0000}"/>
    <cellStyle name="Normal 4 3 2 2 3 2 3" xfId="6897" xr:uid="{00000000-0005-0000-0000-00005E3D0000}"/>
    <cellStyle name="Normal 4 3 2 2 3 2 3 2" xfId="17267" xr:uid="{00000000-0005-0000-0000-00005F3D0000}"/>
    <cellStyle name="Normal 4 3 2 2 3 2 3 2 2" xfId="40555" xr:uid="{00000000-0005-0000-0000-0000603D0000}"/>
    <cellStyle name="Normal 4 3 2 2 3 2 3 3" xfId="12057" xr:uid="{00000000-0005-0000-0000-0000613D0000}"/>
    <cellStyle name="Normal 4 3 2 2 3 2 3 3 2" xfId="35240" xr:uid="{00000000-0005-0000-0000-0000623D0000}"/>
    <cellStyle name="Normal 4 3 2 2 3 2 3 4" xfId="29930" xr:uid="{00000000-0005-0000-0000-0000633D0000}"/>
    <cellStyle name="Normal 4 3 2 2 3 2 3 5" xfId="24615" xr:uid="{00000000-0005-0000-0000-0000643D0000}"/>
    <cellStyle name="Normal 4 3 2 2 3 2 4" xfId="8556" xr:uid="{00000000-0005-0000-0000-0000653D0000}"/>
    <cellStyle name="Normal 4 3 2 2 3 2 4 2" xfId="18978" xr:uid="{00000000-0005-0000-0000-0000663D0000}"/>
    <cellStyle name="Normal 4 3 2 2 3 2 4 2 2" xfId="42323" xr:uid="{00000000-0005-0000-0000-0000673D0000}"/>
    <cellStyle name="Normal 4 3 2 2 3 2 4 3" xfId="13824" xr:uid="{00000000-0005-0000-0000-0000683D0000}"/>
    <cellStyle name="Normal 4 3 2 2 3 2 4 3 2" xfId="37008" xr:uid="{00000000-0005-0000-0000-0000693D0000}"/>
    <cellStyle name="Normal 4 3 2 2 3 2 4 4" xfId="31698" xr:uid="{00000000-0005-0000-0000-00006A3D0000}"/>
    <cellStyle name="Normal 4 3 2 2 3 2 4 5" xfId="26383" xr:uid="{00000000-0005-0000-0000-00006B3D0000}"/>
    <cellStyle name="Normal 4 3 2 2 3 2 5" xfId="15605" xr:uid="{00000000-0005-0000-0000-00006C3D0000}"/>
    <cellStyle name="Normal 4 3 2 2 3 2 5 2" xfId="38792" xr:uid="{00000000-0005-0000-0000-00006D3D0000}"/>
    <cellStyle name="Normal 4 3 2 2 3 2 6" xfId="10296" xr:uid="{00000000-0005-0000-0000-00006E3D0000}"/>
    <cellStyle name="Normal 4 3 2 2 3 2 6 2" xfId="33477" xr:uid="{00000000-0005-0000-0000-00006F3D0000}"/>
    <cellStyle name="Normal 4 3 2 2 3 2 7" xfId="20923" xr:uid="{00000000-0005-0000-0000-0000703D0000}"/>
    <cellStyle name="Normal 4 3 2 2 3 2 7 2" xfId="28167" xr:uid="{00000000-0005-0000-0000-0000713D0000}"/>
    <cellStyle name="Normal 4 3 2 2 3 2 8" xfId="22852" xr:uid="{00000000-0005-0000-0000-0000723D0000}"/>
    <cellStyle name="Normal 4 3 2 2 3 2 9" xfId="44118" xr:uid="{00000000-0005-0000-0000-0000733D0000}"/>
    <cellStyle name="Normal 4 3 2 2 3 3" xfId="1735" xr:uid="{00000000-0005-0000-0000-0000743D0000}"/>
    <cellStyle name="Normal 4 3 2 2 3 3 10" xfId="3684" xr:uid="{00000000-0005-0000-0000-0000753D0000}"/>
    <cellStyle name="Normal 4 3 2 2 3 3 2" xfId="7297" xr:uid="{00000000-0005-0000-0000-0000763D0000}"/>
    <cellStyle name="Normal 4 3 2 2 3 3 2 2" xfId="17649" xr:uid="{00000000-0005-0000-0000-0000773D0000}"/>
    <cellStyle name="Normal 4 3 2 2 3 3 2 2 2" xfId="40961" xr:uid="{00000000-0005-0000-0000-0000783D0000}"/>
    <cellStyle name="Normal 4 3 2 2 3 3 2 3" xfId="12463" xr:uid="{00000000-0005-0000-0000-0000793D0000}"/>
    <cellStyle name="Normal 4 3 2 2 3 3 2 3 2" xfId="35646" xr:uid="{00000000-0005-0000-0000-00007A3D0000}"/>
    <cellStyle name="Normal 4 3 2 2 3 3 2 4" xfId="30336" xr:uid="{00000000-0005-0000-0000-00007B3D0000}"/>
    <cellStyle name="Normal 4 3 2 2 3 3 2 5" xfId="25021" xr:uid="{00000000-0005-0000-0000-00007C3D0000}"/>
    <cellStyle name="Normal 4 3 2 2 3 3 3" xfId="8938" xr:uid="{00000000-0005-0000-0000-00007D3D0000}"/>
    <cellStyle name="Normal 4 3 2 2 3 3 3 2" xfId="19384" xr:uid="{00000000-0005-0000-0000-00007E3D0000}"/>
    <cellStyle name="Normal 4 3 2 2 3 3 3 2 2" xfId="42729" xr:uid="{00000000-0005-0000-0000-00007F3D0000}"/>
    <cellStyle name="Normal 4 3 2 2 3 3 3 3" xfId="14230" xr:uid="{00000000-0005-0000-0000-0000803D0000}"/>
    <cellStyle name="Normal 4 3 2 2 3 3 3 3 2" xfId="37414" xr:uid="{00000000-0005-0000-0000-0000813D0000}"/>
    <cellStyle name="Normal 4 3 2 2 3 3 3 4" xfId="32104" xr:uid="{00000000-0005-0000-0000-0000823D0000}"/>
    <cellStyle name="Normal 4 3 2 2 3 3 3 5" xfId="26789" xr:uid="{00000000-0005-0000-0000-0000833D0000}"/>
    <cellStyle name="Normal 4 3 2 2 3 3 4" xfId="16011" xr:uid="{00000000-0005-0000-0000-0000843D0000}"/>
    <cellStyle name="Normal 4 3 2 2 3 3 4 2" xfId="39198" xr:uid="{00000000-0005-0000-0000-0000853D0000}"/>
    <cellStyle name="Normal 4 3 2 2 3 3 5" xfId="10702" xr:uid="{00000000-0005-0000-0000-0000863D0000}"/>
    <cellStyle name="Normal 4 3 2 2 3 3 5 2" xfId="33883" xr:uid="{00000000-0005-0000-0000-0000873D0000}"/>
    <cellStyle name="Normal 4 3 2 2 3 3 6" xfId="21329" xr:uid="{00000000-0005-0000-0000-0000883D0000}"/>
    <cellStyle name="Normal 4 3 2 2 3 3 6 2" xfId="28573" xr:uid="{00000000-0005-0000-0000-0000893D0000}"/>
    <cellStyle name="Normal 4 3 2 2 3 3 7" xfId="23258" xr:uid="{00000000-0005-0000-0000-00008A3D0000}"/>
    <cellStyle name="Normal 4 3 2 2 3 3 8" xfId="44524" xr:uid="{00000000-0005-0000-0000-00008B3D0000}"/>
    <cellStyle name="Normal 4 3 2 2 3 3 9" xfId="4748" xr:uid="{00000000-0005-0000-0000-00008C3D0000}"/>
    <cellStyle name="Normal 4 3 2 2 3 4" xfId="6498" xr:uid="{00000000-0005-0000-0000-00008D3D0000}"/>
    <cellStyle name="Normal 4 3 2 2 3 4 2" xfId="16897" xr:uid="{00000000-0005-0000-0000-00008E3D0000}"/>
    <cellStyle name="Normal 4 3 2 2 3 4 2 2" xfId="40149" xr:uid="{00000000-0005-0000-0000-00008F3D0000}"/>
    <cellStyle name="Normal 4 3 2 2 3 4 3" xfId="11651" xr:uid="{00000000-0005-0000-0000-0000903D0000}"/>
    <cellStyle name="Normal 4 3 2 2 3 4 3 2" xfId="34834" xr:uid="{00000000-0005-0000-0000-0000913D0000}"/>
    <cellStyle name="Normal 4 3 2 2 3 4 4" xfId="29524" xr:uid="{00000000-0005-0000-0000-0000923D0000}"/>
    <cellStyle name="Normal 4 3 2 2 3 4 5" xfId="24209" xr:uid="{00000000-0005-0000-0000-0000933D0000}"/>
    <cellStyle name="Normal 4 3 2 2 3 5" xfId="8186" xr:uid="{00000000-0005-0000-0000-0000943D0000}"/>
    <cellStyle name="Normal 4 3 2 2 3 5 2" xfId="18573" xr:uid="{00000000-0005-0000-0000-0000953D0000}"/>
    <cellStyle name="Normal 4 3 2 2 3 5 2 2" xfId="41917" xr:uid="{00000000-0005-0000-0000-0000963D0000}"/>
    <cellStyle name="Normal 4 3 2 2 3 5 3" xfId="13418" xr:uid="{00000000-0005-0000-0000-0000973D0000}"/>
    <cellStyle name="Normal 4 3 2 2 3 5 3 2" xfId="36602" xr:uid="{00000000-0005-0000-0000-0000983D0000}"/>
    <cellStyle name="Normal 4 3 2 2 3 5 4" xfId="31292" xr:uid="{00000000-0005-0000-0000-0000993D0000}"/>
    <cellStyle name="Normal 4 3 2 2 3 5 5" xfId="25977" xr:uid="{00000000-0005-0000-0000-00009A3D0000}"/>
    <cellStyle name="Normal 4 3 2 2 3 6" xfId="15199" xr:uid="{00000000-0005-0000-0000-00009B3D0000}"/>
    <cellStyle name="Normal 4 3 2 2 3 6 2" xfId="38386" xr:uid="{00000000-0005-0000-0000-00009C3D0000}"/>
    <cellStyle name="Normal 4 3 2 2 3 7" xfId="9890" xr:uid="{00000000-0005-0000-0000-00009D3D0000}"/>
    <cellStyle name="Normal 4 3 2 2 3 7 2" xfId="33071" xr:uid="{00000000-0005-0000-0000-00009E3D0000}"/>
    <cellStyle name="Normal 4 3 2 2 3 8" xfId="20517" xr:uid="{00000000-0005-0000-0000-00009F3D0000}"/>
    <cellStyle name="Normal 4 3 2 2 3 8 2" xfId="27761" xr:uid="{00000000-0005-0000-0000-0000A03D0000}"/>
    <cellStyle name="Normal 4 3 2 2 3 9" xfId="22446" xr:uid="{00000000-0005-0000-0000-0000A13D0000}"/>
    <cellStyle name="Normal 4 3 2 2 4" xfId="1063" xr:uid="{00000000-0005-0000-0000-0000A23D0000}"/>
    <cellStyle name="Normal 4 3 2 2 4 10" xfId="4749" xr:uid="{00000000-0005-0000-0000-0000A33D0000}"/>
    <cellStyle name="Normal 4 3 2 2 4 11" xfId="3014" xr:uid="{00000000-0005-0000-0000-0000A43D0000}"/>
    <cellStyle name="Normal 4 3 2 2 4 2" xfId="1878" xr:uid="{00000000-0005-0000-0000-0000A53D0000}"/>
    <cellStyle name="Normal 4 3 2 2 4 2 10" xfId="3826" xr:uid="{00000000-0005-0000-0000-0000A63D0000}"/>
    <cellStyle name="Normal 4 3 2 2 4 2 2" xfId="7437" xr:uid="{00000000-0005-0000-0000-0000A73D0000}"/>
    <cellStyle name="Normal 4 3 2 2 4 2 2 2" xfId="17791" xr:uid="{00000000-0005-0000-0000-0000A83D0000}"/>
    <cellStyle name="Normal 4 3 2 2 4 2 2 2 2" xfId="41103" xr:uid="{00000000-0005-0000-0000-0000A93D0000}"/>
    <cellStyle name="Normal 4 3 2 2 4 2 2 3" xfId="12605" xr:uid="{00000000-0005-0000-0000-0000AA3D0000}"/>
    <cellStyle name="Normal 4 3 2 2 4 2 2 3 2" xfId="35788" xr:uid="{00000000-0005-0000-0000-0000AB3D0000}"/>
    <cellStyle name="Normal 4 3 2 2 4 2 2 4" xfId="30478" xr:uid="{00000000-0005-0000-0000-0000AC3D0000}"/>
    <cellStyle name="Normal 4 3 2 2 4 2 2 5" xfId="25163" xr:uid="{00000000-0005-0000-0000-0000AD3D0000}"/>
    <cellStyle name="Normal 4 3 2 2 4 2 3" xfId="9081" xr:uid="{00000000-0005-0000-0000-0000AE3D0000}"/>
    <cellStyle name="Normal 4 3 2 2 4 2 3 2" xfId="19526" xr:uid="{00000000-0005-0000-0000-0000AF3D0000}"/>
    <cellStyle name="Normal 4 3 2 2 4 2 3 2 2" xfId="42871" xr:uid="{00000000-0005-0000-0000-0000B03D0000}"/>
    <cellStyle name="Normal 4 3 2 2 4 2 3 3" xfId="14372" xr:uid="{00000000-0005-0000-0000-0000B13D0000}"/>
    <cellStyle name="Normal 4 3 2 2 4 2 3 3 2" xfId="37556" xr:uid="{00000000-0005-0000-0000-0000B23D0000}"/>
    <cellStyle name="Normal 4 3 2 2 4 2 3 4" xfId="32246" xr:uid="{00000000-0005-0000-0000-0000B33D0000}"/>
    <cellStyle name="Normal 4 3 2 2 4 2 3 5" xfId="26931" xr:uid="{00000000-0005-0000-0000-0000B43D0000}"/>
    <cellStyle name="Normal 4 3 2 2 4 2 4" xfId="16153" xr:uid="{00000000-0005-0000-0000-0000B53D0000}"/>
    <cellStyle name="Normal 4 3 2 2 4 2 4 2" xfId="39340" xr:uid="{00000000-0005-0000-0000-0000B63D0000}"/>
    <cellStyle name="Normal 4 3 2 2 4 2 5" xfId="10844" xr:uid="{00000000-0005-0000-0000-0000B73D0000}"/>
    <cellStyle name="Normal 4 3 2 2 4 2 5 2" xfId="34025" xr:uid="{00000000-0005-0000-0000-0000B83D0000}"/>
    <cellStyle name="Normal 4 3 2 2 4 2 6" xfId="21471" xr:uid="{00000000-0005-0000-0000-0000B93D0000}"/>
    <cellStyle name="Normal 4 3 2 2 4 2 6 2" xfId="28715" xr:uid="{00000000-0005-0000-0000-0000BA3D0000}"/>
    <cellStyle name="Normal 4 3 2 2 4 2 7" xfId="23400" xr:uid="{00000000-0005-0000-0000-0000BB3D0000}"/>
    <cellStyle name="Normal 4 3 2 2 4 2 8" xfId="44666" xr:uid="{00000000-0005-0000-0000-0000BC3D0000}"/>
    <cellStyle name="Normal 4 3 2 2 4 2 9" xfId="4750" xr:uid="{00000000-0005-0000-0000-0000BD3D0000}"/>
    <cellStyle name="Normal 4 3 2 2 4 3" xfId="6637" xr:uid="{00000000-0005-0000-0000-0000BE3D0000}"/>
    <cellStyle name="Normal 4 3 2 2 4 3 2" xfId="17039" xr:uid="{00000000-0005-0000-0000-0000BF3D0000}"/>
    <cellStyle name="Normal 4 3 2 2 4 3 2 2" xfId="40291" xr:uid="{00000000-0005-0000-0000-0000C03D0000}"/>
    <cellStyle name="Normal 4 3 2 2 4 3 3" xfId="11793" xr:uid="{00000000-0005-0000-0000-0000C13D0000}"/>
    <cellStyle name="Normal 4 3 2 2 4 3 3 2" xfId="34976" xr:uid="{00000000-0005-0000-0000-0000C23D0000}"/>
    <cellStyle name="Normal 4 3 2 2 4 3 4" xfId="29666" xr:uid="{00000000-0005-0000-0000-0000C33D0000}"/>
    <cellStyle name="Normal 4 3 2 2 4 3 5" xfId="24351" xr:uid="{00000000-0005-0000-0000-0000C43D0000}"/>
    <cellStyle name="Normal 4 3 2 2 4 4" xfId="8328" xr:uid="{00000000-0005-0000-0000-0000C53D0000}"/>
    <cellStyle name="Normal 4 3 2 2 4 4 2" xfId="18714" xr:uid="{00000000-0005-0000-0000-0000C63D0000}"/>
    <cellStyle name="Normal 4 3 2 2 4 4 2 2" xfId="42059" xr:uid="{00000000-0005-0000-0000-0000C73D0000}"/>
    <cellStyle name="Normal 4 3 2 2 4 4 3" xfId="13560" xr:uid="{00000000-0005-0000-0000-0000C83D0000}"/>
    <cellStyle name="Normal 4 3 2 2 4 4 3 2" xfId="36744" xr:uid="{00000000-0005-0000-0000-0000C93D0000}"/>
    <cellStyle name="Normal 4 3 2 2 4 4 4" xfId="31434" xr:uid="{00000000-0005-0000-0000-0000CA3D0000}"/>
    <cellStyle name="Normal 4 3 2 2 4 4 5" xfId="26119" xr:uid="{00000000-0005-0000-0000-0000CB3D0000}"/>
    <cellStyle name="Normal 4 3 2 2 4 5" xfId="15341" xr:uid="{00000000-0005-0000-0000-0000CC3D0000}"/>
    <cellStyle name="Normal 4 3 2 2 4 5 2" xfId="38528" xr:uid="{00000000-0005-0000-0000-0000CD3D0000}"/>
    <cellStyle name="Normal 4 3 2 2 4 6" xfId="10032" xr:uid="{00000000-0005-0000-0000-0000CE3D0000}"/>
    <cellStyle name="Normal 4 3 2 2 4 6 2" xfId="33213" xr:uid="{00000000-0005-0000-0000-0000CF3D0000}"/>
    <cellStyle name="Normal 4 3 2 2 4 7" xfId="20659" xr:uid="{00000000-0005-0000-0000-0000D03D0000}"/>
    <cellStyle name="Normal 4 3 2 2 4 7 2" xfId="27903" xr:uid="{00000000-0005-0000-0000-0000D13D0000}"/>
    <cellStyle name="Normal 4 3 2 2 4 8" xfId="22588" xr:uid="{00000000-0005-0000-0000-0000D23D0000}"/>
    <cellStyle name="Normal 4 3 2 2 4 9" xfId="43854" xr:uid="{00000000-0005-0000-0000-0000D33D0000}"/>
    <cellStyle name="Normal 4 3 2 2 5" xfId="644" xr:uid="{00000000-0005-0000-0000-0000D43D0000}"/>
    <cellStyle name="Normal 4 3 2 2 5 10" xfId="2608" xr:uid="{00000000-0005-0000-0000-0000D53D0000}"/>
    <cellStyle name="Normal 4 3 2 2 5 2" xfId="6238" xr:uid="{00000000-0005-0000-0000-0000D63D0000}"/>
    <cellStyle name="Normal 4 3 2 2 5 2 2" xfId="16681" xr:uid="{00000000-0005-0000-0000-0000D73D0000}"/>
    <cellStyle name="Normal 4 3 2 2 5 2 2 2" xfId="39885" xr:uid="{00000000-0005-0000-0000-0000D83D0000}"/>
    <cellStyle name="Normal 4 3 2 2 5 2 3" xfId="11387" xr:uid="{00000000-0005-0000-0000-0000D93D0000}"/>
    <cellStyle name="Normal 4 3 2 2 5 2 3 2" xfId="34570" xr:uid="{00000000-0005-0000-0000-0000DA3D0000}"/>
    <cellStyle name="Normal 4 3 2 2 5 2 4" xfId="29260" xr:uid="{00000000-0005-0000-0000-0000DB3D0000}"/>
    <cellStyle name="Normal 4 3 2 2 5 2 5" xfId="23945" xr:uid="{00000000-0005-0000-0000-0000DC3D0000}"/>
    <cellStyle name="Normal 4 3 2 2 5 3" xfId="7970" xr:uid="{00000000-0005-0000-0000-0000DD3D0000}"/>
    <cellStyle name="Normal 4 3 2 2 5 3 2" xfId="18309" xr:uid="{00000000-0005-0000-0000-0000DE3D0000}"/>
    <cellStyle name="Normal 4 3 2 2 5 3 2 2" xfId="41653" xr:uid="{00000000-0005-0000-0000-0000DF3D0000}"/>
    <cellStyle name="Normal 4 3 2 2 5 3 3" xfId="13154" xr:uid="{00000000-0005-0000-0000-0000E03D0000}"/>
    <cellStyle name="Normal 4 3 2 2 5 3 3 2" xfId="36338" xr:uid="{00000000-0005-0000-0000-0000E13D0000}"/>
    <cellStyle name="Normal 4 3 2 2 5 3 4" xfId="31028" xr:uid="{00000000-0005-0000-0000-0000E23D0000}"/>
    <cellStyle name="Normal 4 3 2 2 5 3 5" xfId="25713" xr:uid="{00000000-0005-0000-0000-0000E33D0000}"/>
    <cellStyle name="Normal 4 3 2 2 5 4" xfId="14935" xr:uid="{00000000-0005-0000-0000-0000E43D0000}"/>
    <cellStyle name="Normal 4 3 2 2 5 4 2" xfId="38122" xr:uid="{00000000-0005-0000-0000-0000E53D0000}"/>
    <cellStyle name="Normal 4 3 2 2 5 5" xfId="9626" xr:uid="{00000000-0005-0000-0000-0000E63D0000}"/>
    <cellStyle name="Normal 4 3 2 2 5 5 2" xfId="32807" xr:uid="{00000000-0005-0000-0000-0000E73D0000}"/>
    <cellStyle name="Normal 4 3 2 2 5 6" xfId="20253" xr:uid="{00000000-0005-0000-0000-0000E83D0000}"/>
    <cellStyle name="Normal 4 3 2 2 5 6 2" xfId="27497" xr:uid="{00000000-0005-0000-0000-0000E93D0000}"/>
    <cellStyle name="Normal 4 3 2 2 5 7" xfId="22182" xr:uid="{00000000-0005-0000-0000-0000EA3D0000}"/>
    <cellStyle name="Normal 4 3 2 2 5 8" xfId="43448" xr:uid="{00000000-0005-0000-0000-0000EB3D0000}"/>
    <cellStyle name="Normal 4 3 2 2 5 9" xfId="4751" xr:uid="{00000000-0005-0000-0000-0000EC3D0000}"/>
    <cellStyle name="Normal 4 3 2 2 6" xfId="1471" xr:uid="{00000000-0005-0000-0000-0000ED3D0000}"/>
    <cellStyle name="Normal 4 3 2 2 6 10" xfId="3420" xr:uid="{00000000-0005-0000-0000-0000EE3D0000}"/>
    <cellStyle name="Normal 4 3 2 2 6 2" xfId="7037" xr:uid="{00000000-0005-0000-0000-0000EF3D0000}"/>
    <cellStyle name="Normal 4 3 2 2 6 2 2" xfId="17409" xr:uid="{00000000-0005-0000-0000-0000F03D0000}"/>
    <cellStyle name="Normal 4 3 2 2 6 2 2 2" xfId="40697" xr:uid="{00000000-0005-0000-0000-0000F13D0000}"/>
    <cellStyle name="Normal 4 3 2 2 6 2 3" xfId="12199" xr:uid="{00000000-0005-0000-0000-0000F23D0000}"/>
    <cellStyle name="Normal 4 3 2 2 6 2 3 2" xfId="35382" xr:uid="{00000000-0005-0000-0000-0000F33D0000}"/>
    <cellStyle name="Normal 4 3 2 2 6 2 4" xfId="30072" xr:uid="{00000000-0005-0000-0000-0000F43D0000}"/>
    <cellStyle name="Normal 4 3 2 2 6 2 5" xfId="24757" xr:uid="{00000000-0005-0000-0000-0000F53D0000}"/>
    <cellStyle name="Normal 4 3 2 2 6 3" xfId="8698" xr:uid="{00000000-0005-0000-0000-0000F63D0000}"/>
    <cellStyle name="Normal 4 3 2 2 6 3 2" xfId="19120" xr:uid="{00000000-0005-0000-0000-0000F73D0000}"/>
    <cellStyle name="Normal 4 3 2 2 6 3 2 2" xfId="42465" xr:uid="{00000000-0005-0000-0000-0000F83D0000}"/>
    <cellStyle name="Normal 4 3 2 2 6 3 3" xfId="13966" xr:uid="{00000000-0005-0000-0000-0000F93D0000}"/>
    <cellStyle name="Normal 4 3 2 2 6 3 3 2" xfId="37150" xr:uid="{00000000-0005-0000-0000-0000FA3D0000}"/>
    <cellStyle name="Normal 4 3 2 2 6 3 4" xfId="31840" xr:uid="{00000000-0005-0000-0000-0000FB3D0000}"/>
    <cellStyle name="Normal 4 3 2 2 6 3 5" xfId="26525" xr:uid="{00000000-0005-0000-0000-0000FC3D0000}"/>
    <cellStyle name="Normal 4 3 2 2 6 4" xfId="15747" xr:uid="{00000000-0005-0000-0000-0000FD3D0000}"/>
    <cellStyle name="Normal 4 3 2 2 6 4 2" xfId="38934" xr:uid="{00000000-0005-0000-0000-0000FE3D0000}"/>
    <cellStyle name="Normal 4 3 2 2 6 5" xfId="10438" xr:uid="{00000000-0005-0000-0000-0000FF3D0000}"/>
    <cellStyle name="Normal 4 3 2 2 6 5 2" xfId="33619" xr:uid="{00000000-0005-0000-0000-0000003E0000}"/>
    <cellStyle name="Normal 4 3 2 2 6 6" xfId="21065" xr:uid="{00000000-0005-0000-0000-0000013E0000}"/>
    <cellStyle name="Normal 4 3 2 2 6 6 2" xfId="28309" xr:uid="{00000000-0005-0000-0000-0000023E0000}"/>
    <cellStyle name="Normal 4 3 2 2 6 7" xfId="22994" xr:uid="{00000000-0005-0000-0000-0000033E0000}"/>
    <cellStyle name="Normal 4 3 2 2 6 8" xfId="44260" xr:uid="{00000000-0005-0000-0000-0000043E0000}"/>
    <cellStyle name="Normal 4 3 2 2 6 9" xfId="4752" xr:uid="{00000000-0005-0000-0000-0000053E0000}"/>
    <cellStyle name="Normal 4 3 2 2 7" xfId="6105" xr:uid="{00000000-0005-0000-0000-0000063E0000}"/>
    <cellStyle name="Normal 4 3 2 2 7 2" xfId="16548" xr:uid="{00000000-0005-0000-0000-0000073E0000}"/>
    <cellStyle name="Normal 4 3 2 2 7 2 2" xfId="39751" xr:uid="{00000000-0005-0000-0000-0000083E0000}"/>
    <cellStyle name="Normal 4 3 2 2 7 3" xfId="11253" xr:uid="{00000000-0005-0000-0000-0000093E0000}"/>
    <cellStyle name="Normal 4 3 2 2 7 3 2" xfId="34436" xr:uid="{00000000-0005-0000-0000-00000A3E0000}"/>
    <cellStyle name="Normal 4 3 2 2 7 4" xfId="29126" xr:uid="{00000000-0005-0000-0000-00000B3E0000}"/>
    <cellStyle name="Normal 4 3 2 2 7 5" xfId="23811" xr:uid="{00000000-0005-0000-0000-00000C3E0000}"/>
    <cellStyle name="Normal 4 3 2 2 8" xfId="7837" xr:uid="{00000000-0005-0000-0000-00000D3E0000}"/>
    <cellStyle name="Normal 4 3 2 2 8 2" xfId="18176" xr:uid="{00000000-0005-0000-0000-00000E3E0000}"/>
    <cellStyle name="Normal 4 3 2 2 8 2 2" xfId="41519" xr:uid="{00000000-0005-0000-0000-00000F3E0000}"/>
    <cellStyle name="Normal 4 3 2 2 8 3" xfId="13020" xr:uid="{00000000-0005-0000-0000-0000103E0000}"/>
    <cellStyle name="Normal 4 3 2 2 8 3 2" xfId="36204" xr:uid="{00000000-0005-0000-0000-0000113E0000}"/>
    <cellStyle name="Normal 4 3 2 2 8 4" xfId="30894" xr:uid="{00000000-0005-0000-0000-0000123E0000}"/>
    <cellStyle name="Normal 4 3 2 2 8 5" xfId="25579" xr:uid="{00000000-0005-0000-0000-0000133E0000}"/>
    <cellStyle name="Normal 4 3 2 2 9" xfId="14801" xr:uid="{00000000-0005-0000-0000-0000143E0000}"/>
    <cellStyle name="Normal 4 3 2 2 9 2" xfId="37988" xr:uid="{00000000-0005-0000-0000-0000153E0000}"/>
    <cellStyle name="Normal 4 3 2 3" xfId="720" xr:uid="{00000000-0005-0000-0000-0000163E0000}"/>
    <cellStyle name="Normal 4 3 2 3 10" xfId="43521" xr:uid="{00000000-0005-0000-0000-0000173E0000}"/>
    <cellStyle name="Normal 4 3 2 3 11" xfId="4753" xr:uid="{00000000-0005-0000-0000-0000183E0000}"/>
    <cellStyle name="Normal 4 3 2 3 12" xfId="2681" xr:uid="{00000000-0005-0000-0000-0000193E0000}"/>
    <cellStyle name="Normal 4 3 2 3 2" xfId="1136" xr:uid="{00000000-0005-0000-0000-00001A3E0000}"/>
    <cellStyle name="Normal 4 3 2 3 2 10" xfId="4754" xr:uid="{00000000-0005-0000-0000-00001B3E0000}"/>
    <cellStyle name="Normal 4 3 2 3 2 11" xfId="3087" xr:uid="{00000000-0005-0000-0000-00001C3E0000}"/>
    <cellStyle name="Normal 4 3 2 3 2 2" xfId="1951" xr:uid="{00000000-0005-0000-0000-00001D3E0000}"/>
    <cellStyle name="Normal 4 3 2 3 2 2 10" xfId="3899" xr:uid="{00000000-0005-0000-0000-00001E3E0000}"/>
    <cellStyle name="Normal 4 3 2 3 2 2 2" xfId="7509" xr:uid="{00000000-0005-0000-0000-00001F3E0000}"/>
    <cellStyle name="Normal 4 3 2 3 2 2 2 2" xfId="17852" xr:uid="{00000000-0005-0000-0000-0000203E0000}"/>
    <cellStyle name="Normal 4 3 2 3 2 2 2 2 2" xfId="41176" xr:uid="{00000000-0005-0000-0000-0000213E0000}"/>
    <cellStyle name="Normal 4 3 2 3 2 2 2 3" xfId="12678" xr:uid="{00000000-0005-0000-0000-0000223E0000}"/>
    <cellStyle name="Normal 4 3 2 3 2 2 2 3 2" xfId="35861" xr:uid="{00000000-0005-0000-0000-0000233E0000}"/>
    <cellStyle name="Normal 4 3 2 3 2 2 2 4" xfId="30551" xr:uid="{00000000-0005-0000-0000-0000243E0000}"/>
    <cellStyle name="Normal 4 3 2 3 2 2 2 5" xfId="25236" xr:uid="{00000000-0005-0000-0000-0000253E0000}"/>
    <cellStyle name="Normal 4 3 2 3 2 2 3" xfId="9142" xr:uid="{00000000-0005-0000-0000-0000263E0000}"/>
    <cellStyle name="Normal 4 3 2 3 2 2 3 2" xfId="19599" xr:uid="{00000000-0005-0000-0000-0000273E0000}"/>
    <cellStyle name="Normal 4 3 2 3 2 2 3 2 2" xfId="42944" xr:uid="{00000000-0005-0000-0000-0000283E0000}"/>
    <cellStyle name="Normal 4 3 2 3 2 2 3 3" xfId="14445" xr:uid="{00000000-0005-0000-0000-0000293E0000}"/>
    <cellStyle name="Normal 4 3 2 3 2 2 3 3 2" xfId="37629" xr:uid="{00000000-0005-0000-0000-00002A3E0000}"/>
    <cellStyle name="Normal 4 3 2 3 2 2 3 4" xfId="32319" xr:uid="{00000000-0005-0000-0000-00002B3E0000}"/>
    <cellStyle name="Normal 4 3 2 3 2 2 3 5" xfId="27004" xr:uid="{00000000-0005-0000-0000-00002C3E0000}"/>
    <cellStyle name="Normal 4 3 2 3 2 2 4" xfId="16226" xr:uid="{00000000-0005-0000-0000-00002D3E0000}"/>
    <cellStyle name="Normal 4 3 2 3 2 2 4 2" xfId="39413" xr:uid="{00000000-0005-0000-0000-00002E3E0000}"/>
    <cellStyle name="Normal 4 3 2 3 2 2 5" xfId="10917" xr:uid="{00000000-0005-0000-0000-00002F3E0000}"/>
    <cellStyle name="Normal 4 3 2 3 2 2 5 2" xfId="34098" xr:uid="{00000000-0005-0000-0000-0000303E0000}"/>
    <cellStyle name="Normal 4 3 2 3 2 2 6" xfId="21544" xr:uid="{00000000-0005-0000-0000-0000313E0000}"/>
    <cellStyle name="Normal 4 3 2 3 2 2 6 2" xfId="28788" xr:uid="{00000000-0005-0000-0000-0000323E0000}"/>
    <cellStyle name="Normal 4 3 2 3 2 2 7" xfId="23473" xr:uid="{00000000-0005-0000-0000-0000333E0000}"/>
    <cellStyle name="Normal 4 3 2 3 2 2 8" xfId="44739" xr:uid="{00000000-0005-0000-0000-0000343E0000}"/>
    <cellStyle name="Normal 4 3 2 3 2 2 9" xfId="4755" xr:uid="{00000000-0005-0000-0000-0000353E0000}"/>
    <cellStyle name="Normal 4 3 2 3 2 3" xfId="6709" xr:uid="{00000000-0005-0000-0000-0000363E0000}"/>
    <cellStyle name="Normal 4 3 2 3 2 3 2" xfId="17100" xr:uid="{00000000-0005-0000-0000-0000373E0000}"/>
    <cellStyle name="Normal 4 3 2 3 2 3 2 2" xfId="40364" xr:uid="{00000000-0005-0000-0000-0000383E0000}"/>
    <cellStyle name="Normal 4 3 2 3 2 3 3" xfId="11866" xr:uid="{00000000-0005-0000-0000-0000393E0000}"/>
    <cellStyle name="Normal 4 3 2 3 2 3 3 2" xfId="35049" xr:uid="{00000000-0005-0000-0000-00003A3E0000}"/>
    <cellStyle name="Normal 4 3 2 3 2 3 4" xfId="29739" xr:uid="{00000000-0005-0000-0000-00003B3E0000}"/>
    <cellStyle name="Normal 4 3 2 3 2 3 5" xfId="24424" xr:uid="{00000000-0005-0000-0000-00003C3E0000}"/>
    <cellStyle name="Normal 4 3 2 3 2 4" xfId="8389" xr:uid="{00000000-0005-0000-0000-00003D3E0000}"/>
    <cellStyle name="Normal 4 3 2 3 2 4 2" xfId="18787" xr:uid="{00000000-0005-0000-0000-00003E3E0000}"/>
    <cellStyle name="Normal 4 3 2 3 2 4 2 2" xfId="42132" xr:uid="{00000000-0005-0000-0000-00003F3E0000}"/>
    <cellStyle name="Normal 4 3 2 3 2 4 3" xfId="13633" xr:uid="{00000000-0005-0000-0000-0000403E0000}"/>
    <cellStyle name="Normal 4 3 2 3 2 4 3 2" xfId="36817" xr:uid="{00000000-0005-0000-0000-0000413E0000}"/>
    <cellStyle name="Normal 4 3 2 3 2 4 4" xfId="31507" xr:uid="{00000000-0005-0000-0000-0000423E0000}"/>
    <cellStyle name="Normal 4 3 2 3 2 4 5" xfId="26192" xr:uid="{00000000-0005-0000-0000-0000433E0000}"/>
    <cellStyle name="Normal 4 3 2 3 2 5" xfId="15414" xr:uid="{00000000-0005-0000-0000-0000443E0000}"/>
    <cellStyle name="Normal 4 3 2 3 2 5 2" xfId="38601" xr:uid="{00000000-0005-0000-0000-0000453E0000}"/>
    <cellStyle name="Normal 4 3 2 3 2 6" xfId="10105" xr:uid="{00000000-0005-0000-0000-0000463E0000}"/>
    <cellStyle name="Normal 4 3 2 3 2 6 2" xfId="33286" xr:uid="{00000000-0005-0000-0000-0000473E0000}"/>
    <cellStyle name="Normal 4 3 2 3 2 7" xfId="20732" xr:uid="{00000000-0005-0000-0000-0000483E0000}"/>
    <cellStyle name="Normal 4 3 2 3 2 7 2" xfId="27976" xr:uid="{00000000-0005-0000-0000-0000493E0000}"/>
    <cellStyle name="Normal 4 3 2 3 2 8" xfId="22661" xr:uid="{00000000-0005-0000-0000-00004A3E0000}"/>
    <cellStyle name="Normal 4 3 2 3 2 9" xfId="43927" xr:uid="{00000000-0005-0000-0000-00004B3E0000}"/>
    <cellStyle name="Normal 4 3 2 3 3" xfId="1544" xr:uid="{00000000-0005-0000-0000-00004C3E0000}"/>
    <cellStyle name="Normal 4 3 2 3 3 10" xfId="3493" xr:uid="{00000000-0005-0000-0000-00004D3E0000}"/>
    <cellStyle name="Normal 4 3 2 3 3 2" xfId="7109" xr:uid="{00000000-0005-0000-0000-00004E3E0000}"/>
    <cellStyle name="Normal 4 3 2 3 3 2 2" xfId="17470" xr:uid="{00000000-0005-0000-0000-00004F3E0000}"/>
    <cellStyle name="Normal 4 3 2 3 3 2 2 2" xfId="40770" xr:uid="{00000000-0005-0000-0000-0000503E0000}"/>
    <cellStyle name="Normal 4 3 2 3 3 2 3" xfId="12272" xr:uid="{00000000-0005-0000-0000-0000513E0000}"/>
    <cellStyle name="Normal 4 3 2 3 3 2 3 2" xfId="35455" xr:uid="{00000000-0005-0000-0000-0000523E0000}"/>
    <cellStyle name="Normal 4 3 2 3 3 2 4" xfId="30145" xr:uid="{00000000-0005-0000-0000-0000533E0000}"/>
    <cellStyle name="Normal 4 3 2 3 3 2 5" xfId="24830" xr:uid="{00000000-0005-0000-0000-0000543E0000}"/>
    <cellStyle name="Normal 4 3 2 3 3 3" xfId="8759" xr:uid="{00000000-0005-0000-0000-0000553E0000}"/>
    <cellStyle name="Normal 4 3 2 3 3 3 2" xfId="19193" xr:uid="{00000000-0005-0000-0000-0000563E0000}"/>
    <cellStyle name="Normal 4 3 2 3 3 3 2 2" xfId="42538" xr:uid="{00000000-0005-0000-0000-0000573E0000}"/>
    <cellStyle name="Normal 4 3 2 3 3 3 3" xfId="14039" xr:uid="{00000000-0005-0000-0000-0000583E0000}"/>
    <cellStyle name="Normal 4 3 2 3 3 3 3 2" xfId="37223" xr:uid="{00000000-0005-0000-0000-0000593E0000}"/>
    <cellStyle name="Normal 4 3 2 3 3 3 4" xfId="31913" xr:uid="{00000000-0005-0000-0000-00005A3E0000}"/>
    <cellStyle name="Normal 4 3 2 3 3 3 5" xfId="26598" xr:uid="{00000000-0005-0000-0000-00005B3E0000}"/>
    <cellStyle name="Normal 4 3 2 3 3 4" xfId="15820" xr:uid="{00000000-0005-0000-0000-00005C3E0000}"/>
    <cellStyle name="Normal 4 3 2 3 3 4 2" xfId="39007" xr:uid="{00000000-0005-0000-0000-00005D3E0000}"/>
    <cellStyle name="Normal 4 3 2 3 3 5" xfId="10511" xr:uid="{00000000-0005-0000-0000-00005E3E0000}"/>
    <cellStyle name="Normal 4 3 2 3 3 5 2" xfId="33692" xr:uid="{00000000-0005-0000-0000-00005F3E0000}"/>
    <cellStyle name="Normal 4 3 2 3 3 6" xfId="21138" xr:uid="{00000000-0005-0000-0000-0000603E0000}"/>
    <cellStyle name="Normal 4 3 2 3 3 6 2" xfId="28382" xr:uid="{00000000-0005-0000-0000-0000613E0000}"/>
    <cellStyle name="Normal 4 3 2 3 3 7" xfId="23067" xr:uid="{00000000-0005-0000-0000-0000623E0000}"/>
    <cellStyle name="Normal 4 3 2 3 3 8" xfId="44333" xr:uid="{00000000-0005-0000-0000-0000633E0000}"/>
    <cellStyle name="Normal 4 3 2 3 3 9" xfId="4756" xr:uid="{00000000-0005-0000-0000-0000643E0000}"/>
    <cellStyle name="Normal 4 3 2 3 4" xfId="6310" xr:uid="{00000000-0005-0000-0000-0000653E0000}"/>
    <cellStyle name="Normal 4 3 2 3 4 2" xfId="16742" xr:uid="{00000000-0005-0000-0000-0000663E0000}"/>
    <cellStyle name="Normal 4 3 2 3 4 2 2" xfId="39958" xr:uid="{00000000-0005-0000-0000-0000673E0000}"/>
    <cellStyle name="Normal 4 3 2 3 4 3" xfId="11460" xr:uid="{00000000-0005-0000-0000-0000683E0000}"/>
    <cellStyle name="Normal 4 3 2 3 4 3 2" xfId="34643" xr:uid="{00000000-0005-0000-0000-0000693E0000}"/>
    <cellStyle name="Normal 4 3 2 3 4 4" xfId="29333" xr:uid="{00000000-0005-0000-0000-00006A3E0000}"/>
    <cellStyle name="Normal 4 3 2 3 4 5" xfId="24018" xr:uid="{00000000-0005-0000-0000-00006B3E0000}"/>
    <cellStyle name="Normal 4 3 2 3 5" xfId="8031" xr:uid="{00000000-0005-0000-0000-00006C3E0000}"/>
    <cellStyle name="Normal 4 3 2 3 5 2" xfId="18382" xr:uid="{00000000-0005-0000-0000-00006D3E0000}"/>
    <cellStyle name="Normal 4 3 2 3 5 2 2" xfId="41726" xr:uid="{00000000-0005-0000-0000-00006E3E0000}"/>
    <cellStyle name="Normal 4 3 2 3 5 3" xfId="13227" xr:uid="{00000000-0005-0000-0000-00006F3E0000}"/>
    <cellStyle name="Normal 4 3 2 3 5 3 2" xfId="36411" xr:uid="{00000000-0005-0000-0000-0000703E0000}"/>
    <cellStyle name="Normal 4 3 2 3 5 4" xfId="31101" xr:uid="{00000000-0005-0000-0000-0000713E0000}"/>
    <cellStyle name="Normal 4 3 2 3 5 5" xfId="25786" xr:uid="{00000000-0005-0000-0000-0000723E0000}"/>
    <cellStyle name="Normal 4 3 2 3 6" xfId="15008" xr:uid="{00000000-0005-0000-0000-0000733E0000}"/>
    <cellStyle name="Normal 4 3 2 3 6 2" xfId="38195" xr:uid="{00000000-0005-0000-0000-0000743E0000}"/>
    <cellStyle name="Normal 4 3 2 3 7" xfId="9699" xr:uid="{00000000-0005-0000-0000-0000753E0000}"/>
    <cellStyle name="Normal 4 3 2 3 7 2" xfId="32880" xr:uid="{00000000-0005-0000-0000-0000763E0000}"/>
    <cellStyle name="Normal 4 3 2 3 8" xfId="20326" xr:uid="{00000000-0005-0000-0000-0000773E0000}"/>
    <cellStyle name="Normal 4 3 2 3 8 2" xfId="27570" xr:uid="{00000000-0005-0000-0000-0000783E0000}"/>
    <cellStyle name="Normal 4 3 2 3 9" xfId="22255" xr:uid="{00000000-0005-0000-0000-0000793E0000}"/>
    <cellStyle name="Normal 4 3 2 4" xfId="857" xr:uid="{00000000-0005-0000-0000-00007A3E0000}"/>
    <cellStyle name="Normal 4 3 2 4 10" xfId="43650" xr:uid="{00000000-0005-0000-0000-00007B3E0000}"/>
    <cellStyle name="Normal 4 3 2 4 11" xfId="4757" xr:uid="{00000000-0005-0000-0000-00007C3E0000}"/>
    <cellStyle name="Normal 4 3 2 4 12" xfId="2810" xr:uid="{00000000-0005-0000-0000-00007D3E0000}"/>
    <cellStyle name="Normal 4 3 2 4 2" xfId="1265" xr:uid="{00000000-0005-0000-0000-00007E3E0000}"/>
    <cellStyle name="Normal 4 3 2 4 2 10" xfId="4758" xr:uid="{00000000-0005-0000-0000-00007F3E0000}"/>
    <cellStyle name="Normal 4 3 2 4 2 11" xfId="3216" xr:uid="{00000000-0005-0000-0000-0000803E0000}"/>
    <cellStyle name="Normal 4 3 2 4 2 2" xfId="2080" xr:uid="{00000000-0005-0000-0000-0000813E0000}"/>
    <cellStyle name="Normal 4 3 2 4 2 2 10" xfId="4028" xr:uid="{00000000-0005-0000-0000-0000823E0000}"/>
    <cellStyle name="Normal 4 3 2 4 2 2 2" xfId="7636" xr:uid="{00000000-0005-0000-0000-0000833E0000}"/>
    <cellStyle name="Normal 4 3 2 4 2 2 2 2" xfId="17969" xr:uid="{00000000-0005-0000-0000-0000843E0000}"/>
    <cellStyle name="Normal 4 3 2 4 2 2 2 2 2" xfId="41305" xr:uid="{00000000-0005-0000-0000-0000853E0000}"/>
    <cellStyle name="Normal 4 3 2 4 2 2 2 3" xfId="12807" xr:uid="{00000000-0005-0000-0000-0000863E0000}"/>
    <cellStyle name="Normal 4 3 2 4 2 2 2 3 2" xfId="35990" xr:uid="{00000000-0005-0000-0000-0000873E0000}"/>
    <cellStyle name="Normal 4 3 2 4 2 2 2 4" xfId="30680" xr:uid="{00000000-0005-0000-0000-0000883E0000}"/>
    <cellStyle name="Normal 4 3 2 4 2 2 2 5" xfId="25365" xr:uid="{00000000-0005-0000-0000-0000893E0000}"/>
    <cellStyle name="Normal 4 3 2 4 2 2 3" xfId="9259" xr:uid="{00000000-0005-0000-0000-00008A3E0000}"/>
    <cellStyle name="Normal 4 3 2 4 2 2 3 2" xfId="19728" xr:uid="{00000000-0005-0000-0000-00008B3E0000}"/>
    <cellStyle name="Normal 4 3 2 4 2 2 3 2 2" xfId="43073" xr:uid="{00000000-0005-0000-0000-00008C3E0000}"/>
    <cellStyle name="Normal 4 3 2 4 2 2 3 3" xfId="14574" xr:uid="{00000000-0005-0000-0000-00008D3E0000}"/>
    <cellStyle name="Normal 4 3 2 4 2 2 3 3 2" xfId="37758" xr:uid="{00000000-0005-0000-0000-00008E3E0000}"/>
    <cellStyle name="Normal 4 3 2 4 2 2 3 4" xfId="32448" xr:uid="{00000000-0005-0000-0000-00008F3E0000}"/>
    <cellStyle name="Normal 4 3 2 4 2 2 3 5" xfId="27133" xr:uid="{00000000-0005-0000-0000-0000903E0000}"/>
    <cellStyle name="Normal 4 3 2 4 2 2 4" xfId="16355" xr:uid="{00000000-0005-0000-0000-0000913E0000}"/>
    <cellStyle name="Normal 4 3 2 4 2 2 4 2" xfId="39542" xr:uid="{00000000-0005-0000-0000-0000923E0000}"/>
    <cellStyle name="Normal 4 3 2 4 2 2 5" xfId="11046" xr:uid="{00000000-0005-0000-0000-0000933E0000}"/>
    <cellStyle name="Normal 4 3 2 4 2 2 5 2" xfId="34227" xr:uid="{00000000-0005-0000-0000-0000943E0000}"/>
    <cellStyle name="Normal 4 3 2 4 2 2 6" xfId="21673" xr:uid="{00000000-0005-0000-0000-0000953E0000}"/>
    <cellStyle name="Normal 4 3 2 4 2 2 6 2" xfId="28917" xr:uid="{00000000-0005-0000-0000-0000963E0000}"/>
    <cellStyle name="Normal 4 3 2 4 2 2 7" xfId="23602" xr:uid="{00000000-0005-0000-0000-0000973E0000}"/>
    <cellStyle name="Normal 4 3 2 4 2 2 8" xfId="44868" xr:uid="{00000000-0005-0000-0000-0000983E0000}"/>
    <cellStyle name="Normal 4 3 2 4 2 2 9" xfId="4759" xr:uid="{00000000-0005-0000-0000-0000993E0000}"/>
    <cellStyle name="Normal 4 3 2 4 2 3" xfId="6836" xr:uid="{00000000-0005-0000-0000-00009A3E0000}"/>
    <cellStyle name="Normal 4 3 2 4 2 3 2" xfId="17205" xr:uid="{00000000-0005-0000-0000-00009B3E0000}"/>
    <cellStyle name="Normal 4 3 2 4 2 3 2 2" xfId="40493" xr:uid="{00000000-0005-0000-0000-00009C3E0000}"/>
    <cellStyle name="Normal 4 3 2 4 2 3 3" xfId="11995" xr:uid="{00000000-0005-0000-0000-00009D3E0000}"/>
    <cellStyle name="Normal 4 3 2 4 2 3 3 2" xfId="35178" xr:uid="{00000000-0005-0000-0000-00009E3E0000}"/>
    <cellStyle name="Normal 4 3 2 4 2 3 4" xfId="29868" xr:uid="{00000000-0005-0000-0000-00009F3E0000}"/>
    <cellStyle name="Normal 4 3 2 4 2 3 5" xfId="24553" xr:uid="{00000000-0005-0000-0000-0000A03E0000}"/>
    <cellStyle name="Normal 4 3 2 4 2 4" xfId="8494" xr:uid="{00000000-0005-0000-0000-0000A13E0000}"/>
    <cellStyle name="Normal 4 3 2 4 2 4 2" xfId="18916" xr:uid="{00000000-0005-0000-0000-0000A23E0000}"/>
    <cellStyle name="Normal 4 3 2 4 2 4 2 2" xfId="42261" xr:uid="{00000000-0005-0000-0000-0000A33E0000}"/>
    <cellStyle name="Normal 4 3 2 4 2 4 3" xfId="13762" xr:uid="{00000000-0005-0000-0000-0000A43E0000}"/>
    <cellStyle name="Normal 4 3 2 4 2 4 3 2" xfId="36946" xr:uid="{00000000-0005-0000-0000-0000A53E0000}"/>
    <cellStyle name="Normal 4 3 2 4 2 4 4" xfId="31636" xr:uid="{00000000-0005-0000-0000-0000A63E0000}"/>
    <cellStyle name="Normal 4 3 2 4 2 4 5" xfId="26321" xr:uid="{00000000-0005-0000-0000-0000A73E0000}"/>
    <cellStyle name="Normal 4 3 2 4 2 5" xfId="15543" xr:uid="{00000000-0005-0000-0000-0000A83E0000}"/>
    <cellStyle name="Normal 4 3 2 4 2 5 2" xfId="38730" xr:uid="{00000000-0005-0000-0000-0000A93E0000}"/>
    <cellStyle name="Normal 4 3 2 4 2 6" xfId="10234" xr:uid="{00000000-0005-0000-0000-0000AA3E0000}"/>
    <cellStyle name="Normal 4 3 2 4 2 6 2" xfId="33415" xr:uid="{00000000-0005-0000-0000-0000AB3E0000}"/>
    <cellStyle name="Normal 4 3 2 4 2 7" xfId="20861" xr:uid="{00000000-0005-0000-0000-0000AC3E0000}"/>
    <cellStyle name="Normal 4 3 2 4 2 7 2" xfId="28105" xr:uid="{00000000-0005-0000-0000-0000AD3E0000}"/>
    <cellStyle name="Normal 4 3 2 4 2 8" xfId="22790" xr:uid="{00000000-0005-0000-0000-0000AE3E0000}"/>
    <cellStyle name="Normal 4 3 2 4 2 9" xfId="44056" xr:uid="{00000000-0005-0000-0000-0000AF3E0000}"/>
    <cellStyle name="Normal 4 3 2 4 3" xfId="1673" xr:uid="{00000000-0005-0000-0000-0000B03E0000}"/>
    <cellStyle name="Normal 4 3 2 4 3 10" xfId="3622" xr:uid="{00000000-0005-0000-0000-0000B13E0000}"/>
    <cellStyle name="Normal 4 3 2 4 3 2" xfId="7236" xr:uid="{00000000-0005-0000-0000-0000B23E0000}"/>
    <cellStyle name="Normal 4 3 2 4 3 2 2" xfId="17587" xr:uid="{00000000-0005-0000-0000-0000B33E0000}"/>
    <cellStyle name="Normal 4 3 2 4 3 2 2 2" xfId="40899" xr:uid="{00000000-0005-0000-0000-0000B43E0000}"/>
    <cellStyle name="Normal 4 3 2 4 3 2 3" xfId="12401" xr:uid="{00000000-0005-0000-0000-0000B53E0000}"/>
    <cellStyle name="Normal 4 3 2 4 3 2 3 2" xfId="35584" xr:uid="{00000000-0005-0000-0000-0000B63E0000}"/>
    <cellStyle name="Normal 4 3 2 4 3 2 4" xfId="30274" xr:uid="{00000000-0005-0000-0000-0000B73E0000}"/>
    <cellStyle name="Normal 4 3 2 4 3 2 5" xfId="24959" xr:uid="{00000000-0005-0000-0000-0000B83E0000}"/>
    <cellStyle name="Normal 4 3 2 4 3 3" xfId="8876" xr:uid="{00000000-0005-0000-0000-0000B93E0000}"/>
    <cellStyle name="Normal 4 3 2 4 3 3 2" xfId="19322" xr:uid="{00000000-0005-0000-0000-0000BA3E0000}"/>
    <cellStyle name="Normal 4 3 2 4 3 3 2 2" xfId="42667" xr:uid="{00000000-0005-0000-0000-0000BB3E0000}"/>
    <cellStyle name="Normal 4 3 2 4 3 3 3" xfId="14168" xr:uid="{00000000-0005-0000-0000-0000BC3E0000}"/>
    <cellStyle name="Normal 4 3 2 4 3 3 3 2" xfId="37352" xr:uid="{00000000-0005-0000-0000-0000BD3E0000}"/>
    <cellStyle name="Normal 4 3 2 4 3 3 4" xfId="32042" xr:uid="{00000000-0005-0000-0000-0000BE3E0000}"/>
    <cellStyle name="Normal 4 3 2 4 3 3 5" xfId="26727" xr:uid="{00000000-0005-0000-0000-0000BF3E0000}"/>
    <cellStyle name="Normal 4 3 2 4 3 4" xfId="15949" xr:uid="{00000000-0005-0000-0000-0000C03E0000}"/>
    <cellStyle name="Normal 4 3 2 4 3 4 2" xfId="39136" xr:uid="{00000000-0005-0000-0000-0000C13E0000}"/>
    <cellStyle name="Normal 4 3 2 4 3 5" xfId="10640" xr:uid="{00000000-0005-0000-0000-0000C23E0000}"/>
    <cellStyle name="Normal 4 3 2 4 3 5 2" xfId="33821" xr:uid="{00000000-0005-0000-0000-0000C33E0000}"/>
    <cellStyle name="Normal 4 3 2 4 3 6" xfId="21267" xr:uid="{00000000-0005-0000-0000-0000C43E0000}"/>
    <cellStyle name="Normal 4 3 2 4 3 6 2" xfId="28511" xr:uid="{00000000-0005-0000-0000-0000C53E0000}"/>
    <cellStyle name="Normal 4 3 2 4 3 7" xfId="23196" xr:uid="{00000000-0005-0000-0000-0000C63E0000}"/>
    <cellStyle name="Normal 4 3 2 4 3 8" xfId="44462" xr:uid="{00000000-0005-0000-0000-0000C73E0000}"/>
    <cellStyle name="Normal 4 3 2 4 3 9" xfId="4760" xr:uid="{00000000-0005-0000-0000-0000C83E0000}"/>
    <cellStyle name="Normal 4 3 2 4 4" xfId="6437" xr:uid="{00000000-0005-0000-0000-0000C93E0000}"/>
    <cellStyle name="Normal 4 3 2 4 4 2" xfId="16847" xr:uid="{00000000-0005-0000-0000-0000CA3E0000}"/>
    <cellStyle name="Normal 4 3 2 4 4 2 2" xfId="40087" xr:uid="{00000000-0005-0000-0000-0000CB3E0000}"/>
    <cellStyle name="Normal 4 3 2 4 4 3" xfId="11589" xr:uid="{00000000-0005-0000-0000-0000CC3E0000}"/>
    <cellStyle name="Normal 4 3 2 4 4 3 2" xfId="34772" xr:uid="{00000000-0005-0000-0000-0000CD3E0000}"/>
    <cellStyle name="Normal 4 3 2 4 4 4" xfId="29462" xr:uid="{00000000-0005-0000-0000-0000CE3E0000}"/>
    <cellStyle name="Normal 4 3 2 4 4 5" xfId="24147" xr:uid="{00000000-0005-0000-0000-0000CF3E0000}"/>
    <cellStyle name="Normal 4 3 2 4 5" xfId="8136" xr:uid="{00000000-0005-0000-0000-0000D03E0000}"/>
    <cellStyle name="Normal 4 3 2 4 5 2" xfId="18511" xr:uid="{00000000-0005-0000-0000-0000D13E0000}"/>
    <cellStyle name="Normal 4 3 2 4 5 2 2" xfId="41855" xr:uid="{00000000-0005-0000-0000-0000D23E0000}"/>
    <cellStyle name="Normal 4 3 2 4 5 3" xfId="13356" xr:uid="{00000000-0005-0000-0000-0000D33E0000}"/>
    <cellStyle name="Normal 4 3 2 4 5 3 2" xfId="36540" xr:uid="{00000000-0005-0000-0000-0000D43E0000}"/>
    <cellStyle name="Normal 4 3 2 4 5 4" xfId="31230" xr:uid="{00000000-0005-0000-0000-0000D53E0000}"/>
    <cellStyle name="Normal 4 3 2 4 5 5" xfId="25915" xr:uid="{00000000-0005-0000-0000-0000D63E0000}"/>
    <cellStyle name="Normal 4 3 2 4 6" xfId="15137" xr:uid="{00000000-0005-0000-0000-0000D73E0000}"/>
    <cellStyle name="Normal 4 3 2 4 6 2" xfId="38324" xr:uid="{00000000-0005-0000-0000-0000D83E0000}"/>
    <cellStyle name="Normal 4 3 2 4 7" xfId="9828" xr:uid="{00000000-0005-0000-0000-0000D93E0000}"/>
    <cellStyle name="Normal 4 3 2 4 7 2" xfId="33009" xr:uid="{00000000-0005-0000-0000-0000DA3E0000}"/>
    <cellStyle name="Normal 4 3 2 4 8" xfId="20455" xr:uid="{00000000-0005-0000-0000-0000DB3E0000}"/>
    <cellStyle name="Normal 4 3 2 4 8 2" xfId="27699" xr:uid="{00000000-0005-0000-0000-0000DC3E0000}"/>
    <cellStyle name="Normal 4 3 2 4 9" xfId="22384" xr:uid="{00000000-0005-0000-0000-0000DD3E0000}"/>
    <cellStyle name="Normal 4 3 2 5" xfId="1001" xr:uid="{00000000-0005-0000-0000-0000DE3E0000}"/>
    <cellStyle name="Normal 4 3 2 5 10" xfId="4761" xr:uid="{00000000-0005-0000-0000-0000DF3E0000}"/>
    <cellStyle name="Normal 4 3 2 5 11" xfId="2952" xr:uid="{00000000-0005-0000-0000-0000E03E0000}"/>
    <cellStyle name="Normal 4 3 2 5 2" xfId="1816" xr:uid="{00000000-0005-0000-0000-0000E13E0000}"/>
    <cellStyle name="Normal 4 3 2 5 2 10" xfId="3764" xr:uid="{00000000-0005-0000-0000-0000E23E0000}"/>
    <cellStyle name="Normal 4 3 2 5 2 2" xfId="7376" xr:uid="{00000000-0005-0000-0000-0000E33E0000}"/>
    <cellStyle name="Normal 4 3 2 5 2 2 2" xfId="17729" xr:uid="{00000000-0005-0000-0000-0000E43E0000}"/>
    <cellStyle name="Normal 4 3 2 5 2 2 2 2" xfId="41041" xr:uid="{00000000-0005-0000-0000-0000E53E0000}"/>
    <cellStyle name="Normal 4 3 2 5 2 2 3" xfId="12543" xr:uid="{00000000-0005-0000-0000-0000E63E0000}"/>
    <cellStyle name="Normal 4 3 2 5 2 2 3 2" xfId="35726" xr:uid="{00000000-0005-0000-0000-0000E73E0000}"/>
    <cellStyle name="Normal 4 3 2 5 2 2 4" xfId="30416" xr:uid="{00000000-0005-0000-0000-0000E83E0000}"/>
    <cellStyle name="Normal 4 3 2 5 2 2 5" xfId="25101" xr:uid="{00000000-0005-0000-0000-0000E93E0000}"/>
    <cellStyle name="Normal 4 3 2 5 2 3" xfId="9019" xr:uid="{00000000-0005-0000-0000-0000EA3E0000}"/>
    <cellStyle name="Normal 4 3 2 5 2 3 2" xfId="19464" xr:uid="{00000000-0005-0000-0000-0000EB3E0000}"/>
    <cellStyle name="Normal 4 3 2 5 2 3 2 2" xfId="42809" xr:uid="{00000000-0005-0000-0000-0000EC3E0000}"/>
    <cellStyle name="Normal 4 3 2 5 2 3 3" xfId="14310" xr:uid="{00000000-0005-0000-0000-0000ED3E0000}"/>
    <cellStyle name="Normal 4 3 2 5 2 3 3 2" xfId="37494" xr:uid="{00000000-0005-0000-0000-0000EE3E0000}"/>
    <cellStyle name="Normal 4 3 2 5 2 3 4" xfId="32184" xr:uid="{00000000-0005-0000-0000-0000EF3E0000}"/>
    <cellStyle name="Normal 4 3 2 5 2 3 5" xfId="26869" xr:uid="{00000000-0005-0000-0000-0000F03E0000}"/>
    <cellStyle name="Normal 4 3 2 5 2 4" xfId="16091" xr:uid="{00000000-0005-0000-0000-0000F13E0000}"/>
    <cellStyle name="Normal 4 3 2 5 2 4 2" xfId="39278" xr:uid="{00000000-0005-0000-0000-0000F23E0000}"/>
    <cellStyle name="Normal 4 3 2 5 2 5" xfId="10782" xr:uid="{00000000-0005-0000-0000-0000F33E0000}"/>
    <cellStyle name="Normal 4 3 2 5 2 5 2" xfId="33963" xr:uid="{00000000-0005-0000-0000-0000F43E0000}"/>
    <cellStyle name="Normal 4 3 2 5 2 6" xfId="21409" xr:uid="{00000000-0005-0000-0000-0000F53E0000}"/>
    <cellStyle name="Normal 4 3 2 5 2 6 2" xfId="28653" xr:uid="{00000000-0005-0000-0000-0000F63E0000}"/>
    <cellStyle name="Normal 4 3 2 5 2 7" xfId="23338" xr:uid="{00000000-0005-0000-0000-0000F73E0000}"/>
    <cellStyle name="Normal 4 3 2 5 2 8" xfId="44604" xr:uid="{00000000-0005-0000-0000-0000F83E0000}"/>
    <cellStyle name="Normal 4 3 2 5 2 9" xfId="4762" xr:uid="{00000000-0005-0000-0000-0000F93E0000}"/>
    <cellStyle name="Normal 4 3 2 5 3" xfId="6576" xr:uid="{00000000-0005-0000-0000-0000FA3E0000}"/>
    <cellStyle name="Normal 4 3 2 5 3 2" xfId="16977" xr:uid="{00000000-0005-0000-0000-0000FB3E0000}"/>
    <cellStyle name="Normal 4 3 2 5 3 2 2" xfId="40229" xr:uid="{00000000-0005-0000-0000-0000FC3E0000}"/>
    <cellStyle name="Normal 4 3 2 5 3 3" xfId="11731" xr:uid="{00000000-0005-0000-0000-0000FD3E0000}"/>
    <cellStyle name="Normal 4 3 2 5 3 3 2" xfId="34914" xr:uid="{00000000-0005-0000-0000-0000FE3E0000}"/>
    <cellStyle name="Normal 4 3 2 5 3 4" xfId="29604" xr:uid="{00000000-0005-0000-0000-0000FF3E0000}"/>
    <cellStyle name="Normal 4 3 2 5 3 5" xfId="24289" xr:uid="{00000000-0005-0000-0000-0000003F0000}"/>
    <cellStyle name="Normal 4 3 2 5 4" xfId="8266" xr:uid="{00000000-0005-0000-0000-0000013F0000}"/>
    <cellStyle name="Normal 4 3 2 5 4 2" xfId="18652" xr:uid="{00000000-0005-0000-0000-0000023F0000}"/>
    <cellStyle name="Normal 4 3 2 5 4 2 2" xfId="41997" xr:uid="{00000000-0005-0000-0000-0000033F0000}"/>
    <cellStyle name="Normal 4 3 2 5 4 3" xfId="13498" xr:uid="{00000000-0005-0000-0000-0000043F0000}"/>
    <cellStyle name="Normal 4 3 2 5 4 3 2" xfId="36682" xr:uid="{00000000-0005-0000-0000-0000053F0000}"/>
    <cellStyle name="Normal 4 3 2 5 4 4" xfId="31372" xr:uid="{00000000-0005-0000-0000-0000063F0000}"/>
    <cellStyle name="Normal 4 3 2 5 4 5" xfId="26057" xr:uid="{00000000-0005-0000-0000-0000073F0000}"/>
    <cellStyle name="Normal 4 3 2 5 5" xfId="15279" xr:uid="{00000000-0005-0000-0000-0000083F0000}"/>
    <cellStyle name="Normal 4 3 2 5 5 2" xfId="38466" xr:uid="{00000000-0005-0000-0000-0000093F0000}"/>
    <cellStyle name="Normal 4 3 2 5 6" xfId="9970" xr:uid="{00000000-0005-0000-0000-00000A3F0000}"/>
    <cellStyle name="Normal 4 3 2 5 6 2" xfId="33151" xr:uid="{00000000-0005-0000-0000-00000B3F0000}"/>
    <cellStyle name="Normal 4 3 2 5 7" xfId="20597" xr:uid="{00000000-0005-0000-0000-00000C3F0000}"/>
    <cellStyle name="Normal 4 3 2 5 7 2" xfId="27841" xr:uid="{00000000-0005-0000-0000-00000D3F0000}"/>
    <cellStyle name="Normal 4 3 2 5 8" xfId="22526" xr:uid="{00000000-0005-0000-0000-00000E3F0000}"/>
    <cellStyle name="Normal 4 3 2 5 9" xfId="43792" xr:uid="{00000000-0005-0000-0000-00000F3F0000}"/>
    <cellStyle name="Normal 4 3 2 6" xfId="582" xr:uid="{00000000-0005-0000-0000-0000103F0000}"/>
    <cellStyle name="Normal 4 3 2 6 10" xfId="2546" xr:uid="{00000000-0005-0000-0000-0000113F0000}"/>
    <cellStyle name="Normal 4 3 2 6 2" xfId="6177" xr:uid="{00000000-0005-0000-0000-0000123F0000}"/>
    <cellStyle name="Normal 4 3 2 6 2 2" xfId="16619" xr:uid="{00000000-0005-0000-0000-0000133F0000}"/>
    <cellStyle name="Normal 4 3 2 6 2 2 2" xfId="39823" xr:uid="{00000000-0005-0000-0000-0000143F0000}"/>
    <cellStyle name="Normal 4 3 2 6 2 3" xfId="11325" xr:uid="{00000000-0005-0000-0000-0000153F0000}"/>
    <cellStyle name="Normal 4 3 2 6 2 3 2" xfId="34508" xr:uid="{00000000-0005-0000-0000-0000163F0000}"/>
    <cellStyle name="Normal 4 3 2 6 2 4" xfId="29198" xr:uid="{00000000-0005-0000-0000-0000173F0000}"/>
    <cellStyle name="Normal 4 3 2 6 2 5" xfId="23883" xr:uid="{00000000-0005-0000-0000-0000183F0000}"/>
    <cellStyle name="Normal 4 3 2 6 3" xfId="7908" xr:uid="{00000000-0005-0000-0000-0000193F0000}"/>
    <cellStyle name="Normal 4 3 2 6 3 2" xfId="18247" xr:uid="{00000000-0005-0000-0000-00001A3F0000}"/>
    <cellStyle name="Normal 4 3 2 6 3 2 2" xfId="41591" xr:uid="{00000000-0005-0000-0000-00001B3F0000}"/>
    <cellStyle name="Normal 4 3 2 6 3 3" xfId="13092" xr:uid="{00000000-0005-0000-0000-00001C3F0000}"/>
    <cellStyle name="Normal 4 3 2 6 3 3 2" xfId="36276" xr:uid="{00000000-0005-0000-0000-00001D3F0000}"/>
    <cellStyle name="Normal 4 3 2 6 3 4" xfId="30966" xr:uid="{00000000-0005-0000-0000-00001E3F0000}"/>
    <cellStyle name="Normal 4 3 2 6 3 5" xfId="25651" xr:uid="{00000000-0005-0000-0000-00001F3F0000}"/>
    <cellStyle name="Normal 4 3 2 6 4" xfId="14873" xr:uid="{00000000-0005-0000-0000-0000203F0000}"/>
    <cellStyle name="Normal 4 3 2 6 4 2" xfId="38060" xr:uid="{00000000-0005-0000-0000-0000213F0000}"/>
    <cellStyle name="Normal 4 3 2 6 5" xfId="9564" xr:uid="{00000000-0005-0000-0000-0000223F0000}"/>
    <cellStyle name="Normal 4 3 2 6 5 2" xfId="32745" xr:uid="{00000000-0005-0000-0000-0000233F0000}"/>
    <cellStyle name="Normal 4 3 2 6 6" xfId="20191" xr:uid="{00000000-0005-0000-0000-0000243F0000}"/>
    <cellStyle name="Normal 4 3 2 6 6 2" xfId="27435" xr:uid="{00000000-0005-0000-0000-0000253F0000}"/>
    <cellStyle name="Normal 4 3 2 6 7" xfId="22120" xr:uid="{00000000-0005-0000-0000-0000263F0000}"/>
    <cellStyle name="Normal 4 3 2 6 8" xfId="43386" xr:uid="{00000000-0005-0000-0000-0000273F0000}"/>
    <cellStyle name="Normal 4 3 2 6 9" xfId="4763" xr:uid="{00000000-0005-0000-0000-0000283F0000}"/>
    <cellStyle name="Normal 4 3 2 7" xfId="1409" xr:uid="{00000000-0005-0000-0000-0000293F0000}"/>
    <cellStyle name="Normal 4 3 2 7 10" xfId="3358" xr:uid="{00000000-0005-0000-0000-00002A3F0000}"/>
    <cellStyle name="Normal 4 3 2 7 2" xfId="6976" xr:uid="{00000000-0005-0000-0000-00002B3F0000}"/>
    <cellStyle name="Normal 4 3 2 7 2 2" xfId="17347" xr:uid="{00000000-0005-0000-0000-00002C3F0000}"/>
    <cellStyle name="Normal 4 3 2 7 2 2 2" xfId="40635" xr:uid="{00000000-0005-0000-0000-00002D3F0000}"/>
    <cellStyle name="Normal 4 3 2 7 2 3" xfId="12137" xr:uid="{00000000-0005-0000-0000-00002E3F0000}"/>
    <cellStyle name="Normal 4 3 2 7 2 3 2" xfId="35320" xr:uid="{00000000-0005-0000-0000-00002F3F0000}"/>
    <cellStyle name="Normal 4 3 2 7 2 4" xfId="30010" xr:uid="{00000000-0005-0000-0000-0000303F0000}"/>
    <cellStyle name="Normal 4 3 2 7 2 5" xfId="24695" xr:uid="{00000000-0005-0000-0000-0000313F0000}"/>
    <cellStyle name="Normal 4 3 2 7 3" xfId="8636" xr:uid="{00000000-0005-0000-0000-0000323F0000}"/>
    <cellStyle name="Normal 4 3 2 7 3 2" xfId="19058" xr:uid="{00000000-0005-0000-0000-0000333F0000}"/>
    <cellStyle name="Normal 4 3 2 7 3 2 2" xfId="42403" xr:uid="{00000000-0005-0000-0000-0000343F0000}"/>
    <cellStyle name="Normal 4 3 2 7 3 3" xfId="13904" xr:uid="{00000000-0005-0000-0000-0000353F0000}"/>
    <cellStyle name="Normal 4 3 2 7 3 3 2" xfId="37088" xr:uid="{00000000-0005-0000-0000-0000363F0000}"/>
    <cellStyle name="Normal 4 3 2 7 3 4" xfId="31778" xr:uid="{00000000-0005-0000-0000-0000373F0000}"/>
    <cellStyle name="Normal 4 3 2 7 3 5" xfId="26463" xr:uid="{00000000-0005-0000-0000-0000383F0000}"/>
    <cellStyle name="Normal 4 3 2 7 4" xfId="15685" xr:uid="{00000000-0005-0000-0000-0000393F0000}"/>
    <cellStyle name="Normal 4 3 2 7 4 2" xfId="38872" xr:uid="{00000000-0005-0000-0000-00003A3F0000}"/>
    <cellStyle name="Normal 4 3 2 7 5" xfId="10376" xr:uid="{00000000-0005-0000-0000-00003B3F0000}"/>
    <cellStyle name="Normal 4 3 2 7 5 2" xfId="33557" xr:uid="{00000000-0005-0000-0000-00003C3F0000}"/>
    <cellStyle name="Normal 4 3 2 7 6" xfId="21003" xr:uid="{00000000-0005-0000-0000-00003D3F0000}"/>
    <cellStyle name="Normal 4 3 2 7 6 2" xfId="28247" xr:uid="{00000000-0005-0000-0000-00003E3F0000}"/>
    <cellStyle name="Normal 4 3 2 7 7" xfId="22932" xr:uid="{00000000-0005-0000-0000-00003F3F0000}"/>
    <cellStyle name="Normal 4 3 2 7 8" xfId="44198" xr:uid="{00000000-0005-0000-0000-0000403F0000}"/>
    <cellStyle name="Normal 4 3 2 7 9" xfId="4764" xr:uid="{00000000-0005-0000-0000-0000413F0000}"/>
    <cellStyle name="Normal 4 3 2 8" xfId="6044" xr:uid="{00000000-0005-0000-0000-0000423F0000}"/>
    <cellStyle name="Normal 4 3 2 8 2" xfId="16499" xr:uid="{00000000-0005-0000-0000-0000433F0000}"/>
    <cellStyle name="Normal 4 3 2 8 2 2" xfId="39689" xr:uid="{00000000-0005-0000-0000-0000443F0000}"/>
    <cellStyle name="Normal 4 3 2 8 3" xfId="11191" xr:uid="{00000000-0005-0000-0000-0000453F0000}"/>
    <cellStyle name="Normal 4 3 2 8 3 2" xfId="34374" xr:uid="{00000000-0005-0000-0000-0000463F0000}"/>
    <cellStyle name="Normal 4 3 2 8 4" xfId="29064" xr:uid="{00000000-0005-0000-0000-0000473F0000}"/>
    <cellStyle name="Normal 4 3 2 8 5" xfId="23749" xr:uid="{00000000-0005-0000-0000-0000483F0000}"/>
    <cellStyle name="Normal 4 3 2 9" xfId="7787" xr:uid="{00000000-0005-0000-0000-0000493F0000}"/>
    <cellStyle name="Normal 4 3 2 9 2" xfId="18115" xr:uid="{00000000-0005-0000-0000-00004A3F0000}"/>
    <cellStyle name="Normal 4 3 2 9 2 2" xfId="41457" xr:uid="{00000000-0005-0000-0000-00004B3F0000}"/>
    <cellStyle name="Normal 4 3 2 9 3" xfId="12958" xr:uid="{00000000-0005-0000-0000-00004C3F0000}"/>
    <cellStyle name="Normal 4 3 2 9 3 2" xfId="36142" xr:uid="{00000000-0005-0000-0000-00004D3F0000}"/>
    <cellStyle name="Normal 4 3 2 9 4" xfId="30832" xr:uid="{00000000-0005-0000-0000-00004E3F0000}"/>
    <cellStyle name="Normal 4 3 2 9 5" xfId="25517" xr:uid="{00000000-0005-0000-0000-00004F3F0000}"/>
    <cellStyle name="Normal 4 3 3" xfId="472" xr:uid="{00000000-0005-0000-0000-0000503F0000}"/>
    <cellStyle name="Normal 4 3 3 10" xfId="9454" xr:uid="{00000000-0005-0000-0000-0000513F0000}"/>
    <cellStyle name="Normal 4 3 3 10 2" xfId="32635" xr:uid="{00000000-0005-0000-0000-0000523F0000}"/>
    <cellStyle name="Normal 4 3 3 11" xfId="20081" xr:uid="{00000000-0005-0000-0000-0000533F0000}"/>
    <cellStyle name="Normal 4 3 3 11 2" xfId="27325" xr:uid="{00000000-0005-0000-0000-0000543F0000}"/>
    <cellStyle name="Normal 4 3 3 12" xfId="22010" xr:uid="{00000000-0005-0000-0000-0000553F0000}"/>
    <cellStyle name="Normal 4 3 3 13" xfId="43276" xr:uid="{00000000-0005-0000-0000-0000563F0000}"/>
    <cellStyle name="Normal 4 3 3 14" xfId="4765" xr:uid="{00000000-0005-0000-0000-0000573F0000}"/>
    <cellStyle name="Normal 4 3 3 15" xfId="2436" xr:uid="{00000000-0005-0000-0000-0000583F0000}"/>
    <cellStyle name="Normal 4 3 3 2" xfId="744" xr:uid="{00000000-0005-0000-0000-0000593F0000}"/>
    <cellStyle name="Normal 4 3 3 2 10" xfId="43545" xr:uid="{00000000-0005-0000-0000-00005A3F0000}"/>
    <cellStyle name="Normal 4 3 3 2 11" xfId="4766" xr:uid="{00000000-0005-0000-0000-00005B3F0000}"/>
    <cellStyle name="Normal 4 3 3 2 12" xfId="2705" xr:uid="{00000000-0005-0000-0000-00005C3F0000}"/>
    <cellStyle name="Normal 4 3 3 2 2" xfId="1160" xr:uid="{00000000-0005-0000-0000-00005D3F0000}"/>
    <cellStyle name="Normal 4 3 3 2 2 10" xfId="4767" xr:uid="{00000000-0005-0000-0000-00005E3F0000}"/>
    <cellStyle name="Normal 4 3 3 2 2 11" xfId="3111" xr:uid="{00000000-0005-0000-0000-00005F3F0000}"/>
    <cellStyle name="Normal 4 3 3 2 2 2" xfId="1975" xr:uid="{00000000-0005-0000-0000-0000603F0000}"/>
    <cellStyle name="Normal 4 3 3 2 2 2 10" xfId="3923" xr:uid="{00000000-0005-0000-0000-0000613F0000}"/>
    <cellStyle name="Normal 4 3 3 2 2 2 2" xfId="7532" xr:uid="{00000000-0005-0000-0000-0000623F0000}"/>
    <cellStyle name="Normal 4 3 3 2 2 2 2 2" xfId="17876" xr:uid="{00000000-0005-0000-0000-0000633F0000}"/>
    <cellStyle name="Normal 4 3 3 2 2 2 2 2 2" xfId="41200" xr:uid="{00000000-0005-0000-0000-0000643F0000}"/>
    <cellStyle name="Normal 4 3 3 2 2 2 2 3" xfId="12702" xr:uid="{00000000-0005-0000-0000-0000653F0000}"/>
    <cellStyle name="Normal 4 3 3 2 2 2 2 3 2" xfId="35885" xr:uid="{00000000-0005-0000-0000-0000663F0000}"/>
    <cellStyle name="Normal 4 3 3 2 2 2 2 4" xfId="30575" xr:uid="{00000000-0005-0000-0000-0000673F0000}"/>
    <cellStyle name="Normal 4 3 3 2 2 2 2 5" xfId="25260" xr:uid="{00000000-0005-0000-0000-0000683F0000}"/>
    <cellStyle name="Normal 4 3 3 2 2 2 3" xfId="9166" xr:uid="{00000000-0005-0000-0000-0000693F0000}"/>
    <cellStyle name="Normal 4 3 3 2 2 2 3 2" xfId="19623" xr:uid="{00000000-0005-0000-0000-00006A3F0000}"/>
    <cellStyle name="Normal 4 3 3 2 2 2 3 2 2" xfId="42968" xr:uid="{00000000-0005-0000-0000-00006B3F0000}"/>
    <cellStyle name="Normal 4 3 3 2 2 2 3 3" xfId="14469" xr:uid="{00000000-0005-0000-0000-00006C3F0000}"/>
    <cellStyle name="Normal 4 3 3 2 2 2 3 3 2" xfId="37653" xr:uid="{00000000-0005-0000-0000-00006D3F0000}"/>
    <cellStyle name="Normal 4 3 3 2 2 2 3 4" xfId="32343" xr:uid="{00000000-0005-0000-0000-00006E3F0000}"/>
    <cellStyle name="Normal 4 3 3 2 2 2 3 5" xfId="27028" xr:uid="{00000000-0005-0000-0000-00006F3F0000}"/>
    <cellStyle name="Normal 4 3 3 2 2 2 4" xfId="16250" xr:uid="{00000000-0005-0000-0000-0000703F0000}"/>
    <cellStyle name="Normal 4 3 3 2 2 2 4 2" xfId="39437" xr:uid="{00000000-0005-0000-0000-0000713F0000}"/>
    <cellStyle name="Normal 4 3 3 2 2 2 5" xfId="10941" xr:uid="{00000000-0005-0000-0000-0000723F0000}"/>
    <cellStyle name="Normal 4 3 3 2 2 2 5 2" xfId="34122" xr:uid="{00000000-0005-0000-0000-0000733F0000}"/>
    <cellStyle name="Normal 4 3 3 2 2 2 6" xfId="21568" xr:uid="{00000000-0005-0000-0000-0000743F0000}"/>
    <cellStyle name="Normal 4 3 3 2 2 2 6 2" xfId="28812" xr:uid="{00000000-0005-0000-0000-0000753F0000}"/>
    <cellStyle name="Normal 4 3 3 2 2 2 7" xfId="23497" xr:uid="{00000000-0005-0000-0000-0000763F0000}"/>
    <cellStyle name="Normal 4 3 3 2 2 2 8" xfId="44763" xr:uid="{00000000-0005-0000-0000-0000773F0000}"/>
    <cellStyle name="Normal 4 3 3 2 2 2 9" xfId="4768" xr:uid="{00000000-0005-0000-0000-0000783F0000}"/>
    <cellStyle name="Normal 4 3 3 2 2 3" xfId="6732" xr:uid="{00000000-0005-0000-0000-0000793F0000}"/>
    <cellStyle name="Normal 4 3 3 2 2 3 2" xfId="17124" xr:uid="{00000000-0005-0000-0000-00007A3F0000}"/>
    <cellStyle name="Normal 4 3 3 2 2 3 2 2" xfId="40388" xr:uid="{00000000-0005-0000-0000-00007B3F0000}"/>
    <cellStyle name="Normal 4 3 3 2 2 3 3" xfId="11890" xr:uid="{00000000-0005-0000-0000-00007C3F0000}"/>
    <cellStyle name="Normal 4 3 3 2 2 3 3 2" xfId="35073" xr:uid="{00000000-0005-0000-0000-00007D3F0000}"/>
    <cellStyle name="Normal 4 3 3 2 2 3 4" xfId="29763" xr:uid="{00000000-0005-0000-0000-00007E3F0000}"/>
    <cellStyle name="Normal 4 3 3 2 2 3 5" xfId="24448" xr:uid="{00000000-0005-0000-0000-00007F3F0000}"/>
    <cellStyle name="Normal 4 3 3 2 2 4" xfId="8413" xr:uid="{00000000-0005-0000-0000-0000803F0000}"/>
    <cellStyle name="Normal 4 3 3 2 2 4 2" xfId="18811" xr:uid="{00000000-0005-0000-0000-0000813F0000}"/>
    <cellStyle name="Normal 4 3 3 2 2 4 2 2" xfId="42156" xr:uid="{00000000-0005-0000-0000-0000823F0000}"/>
    <cellStyle name="Normal 4 3 3 2 2 4 3" xfId="13657" xr:uid="{00000000-0005-0000-0000-0000833F0000}"/>
    <cellStyle name="Normal 4 3 3 2 2 4 3 2" xfId="36841" xr:uid="{00000000-0005-0000-0000-0000843F0000}"/>
    <cellStyle name="Normal 4 3 3 2 2 4 4" xfId="31531" xr:uid="{00000000-0005-0000-0000-0000853F0000}"/>
    <cellStyle name="Normal 4 3 3 2 2 4 5" xfId="26216" xr:uid="{00000000-0005-0000-0000-0000863F0000}"/>
    <cellStyle name="Normal 4 3 3 2 2 5" xfId="15438" xr:uid="{00000000-0005-0000-0000-0000873F0000}"/>
    <cellStyle name="Normal 4 3 3 2 2 5 2" xfId="38625" xr:uid="{00000000-0005-0000-0000-0000883F0000}"/>
    <cellStyle name="Normal 4 3 3 2 2 6" xfId="10129" xr:uid="{00000000-0005-0000-0000-0000893F0000}"/>
    <cellStyle name="Normal 4 3 3 2 2 6 2" xfId="33310" xr:uid="{00000000-0005-0000-0000-00008A3F0000}"/>
    <cellStyle name="Normal 4 3 3 2 2 7" xfId="20756" xr:uid="{00000000-0005-0000-0000-00008B3F0000}"/>
    <cellStyle name="Normal 4 3 3 2 2 7 2" xfId="28000" xr:uid="{00000000-0005-0000-0000-00008C3F0000}"/>
    <cellStyle name="Normal 4 3 3 2 2 8" xfId="22685" xr:uid="{00000000-0005-0000-0000-00008D3F0000}"/>
    <cellStyle name="Normal 4 3 3 2 2 9" xfId="43951" xr:uid="{00000000-0005-0000-0000-00008E3F0000}"/>
    <cellStyle name="Normal 4 3 3 2 3" xfId="1568" xr:uid="{00000000-0005-0000-0000-00008F3F0000}"/>
    <cellStyle name="Normal 4 3 3 2 3 10" xfId="3517" xr:uid="{00000000-0005-0000-0000-0000903F0000}"/>
    <cellStyle name="Normal 4 3 3 2 3 2" xfId="7132" xr:uid="{00000000-0005-0000-0000-0000913F0000}"/>
    <cellStyle name="Normal 4 3 3 2 3 2 2" xfId="17494" xr:uid="{00000000-0005-0000-0000-0000923F0000}"/>
    <cellStyle name="Normal 4 3 3 2 3 2 2 2" xfId="40794" xr:uid="{00000000-0005-0000-0000-0000933F0000}"/>
    <cellStyle name="Normal 4 3 3 2 3 2 3" xfId="12296" xr:uid="{00000000-0005-0000-0000-0000943F0000}"/>
    <cellStyle name="Normal 4 3 3 2 3 2 3 2" xfId="35479" xr:uid="{00000000-0005-0000-0000-0000953F0000}"/>
    <cellStyle name="Normal 4 3 3 2 3 2 4" xfId="30169" xr:uid="{00000000-0005-0000-0000-0000963F0000}"/>
    <cellStyle name="Normal 4 3 3 2 3 2 5" xfId="24854" xr:uid="{00000000-0005-0000-0000-0000973F0000}"/>
    <cellStyle name="Normal 4 3 3 2 3 3" xfId="8783" xr:uid="{00000000-0005-0000-0000-0000983F0000}"/>
    <cellStyle name="Normal 4 3 3 2 3 3 2" xfId="19217" xr:uid="{00000000-0005-0000-0000-0000993F0000}"/>
    <cellStyle name="Normal 4 3 3 2 3 3 2 2" xfId="42562" xr:uid="{00000000-0005-0000-0000-00009A3F0000}"/>
    <cellStyle name="Normal 4 3 3 2 3 3 3" xfId="14063" xr:uid="{00000000-0005-0000-0000-00009B3F0000}"/>
    <cellStyle name="Normal 4 3 3 2 3 3 3 2" xfId="37247" xr:uid="{00000000-0005-0000-0000-00009C3F0000}"/>
    <cellStyle name="Normal 4 3 3 2 3 3 4" xfId="31937" xr:uid="{00000000-0005-0000-0000-00009D3F0000}"/>
    <cellStyle name="Normal 4 3 3 2 3 3 5" xfId="26622" xr:uid="{00000000-0005-0000-0000-00009E3F0000}"/>
    <cellStyle name="Normal 4 3 3 2 3 4" xfId="15844" xr:uid="{00000000-0005-0000-0000-00009F3F0000}"/>
    <cellStyle name="Normal 4 3 3 2 3 4 2" xfId="39031" xr:uid="{00000000-0005-0000-0000-0000A03F0000}"/>
    <cellStyle name="Normal 4 3 3 2 3 5" xfId="10535" xr:uid="{00000000-0005-0000-0000-0000A13F0000}"/>
    <cellStyle name="Normal 4 3 3 2 3 5 2" xfId="33716" xr:uid="{00000000-0005-0000-0000-0000A23F0000}"/>
    <cellStyle name="Normal 4 3 3 2 3 6" xfId="21162" xr:uid="{00000000-0005-0000-0000-0000A33F0000}"/>
    <cellStyle name="Normal 4 3 3 2 3 6 2" xfId="28406" xr:uid="{00000000-0005-0000-0000-0000A43F0000}"/>
    <cellStyle name="Normal 4 3 3 2 3 7" xfId="23091" xr:uid="{00000000-0005-0000-0000-0000A53F0000}"/>
    <cellStyle name="Normal 4 3 3 2 3 8" xfId="44357" xr:uid="{00000000-0005-0000-0000-0000A63F0000}"/>
    <cellStyle name="Normal 4 3 3 2 3 9" xfId="4769" xr:uid="{00000000-0005-0000-0000-0000A73F0000}"/>
    <cellStyle name="Normal 4 3 3 2 4" xfId="6333" xr:uid="{00000000-0005-0000-0000-0000A83F0000}"/>
    <cellStyle name="Normal 4 3 3 2 4 2" xfId="16766" xr:uid="{00000000-0005-0000-0000-0000A93F0000}"/>
    <cellStyle name="Normal 4 3 3 2 4 2 2" xfId="39982" xr:uid="{00000000-0005-0000-0000-0000AA3F0000}"/>
    <cellStyle name="Normal 4 3 3 2 4 3" xfId="11484" xr:uid="{00000000-0005-0000-0000-0000AB3F0000}"/>
    <cellStyle name="Normal 4 3 3 2 4 3 2" xfId="34667" xr:uid="{00000000-0005-0000-0000-0000AC3F0000}"/>
    <cellStyle name="Normal 4 3 3 2 4 4" xfId="29357" xr:uid="{00000000-0005-0000-0000-0000AD3F0000}"/>
    <cellStyle name="Normal 4 3 3 2 4 5" xfId="24042" xr:uid="{00000000-0005-0000-0000-0000AE3F0000}"/>
    <cellStyle name="Normal 4 3 3 2 5" xfId="8055" xr:uid="{00000000-0005-0000-0000-0000AF3F0000}"/>
    <cellStyle name="Normal 4 3 3 2 5 2" xfId="18406" xr:uid="{00000000-0005-0000-0000-0000B03F0000}"/>
    <cellStyle name="Normal 4 3 3 2 5 2 2" xfId="41750" xr:uid="{00000000-0005-0000-0000-0000B13F0000}"/>
    <cellStyle name="Normal 4 3 3 2 5 3" xfId="13251" xr:uid="{00000000-0005-0000-0000-0000B23F0000}"/>
    <cellStyle name="Normal 4 3 3 2 5 3 2" xfId="36435" xr:uid="{00000000-0005-0000-0000-0000B33F0000}"/>
    <cellStyle name="Normal 4 3 3 2 5 4" xfId="31125" xr:uid="{00000000-0005-0000-0000-0000B43F0000}"/>
    <cellStyle name="Normal 4 3 3 2 5 5" xfId="25810" xr:uid="{00000000-0005-0000-0000-0000B53F0000}"/>
    <cellStyle name="Normal 4 3 3 2 6" xfId="15032" xr:uid="{00000000-0005-0000-0000-0000B63F0000}"/>
    <cellStyle name="Normal 4 3 3 2 6 2" xfId="38219" xr:uid="{00000000-0005-0000-0000-0000B73F0000}"/>
    <cellStyle name="Normal 4 3 3 2 7" xfId="9723" xr:uid="{00000000-0005-0000-0000-0000B83F0000}"/>
    <cellStyle name="Normal 4 3 3 2 7 2" xfId="32904" xr:uid="{00000000-0005-0000-0000-0000B93F0000}"/>
    <cellStyle name="Normal 4 3 3 2 8" xfId="20350" xr:uid="{00000000-0005-0000-0000-0000BA3F0000}"/>
    <cellStyle name="Normal 4 3 3 2 8 2" xfId="27594" xr:uid="{00000000-0005-0000-0000-0000BB3F0000}"/>
    <cellStyle name="Normal 4 3 3 2 9" xfId="22279" xr:uid="{00000000-0005-0000-0000-0000BC3F0000}"/>
    <cellStyle name="Normal 4 3 3 3" xfId="881" xr:uid="{00000000-0005-0000-0000-0000BD3F0000}"/>
    <cellStyle name="Normal 4 3 3 3 10" xfId="43674" xr:uid="{00000000-0005-0000-0000-0000BE3F0000}"/>
    <cellStyle name="Normal 4 3 3 3 11" xfId="4770" xr:uid="{00000000-0005-0000-0000-0000BF3F0000}"/>
    <cellStyle name="Normal 4 3 3 3 12" xfId="2834" xr:uid="{00000000-0005-0000-0000-0000C03F0000}"/>
    <cellStyle name="Normal 4 3 3 3 2" xfId="1289" xr:uid="{00000000-0005-0000-0000-0000C13F0000}"/>
    <cellStyle name="Normal 4 3 3 3 2 10" xfId="4771" xr:uid="{00000000-0005-0000-0000-0000C23F0000}"/>
    <cellStyle name="Normal 4 3 3 3 2 11" xfId="3240" xr:uid="{00000000-0005-0000-0000-0000C33F0000}"/>
    <cellStyle name="Normal 4 3 3 3 2 2" xfId="2104" xr:uid="{00000000-0005-0000-0000-0000C43F0000}"/>
    <cellStyle name="Normal 4 3 3 3 2 2 10" xfId="4052" xr:uid="{00000000-0005-0000-0000-0000C53F0000}"/>
    <cellStyle name="Normal 4 3 3 3 2 2 2" xfId="7659" xr:uid="{00000000-0005-0000-0000-0000C63F0000}"/>
    <cellStyle name="Normal 4 3 3 3 2 2 2 2" xfId="17993" xr:uid="{00000000-0005-0000-0000-0000C73F0000}"/>
    <cellStyle name="Normal 4 3 3 3 2 2 2 2 2" xfId="41329" xr:uid="{00000000-0005-0000-0000-0000C83F0000}"/>
    <cellStyle name="Normal 4 3 3 3 2 2 2 3" xfId="12831" xr:uid="{00000000-0005-0000-0000-0000C93F0000}"/>
    <cellStyle name="Normal 4 3 3 3 2 2 2 3 2" xfId="36014" xr:uid="{00000000-0005-0000-0000-0000CA3F0000}"/>
    <cellStyle name="Normal 4 3 3 3 2 2 2 4" xfId="30704" xr:uid="{00000000-0005-0000-0000-0000CB3F0000}"/>
    <cellStyle name="Normal 4 3 3 3 2 2 2 5" xfId="25389" xr:uid="{00000000-0005-0000-0000-0000CC3F0000}"/>
    <cellStyle name="Normal 4 3 3 3 2 2 3" xfId="9283" xr:uid="{00000000-0005-0000-0000-0000CD3F0000}"/>
    <cellStyle name="Normal 4 3 3 3 2 2 3 2" xfId="19752" xr:uid="{00000000-0005-0000-0000-0000CE3F0000}"/>
    <cellStyle name="Normal 4 3 3 3 2 2 3 2 2" xfId="43097" xr:uid="{00000000-0005-0000-0000-0000CF3F0000}"/>
    <cellStyle name="Normal 4 3 3 3 2 2 3 3" xfId="14598" xr:uid="{00000000-0005-0000-0000-0000D03F0000}"/>
    <cellStyle name="Normal 4 3 3 3 2 2 3 3 2" xfId="37782" xr:uid="{00000000-0005-0000-0000-0000D13F0000}"/>
    <cellStyle name="Normal 4 3 3 3 2 2 3 4" xfId="32472" xr:uid="{00000000-0005-0000-0000-0000D23F0000}"/>
    <cellStyle name="Normal 4 3 3 3 2 2 3 5" xfId="27157" xr:uid="{00000000-0005-0000-0000-0000D33F0000}"/>
    <cellStyle name="Normal 4 3 3 3 2 2 4" xfId="16379" xr:uid="{00000000-0005-0000-0000-0000D43F0000}"/>
    <cellStyle name="Normal 4 3 3 3 2 2 4 2" xfId="39566" xr:uid="{00000000-0005-0000-0000-0000D53F0000}"/>
    <cellStyle name="Normal 4 3 3 3 2 2 5" xfId="11070" xr:uid="{00000000-0005-0000-0000-0000D63F0000}"/>
    <cellStyle name="Normal 4 3 3 3 2 2 5 2" xfId="34251" xr:uid="{00000000-0005-0000-0000-0000D73F0000}"/>
    <cellStyle name="Normal 4 3 3 3 2 2 6" xfId="21697" xr:uid="{00000000-0005-0000-0000-0000D83F0000}"/>
    <cellStyle name="Normal 4 3 3 3 2 2 6 2" xfId="28941" xr:uid="{00000000-0005-0000-0000-0000D93F0000}"/>
    <cellStyle name="Normal 4 3 3 3 2 2 7" xfId="23626" xr:uid="{00000000-0005-0000-0000-0000DA3F0000}"/>
    <cellStyle name="Normal 4 3 3 3 2 2 8" xfId="44892" xr:uid="{00000000-0005-0000-0000-0000DB3F0000}"/>
    <cellStyle name="Normal 4 3 3 3 2 2 9" xfId="4772" xr:uid="{00000000-0005-0000-0000-0000DC3F0000}"/>
    <cellStyle name="Normal 4 3 3 3 2 3" xfId="6859" xr:uid="{00000000-0005-0000-0000-0000DD3F0000}"/>
    <cellStyle name="Normal 4 3 3 3 2 3 2" xfId="17229" xr:uid="{00000000-0005-0000-0000-0000DE3F0000}"/>
    <cellStyle name="Normal 4 3 3 3 2 3 2 2" xfId="40517" xr:uid="{00000000-0005-0000-0000-0000DF3F0000}"/>
    <cellStyle name="Normal 4 3 3 3 2 3 3" xfId="12019" xr:uid="{00000000-0005-0000-0000-0000E03F0000}"/>
    <cellStyle name="Normal 4 3 3 3 2 3 3 2" xfId="35202" xr:uid="{00000000-0005-0000-0000-0000E13F0000}"/>
    <cellStyle name="Normal 4 3 3 3 2 3 4" xfId="29892" xr:uid="{00000000-0005-0000-0000-0000E23F0000}"/>
    <cellStyle name="Normal 4 3 3 3 2 3 5" xfId="24577" xr:uid="{00000000-0005-0000-0000-0000E33F0000}"/>
    <cellStyle name="Normal 4 3 3 3 2 4" xfId="8518" xr:uid="{00000000-0005-0000-0000-0000E43F0000}"/>
    <cellStyle name="Normal 4 3 3 3 2 4 2" xfId="18940" xr:uid="{00000000-0005-0000-0000-0000E53F0000}"/>
    <cellStyle name="Normal 4 3 3 3 2 4 2 2" xfId="42285" xr:uid="{00000000-0005-0000-0000-0000E63F0000}"/>
    <cellStyle name="Normal 4 3 3 3 2 4 3" xfId="13786" xr:uid="{00000000-0005-0000-0000-0000E73F0000}"/>
    <cellStyle name="Normal 4 3 3 3 2 4 3 2" xfId="36970" xr:uid="{00000000-0005-0000-0000-0000E83F0000}"/>
    <cellStyle name="Normal 4 3 3 3 2 4 4" xfId="31660" xr:uid="{00000000-0005-0000-0000-0000E93F0000}"/>
    <cellStyle name="Normal 4 3 3 3 2 4 5" xfId="26345" xr:uid="{00000000-0005-0000-0000-0000EA3F0000}"/>
    <cellStyle name="Normal 4 3 3 3 2 5" xfId="15567" xr:uid="{00000000-0005-0000-0000-0000EB3F0000}"/>
    <cellStyle name="Normal 4 3 3 3 2 5 2" xfId="38754" xr:uid="{00000000-0005-0000-0000-0000EC3F0000}"/>
    <cellStyle name="Normal 4 3 3 3 2 6" xfId="10258" xr:uid="{00000000-0005-0000-0000-0000ED3F0000}"/>
    <cellStyle name="Normal 4 3 3 3 2 6 2" xfId="33439" xr:uid="{00000000-0005-0000-0000-0000EE3F0000}"/>
    <cellStyle name="Normal 4 3 3 3 2 7" xfId="20885" xr:uid="{00000000-0005-0000-0000-0000EF3F0000}"/>
    <cellStyle name="Normal 4 3 3 3 2 7 2" xfId="28129" xr:uid="{00000000-0005-0000-0000-0000F03F0000}"/>
    <cellStyle name="Normal 4 3 3 3 2 8" xfId="22814" xr:uid="{00000000-0005-0000-0000-0000F13F0000}"/>
    <cellStyle name="Normal 4 3 3 3 2 9" xfId="44080" xr:uid="{00000000-0005-0000-0000-0000F23F0000}"/>
    <cellStyle name="Normal 4 3 3 3 3" xfId="1697" xr:uid="{00000000-0005-0000-0000-0000F33F0000}"/>
    <cellStyle name="Normal 4 3 3 3 3 10" xfId="3646" xr:uid="{00000000-0005-0000-0000-0000F43F0000}"/>
    <cellStyle name="Normal 4 3 3 3 3 2" xfId="7259" xr:uid="{00000000-0005-0000-0000-0000F53F0000}"/>
    <cellStyle name="Normal 4 3 3 3 3 2 2" xfId="17611" xr:uid="{00000000-0005-0000-0000-0000F63F0000}"/>
    <cellStyle name="Normal 4 3 3 3 3 2 2 2" xfId="40923" xr:uid="{00000000-0005-0000-0000-0000F73F0000}"/>
    <cellStyle name="Normal 4 3 3 3 3 2 3" xfId="12425" xr:uid="{00000000-0005-0000-0000-0000F83F0000}"/>
    <cellStyle name="Normal 4 3 3 3 3 2 3 2" xfId="35608" xr:uid="{00000000-0005-0000-0000-0000F93F0000}"/>
    <cellStyle name="Normal 4 3 3 3 3 2 4" xfId="30298" xr:uid="{00000000-0005-0000-0000-0000FA3F0000}"/>
    <cellStyle name="Normal 4 3 3 3 3 2 5" xfId="24983" xr:uid="{00000000-0005-0000-0000-0000FB3F0000}"/>
    <cellStyle name="Normal 4 3 3 3 3 3" xfId="8900" xr:uid="{00000000-0005-0000-0000-0000FC3F0000}"/>
    <cellStyle name="Normal 4 3 3 3 3 3 2" xfId="19346" xr:uid="{00000000-0005-0000-0000-0000FD3F0000}"/>
    <cellStyle name="Normal 4 3 3 3 3 3 2 2" xfId="42691" xr:uid="{00000000-0005-0000-0000-0000FE3F0000}"/>
    <cellStyle name="Normal 4 3 3 3 3 3 3" xfId="14192" xr:uid="{00000000-0005-0000-0000-0000FF3F0000}"/>
    <cellStyle name="Normal 4 3 3 3 3 3 3 2" xfId="37376" xr:uid="{00000000-0005-0000-0000-000000400000}"/>
    <cellStyle name="Normal 4 3 3 3 3 3 4" xfId="32066" xr:uid="{00000000-0005-0000-0000-000001400000}"/>
    <cellStyle name="Normal 4 3 3 3 3 3 5" xfId="26751" xr:uid="{00000000-0005-0000-0000-000002400000}"/>
    <cellStyle name="Normal 4 3 3 3 3 4" xfId="15973" xr:uid="{00000000-0005-0000-0000-000003400000}"/>
    <cellStyle name="Normal 4 3 3 3 3 4 2" xfId="39160" xr:uid="{00000000-0005-0000-0000-000004400000}"/>
    <cellStyle name="Normal 4 3 3 3 3 5" xfId="10664" xr:uid="{00000000-0005-0000-0000-000005400000}"/>
    <cellStyle name="Normal 4 3 3 3 3 5 2" xfId="33845" xr:uid="{00000000-0005-0000-0000-000006400000}"/>
    <cellStyle name="Normal 4 3 3 3 3 6" xfId="21291" xr:uid="{00000000-0005-0000-0000-000007400000}"/>
    <cellStyle name="Normal 4 3 3 3 3 6 2" xfId="28535" xr:uid="{00000000-0005-0000-0000-000008400000}"/>
    <cellStyle name="Normal 4 3 3 3 3 7" xfId="23220" xr:uid="{00000000-0005-0000-0000-000009400000}"/>
    <cellStyle name="Normal 4 3 3 3 3 8" xfId="44486" xr:uid="{00000000-0005-0000-0000-00000A400000}"/>
    <cellStyle name="Normal 4 3 3 3 3 9" xfId="4773" xr:uid="{00000000-0005-0000-0000-00000B400000}"/>
    <cellStyle name="Normal 4 3 3 3 4" xfId="6460" xr:uid="{00000000-0005-0000-0000-00000C400000}"/>
    <cellStyle name="Normal 4 3 3 3 4 2" xfId="16871" xr:uid="{00000000-0005-0000-0000-00000D400000}"/>
    <cellStyle name="Normal 4 3 3 3 4 2 2" xfId="40111" xr:uid="{00000000-0005-0000-0000-00000E400000}"/>
    <cellStyle name="Normal 4 3 3 3 4 3" xfId="11613" xr:uid="{00000000-0005-0000-0000-00000F400000}"/>
    <cellStyle name="Normal 4 3 3 3 4 3 2" xfId="34796" xr:uid="{00000000-0005-0000-0000-000010400000}"/>
    <cellStyle name="Normal 4 3 3 3 4 4" xfId="29486" xr:uid="{00000000-0005-0000-0000-000011400000}"/>
    <cellStyle name="Normal 4 3 3 3 4 5" xfId="24171" xr:uid="{00000000-0005-0000-0000-000012400000}"/>
    <cellStyle name="Normal 4 3 3 3 5" xfId="8160" xr:uid="{00000000-0005-0000-0000-000013400000}"/>
    <cellStyle name="Normal 4 3 3 3 5 2" xfId="18535" xr:uid="{00000000-0005-0000-0000-000014400000}"/>
    <cellStyle name="Normal 4 3 3 3 5 2 2" xfId="41879" xr:uid="{00000000-0005-0000-0000-000015400000}"/>
    <cellStyle name="Normal 4 3 3 3 5 3" xfId="13380" xr:uid="{00000000-0005-0000-0000-000016400000}"/>
    <cellStyle name="Normal 4 3 3 3 5 3 2" xfId="36564" xr:uid="{00000000-0005-0000-0000-000017400000}"/>
    <cellStyle name="Normal 4 3 3 3 5 4" xfId="31254" xr:uid="{00000000-0005-0000-0000-000018400000}"/>
    <cellStyle name="Normal 4 3 3 3 5 5" xfId="25939" xr:uid="{00000000-0005-0000-0000-000019400000}"/>
    <cellStyle name="Normal 4 3 3 3 6" xfId="15161" xr:uid="{00000000-0005-0000-0000-00001A400000}"/>
    <cellStyle name="Normal 4 3 3 3 6 2" xfId="38348" xr:uid="{00000000-0005-0000-0000-00001B400000}"/>
    <cellStyle name="Normal 4 3 3 3 7" xfId="9852" xr:uid="{00000000-0005-0000-0000-00001C400000}"/>
    <cellStyle name="Normal 4 3 3 3 7 2" xfId="33033" xr:uid="{00000000-0005-0000-0000-00001D400000}"/>
    <cellStyle name="Normal 4 3 3 3 8" xfId="20479" xr:uid="{00000000-0005-0000-0000-00001E400000}"/>
    <cellStyle name="Normal 4 3 3 3 8 2" xfId="27723" xr:uid="{00000000-0005-0000-0000-00001F400000}"/>
    <cellStyle name="Normal 4 3 3 3 9" xfId="22408" xr:uid="{00000000-0005-0000-0000-000020400000}"/>
    <cellStyle name="Normal 4 3 3 4" xfId="1025" xr:uid="{00000000-0005-0000-0000-000021400000}"/>
    <cellStyle name="Normal 4 3 3 4 10" xfId="4774" xr:uid="{00000000-0005-0000-0000-000022400000}"/>
    <cellStyle name="Normal 4 3 3 4 11" xfId="2976" xr:uid="{00000000-0005-0000-0000-000023400000}"/>
    <cellStyle name="Normal 4 3 3 4 2" xfId="1840" xr:uid="{00000000-0005-0000-0000-000024400000}"/>
    <cellStyle name="Normal 4 3 3 4 2 10" xfId="3788" xr:uid="{00000000-0005-0000-0000-000025400000}"/>
    <cellStyle name="Normal 4 3 3 4 2 2" xfId="7399" xr:uid="{00000000-0005-0000-0000-000026400000}"/>
    <cellStyle name="Normal 4 3 3 4 2 2 2" xfId="17753" xr:uid="{00000000-0005-0000-0000-000027400000}"/>
    <cellStyle name="Normal 4 3 3 4 2 2 2 2" xfId="41065" xr:uid="{00000000-0005-0000-0000-000028400000}"/>
    <cellStyle name="Normal 4 3 3 4 2 2 3" xfId="12567" xr:uid="{00000000-0005-0000-0000-000029400000}"/>
    <cellStyle name="Normal 4 3 3 4 2 2 3 2" xfId="35750" xr:uid="{00000000-0005-0000-0000-00002A400000}"/>
    <cellStyle name="Normal 4 3 3 4 2 2 4" xfId="30440" xr:uid="{00000000-0005-0000-0000-00002B400000}"/>
    <cellStyle name="Normal 4 3 3 4 2 2 5" xfId="25125" xr:uid="{00000000-0005-0000-0000-00002C400000}"/>
    <cellStyle name="Normal 4 3 3 4 2 3" xfId="9043" xr:uid="{00000000-0005-0000-0000-00002D400000}"/>
    <cellStyle name="Normal 4 3 3 4 2 3 2" xfId="19488" xr:uid="{00000000-0005-0000-0000-00002E400000}"/>
    <cellStyle name="Normal 4 3 3 4 2 3 2 2" xfId="42833" xr:uid="{00000000-0005-0000-0000-00002F400000}"/>
    <cellStyle name="Normal 4 3 3 4 2 3 3" xfId="14334" xr:uid="{00000000-0005-0000-0000-000030400000}"/>
    <cellStyle name="Normal 4 3 3 4 2 3 3 2" xfId="37518" xr:uid="{00000000-0005-0000-0000-000031400000}"/>
    <cellStyle name="Normal 4 3 3 4 2 3 4" xfId="32208" xr:uid="{00000000-0005-0000-0000-000032400000}"/>
    <cellStyle name="Normal 4 3 3 4 2 3 5" xfId="26893" xr:uid="{00000000-0005-0000-0000-000033400000}"/>
    <cellStyle name="Normal 4 3 3 4 2 4" xfId="16115" xr:uid="{00000000-0005-0000-0000-000034400000}"/>
    <cellStyle name="Normal 4 3 3 4 2 4 2" xfId="39302" xr:uid="{00000000-0005-0000-0000-000035400000}"/>
    <cellStyle name="Normal 4 3 3 4 2 5" xfId="10806" xr:uid="{00000000-0005-0000-0000-000036400000}"/>
    <cellStyle name="Normal 4 3 3 4 2 5 2" xfId="33987" xr:uid="{00000000-0005-0000-0000-000037400000}"/>
    <cellStyle name="Normal 4 3 3 4 2 6" xfId="21433" xr:uid="{00000000-0005-0000-0000-000038400000}"/>
    <cellStyle name="Normal 4 3 3 4 2 6 2" xfId="28677" xr:uid="{00000000-0005-0000-0000-000039400000}"/>
    <cellStyle name="Normal 4 3 3 4 2 7" xfId="23362" xr:uid="{00000000-0005-0000-0000-00003A400000}"/>
    <cellStyle name="Normal 4 3 3 4 2 8" xfId="44628" xr:uid="{00000000-0005-0000-0000-00003B400000}"/>
    <cellStyle name="Normal 4 3 3 4 2 9" xfId="4775" xr:uid="{00000000-0005-0000-0000-00003C400000}"/>
    <cellStyle name="Normal 4 3 3 4 3" xfId="6599" xr:uid="{00000000-0005-0000-0000-00003D400000}"/>
    <cellStyle name="Normal 4 3 3 4 3 2" xfId="17001" xr:uid="{00000000-0005-0000-0000-00003E400000}"/>
    <cellStyle name="Normal 4 3 3 4 3 2 2" xfId="40253" xr:uid="{00000000-0005-0000-0000-00003F400000}"/>
    <cellStyle name="Normal 4 3 3 4 3 3" xfId="11755" xr:uid="{00000000-0005-0000-0000-000040400000}"/>
    <cellStyle name="Normal 4 3 3 4 3 3 2" xfId="34938" xr:uid="{00000000-0005-0000-0000-000041400000}"/>
    <cellStyle name="Normal 4 3 3 4 3 4" xfId="29628" xr:uid="{00000000-0005-0000-0000-000042400000}"/>
    <cellStyle name="Normal 4 3 3 4 3 5" xfId="24313" xr:uid="{00000000-0005-0000-0000-000043400000}"/>
    <cellStyle name="Normal 4 3 3 4 4" xfId="8290" xr:uid="{00000000-0005-0000-0000-000044400000}"/>
    <cellStyle name="Normal 4 3 3 4 4 2" xfId="18676" xr:uid="{00000000-0005-0000-0000-000045400000}"/>
    <cellStyle name="Normal 4 3 3 4 4 2 2" xfId="42021" xr:uid="{00000000-0005-0000-0000-000046400000}"/>
    <cellStyle name="Normal 4 3 3 4 4 3" xfId="13522" xr:uid="{00000000-0005-0000-0000-000047400000}"/>
    <cellStyle name="Normal 4 3 3 4 4 3 2" xfId="36706" xr:uid="{00000000-0005-0000-0000-000048400000}"/>
    <cellStyle name="Normal 4 3 3 4 4 4" xfId="31396" xr:uid="{00000000-0005-0000-0000-000049400000}"/>
    <cellStyle name="Normal 4 3 3 4 4 5" xfId="26081" xr:uid="{00000000-0005-0000-0000-00004A400000}"/>
    <cellStyle name="Normal 4 3 3 4 5" xfId="15303" xr:uid="{00000000-0005-0000-0000-00004B400000}"/>
    <cellStyle name="Normal 4 3 3 4 5 2" xfId="38490" xr:uid="{00000000-0005-0000-0000-00004C400000}"/>
    <cellStyle name="Normal 4 3 3 4 6" xfId="9994" xr:uid="{00000000-0005-0000-0000-00004D400000}"/>
    <cellStyle name="Normal 4 3 3 4 6 2" xfId="33175" xr:uid="{00000000-0005-0000-0000-00004E400000}"/>
    <cellStyle name="Normal 4 3 3 4 7" xfId="20621" xr:uid="{00000000-0005-0000-0000-00004F400000}"/>
    <cellStyle name="Normal 4 3 3 4 7 2" xfId="27865" xr:uid="{00000000-0005-0000-0000-000050400000}"/>
    <cellStyle name="Normal 4 3 3 4 8" xfId="22550" xr:uid="{00000000-0005-0000-0000-000051400000}"/>
    <cellStyle name="Normal 4 3 3 4 9" xfId="43816" xr:uid="{00000000-0005-0000-0000-000052400000}"/>
    <cellStyle name="Normal 4 3 3 5" xfId="606" xr:uid="{00000000-0005-0000-0000-000053400000}"/>
    <cellStyle name="Normal 4 3 3 5 10" xfId="2570" xr:uid="{00000000-0005-0000-0000-000054400000}"/>
    <cellStyle name="Normal 4 3 3 5 2" xfId="6200" xr:uid="{00000000-0005-0000-0000-000055400000}"/>
    <cellStyle name="Normal 4 3 3 5 2 2" xfId="16643" xr:uid="{00000000-0005-0000-0000-000056400000}"/>
    <cellStyle name="Normal 4 3 3 5 2 2 2" xfId="39847" xr:uid="{00000000-0005-0000-0000-000057400000}"/>
    <cellStyle name="Normal 4 3 3 5 2 3" xfId="11349" xr:uid="{00000000-0005-0000-0000-000058400000}"/>
    <cellStyle name="Normal 4 3 3 5 2 3 2" xfId="34532" xr:uid="{00000000-0005-0000-0000-000059400000}"/>
    <cellStyle name="Normal 4 3 3 5 2 4" xfId="29222" xr:uid="{00000000-0005-0000-0000-00005A400000}"/>
    <cellStyle name="Normal 4 3 3 5 2 5" xfId="23907" xr:uid="{00000000-0005-0000-0000-00005B400000}"/>
    <cellStyle name="Normal 4 3 3 5 3" xfId="7932" xr:uid="{00000000-0005-0000-0000-00005C400000}"/>
    <cellStyle name="Normal 4 3 3 5 3 2" xfId="18271" xr:uid="{00000000-0005-0000-0000-00005D400000}"/>
    <cellStyle name="Normal 4 3 3 5 3 2 2" xfId="41615" xr:uid="{00000000-0005-0000-0000-00005E400000}"/>
    <cellStyle name="Normal 4 3 3 5 3 3" xfId="13116" xr:uid="{00000000-0005-0000-0000-00005F400000}"/>
    <cellStyle name="Normal 4 3 3 5 3 3 2" xfId="36300" xr:uid="{00000000-0005-0000-0000-000060400000}"/>
    <cellStyle name="Normal 4 3 3 5 3 4" xfId="30990" xr:uid="{00000000-0005-0000-0000-000061400000}"/>
    <cellStyle name="Normal 4 3 3 5 3 5" xfId="25675" xr:uid="{00000000-0005-0000-0000-000062400000}"/>
    <cellStyle name="Normal 4 3 3 5 4" xfId="14897" xr:uid="{00000000-0005-0000-0000-000063400000}"/>
    <cellStyle name="Normal 4 3 3 5 4 2" xfId="38084" xr:uid="{00000000-0005-0000-0000-000064400000}"/>
    <cellStyle name="Normal 4 3 3 5 5" xfId="9588" xr:uid="{00000000-0005-0000-0000-000065400000}"/>
    <cellStyle name="Normal 4 3 3 5 5 2" xfId="32769" xr:uid="{00000000-0005-0000-0000-000066400000}"/>
    <cellStyle name="Normal 4 3 3 5 6" xfId="20215" xr:uid="{00000000-0005-0000-0000-000067400000}"/>
    <cellStyle name="Normal 4 3 3 5 6 2" xfId="27459" xr:uid="{00000000-0005-0000-0000-000068400000}"/>
    <cellStyle name="Normal 4 3 3 5 7" xfId="22144" xr:uid="{00000000-0005-0000-0000-000069400000}"/>
    <cellStyle name="Normal 4 3 3 5 8" xfId="43410" xr:uid="{00000000-0005-0000-0000-00006A400000}"/>
    <cellStyle name="Normal 4 3 3 5 9" xfId="4776" xr:uid="{00000000-0005-0000-0000-00006B400000}"/>
    <cellStyle name="Normal 4 3 3 6" xfId="1433" xr:uid="{00000000-0005-0000-0000-00006C400000}"/>
    <cellStyle name="Normal 4 3 3 6 10" xfId="3382" xr:uid="{00000000-0005-0000-0000-00006D400000}"/>
    <cellStyle name="Normal 4 3 3 6 2" xfId="6999" xr:uid="{00000000-0005-0000-0000-00006E400000}"/>
    <cellStyle name="Normal 4 3 3 6 2 2" xfId="17371" xr:uid="{00000000-0005-0000-0000-00006F400000}"/>
    <cellStyle name="Normal 4 3 3 6 2 2 2" xfId="40659" xr:uid="{00000000-0005-0000-0000-000070400000}"/>
    <cellStyle name="Normal 4 3 3 6 2 3" xfId="12161" xr:uid="{00000000-0005-0000-0000-000071400000}"/>
    <cellStyle name="Normal 4 3 3 6 2 3 2" xfId="35344" xr:uid="{00000000-0005-0000-0000-000072400000}"/>
    <cellStyle name="Normal 4 3 3 6 2 4" xfId="30034" xr:uid="{00000000-0005-0000-0000-000073400000}"/>
    <cellStyle name="Normal 4 3 3 6 2 5" xfId="24719" xr:uid="{00000000-0005-0000-0000-000074400000}"/>
    <cellStyle name="Normal 4 3 3 6 3" xfId="8660" xr:uid="{00000000-0005-0000-0000-000075400000}"/>
    <cellStyle name="Normal 4 3 3 6 3 2" xfId="19082" xr:uid="{00000000-0005-0000-0000-000076400000}"/>
    <cellStyle name="Normal 4 3 3 6 3 2 2" xfId="42427" xr:uid="{00000000-0005-0000-0000-000077400000}"/>
    <cellStyle name="Normal 4 3 3 6 3 3" xfId="13928" xr:uid="{00000000-0005-0000-0000-000078400000}"/>
    <cellStyle name="Normal 4 3 3 6 3 3 2" xfId="37112" xr:uid="{00000000-0005-0000-0000-000079400000}"/>
    <cellStyle name="Normal 4 3 3 6 3 4" xfId="31802" xr:uid="{00000000-0005-0000-0000-00007A400000}"/>
    <cellStyle name="Normal 4 3 3 6 3 5" xfId="26487" xr:uid="{00000000-0005-0000-0000-00007B400000}"/>
    <cellStyle name="Normal 4 3 3 6 4" xfId="15709" xr:uid="{00000000-0005-0000-0000-00007C400000}"/>
    <cellStyle name="Normal 4 3 3 6 4 2" xfId="38896" xr:uid="{00000000-0005-0000-0000-00007D400000}"/>
    <cellStyle name="Normal 4 3 3 6 5" xfId="10400" xr:uid="{00000000-0005-0000-0000-00007E400000}"/>
    <cellStyle name="Normal 4 3 3 6 5 2" xfId="33581" xr:uid="{00000000-0005-0000-0000-00007F400000}"/>
    <cellStyle name="Normal 4 3 3 6 6" xfId="21027" xr:uid="{00000000-0005-0000-0000-000080400000}"/>
    <cellStyle name="Normal 4 3 3 6 6 2" xfId="28271" xr:uid="{00000000-0005-0000-0000-000081400000}"/>
    <cellStyle name="Normal 4 3 3 6 7" xfId="22956" xr:uid="{00000000-0005-0000-0000-000082400000}"/>
    <cellStyle name="Normal 4 3 3 6 8" xfId="44222" xr:uid="{00000000-0005-0000-0000-000083400000}"/>
    <cellStyle name="Normal 4 3 3 6 9" xfId="4777" xr:uid="{00000000-0005-0000-0000-000084400000}"/>
    <cellStyle name="Normal 4 3 3 7" xfId="6067" xr:uid="{00000000-0005-0000-0000-000085400000}"/>
    <cellStyle name="Normal 4 3 3 7 2" xfId="16522" xr:uid="{00000000-0005-0000-0000-000086400000}"/>
    <cellStyle name="Normal 4 3 3 7 2 2" xfId="39713" xr:uid="{00000000-0005-0000-0000-000087400000}"/>
    <cellStyle name="Normal 4 3 3 7 3" xfId="11215" xr:uid="{00000000-0005-0000-0000-000088400000}"/>
    <cellStyle name="Normal 4 3 3 7 3 2" xfId="34398" xr:uid="{00000000-0005-0000-0000-000089400000}"/>
    <cellStyle name="Normal 4 3 3 7 4" xfId="29088" xr:uid="{00000000-0005-0000-0000-00008A400000}"/>
    <cellStyle name="Normal 4 3 3 7 5" xfId="23773" xr:uid="{00000000-0005-0000-0000-00008B400000}"/>
    <cellStyle name="Normal 4 3 3 8" xfId="7811" xr:uid="{00000000-0005-0000-0000-00008C400000}"/>
    <cellStyle name="Normal 4 3 3 8 2" xfId="18138" xr:uid="{00000000-0005-0000-0000-00008D400000}"/>
    <cellStyle name="Normal 4 3 3 8 2 2" xfId="41481" xr:uid="{00000000-0005-0000-0000-00008E400000}"/>
    <cellStyle name="Normal 4 3 3 8 3" xfId="12982" xr:uid="{00000000-0005-0000-0000-00008F400000}"/>
    <cellStyle name="Normal 4 3 3 8 3 2" xfId="36166" xr:uid="{00000000-0005-0000-0000-000090400000}"/>
    <cellStyle name="Normal 4 3 3 8 4" xfId="30856" xr:uid="{00000000-0005-0000-0000-000091400000}"/>
    <cellStyle name="Normal 4 3 3 8 5" xfId="25541" xr:uid="{00000000-0005-0000-0000-000092400000}"/>
    <cellStyle name="Normal 4 3 3 9" xfId="14763" xr:uid="{00000000-0005-0000-0000-000093400000}"/>
    <cellStyle name="Normal 4 3 3 9 2" xfId="37950" xr:uid="{00000000-0005-0000-0000-000094400000}"/>
    <cellStyle name="Normal 4 3 4" xfId="797" xr:uid="{00000000-0005-0000-0000-000095400000}"/>
    <cellStyle name="Normal 4 3 5" xfId="694" xr:uid="{00000000-0005-0000-0000-000096400000}"/>
    <cellStyle name="Normal 4 3 5 10" xfId="43495" xr:uid="{00000000-0005-0000-0000-000097400000}"/>
    <cellStyle name="Normal 4 3 5 11" xfId="4778" xr:uid="{00000000-0005-0000-0000-000098400000}"/>
    <cellStyle name="Normal 4 3 5 12" xfId="2655" xr:uid="{00000000-0005-0000-0000-000099400000}"/>
    <cellStyle name="Normal 4 3 5 2" xfId="1110" xr:uid="{00000000-0005-0000-0000-00009A400000}"/>
    <cellStyle name="Normal 4 3 5 2 10" xfId="4779" xr:uid="{00000000-0005-0000-0000-00009B400000}"/>
    <cellStyle name="Normal 4 3 5 2 11" xfId="3061" xr:uid="{00000000-0005-0000-0000-00009C400000}"/>
    <cellStyle name="Normal 4 3 5 2 2" xfId="1925" xr:uid="{00000000-0005-0000-0000-00009D400000}"/>
    <cellStyle name="Normal 4 3 5 2 2 10" xfId="3873" xr:uid="{00000000-0005-0000-0000-00009E400000}"/>
    <cellStyle name="Normal 4 3 5 2 2 2" xfId="7483" xr:uid="{00000000-0005-0000-0000-00009F400000}"/>
    <cellStyle name="Normal 4 3 5 2 2 2 2" xfId="17826" xr:uid="{00000000-0005-0000-0000-0000A0400000}"/>
    <cellStyle name="Normal 4 3 5 2 2 2 2 2" xfId="41150" xr:uid="{00000000-0005-0000-0000-0000A1400000}"/>
    <cellStyle name="Normal 4 3 5 2 2 2 3" xfId="12652" xr:uid="{00000000-0005-0000-0000-0000A2400000}"/>
    <cellStyle name="Normal 4 3 5 2 2 2 3 2" xfId="35835" xr:uid="{00000000-0005-0000-0000-0000A3400000}"/>
    <cellStyle name="Normal 4 3 5 2 2 2 4" xfId="30525" xr:uid="{00000000-0005-0000-0000-0000A4400000}"/>
    <cellStyle name="Normal 4 3 5 2 2 2 5" xfId="25210" xr:uid="{00000000-0005-0000-0000-0000A5400000}"/>
    <cellStyle name="Normal 4 3 5 2 2 3" xfId="9116" xr:uid="{00000000-0005-0000-0000-0000A6400000}"/>
    <cellStyle name="Normal 4 3 5 2 2 3 2" xfId="19573" xr:uid="{00000000-0005-0000-0000-0000A7400000}"/>
    <cellStyle name="Normal 4 3 5 2 2 3 2 2" xfId="42918" xr:uid="{00000000-0005-0000-0000-0000A8400000}"/>
    <cellStyle name="Normal 4 3 5 2 2 3 3" xfId="14419" xr:uid="{00000000-0005-0000-0000-0000A9400000}"/>
    <cellStyle name="Normal 4 3 5 2 2 3 3 2" xfId="37603" xr:uid="{00000000-0005-0000-0000-0000AA400000}"/>
    <cellStyle name="Normal 4 3 5 2 2 3 4" xfId="32293" xr:uid="{00000000-0005-0000-0000-0000AB400000}"/>
    <cellStyle name="Normal 4 3 5 2 2 3 5" xfId="26978" xr:uid="{00000000-0005-0000-0000-0000AC400000}"/>
    <cellStyle name="Normal 4 3 5 2 2 4" xfId="16200" xr:uid="{00000000-0005-0000-0000-0000AD400000}"/>
    <cellStyle name="Normal 4 3 5 2 2 4 2" xfId="39387" xr:uid="{00000000-0005-0000-0000-0000AE400000}"/>
    <cellStyle name="Normal 4 3 5 2 2 5" xfId="10891" xr:uid="{00000000-0005-0000-0000-0000AF400000}"/>
    <cellStyle name="Normal 4 3 5 2 2 5 2" xfId="34072" xr:uid="{00000000-0005-0000-0000-0000B0400000}"/>
    <cellStyle name="Normal 4 3 5 2 2 6" xfId="21518" xr:uid="{00000000-0005-0000-0000-0000B1400000}"/>
    <cellStyle name="Normal 4 3 5 2 2 6 2" xfId="28762" xr:uid="{00000000-0005-0000-0000-0000B2400000}"/>
    <cellStyle name="Normal 4 3 5 2 2 7" xfId="23447" xr:uid="{00000000-0005-0000-0000-0000B3400000}"/>
    <cellStyle name="Normal 4 3 5 2 2 8" xfId="44713" xr:uid="{00000000-0005-0000-0000-0000B4400000}"/>
    <cellStyle name="Normal 4 3 5 2 2 9" xfId="4780" xr:uid="{00000000-0005-0000-0000-0000B5400000}"/>
    <cellStyle name="Normal 4 3 5 2 3" xfId="6683" xr:uid="{00000000-0005-0000-0000-0000B6400000}"/>
    <cellStyle name="Normal 4 3 5 2 3 2" xfId="17074" xr:uid="{00000000-0005-0000-0000-0000B7400000}"/>
    <cellStyle name="Normal 4 3 5 2 3 2 2" xfId="40338" xr:uid="{00000000-0005-0000-0000-0000B8400000}"/>
    <cellStyle name="Normal 4 3 5 2 3 3" xfId="11840" xr:uid="{00000000-0005-0000-0000-0000B9400000}"/>
    <cellStyle name="Normal 4 3 5 2 3 3 2" xfId="35023" xr:uid="{00000000-0005-0000-0000-0000BA400000}"/>
    <cellStyle name="Normal 4 3 5 2 3 4" xfId="29713" xr:uid="{00000000-0005-0000-0000-0000BB400000}"/>
    <cellStyle name="Normal 4 3 5 2 3 5" xfId="24398" xr:uid="{00000000-0005-0000-0000-0000BC400000}"/>
    <cellStyle name="Normal 4 3 5 2 4" xfId="8363" xr:uid="{00000000-0005-0000-0000-0000BD400000}"/>
    <cellStyle name="Normal 4 3 5 2 4 2" xfId="18761" xr:uid="{00000000-0005-0000-0000-0000BE400000}"/>
    <cellStyle name="Normal 4 3 5 2 4 2 2" xfId="42106" xr:uid="{00000000-0005-0000-0000-0000BF400000}"/>
    <cellStyle name="Normal 4 3 5 2 4 3" xfId="13607" xr:uid="{00000000-0005-0000-0000-0000C0400000}"/>
    <cellStyle name="Normal 4 3 5 2 4 3 2" xfId="36791" xr:uid="{00000000-0005-0000-0000-0000C1400000}"/>
    <cellStyle name="Normal 4 3 5 2 4 4" xfId="31481" xr:uid="{00000000-0005-0000-0000-0000C2400000}"/>
    <cellStyle name="Normal 4 3 5 2 4 5" xfId="26166" xr:uid="{00000000-0005-0000-0000-0000C3400000}"/>
    <cellStyle name="Normal 4 3 5 2 5" xfId="15388" xr:uid="{00000000-0005-0000-0000-0000C4400000}"/>
    <cellStyle name="Normal 4 3 5 2 5 2" xfId="38575" xr:uid="{00000000-0005-0000-0000-0000C5400000}"/>
    <cellStyle name="Normal 4 3 5 2 6" xfId="10079" xr:uid="{00000000-0005-0000-0000-0000C6400000}"/>
    <cellStyle name="Normal 4 3 5 2 6 2" xfId="33260" xr:uid="{00000000-0005-0000-0000-0000C7400000}"/>
    <cellStyle name="Normal 4 3 5 2 7" xfId="20706" xr:uid="{00000000-0005-0000-0000-0000C8400000}"/>
    <cellStyle name="Normal 4 3 5 2 7 2" xfId="27950" xr:uid="{00000000-0005-0000-0000-0000C9400000}"/>
    <cellStyle name="Normal 4 3 5 2 8" xfId="22635" xr:uid="{00000000-0005-0000-0000-0000CA400000}"/>
    <cellStyle name="Normal 4 3 5 2 9" xfId="43901" xr:uid="{00000000-0005-0000-0000-0000CB400000}"/>
    <cellStyle name="Normal 4 3 5 3" xfId="1518" xr:uid="{00000000-0005-0000-0000-0000CC400000}"/>
    <cellStyle name="Normal 4 3 5 3 10" xfId="3467" xr:uid="{00000000-0005-0000-0000-0000CD400000}"/>
    <cellStyle name="Normal 4 3 5 3 2" xfId="7083" xr:uid="{00000000-0005-0000-0000-0000CE400000}"/>
    <cellStyle name="Normal 4 3 5 3 2 2" xfId="17444" xr:uid="{00000000-0005-0000-0000-0000CF400000}"/>
    <cellStyle name="Normal 4 3 5 3 2 2 2" xfId="40744" xr:uid="{00000000-0005-0000-0000-0000D0400000}"/>
    <cellStyle name="Normal 4 3 5 3 2 3" xfId="12246" xr:uid="{00000000-0005-0000-0000-0000D1400000}"/>
    <cellStyle name="Normal 4 3 5 3 2 3 2" xfId="35429" xr:uid="{00000000-0005-0000-0000-0000D2400000}"/>
    <cellStyle name="Normal 4 3 5 3 2 4" xfId="30119" xr:uid="{00000000-0005-0000-0000-0000D3400000}"/>
    <cellStyle name="Normal 4 3 5 3 2 5" xfId="24804" xr:uid="{00000000-0005-0000-0000-0000D4400000}"/>
    <cellStyle name="Normal 4 3 5 3 3" xfId="8733" xr:uid="{00000000-0005-0000-0000-0000D5400000}"/>
    <cellStyle name="Normal 4 3 5 3 3 2" xfId="19167" xr:uid="{00000000-0005-0000-0000-0000D6400000}"/>
    <cellStyle name="Normal 4 3 5 3 3 2 2" xfId="42512" xr:uid="{00000000-0005-0000-0000-0000D7400000}"/>
    <cellStyle name="Normal 4 3 5 3 3 3" xfId="14013" xr:uid="{00000000-0005-0000-0000-0000D8400000}"/>
    <cellStyle name="Normal 4 3 5 3 3 3 2" xfId="37197" xr:uid="{00000000-0005-0000-0000-0000D9400000}"/>
    <cellStyle name="Normal 4 3 5 3 3 4" xfId="31887" xr:uid="{00000000-0005-0000-0000-0000DA400000}"/>
    <cellStyle name="Normal 4 3 5 3 3 5" xfId="26572" xr:uid="{00000000-0005-0000-0000-0000DB400000}"/>
    <cellStyle name="Normal 4 3 5 3 4" xfId="15794" xr:uid="{00000000-0005-0000-0000-0000DC400000}"/>
    <cellStyle name="Normal 4 3 5 3 4 2" xfId="38981" xr:uid="{00000000-0005-0000-0000-0000DD400000}"/>
    <cellStyle name="Normal 4 3 5 3 5" xfId="10485" xr:uid="{00000000-0005-0000-0000-0000DE400000}"/>
    <cellStyle name="Normal 4 3 5 3 5 2" xfId="33666" xr:uid="{00000000-0005-0000-0000-0000DF400000}"/>
    <cellStyle name="Normal 4 3 5 3 6" xfId="21112" xr:uid="{00000000-0005-0000-0000-0000E0400000}"/>
    <cellStyle name="Normal 4 3 5 3 6 2" xfId="28356" xr:uid="{00000000-0005-0000-0000-0000E1400000}"/>
    <cellStyle name="Normal 4 3 5 3 7" xfId="23041" xr:uid="{00000000-0005-0000-0000-0000E2400000}"/>
    <cellStyle name="Normal 4 3 5 3 8" xfId="44307" xr:uid="{00000000-0005-0000-0000-0000E3400000}"/>
    <cellStyle name="Normal 4 3 5 3 9" xfId="4781" xr:uid="{00000000-0005-0000-0000-0000E4400000}"/>
    <cellStyle name="Normal 4 3 5 4" xfId="6284" xr:uid="{00000000-0005-0000-0000-0000E5400000}"/>
    <cellStyle name="Normal 4 3 5 4 2" xfId="16716" xr:uid="{00000000-0005-0000-0000-0000E6400000}"/>
    <cellStyle name="Normal 4 3 5 4 2 2" xfId="39932" xr:uid="{00000000-0005-0000-0000-0000E7400000}"/>
    <cellStyle name="Normal 4 3 5 4 3" xfId="11434" xr:uid="{00000000-0005-0000-0000-0000E8400000}"/>
    <cellStyle name="Normal 4 3 5 4 3 2" xfId="34617" xr:uid="{00000000-0005-0000-0000-0000E9400000}"/>
    <cellStyle name="Normal 4 3 5 4 4" xfId="29307" xr:uid="{00000000-0005-0000-0000-0000EA400000}"/>
    <cellStyle name="Normal 4 3 5 4 5" xfId="23992" xr:uid="{00000000-0005-0000-0000-0000EB400000}"/>
    <cellStyle name="Normal 4 3 5 5" xfId="8005" xr:uid="{00000000-0005-0000-0000-0000EC400000}"/>
    <cellStyle name="Normal 4 3 5 5 2" xfId="18356" xr:uid="{00000000-0005-0000-0000-0000ED400000}"/>
    <cellStyle name="Normal 4 3 5 5 2 2" xfId="41700" xr:uid="{00000000-0005-0000-0000-0000EE400000}"/>
    <cellStyle name="Normal 4 3 5 5 3" xfId="13201" xr:uid="{00000000-0005-0000-0000-0000EF400000}"/>
    <cellStyle name="Normal 4 3 5 5 3 2" xfId="36385" xr:uid="{00000000-0005-0000-0000-0000F0400000}"/>
    <cellStyle name="Normal 4 3 5 5 4" xfId="31075" xr:uid="{00000000-0005-0000-0000-0000F1400000}"/>
    <cellStyle name="Normal 4 3 5 5 5" xfId="25760" xr:uid="{00000000-0005-0000-0000-0000F2400000}"/>
    <cellStyle name="Normal 4 3 5 6" xfId="14982" xr:uid="{00000000-0005-0000-0000-0000F3400000}"/>
    <cellStyle name="Normal 4 3 5 6 2" xfId="38169" xr:uid="{00000000-0005-0000-0000-0000F4400000}"/>
    <cellStyle name="Normal 4 3 5 7" xfId="9673" xr:uid="{00000000-0005-0000-0000-0000F5400000}"/>
    <cellStyle name="Normal 4 3 5 7 2" xfId="32854" xr:uid="{00000000-0005-0000-0000-0000F6400000}"/>
    <cellStyle name="Normal 4 3 5 8" xfId="20300" xr:uid="{00000000-0005-0000-0000-0000F7400000}"/>
    <cellStyle name="Normal 4 3 5 8 2" xfId="27544" xr:uid="{00000000-0005-0000-0000-0000F8400000}"/>
    <cellStyle name="Normal 4 3 5 9" xfId="22229" xr:uid="{00000000-0005-0000-0000-0000F9400000}"/>
    <cellStyle name="Normal 4 3 6" xfId="831" xr:uid="{00000000-0005-0000-0000-0000FA400000}"/>
    <cellStyle name="Normal 4 3 6 10" xfId="43624" xr:uid="{00000000-0005-0000-0000-0000FB400000}"/>
    <cellStyle name="Normal 4 3 6 11" xfId="4782" xr:uid="{00000000-0005-0000-0000-0000FC400000}"/>
    <cellStyle name="Normal 4 3 6 12" xfId="2784" xr:uid="{00000000-0005-0000-0000-0000FD400000}"/>
    <cellStyle name="Normal 4 3 6 2" xfId="1239" xr:uid="{00000000-0005-0000-0000-0000FE400000}"/>
    <cellStyle name="Normal 4 3 6 2 10" xfId="4783" xr:uid="{00000000-0005-0000-0000-0000FF400000}"/>
    <cellStyle name="Normal 4 3 6 2 11" xfId="3190" xr:uid="{00000000-0005-0000-0000-000000410000}"/>
    <cellStyle name="Normal 4 3 6 2 2" xfId="2054" xr:uid="{00000000-0005-0000-0000-000001410000}"/>
    <cellStyle name="Normal 4 3 6 2 2 10" xfId="4002" xr:uid="{00000000-0005-0000-0000-000002410000}"/>
    <cellStyle name="Normal 4 3 6 2 2 2" xfId="7610" xr:uid="{00000000-0005-0000-0000-000003410000}"/>
    <cellStyle name="Normal 4 3 6 2 2 2 2" xfId="17943" xr:uid="{00000000-0005-0000-0000-000004410000}"/>
    <cellStyle name="Normal 4 3 6 2 2 2 2 2" xfId="41279" xr:uid="{00000000-0005-0000-0000-000005410000}"/>
    <cellStyle name="Normal 4 3 6 2 2 2 3" xfId="12781" xr:uid="{00000000-0005-0000-0000-000006410000}"/>
    <cellStyle name="Normal 4 3 6 2 2 2 3 2" xfId="35964" xr:uid="{00000000-0005-0000-0000-000007410000}"/>
    <cellStyle name="Normal 4 3 6 2 2 2 4" xfId="30654" xr:uid="{00000000-0005-0000-0000-000008410000}"/>
    <cellStyle name="Normal 4 3 6 2 2 2 5" xfId="25339" xr:uid="{00000000-0005-0000-0000-000009410000}"/>
    <cellStyle name="Normal 4 3 6 2 2 3" xfId="9233" xr:uid="{00000000-0005-0000-0000-00000A410000}"/>
    <cellStyle name="Normal 4 3 6 2 2 3 2" xfId="19702" xr:uid="{00000000-0005-0000-0000-00000B410000}"/>
    <cellStyle name="Normal 4 3 6 2 2 3 2 2" xfId="43047" xr:uid="{00000000-0005-0000-0000-00000C410000}"/>
    <cellStyle name="Normal 4 3 6 2 2 3 3" xfId="14548" xr:uid="{00000000-0005-0000-0000-00000D410000}"/>
    <cellStyle name="Normal 4 3 6 2 2 3 3 2" xfId="37732" xr:uid="{00000000-0005-0000-0000-00000E410000}"/>
    <cellStyle name="Normal 4 3 6 2 2 3 4" xfId="32422" xr:uid="{00000000-0005-0000-0000-00000F410000}"/>
    <cellStyle name="Normal 4 3 6 2 2 3 5" xfId="27107" xr:uid="{00000000-0005-0000-0000-000010410000}"/>
    <cellStyle name="Normal 4 3 6 2 2 4" xfId="16329" xr:uid="{00000000-0005-0000-0000-000011410000}"/>
    <cellStyle name="Normal 4 3 6 2 2 4 2" xfId="39516" xr:uid="{00000000-0005-0000-0000-000012410000}"/>
    <cellStyle name="Normal 4 3 6 2 2 5" xfId="11020" xr:uid="{00000000-0005-0000-0000-000013410000}"/>
    <cellStyle name="Normal 4 3 6 2 2 5 2" xfId="34201" xr:uid="{00000000-0005-0000-0000-000014410000}"/>
    <cellStyle name="Normal 4 3 6 2 2 6" xfId="21647" xr:uid="{00000000-0005-0000-0000-000015410000}"/>
    <cellStyle name="Normal 4 3 6 2 2 6 2" xfId="28891" xr:uid="{00000000-0005-0000-0000-000016410000}"/>
    <cellStyle name="Normal 4 3 6 2 2 7" xfId="23576" xr:uid="{00000000-0005-0000-0000-000017410000}"/>
    <cellStyle name="Normal 4 3 6 2 2 8" xfId="44842" xr:uid="{00000000-0005-0000-0000-000018410000}"/>
    <cellStyle name="Normal 4 3 6 2 2 9" xfId="4784" xr:uid="{00000000-0005-0000-0000-000019410000}"/>
    <cellStyle name="Normal 4 3 6 2 3" xfId="6810" xr:uid="{00000000-0005-0000-0000-00001A410000}"/>
    <cellStyle name="Normal 4 3 6 2 3 2" xfId="17179" xr:uid="{00000000-0005-0000-0000-00001B410000}"/>
    <cellStyle name="Normal 4 3 6 2 3 2 2" xfId="40467" xr:uid="{00000000-0005-0000-0000-00001C410000}"/>
    <cellStyle name="Normal 4 3 6 2 3 3" xfId="11969" xr:uid="{00000000-0005-0000-0000-00001D410000}"/>
    <cellStyle name="Normal 4 3 6 2 3 3 2" xfId="35152" xr:uid="{00000000-0005-0000-0000-00001E410000}"/>
    <cellStyle name="Normal 4 3 6 2 3 4" xfId="29842" xr:uid="{00000000-0005-0000-0000-00001F410000}"/>
    <cellStyle name="Normal 4 3 6 2 3 5" xfId="24527" xr:uid="{00000000-0005-0000-0000-000020410000}"/>
    <cellStyle name="Normal 4 3 6 2 4" xfId="8468" xr:uid="{00000000-0005-0000-0000-000021410000}"/>
    <cellStyle name="Normal 4 3 6 2 4 2" xfId="18890" xr:uid="{00000000-0005-0000-0000-000022410000}"/>
    <cellStyle name="Normal 4 3 6 2 4 2 2" xfId="42235" xr:uid="{00000000-0005-0000-0000-000023410000}"/>
    <cellStyle name="Normal 4 3 6 2 4 3" xfId="13736" xr:uid="{00000000-0005-0000-0000-000024410000}"/>
    <cellStyle name="Normal 4 3 6 2 4 3 2" xfId="36920" xr:uid="{00000000-0005-0000-0000-000025410000}"/>
    <cellStyle name="Normal 4 3 6 2 4 4" xfId="31610" xr:uid="{00000000-0005-0000-0000-000026410000}"/>
    <cellStyle name="Normal 4 3 6 2 4 5" xfId="26295" xr:uid="{00000000-0005-0000-0000-000027410000}"/>
    <cellStyle name="Normal 4 3 6 2 5" xfId="15517" xr:uid="{00000000-0005-0000-0000-000028410000}"/>
    <cellStyle name="Normal 4 3 6 2 5 2" xfId="38704" xr:uid="{00000000-0005-0000-0000-000029410000}"/>
    <cellStyle name="Normal 4 3 6 2 6" xfId="10208" xr:uid="{00000000-0005-0000-0000-00002A410000}"/>
    <cellStyle name="Normal 4 3 6 2 6 2" xfId="33389" xr:uid="{00000000-0005-0000-0000-00002B410000}"/>
    <cellStyle name="Normal 4 3 6 2 7" xfId="20835" xr:uid="{00000000-0005-0000-0000-00002C410000}"/>
    <cellStyle name="Normal 4 3 6 2 7 2" xfId="28079" xr:uid="{00000000-0005-0000-0000-00002D410000}"/>
    <cellStyle name="Normal 4 3 6 2 8" xfId="22764" xr:uid="{00000000-0005-0000-0000-00002E410000}"/>
    <cellStyle name="Normal 4 3 6 2 9" xfId="44030" xr:uid="{00000000-0005-0000-0000-00002F410000}"/>
    <cellStyle name="Normal 4 3 6 3" xfId="1647" xr:uid="{00000000-0005-0000-0000-000030410000}"/>
    <cellStyle name="Normal 4 3 6 3 10" xfId="3596" xr:uid="{00000000-0005-0000-0000-000031410000}"/>
    <cellStyle name="Normal 4 3 6 3 2" xfId="7210" xr:uid="{00000000-0005-0000-0000-000032410000}"/>
    <cellStyle name="Normal 4 3 6 3 2 2" xfId="17561" xr:uid="{00000000-0005-0000-0000-000033410000}"/>
    <cellStyle name="Normal 4 3 6 3 2 2 2" xfId="40873" xr:uid="{00000000-0005-0000-0000-000034410000}"/>
    <cellStyle name="Normal 4 3 6 3 2 3" xfId="12375" xr:uid="{00000000-0005-0000-0000-000035410000}"/>
    <cellStyle name="Normal 4 3 6 3 2 3 2" xfId="35558" xr:uid="{00000000-0005-0000-0000-000036410000}"/>
    <cellStyle name="Normal 4 3 6 3 2 4" xfId="30248" xr:uid="{00000000-0005-0000-0000-000037410000}"/>
    <cellStyle name="Normal 4 3 6 3 2 5" xfId="24933" xr:uid="{00000000-0005-0000-0000-000038410000}"/>
    <cellStyle name="Normal 4 3 6 3 3" xfId="8850" xr:uid="{00000000-0005-0000-0000-000039410000}"/>
    <cellStyle name="Normal 4 3 6 3 3 2" xfId="19296" xr:uid="{00000000-0005-0000-0000-00003A410000}"/>
    <cellStyle name="Normal 4 3 6 3 3 2 2" xfId="42641" xr:uid="{00000000-0005-0000-0000-00003B410000}"/>
    <cellStyle name="Normal 4 3 6 3 3 3" xfId="14142" xr:uid="{00000000-0005-0000-0000-00003C410000}"/>
    <cellStyle name="Normal 4 3 6 3 3 3 2" xfId="37326" xr:uid="{00000000-0005-0000-0000-00003D410000}"/>
    <cellStyle name="Normal 4 3 6 3 3 4" xfId="32016" xr:uid="{00000000-0005-0000-0000-00003E410000}"/>
    <cellStyle name="Normal 4 3 6 3 3 5" xfId="26701" xr:uid="{00000000-0005-0000-0000-00003F410000}"/>
    <cellStyle name="Normal 4 3 6 3 4" xfId="15923" xr:uid="{00000000-0005-0000-0000-000040410000}"/>
    <cellStyle name="Normal 4 3 6 3 4 2" xfId="39110" xr:uid="{00000000-0005-0000-0000-000041410000}"/>
    <cellStyle name="Normal 4 3 6 3 5" xfId="10614" xr:uid="{00000000-0005-0000-0000-000042410000}"/>
    <cellStyle name="Normal 4 3 6 3 5 2" xfId="33795" xr:uid="{00000000-0005-0000-0000-000043410000}"/>
    <cellStyle name="Normal 4 3 6 3 6" xfId="21241" xr:uid="{00000000-0005-0000-0000-000044410000}"/>
    <cellStyle name="Normal 4 3 6 3 6 2" xfId="28485" xr:uid="{00000000-0005-0000-0000-000045410000}"/>
    <cellStyle name="Normal 4 3 6 3 7" xfId="23170" xr:uid="{00000000-0005-0000-0000-000046410000}"/>
    <cellStyle name="Normal 4 3 6 3 8" xfId="44436" xr:uid="{00000000-0005-0000-0000-000047410000}"/>
    <cellStyle name="Normal 4 3 6 3 9" xfId="4785" xr:uid="{00000000-0005-0000-0000-000048410000}"/>
    <cellStyle name="Normal 4 3 6 4" xfId="6411" xr:uid="{00000000-0005-0000-0000-000049410000}"/>
    <cellStyle name="Normal 4 3 6 4 2" xfId="16821" xr:uid="{00000000-0005-0000-0000-00004A410000}"/>
    <cellStyle name="Normal 4 3 6 4 2 2" xfId="40061" xr:uid="{00000000-0005-0000-0000-00004B410000}"/>
    <cellStyle name="Normal 4 3 6 4 3" xfId="11563" xr:uid="{00000000-0005-0000-0000-00004C410000}"/>
    <cellStyle name="Normal 4 3 6 4 3 2" xfId="34746" xr:uid="{00000000-0005-0000-0000-00004D410000}"/>
    <cellStyle name="Normal 4 3 6 4 4" xfId="29436" xr:uid="{00000000-0005-0000-0000-00004E410000}"/>
    <cellStyle name="Normal 4 3 6 4 5" xfId="24121" xr:uid="{00000000-0005-0000-0000-00004F410000}"/>
    <cellStyle name="Normal 4 3 6 5" xfId="8110" xr:uid="{00000000-0005-0000-0000-000050410000}"/>
    <cellStyle name="Normal 4 3 6 5 2" xfId="18485" xr:uid="{00000000-0005-0000-0000-000051410000}"/>
    <cellStyle name="Normal 4 3 6 5 2 2" xfId="41829" xr:uid="{00000000-0005-0000-0000-000052410000}"/>
    <cellStyle name="Normal 4 3 6 5 3" xfId="13330" xr:uid="{00000000-0005-0000-0000-000053410000}"/>
    <cellStyle name="Normal 4 3 6 5 3 2" xfId="36514" xr:uid="{00000000-0005-0000-0000-000054410000}"/>
    <cellStyle name="Normal 4 3 6 5 4" xfId="31204" xr:uid="{00000000-0005-0000-0000-000055410000}"/>
    <cellStyle name="Normal 4 3 6 5 5" xfId="25889" xr:uid="{00000000-0005-0000-0000-000056410000}"/>
    <cellStyle name="Normal 4 3 6 6" xfId="15111" xr:uid="{00000000-0005-0000-0000-000057410000}"/>
    <cellStyle name="Normal 4 3 6 6 2" xfId="38298" xr:uid="{00000000-0005-0000-0000-000058410000}"/>
    <cellStyle name="Normal 4 3 6 7" xfId="9802" xr:uid="{00000000-0005-0000-0000-000059410000}"/>
    <cellStyle name="Normal 4 3 6 7 2" xfId="32983" xr:uid="{00000000-0005-0000-0000-00005A410000}"/>
    <cellStyle name="Normal 4 3 6 8" xfId="20429" xr:uid="{00000000-0005-0000-0000-00005B410000}"/>
    <cellStyle name="Normal 4 3 6 8 2" xfId="27673" xr:uid="{00000000-0005-0000-0000-00005C410000}"/>
    <cellStyle name="Normal 4 3 6 9" xfId="22358" xr:uid="{00000000-0005-0000-0000-00005D410000}"/>
    <cellStyle name="Normal 4 3 7" xfId="975" xr:uid="{00000000-0005-0000-0000-00005E410000}"/>
    <cellStyle name="Normal 4 3 7 10" xfId="4786" xr:uid="{00000000-0005-0000-0000-00005F410000}"/>
    <cellStyle name="Normal 4 3 7 11" xfId="2926" xr:uid="{00000000-0005-0000-0000-000060410000}"/>
    <cellStyle name="Normal 4 3 7 2" xfId="1790" xr:uid="{00000000-0005-0000-0000-000061410000}"/>
    <cellStyle name="Normal 4 3 7 2 10" xfId="3738" xr:uid="{00000000-0005-0000-0000-000062410000}"/>
    <cellStyle name="Normal 4 3 7 2 2" xfId="7350" xr:uid="{00000000-0005-0000-0000-000063410000}"/>
    <cellStyle name="Normal 4 3 7 2 2 2" xfId="17703" xr:uid="{00000000-0005-0000-0000-000064410000}"/>
    <cellStyle name="Normal 4 3 7 2 2 2 2" xfId="41015" xr:uid="{00000000-0005-0000-0000-000065410000}"/>
    <cellStyle name="Normal 4 3 7 2 2 3" xfId="12517" xr:uid="{00000000-0005-0000-0000-000066410000}"/>
    <cellStyle name="Normal 4 3 7 2 2 3 2" xfId="35700" xr:uid="{00000000-0005-0000-0000-000067410000}"/>
    <cellStyle name="Normal 4 3 7 2 2 4" xfId="30390" xr:uid="{00000000-0005-0000-0000-000068410000}"/>
    <cellStyle name="Normal 4 3 7 2 2 5" xfId="25075" xr:uid="{00000000-0005-0000-0000-000069410000}"/>
    <cellStyle name="Normal 4 3 7 2 3" xfId="8993" xr:uid="{00000000-0005-0000-0000-00006A410000}"/>
    <cellStyle name="Normal 4 3 7 2 3 2" xfId="19438" xr:uid="{00000000-0005-0000-0000-00006B410000}"/>
    <cellStyle name="Normal 4 3 7 2 3 2 2" xfId="42783" xr:uid="{00000000-0005-0000-0000-00006C410000}"/>
    <cellStyle name="Normal 4 3 7 2 3 3" xfId="14284" xr:uid="{00000000-0005-0000-0000-00006D410000}"/>
    <cellStyle name="Normal 4 3 7 2 3 3 2" xfId="37468" xr:uid="{00000000-0005-0000-0000-00006E410000}"/>
    <cellStyle name="Normal 4 3 7 2 3 4" xfId="32158" xr:uid="{00000000-0005-0000-0000-00006F410000}"/>
    <cellStyle name="Normal 4 3 7 2 3 5" xfId="26843" xr:uid="{00000000-0005-0000-0000-000070410000}"/>
    <cellStyle name="Normal 4 3 7 2 4" xfId="16065" xr:uid="{00000000-0005-0000-0000-000071410000}"/>
    <cellStyle name="Normal 4 3 7 2 4 2" xfId="39252" xr:uid="{00000000-0005-0000-0000-000072410000}"/>
    <cellStyle name="Normal 4 3 7 2 5" xfId="10756" xr:uid="{00000000-0005-0000-0000-000073410000}"/>
    <cellStyle name="Normal 4 3 7 2 5 2" xfId="33937" xr:uid="{00000000-0005-0000-0000-000074410000}"/>
    <cellStyle name="Normal 4 3 7 2 6" xfId="21383" xr:uid="{00000000-0005-0000-0000-000075410000}"/>
    <cellStyle name="Normal 4 3 7 2 6 2" xfId="28627" xr:uid="{00000000-0005-0000-0000-000076410000}"/>
    <cellStyle name="Normal 4 3 7 2 7" xfId="23312" xr:uid="{00000000-0005-0000-0000-000077410000}"/>
    <cellStyle name="Normal 4 3 7 2 8" xfId="44578" xr:uid="{00000000-0005-0000-0000-000078410000}"/>
    <cellStyle name="Normal 4 3 7 2 9" xfId="4787" xr:uid="{00000000-0005-0000-0000-000079410000}"/>
    <cellStyle name="Normal 4 3 7 3" xfId="6550" xr:uid="{00000000-0005-0000-0000-00007A410000}"/>
    <cellStyle name="Normal 4 3 7 3 2" xfId="16951" xr:uid="{00000000-0005-0000-0000-00007B410000}"/>
    <cellStyle name="Normal 4 3 7 3 2 2" xfId="40203" xr:uid="{00000000-0005-0000-0000-00007C410000}"/>
    <cellStyle name="Normal 4 3 7 3 3" xfId="11705" xr:uid="{00000000-0005-0000-0000-00007D410000}"/>
    <cellStyle name="Normal 4 3 7 3 3 2" xfId="34888" xr:uid="{00000000-0005-0000-0000-00007E410000}"/>
    <cellStyle name="Normal 4 3 7 3 4" xfId="29578" xr:uid="{00000000-0005-0000-0000-00007F410000}"/>
    <cellStyle name="Normal 4 3 7 3 5" xfId="24263" xr:uid="{00000000-0005-0000-0000-000080410000}"/>
    <cellStyle name="Normal 4 3 7 4" xfId="8240" xr:uid="{00000000-0005-0000-0000-000081410000}"/>
    <cellStyle name="Normal 4 3 7 4 2" xfId="18626" xr:uid="{00000000-0005-0000-0000-000082410000}"/>
    <cellStyle name="Normal 4 3 7 4 2 2" xfId="41971" xr:uid="{00000000-0005-0000-0000-000083410000}"/>
    <cellStyle name="Normal 4 3 7 4 3" xfId="13472" xr:uid="{00000000-0005-0000-0000-000084410000}"/>
    <cellStyle name="Normal 4 3 7 4 3 2" xfId="36656" xr:uid="{00000000-0005-0000-0000-000085410000}"/>
    <cellStyle name="Normal 4 3 7 4 4" xfId="31346" xr:uid="{00000000-0005-0000-0000-000086410000}"/>
    <cellStyle name="Normal 4 3 7 4 5" xfId="26031" xr:uid="{00000000-0005-0000-0000-000087410000}"/>
    <cellStyle name="Normal 4 3 7 5" xfId="15253" xr:uid="{00000000-0005-0000-0000-000088410000}"/>
    <cellStyle name="Normal 4 3 7 5 2" xfId="38440" xr:uid="{00000000-0005-0000-0000-000089410000}"/>
    <cellStyle name="Normal 4 3 7 6" xfId="9944" xr:uid="{00000000-0005-0000-0000-00008A410000}"/>
    <cellStyle name="Normal 4 3 7 6 2" xfId="33125" xr:uid="{00000000-0005-0000-0000-00008B410000}"/>
    <cellStyle name="Normal 4 3 7 7" xfId="20571" xr:uid="{00000000-0005-0000-0000-00008C410000}"/>
    <cellStyle name="Normal 4 3 7 7 2" xfId="27815" xr:uid="{00000000-0005-0000-0000-00008D410000}"/>
    <cellStyle name="Normal 4 3 7 8" xfId="22500" xr:uid="{00000000-0005-0000-0000-00008E410000}"/>
    <cellStyle name="Normal 4 3 7 9" xfId="43766" xr:uid="{00000000-0005-0000-0000-00008F410000}"/>
    <cellStyle name="Normal 4 3 8" xfId="556" xr:uid="{00000000-0005-0000-0000-000090410000}"/>
    <cellStyle name="Normal 4 3 8 10" xfId="2520" xr:uid="{00000000-0005-0000-0000-000091410000}"/>
    <cellStyle name="Normal 4 3 8 2" xfId="6151" xr:uid="{00000000-0005-0000-0000-000092410000}"/>
    <cellStyle name="Normal 4 3 8 2 2" xfId="16593" xr:uid="{00000000-0005-0000-0000-000093410000}"/>
    <cellStyle name="Normal 4 3 8 2 2 2" xfId="39797" xr:uid="{00000000-0005-0000-0000-000094410000}"/>
    <cellStyle name="Normal 4 3 8 2 3" xfId="11299" xr:uid="{00000000-0005-0000-0000-000095410000}"/>
    <cellStyle name="Normal 4 3 8 2 3 2" xfId="34482" xr:uid="{00000000-0005-0000-0000-000096410000}"/>
    <cellStyle name="Normal 4 3 8 2 4" xfId="29172" xr:uid="{00000000-0005-0000-0000-000097410000}"/>
    <cellStyle name="Normal 4 3 8 2 5" xfId="23857" xr:uid="{00000000-0005-0000-0000-000098410000}"/>
    <cellStyle name="Normal 4 3 8 3" xfId="7882" xr:uid="{00000000-0005-0000-0000-000099410000}"/>
    <cellStyle name="Normal 4 3 8 3 2" xfId="18221" xr:uid="{00000000-0005-0000-0000-00009A410000}"/>
    <cellStyle name="Normal 4 3 8 3 2 2" xfId="41565" xr:uid="{00000000-0005-0000-0000-00009B410000}"/>
    <cellStyle name="Normal 4 3 8 3 3" xfId="13066" xr:uid="{00000000-0005-0000-0000-00009C410000}"/>
    <cellStyle name="Normal 4 3 8 3 3 2" xfId="36250" xr:uid="{00000000-0005-0000-0000-00009D410000}"/>
    <cellStyle name="Normal 4 3 8 3 4" xfId="30940" xr:uid="{00000000-0005-0000-0000-00009E410000}"/>
    <cellStyle name="Normal 4 3 8 3 5" xfId="25625" xr:uid="{00000000-0005-0000-0000-00009F410000}"/>
    <cellStyle name="Normal 4 3 8 4" xfId="14847" xr:uid="{00000000-0005-0000-0000-0000A0410000}"/>
    <cellStyle name="Normal 4 3 8 4 2" xfId="38034" xr:uid="{00000000-0005-0000-0000-0000A1410000}"/>
    <cellStyle name="Normal 4 3 8 5" xfId="9538" xr:uid="{00000000-0005-0000-0000-0000A2410000}"/>
    <cellStyle name="Normal 4 3 8 5 2" xfId="32719" xr:uid="{00000000-0005-0000-0000-0000A3410000}"/>
    <cellStyle name="Normal 4 3 8 6" xfId="20165" xr:uid="{00000000-0005-0000-0000-0000A4410000}"/>
    <cellStyle name="Normal 4 3 8 6 2" xfId="27409" xr:uid="{00000000-0005-0000-0000-0000A5410000}"/>
    <cellStyle name="Normal 4 3 8 7" xfId="22094" xr:uid="{00000000-0005-0000-0000-0000A6410000}"/>
    <cellStyle name="Normal 4 3 8 8" xfId="43360" xr:uid="{00000000-0005-0000-0000-0000A7410000}"/>
    <cellStyle name="Normal 4 3 8 9" xfId="4788" xr:uid="{00000000-0005-0000-0000-0000A8410000}"/>
    <cellStyle name="Normal 4 3 9" xfId="1383" xr:uid="{00000000-0005-0000-0000-0000A9410000}"/>
    <cellStyle name="Normal 4 3 9 10" xfId="3332" xr:uid="{00000000-0005-0000-0000-0000AA410000}"/>
    <cellStyle name="Normal 4 3 9 2" xfId="6950" xr:uid="{00000000-0005-0000-0000-0000AB410000}"/>
    <cellStyle name="Normal 4 3 9 2 2" xfId="17321" xr:uid="{00000000-0005-0000-0000-0000AC410000}"/>
    <cellStyle name="Normal 4 3 9 2 2 2" xfId="40609" xr:uid="{00000000-0005-0000-0000-0000AD410000}"/>
    <cellStyle name="Normal 4 3 9 2 3" xfId="12111" xr:uid="{00000000-0005-0000-0000-0000AE410000}"/>
    <cellStyle name="Normal 4 3 9 2 3 2" xfId="35294" xr:uid="{00000000-0005-0000-0000-0000AF410000}"/>
    <cellStyle name="Normal 4 3 9 2 4" xfId="29984" xr:uid="{00000000-0005-0000-0000-0000B0410000}"/>
    <cellStyle name="Normal 4 3 9 2 5" xfId="24669" xr:uid="{00000000-0005-0000-0000-0000B1410000}"/>
    <cellStyle name="Normal 4 3 9 3" xfId="8610" xr:uid="{00000000-0005-0000-0000-0000B2410000}"/>
    <cellStyle name="Normal 4 3 9 3 2" xfId="19032" xr:uid="{00000000-0005-0000-0000-0000B3410000}"/>
    <cellStyle name="Normal 4 3 9 3 2 2" xfId="42377" xr:uid="{00000000-0005-0000-0000-0000B4410000}"/>
    <cellStyle name="Normal 4 3 9 3 3" xfId="13878" xr:uid="{00000000-0005-0000-0000-0000B5410000}"/>
    <cellStyle name="Normal 4 3 9 3 3 2" xfId="37062" xr:uid="{00000000-0005-0000-0000-0000B6410000}"/>
    <cellStyle name="Normal 4 3 9 3 4" xfId="31752" xr:uid="{00000000-0005-0000-0000-0000B7410000}"/>
    <cellStyle name="Normal 4 3 9 3 5" xfId="26437" xr:uid="{00000000-0005-0000-0000-0000B8410000}"/>
    <cellStyle name="Normal 4 3 9 4" xfId="15659" xr:uid="{00000000-0005-0000-0000-0000B9410000}"/>
    <cellStyle name="Normal 4 3 9 4 2" xfId="38846" xr:uid="{00000000-0005-0000-0000-0000BA410000}"/>
    <cellStyle name="Normal 4 3 9 5" xfId="10350" xr:uid="{00000000-0005-0000-0000-0000BB410000}"/>
    <cellStyle name="Normal 4 3 9 5 2" xfId="33531" xr:uid="{00000000-0005-0000-0000-0000BC410000}"/>
    <cellStyle name="Normal 4 3 9 6" xfId="20977" xr:uid="{00000000-0005-0000-0000-0000BD410000}"/>
    <cellStyle name="Normal 4 3 9 6 2" xfId="28221" xr:uid="{00000000-0005-0000-0000-0000BE410000}"/>
    <cellStyle name="Normal 4 3 9 7" xfId="22906" xr:uid="{00000000-0005-0000-0000-0000BF410000}"/>
    <cellStyle name="Normal 4 3 9 8" xfId="44172" xr:uid="{00000000-0005-0000-0000-0000C0410000}"/>
    <cellStyle name="Normal 4 3 9 9" xfId="4789" xr:uid="{00000000-0005-0000-0000-0000C1410000}"/>
    <cellStyle name="Normal 4 4" xfId="359" xr:uid="{00000000-0005-0000-0000-0000C2410000}"/>
    <cellStyle name="Normal 4 4 2" xfId="396" xr:uid="{00000000-0005-0000-0000-0000C3410000}"/>
    <cellStyle name="Normal 4 4 3" xfId="5979" xr:uid="{00000000-0005-0000-0000-0000C4410000}"/>
    <cellStyle name="Normal 4 4 4" xfId="20006" xr:uid="{00000000-0005-0000-0000-0000C5410000}"/>
    <cellStyle name="Normal 4 4 5" xfId="43206" xr:uid="{00000000-0005-0000-0000-0000C6410000}"/>
    <cellStyle name="Normal 4 4 6" xfId="4790" xr:uid="{00000000-0005-0000-0000-0000C7410000}"/>
    <cellStyle name="Normal 4 4 7" xfId="2366" xr:uid="{00000000-0005-0000-0000-0000C8410000}"/>
    <cellStyle name="Normal 4 5" xfId="360" xr:uid="{00000000-0005-0000-0000-0000C9410000}"/>
    <cellStyle name="Normal 4 5 10" xfId="14729" xr:uid="{00000000-0005-0000-0000-0000CA410000}"/>
    <cellStyle name="Normal 4 5 10 2" xfId="37916" xr:uid="{00000000-0005-0000-0000-0000CB410000}"/>
    <cellStyle name="Normal 4 5 11" xfId="9420" xr:uid="{00000000-0005-0000-0000-0000CC410000}"/>
    <cellStyle name="Normal 4 5 11 2" xfId="32601" xr:uid="{00000000-0005-0000-0000-0000CD410000}"/>
    <cellStyle name="Normal 4 5 12" xfId="20007" xr:uid="{00000000-0005-0000-0000-0000CE410000}"/>
    <cellStyle name="Normal 4 5 12 2" xfId="27291" xr:uid="{00000000-0005-0000-0000-0000CF410000}"/>
    <cellStyle name="Normal 4 5 13" xfId="21976" xr:uid="{00000000-0005-0000-0000-0000D0410000}"/>
    <cellStyle name="Normal 4 5 2" xfId="500" xr:uid="{00000000-0005-0000-0000-0000D1410000}"/>
    <cellStyle name="Normal 4 5 2 10" xfId="9482" xr:uid="{00000000-0005-0000-0000-0000D2410000}"/>
    <cellStyle name="Normal 4 5 2 10 2" xfId="32663" xr:uid="{00000000-0005-0000-0000-0000D3410000}"/>
    <cellStyle name="Normal 4 5 2 11" xfId="20109" xr:uid="{00000000-0005-0000-0000-0000D4410000}"/>
    <cellStyle name="Normal 4 5 2 11 2" xfId="27353" xr:uid="{00000000-0005-0000-0000-0000D5410000}"/>
    <cellStyle name="Normal 4 5 2 12" xfId="22038" xr:uid="{00000000-0005-0000-0000-0000D6410000}"/>
    <cellStyle name="Normal 4 5 2 13" xfId="43304" xr:uid="{00000000-0005-0000-0000-0000D7410000}"/>
    <cellStyle name="Normal 4 5 2 14" xfId="4791" xr:uid="{00000000-0005-0000-0000-0000D8410000}"/>
    <cellStyle name="Normal 4 5 2 15" xfId="2464" xr:uid="{00000000-0005-0000-0000-0000D9410000}"/>
    <cellStyle name="Normal 4 5 2 2" xfId="772" xr:uid="{00000000-0005-0000-0000-0000DA410000}"/>
    <cellStyle name="Normal 4 5 2 2 10" xfId="43573" xr:uid="{00000000-0005-0000-0000-0000DB410000}"/>
    <cellStyle name="Normal 4 5 2 2 11" xfId="4792" xr:uid="{00000000-0005-0000-0000-0000DC410000}"/>
    <cellStyle name="Normal 4 5 2 2 12" xfId="2733" xr:uid="{00000000-0005-0000-0000-0000DD410000}"/>
    <cellStyle name="Normal 4 5 2 2 2" xfId="1188" xr:uid="{00000000-0005-0000-0000-0000DE410000}"/>
    <cellStyle name="Normal 4 5 2 2 2 10" xfId="4793" xr:uid="{00000000-0005-0000-0000-0000DF410000}"/>
    <cellStyle name="Normal 4 5 2 2 2 11" xfId="3139" xr:uid="{00000000-0005-0000-0000-0000E0410000}"/>
    <cellStyle name="Normal 4 5 2 2 2 2" xfId="2003" xr:uid="{00000000-0005-0000-0000-0000E1410000}"/>
    <cellStyle name="Normal 4 5 2 2 2 2 10" xfId="3951" xr:uid="{00000000-0005-0000-0000-0000E2410000}"/>
    <cellStyle name="Normal 4 5 2 2 2 2 2" xfId="7560" xr:uid="{00000000-0005-0000-0000-0000E3410000}"/>
    <cellStyle name="Normal 4 5 2 2 2 2 2 2" xfId="17904" xr:uid="{00000000-0005-0000-0000-0000E4410000}"/>
    <cellStyle name="Normal 4 5 2 2 2 2 2 2 2" xfId="41228" xr:uid="{00000000-0005-0000-0000-0000E5410000}"/>
    <cellStyle name="Normal 4 5 2 2 2 2 2 3" xfId="12730" xr:uid="{00000000-0005-0000-0000-0000E6410000}"/>
    <cellStyle name="Normal 4 5 2 2 2 2 2 3 2" xfId="35913" xr:uid="{00000000-0005-0000-0000-0000E7410000}"/>
    <cellStyle name="Normal 4 5 2 2 2 2 2 4" xfId="30603" xr:uid="{00000000-0005-0000-0000-0000E8410000}"/>
    <cellStyle name="Normal 4 5 2 2 2 2 2 5" xfId="25288" xr:uid="{00000000-0005-0000-0000-0000E9410000}"/>
    <cellStyle name="Normal 4 5 2 2 2 2 3" xfId="9194" xr:uid="{00000000-0005-0000-0000-0000EA410000}"/>
    <cellStyle name="Normal 4 5 2 2 2 2 3 2" xfId="19651" xr:uid="{00000000-0005-0000-0000-0000EB410000}"/>
    <cellStyle name="Normal 4 5 2 2 2 2 3 2 2" xfId="42996" xr:uid="{00000000-0005-0000-0000-0000EC410000}"/>
    <cellStyle name="Normal 4 5 2 2 2 2 3 3" xfId="14497" xr:uid="{00000000-0005-0000-0000-0000ED410000}"/>
    <cellStyle name="Normal 4 5 2 2 2 2 3 3 2" xfId="37681" xr:uid="{00000000-0005-0000-0000-0000EE410000}"/>
    <cellStyle name="Normal 4 5 2 2 2 2 3 4" xfId="32371" xr:uid="{00000000-0005-0000-0000-0000EF410000}"/>
    <cellStyle name="Normal 4 5 2 2 2 2 3 5" xfId="27056" xr:uid="{00000000-0005-0000-0000-0000F0410000}"/>
    <cellStyle name="Normal 4 5 2 2 2 2 4" xfId="16278" xr:uid="{00000000-0005-0000-0000-0000F1410000}"/>
    <cellStyle name="Normal 4 5 2 2 2 2 4 2" xfId="39465" xr:uid="{00000000-0005-0000-0000-0000F2410000}"/>
    <cellStyle name="Normal 4 5 2 2 2 2 5" xfId="10969" xr:uid="{00000000-0005-0000-0000-0000F3410000}"/>
    <cellStyle name="Normal 4 5 2 2 2 2 5 2" xfId="34150" xr:uid="{00000000-0005-0000-0000-0000F4410000}"/>
    <cellStyle name="Normal 4 5 2 2 2 2 6" xfId="21596" xr:uid="{00000000-0005-0000-0000-0000F5410000}"/>
    <cellStyle name="Normal 4 5 2 2 2 2 6 2" xfId="28840" xr:uid="{00000000-0005-0000-0000-0000F6410000}"/>
    <cellStyle name="Normal 4 5 2 2 2 2 7" xfId="23525" xr:uid="{00000000-0005-0000-0000-0000F7410000}"/>
    <cellStyle name="Normal 4 5 2 2 2 2 8" xfId="44791" xr:uid="{00000000-0005-0000-0000-0000F8410000}"/>
    <cellStyle name="Normal 4 5 2 2 2 2 9" xfId="4794" xr:uid="{00000000-0005-0000-0000-0000F9410000}"/>
    <cellStyle name="Normal 4 5 2 2 2 3" xfId="6760" xr:uid="{00000000-0005-0000-0000-0000FA410000}"/>
    <cellStyle name="Normal 4 5 2 2 2 3 2" xfId="17140" xr:uid="{00000000-0005-0000-0000-0000FB410000}"/>
    <cellStyle name="Normal 4 5 2 2 2 3 2 2" xfId="40416" xr:uid="{00000000-0005-0000-0000-0000FC410000}"/>
    <cellStyle name="Normal 4 5 2 2 2 3 3" xfId="11918" xr:uid="{00000000-0005-0000-0000-0000FD410000}"/>
    <cellStyle name="Normal 4 5 2 2 2 3 3 2" xfId="35101" xr:uid="{00000000-0005-0000-0000-0000FE410000}"/>
    <cellStyle name="Normal 4 5 2 2 2 3 4" xfId="29791" xr:uid="{00000000-0005-0000-0000-0000FF410000}"/>
    <cellStyle name="Normal 4 5 2 2 2 3 5" xfId="24476" xr:uid="{00000000-0005-0000-0000-000000420000}"/>
    <cellStyle name="Normal 4 5 2 2 2 4" xfId="8429" xr:uid="{00000000-0005-0000-0000-000001420000}"/>
    <cellStyle name="Normal 4 5 2 2 2 4 2" xfId="18839" xr:uid="{00000000-0005-0000-0000-000002420000}"/>
    <cellStyle name="Normal 4 5 2 2 2 4 2 2" xfId="42184" xr:uid="{00000000-0005-0000-0000-000003420000}"/>
    <cellStyle name="Normal 4 5 2 2 2 4 3" xfId="13685" xr:uid="{00000000-0005-0000-0000-000004420000}"/>
    <cellStyle name="Normal 4 5 2 2 2 4 3 2" xfId="36869" xr:uid="{00000000-0005-0000-0000-000005420000}"/>
    <cellStyle name="Normal 4 5 2 2 2 4 4" xfId="31559" xr:uid="{00000000-0005-0000-0000-000006420000}"/>
    <cellStyle name="Normal 4 5 2 2 2 4 5" xfId="26244" xr:uid="{00000000-0005-0000-0000-000007420000}"/>
    <cellStyle name="Normal 4 5 2 2 2 5" xfId="15466" xr:uid="{00000000-0005-0000-0000-000008420000}"/>
    <cellStyle name="Normal 4 5 2 2 2 5 2" xfId="38653" xr:uid="{00000000-0005-0000-0000-000009420000}"/>
    <cellStyle name="Normal 4 5 2 2 2 6" xfId="10157" xr:uid="{00000000-0005-0000-0000-00000A420000}"/>
    <cellStyle name="Normal 4 5 2 2 2 6 2" xfId="33338" xr:uid="{00000000-0005-0000-0000-00000B420000}"/>
    <cellStyle name="Normal 4 5 2 2 2 7" xfId="20784" xr:uid="{00000000-0005-0000-0000-00000C420000}"/>
    <cellStyle name="Normal 4 5 2 2 2 7 2" xfId="28028" xr:uid="{00000000-0005-0000-0000-00000D420000}"/>
    <cellStyle name="Normal 4 5 2 2 2 8" xfId="22713" xr:uid="{00000000-0005-0000-0000-00000E420000}"/>
    <cellStyle name="Normal 4 5 2 2 2 9" xfId="43979" xr:uid="{00000000-0005-0000-0000-00000F420000}"/>
    <cellStyle name="Normal 4 5 2 2 3" xfId="1596" xr:uid="{00000000-0005-0000-0000-000010420000}"/>
    <cellStyle name="Normal 4 5 2 2 3 10" xfId="3545" xr:uid="{00000000-0005-0000-0000-000011420000}"/>
    <cellStyle name="Normal 4 5 2 2 3 2" xfId="7160" xr:uid="{00000000-0005-0000-0000-000012420000}"/>
    <cellStyle name="Normal 4 5 2 2 3 2 2" xfId="17522" xr:uid="{00000000-0005-0000-0000-000013420000}"/>
    <cellStyle name="Normal 4 5 2 2 3 2 2 2" xfId="40822" xr:uid="{00000000-0005-0000-0000-000014420000}"/>
    <cellStyle name="Normal 4 5 2 2 3 2 3" xfId="12324" xr:uid="{00000000-0005-0000-0000-000015420000}"/>
    <cellStyle name="Normal 4 5 2 2 3 2 3 2" xfId="35507" xr:uid="{00000000-0005-0000-0000-000016420000}"/>
    <cellStyle name="Normal 4 5 2 2 3 2 4" xfId="30197" xr:uid="{00000000-0005-0000-0000-000017420000}"/>
    <cellStyle name="Normal 4 5 2 2 3 2 5" xfId="24882" xr:uid="{00000000-0005-0000-0000-000018420000}"/>
    <cellStyle name="Normal 4 5 2 2 3 3" xfId="8811" xr:uid="{00000000-0005-0000-0000-000019420000}"/>
    <cellStyle name="Normal 4 5 2 2 3 3 2" xfId="19245" xr:uid="{00000000-0005-0000-0000-00001A420000}"/>
    <cellStyle name="Normal 4 5 2 2 3 3 2 2" xfId="42590" xr:uid="{00000000-0005-0000-0000-00001B420000}"/>
    <cellStyle name="Normal 4 5 2 2 3 3 3" xfId="14091" xr:uid="{00000000-0005-0000-0000-00001C420000}"/>
    <cellStyle name="Normal 4 5 2 2 3 3 3 2" xfId="37275" xr:uid="{00000000-0005-0000-0000-00001D420000}"/>
    <cellStyle name="Normal 4 5 2 2 3 3 4" xfId="31965" xr:uid="{00000000-0005-0000-0000-00001E420000}"/>
    <cellStyle name="Normal 4 5 2 2 3 3 5" xfId="26650" xr:uid="{00000000-0005-0000-0000-00001F420000}"/>
    <cellStyle name="Normal 4 5 2 2 3 4" xfId="15872" xr:uid="{00000000-0005-0000-0000-000020420000}"/>
    <cellStyle name="Normal 4 5 2 2 3 4 2" xfId="39059" xr:uid="{00000000-0005-0000-0000-000021420000}"/>
    <cellStyle name="Normal 4 5 2 2 3 5" xfId="10563" xr:uid="{00000000-0005-0000-0000-000022420000}"/>
    <cellStyle name="Normal 4 5 2 2 3 5 2" xfId="33744" xr:uid="{00000000-0005-0000-0000-000023420000}"/>
    <cellStyle name="Normal 4 5 2 2 3 6" xfId="21190" xr:uid="{00000000-0005-0000-0000-000024420000}"/>
    <cellStyle name="Normal 4 5 2 2 3 6 2" xfId="28434" xr:uid="{00000000-0005-0000-0000-000025420000}"/>
    <cellStyle name="Normal 4 5 2 2 3 7" xfId="23119" xr:uid="{00000000-0005-0000-0000-000026420000}"/>
    <cellStyle name="Normal 4 5 2 2 3 8" xfId="44385" xr:uid="{00000000-0005-0000-0000-000027420000}"/>
    <cellStyle name="Normal 4 5 2 2 3 9" xfId="4795" xr:uid="{00000000-0005-0000-0000-000028420000}"/>
    <cellStyle name="Normal 4 5 2 2 4" xfId="6361" xr:uid="{00000000-0005-0000-0000-000029420000}"/>
    <cellStyle name="Normal 4 5 2 2 4 2" xfId="16782" xr:uid="{00000000-0005-0000-0000-00002A420000}"/>
    <cellStyle name="Normal 4 5 2 2 4 2 2" xfId="40010" xr:uid="{00000000-0005-0000-0000-00002B420000}"/>
    <cellStyle name="Normal 4 5 2 2 4 3" xfId="11512" xr:uid="{00000000-0005-0000-0000-00002C420000}"/>
    <cellStyle name="Normal 4 5 2 2 4 3 2" xfId="34695" xr:uid="{00000000-0005-0000-0000-00002D420000}"/>
    <cellStyle name="Normal 4 5 2 2 4 4" xfId="29385" xr:uid="{00000000-0005-0000-0000-00002E420000}"/>
    <cellStyle name="Normal 4 5 2 2 4 5" xfId="24070" xr:uid="{00000000-0005-0000-0000-00002F420000}"/>
    <cellStyle name="Normal 4 5 2 2 5" xfId="8071" xr:uid="{00000000-0005-0000-0000-000030420000}"/>
    <cellStyle name="Normal 4 5 2 2 5 2" xfId="18434" xr:uid="{00000000-0005-0000-0000-000031420000}"/>
    <cellStyle name="Normal 4 5 2 2 5 2 2" xfId="41778" xr:uid="{00000000-0005-0000-0000-000032420000}"/>
    <cellStyle name="Normal 4 5 2 2 5 3" xfId="13279" xr:uid="{00000000-0005-0000-0000-000033420000}"/>
    <cellStyle name="Normal 4 5 2 2 5 3 2" xfId="36463" xr:uid="{00000000-0005-0000-0000-000034420000}"/>
    <cellStyle name="Normal 4 5 2 2 5 4" xfId="31153" xr:uid="{00000000-0005-0000-0000-000035420000}"/>
    <cellStyle name="Normal 4 5 2 2 5 5" xfId="25838" xr:uid="{00000000-0005-0000-0000-000036420000}"/>
    <cellStyle name="Normal 4 5 2 2 6" xfId="15060" xr:uid="{00000000-0005-0000-0000-000037420000}"/>
    <cellStyle name="Normal 4 5 2 2 6 2" xfId="38247" xr:uid="{00000000-0005-0000-0000-000038420000}"/>
    <cellStyle name="Normal 4 5 2 2 7" xfId="9751" xr:uid="{00000000-0005-0000-0000-000039420000}"/>
    <cellStyle name="Normal 4 5 2 2 7 2" xfId="32932" xr:uid="{00000000-0005-0000-0000-00003A420000}"/>
    <cellStyle name="Normal 4 5 2 2 8" xfId="20378" xr:uid="{00000000-0005-0000-0000-00003B420000}"/>
    <cellStyle name="Normal 4 5 2 2 8 2" xfId="27622" xr:uid="{00000000-0005-0000-0000-00003C420000}"/>
    <cellStyle name="Normal 4 5 2 2 9" xfId="22307" xr:uid="{00000000-0005-0000-0000-00003D420000}"/>
    <cellStyle name="Normal 4 5 2 3" xfId="909" xr:uid="{00000000-0005-0000-0000-00003E420000}"/>
    <cellStyle name="Normal 4 5 2 3 10" xfId="43702" xr:uid="{00000000-0005-0000-0000-00003F420000}"/>
    <cellStyle name="Normal 4 5 2 3 11" xfId="4796" xr:uid="{00000000-0005-0000-0000-000040420000}"/>
    <cellStyle name="Normal 4 5 2 3 12" xfId="2862" xr:uid="{00000000-0005-0000-0000-000041420000}"/>
    <cellStyle name="Normal 4 5 2 3 2" xfId="1317" xr:uid="{00000000-0005-0000-0000-000042420000}"/>
    <cellStyle name="Normal 4 5 2 3 2 10" xfId="4797" xr:uid="{00000000-0005-0000-0000-000043420000}"/>
    <cellStyle name="Normal 4 5 2 3 2 11" xfId="3268" xr:uid="{00000000-0005-0000-0000-000044420000}"/>
    <cellStyle name="Normal 4 5 2 3 2 2" xfId="2132" xr:uid="{00000000-0005-0000-0000-000045420000}"/>
    <cellStyle name="Normal 4 5 2 3 2 2 10" xfId="4080" xr:uid="{00000000-0005-0000-0000-000046420000}"/>
    <cellStyle name="Normal 4 5 2 3 2 2 2" xfId="7687" xr:uid="{00000000-0005-0000-0000-000047420000}"/>
    <cellStyle name="Normal 4 5 2 3 2 2 2 2" xfId="18021" xr:uid="{00000000-0005-0000-0000-000048420000}"/>
    <cellStyle name="Normal 4 5 2 3 2 2 2 2 2" xfId="41357" xr:uid="{00000000-0005-0000-0000-000049420000}"/>
    <cellStyle name="Normal 4 5 2 3 2 2 2 3" xfId="12859" xr:uid="{00000000-0005-0000-0000-00004A420000}"/>
    <cellStyle name="Normal 4 5 2 3 2 2 2 3 2" xfId="36042" xr:uid="{00000000-0005-0000-0000-00004B420000}"/>
    <cellStyle name="Normal 4 5 2 3 2 2 2 4" xfId="30732" xr:uid="{00000000-0005-0000-0000-00004C420000}"/>
    <cellStyle name="Normal 4 5 2 3 2 2 2 5" xfId="25417" xr:uid="{00000000-0005-0000-0000-00004D420000}"/>
    <cellStyle name="Normal 4 5 2 3 2 2 3" xfId="9311" xr:uid="{00000000-0005-0000-0000-00004E420000}"/>
    <cellStyle name="Normal 4 5 2 3 2 2 3 2" xfId="19780" xr:uid="{00000000-0005-0000-0000-00004F420000}"/>
    <cellStyle name="Normal 4 5 2 3 2 2 3 2 2" xfId="43125" xr:uid="{00000000-0005-0000-0000-000050420000}"/>
    <cellStyle name="Normal 4 5 2 3 2 2 3 3" xfId="14626" xr:uid="{00000000-0005-0000-0000-000051420000}"/>
    <cellStyle name="Normal 4 5 2 3 2 2 3 3 2" xfId="37810" xr:uid="{00000000-0005-0000-0000-000052420000}"/>
    <cellStyle name="Normal 4 5 2 3 2 2 3 4" xfId="32500" xr:uid="{00000000-0005-0000-0000-000053420000}"/>
    <cellStyle name="Normal 4 5 2 3 2 2 3 5" xfId="27185" xr:uid="{00000000-0005-0000-0000-000054420000}"/>
    <cellStyle name="Normal 4 5 2 3 2 2 4" xfId="16407" xr:uid="{00000000-0005-0000-0000-000055420000}"/>
    <cellStyle name="Normal 4 5 2 3 2 2 4 2" xfId="39594" xr:uid="{00000000-0005-0000-0000-000056420000}"/>
    <cellStyle name="Normal 4 5 2 3 2 2 5" xfId="11098" xr:uid="{00000000-0005-0000-0000-000057420000}"/>
    <cellStyle name="Normal 4 5 2 3 2 2 5 2" xfId="34279" xr:uid="{00000000-0005-0000-0000-000058420000}"/>
    <cellStyle name="Normal 4 5 2 3 2 2 6" xfId="21725" xr:uid="{00000000-0005-0000-0000-000059420000}"/>
    <cellStyle name="Normal 4 5 2 3 2 2 6 2" xfId="28969" xr:uid="{00000000-0005-0000-0000-00005A420000}"/>
    <cellStyle name="Normal 4 5 2 3 2 2 7" xfId="23654" xr:uid="{00000000-0005-0000-0000-00005B420000}"/>
    <cellStyle name="Normal 4 5 2 3 2 2 8" xfId="44920" xr:uid="{00000000-0005-0000-0000-00005C420000}"/>
    <cellStyle name="Normal 4 5 2 3 2 2 9" xfId="4798" xr:uid="{00000000-0005-0000-0000-00005D420000}"/>
    <cellStyle name="Normal 4 5 2 3 2 3" xfId="6887" xr:uid="{00000000-0005-0000-0000-00005E420000}"/>
    <cellStyle name="Normal 4 5 2 3 2 3 2" xfId="17257" xr:uid="{00000000-0005-0000-0000-00005F420000}"/>
    <cellStyle name="Normal 4 5 2 3 2 3 2 2" xfId="40545" xr:uid="{00000000-0005-0000-0000-000060420000}"/>
    <cellStyle name="Normal 4 5 2 3 2 3 3" xfId="12047" xr:uid="{00000000-0005-0000-0000-000061420000}"/>
    <cellStyle name="Normal 4 5 2 3 2 3 3 2" xfId="35230" xr:uid="{00000000-0005-0000-0000-000062420000}"/>
    <cellStyle name="Normal 4 5 2 3 2 3 4" xfId="29920" xr:uid="{00000000-0005-0000-0000-000063420000}"/>
    <cellStyle name="Normal 4 5 2 3 2 3 5" xfId="24605" xr:uid="{00000000-0005-0000-0000-000064420000}"/>
    <cellStyle name="Normal 4 5 2 3 2 4" xfId="8546" xr:uid="{00000000-0005-0000-0000-000065420000}"/>
    <cellStyle name="Normal 4 5 2 3 2 4 2" xfId="18968" xr:uid="{00000000-0005-0000-0000-000066420000}"/>
    <cellStyle name="Normal 4 5 2 3 2 4 2 2" xfId="42313" xr:uid="{00000000-0005-0000-0000-000067420000}"/>
    <cellStyle name="Normal 4 5 2 3 2 4 3" xfId="13814" xr:uid="{00000000-0005-0000-0000-000068420000}"/>
    <cellStyle name="Normal 4 5 2 3 2 4 3 2" xfId="36998" xr:uid="{00000000-0005-0000-0000-000069420000}"/>
    <cellStyle name="Normal 4 5 2 3 2 4 4" xfId="31688" xr:uid="{00000000-0005-0000-0000-00006A420000}"/>
    <cellStyle name="Normal 4 5 2 3 2 4 5" xfId="26373" xr:uid="{00000000-0005-0000-0000-00006B420000}"/>
    <cellStyle name="Normal 4 5 2 3 2 5" xfId="15595" xr:uid="{00000000-0005-0000-0000-00006C420000}"/>
    <cellStyle name="Normal 4 5 2 3 2 5 2" xfId="38782" xr:uid="{00000000-0005-0000-0000-00006D420000}"/>
    <cellStyle name="Normal 4 5 2 3 2 6" xfId="10286" xr:uid="{00000000-0005-0000-0000-00006E420000}"/>
    <cellStyle name="Normal 4 5 2 3 2 6 2" xfId="33467" xr:uid="{00000000-0005-0000-0000-00006F420000}"/>
    <cellStyle name="Normal 4 5 2 3 2 7" xfId="20913" xr:uid="{00000000-0005-0000-0000-000070420000}"/>
    <cellStyle name="Normal 4 5 2 3 2 7 2" xfId="28157" xr:uid="{00000000-0005-0000-0000-000071420000}"/>
    <cellStyle name="Normal 4 5 2 3 2 8" xfId="22842" xr:uid="{00000000-0005-0000-0000-000072420000}"/>
    <cellStyle name="Normal 4 5 2 3 2 9" xfId="44108" xr:uid="{00000000-0005-0000-0000-000073420000}"/>
    <cellStyle name="Normal 4 5 2 3 3" xfId="1725" xr:uid="{00000000-0005-0000-0000-000074420000}"/>
    <cellStyle name="Normal 4 5 2 3 3 10" xfId="3674" xr:uid="{00000000-0005-0000-0000-000075420000}"/>
    <cellStyle name="Normal 4 5 2 3 3 2" xfId="7287" xr:uid="{00000000-0005-0000-0000-000076420000}"/>
    <cellStyle name="Normal 4 5 2 3 3 2 2" xfId="17639" xr:uid="{00000000-0005-0000-0000-000077420000}"/>
    <cellStyle name="Normal 4 5 2 3 3 2 2 2" xfId="40951" xr:uid="{00000000-0005-0000-0000-000078420000}"/>
    <cellStyle name="Normal 4 5 2 3 3 2 3" xfId="12453" xr:uid="{00000000-0005-0000-0000-000079420000}"/>
    <cellStyle name="Normal 4 5 2 3 3 2 3 2" xfId="35636" xr:uid="{00000000-0005-0000-0000-00007A420000}"/>
    <cellStyle name="Normal 4 5 2 3 3 2 4" xfId="30326" xr:uid="{00000000-0005-0000-0000-00007B420000}"/>
    <cellStyle name="Normal 4 5 2 3 3 2 5" xfId="25011" xr:uid="{00000000-0005-0000-0000-00007C420000}"/>
    <cellStyle name="Normal 4 5 2 3 3 3" xfId="8928" xr:uid="{00000000-0005-0000-0000-00007D420000}"/>
    <cellStyle name="Normal 4 5 2 3 3 3 2" xfId="19374" xr:uid="{00000000-0005-0000-0000-00007E420000}"/>
    <cellStyle name="Normal 4 5 2 3 3 3 2 2" xfId="42719" xr:uid="{00000000-0005-0000-0000-00007F420000}"/>
    <cellStyle name="Normal 4 5 2 3 3 3 3" xfId="14220" xr:uid="{00000000-0005-0000-0000-000080420000}"/>
    <cellStyle name="Normal 4 5 2 3 3 3 3 2" xfId="37404" xr:uid="{00000000-0005-0000-0000-000081420000}"/>
    <cellStyle name="Normal 4 5 2 3 3 3 4" xfId="32094" xr:uid="{00000000-0005-0000-0000-000082420000}"/>
    <cellStyle name="Normal 4 5 2 3 3 3 5" xfId="26779" xr:uid="{00000000-0005-0000-0000-000083420000}"/>
    <cellStyle name="Normal 4 5 2 3 3 4" xfId="16001" xr:uid="{00000000-0005-0000-0000-000084420000}"/>
    <cellStyle name="Normal 4 5 2 3 3 4 2" xfId="39188" xr:uid="{00000000-0005-0000-0000-000085420000}"/>
    <cellStyle name="Normal 4 5 2 3 3 5" xfId="10692" xr:uid="{00000000-0005-0000-0000-000086420000}"/>
    <cellStyle name="Normal 4 5 2 3 3 5 2" xfId="33873" xr:uid="{00000000-0005-0000-0000-000087420000}"/>
    <cellStyle name="Normal 4 5 2 3 3 6" xfId="21319" xr:uid="{00000000-0005-0000-0000-000088420000}"/>
    <cellStyle name="Normal 4 5 2 3 3 6 2" xfId="28563" xr:uid="{00000000-0005-0000-0000-000089420000}"/>
    <cellStyle name="Normal 4 5 2 3 3 7" xfId="23248" xr:uid="{00000000-0005-0000-0000-00008A420000}"/>
    <cellStyle name="Normal 4 5 2 3 3 8" xfId="44514" xr:uid="{00000000-0005-0000-0000-00008B420000}"/>
    <cellStyle name="Normal 4 5 2 3 3 9" xfId="4799" xr:uid="{00000000-0005-0000-0000-00008C420000}"/>
    <cellStyle name="Normal 4 5 2 3 4" xfId="6488" xr:uid="{00000000-0005-0000-0000-00008D420000}"/>
    <cellStyle name="Normal 4 5 2 3 4 2" xfId="16887" xr:uid="{00000000-0005-0000-0000-00008E420000}"/>
    <cellStyle name="Normal 4 5 2 3 4 2 2" xfId="40139" xr:uid="{00000000-0005-0000-0000-00008F420000}"/>
    <cellStyle name="Normal 4 5 2 3 4 3" xfId="11641" xr:uid="{00000000-0005-0000-0000-000090420000}"/>
    <cellStyle name="Normal 4 5 2 3 4 3 2" xfId="34824" xr:uid="{00000000-0005-0000-0000-000091420000}"/>
    <cellStyle name="Normal 4 5 2 3 4 4" xfId="29514" xr:uid="{00000000-0005-0000-0000-000092420000}"/>
    <cellStyle name="Normal 4 5 2 3 4 5" xfId="24199" xr:uid="{00000000-0005-0000-0000-000093420000}"/>
    <cellStyle name="Normal 4 5 2 3 5" xfId="8176" xr:uid="{00000000-0005-0000-0000-000094420000}"/>
    <cellStyle name="Normal 4 5 2 3 5 2" xfId="18563" xr:uid="{00000000-0005-0000-0000-000095420000}"/>
    <cellStyle name="Normal 4 5 2 3 5 2 2" xfId="41907" xr:uid="{00000000-0005-0000-0000-000096420000}"/>
    <cellStyle name="Normal 4 5 2 3 5 3" xfId="13408" xr:uid="{00000000-0005-0000-0000-000097420000}"/>
    <cellStyle name="Normal 4 5 2 3 5 3 2" xfId="36592" xr:uid="{00000000-0005-0000-0000-000098420000}"/>
    <cellStyle name="Normal 4 5 2 3 5 4" xfId="31282" xr:uid="{00000000-0005-0000-0000-000099420000}"/>
    <cellStyle name="Normal 4 5 2 3 5 5" xfId="25967" xr:uid="{00000000-0005-0000-0000-00009A420000}"/>
    <cellStyle name="Normal 4 5 2 3 6" xfId="15189" xr:uid="{00000000-0005-0000-0000-00009B420000}"/>
    <cellStyle name="Normal 4 5 2 3 6 2" xfId="38376" xr:uid="{00000000-0005-0000-0000-00009C420000}"/>
    <cellStyle name="Normal 4 5 2 3 7" xfId="9880" xr:uid="{00000000-0005-0000-0000-00009D420000}"/>
    <cellStyle name="Normal 4 5 2 3 7 2" xfId="33061" xr:uid="{00000000-0005-0000-0000-00009E420000}"/>
    <cellStyle name="Normal 4 5 2 3 8" xfId="20507" xr:uid="{00000000-0005-0000-0000-00009F420000}"/>
    <cellStyle name="Normal 4 5 2 3 8 2" xfId="27751" xr:uid="{00000000-0005-0000-0000-0000A0420000}"/>
    <cellStyle name="Normal 4 5 2 3 9" xfId="22436" xr:uid="{00000000-0005-0000-0000-0000A1420000}"/>
    <cellStyle name="Normal 4 5 2 4" xfId="1053" xr:uid="{00000000-0005-0000-0000-0000A2420000}"/>
    <cellStyle name="Normal 4 5 2 4 10" xfId="4800" xr:uid="{00000000-0005-0000-0000-0000A3420000}"/>
    <cellStyle name="Normal 4 5 2 4 11" xfId="3004" xr:uid="{00000000-0005-0000-0000-0000A4420000}"/>
    <cellStyle name="Normal 4 5 2 4 2" xfId="1868" xr:uid="{00000000-0005-0000-0000-0000A5420000}"/>
    <cellStyle name="Normal 4 5 2 4 2 10" xfId="3816" xr:uid="{00000000-0005-0000-0000-0000A6420000}"/>
    <cellStyle name="Normal 4 5 2 4 2 2" xfId="7427" xr:uid="{00000000-0005-0000-0000-0000A7420000}"/>
    <cellStyle name="Normal 4 5 2 4 2 2 2" xfId="17781" xr:uid="{00000000-0005-0000-0000-0000A8420000}"/>
    <cellStyle name="Normal 4 5 2 4 2 2 2 2" xfId="41093" xr:uid="{00000000-0005-0000-0000-0000A9420000}"/>
    <cellStyle name="Normal 4 5 2 4 2 2 3" xfId="12595" xr:uid="{00000000-0005-0000-0000-0000AA420000}"/>
    <cellStyle name="Normal 4 5 2 4 2 2 3 2" xfId="35778" xr:uid="{00000000-0005-0000-0000-0000AB420000}"/>
    <cellStyle name="Normal 4 5 2 4 2 2 4" xfId="30468" xr:uid="{00000000-0005-0000-0000-0000AC420000}"/>
    <cellStyle name="Normal 4 5 2 4 2 2 5" xfId="25153" xr:uid="{00000000-0005-0000-0000-0000AD420000}"/>
    <cellStyle name="Normal 4 5 2 4 2 3" xfId="9071" xr:uid="{00000000-0005-0000-0000-0000AE420000}"/>
    <cellStyle name="Normal 4 5 2 4 2 3 2" xfId="19516" xr:uid="{00000000-0005-0000-0000-0000AF420000}"/>
    <cellStyle name="Normal 4 5 2 4 2 3 2 2" xfId="42861" xr:uid="{00000000-0005-0000-0000-0000B0420000}"/>
    <cellStyle name="Normal 4 5 2 4 2 3 3" xfId="14362" xr:uid="{00000000-0005-0000-0000-0000B1420000}"/>
    <cellStyle name="Normal 4 5 2 4 2 3 3 2" xfId="37546" xr:uid="{00000000-0005-0000-0000-0000B2420000}"/>
    <cellStyle name="Normal 4 5 2 4 2 3 4" xfId="32236" xr:uid="{00000000-0005-0000-0000-0000B3420000}"/>
    <cellStyle name="Normal 4 5 2 4 2 3 5" xfId="26921" xr:uid="{00000000-0005-0000-0000-0000B4420000}"/>
    <cellStyle name="Normal 4 5 2 4 2 4" xfId="16143" xr:uid="{00000000-0005-0000-0000-0000B5420000}"/>
    <cellStyle name="Normal 4 5 2 4 2 4 2" xfId="39330" xr:uid="{00000000-0005-0000-0000-0000B6420000}"/>
    <cellStyle name="Normal 4 5 2 4 2 5" xfId="10834" xr:uid="{00000000-0005-0000-0000-0000B7420000}"/>
    <cellStyle name="Normal 4 5 2 4 2 5 2" xfId="34015" xr:uid="{00000000-0005-0000-0000-0000B8420000}"/>
    <cellStyle name="Normal 4 5 2 4 2 6" xfId="21461" xr:uid="{00000000-0005-0000-0000-0000B9420000}"/>
    <cellStyle name="Normal 4 5 2 4 2 6 2" xfId="28705" xr:uid="{00000000-0005-0000-0000-0000BA420000}"/>
    <cellStyle name="Normal 4 5 2 4 2 7" xfId="23390" xr:uid="{00000000-0005-0000-0000-0000BB420000}"/>
    <cellStyle name="Normal 4 5 2 4 2 8" xfId="44656" xr:uid="{00000000-0005-0000-0000-0000BC420000}"/>
    <cellStyle name="Normal 4 5 2 4 2 9" xfId="4801" xr:uid="{00000000-0005-0000-0000-0000BD420000}"/>
    <cellStyle name="Normal 4 5 2 4 3" xfId="6627" xr:uid="{00000000-0005-0000-0000-0000BE420000}"/>
    <cellStyle name="Normal 4 5 2 4 3 2" xfId="17029" xr:uid="{00000000-0005-0000-0000-0000BF420000}"/>
    <cellStyle name="Normal 4 5 2 4 3 2 2" xfId="40281" xr:uid="{00000000-0005-0000-0000-0000C0420000}"/>
    <cellStyle name="Normal 4 5 2 4 3 3" xfId="11783" xr:uid="{00000000-0005-0000-0000-0000C1420000}"/>
    <cellStyle name="Normal 4 5 2 4 3 3 2" xfId="34966" xr:uid="{00000000-0005-0000-0000-0000C2420000}"/>
    <cellStyle name="Normal 4 5 2 4 3 4" xfId="29656" xr:uid="{00000000-0005-0000-0000-0000C3420000}"/>
    <cellStyle name="Normal 4 5 2 4 3 5" xfId="24341" xr:uid="{00000000-0005-0000-0000-0000C4420000}"/>
    <cellStyle name="Normal 4 5 2 4 4" xfId="8318" xr:uid="{00000000-0005-0000-0000-0000C5420000}"/>
    <cellStyle name="Normal 4 5 2 4 4 2" xfId="18704" xr:uid="{00000000-0005-0000-0000-0000C6420000}"/>
    <cellStyle name="Normal 4 5 2 4 4 2 2" xfId="42049" xr:uid="{00000000-0005-0000-0000-0000C7420000}"/>
    <cellStyle name="Normal 4 5 2 4 4 3" xfId="13550" xr:uid="{00000000-0005-0000-0000-0000C8420000}"/>
    <cellStyle name="Normal 4 5 2 4 4 3 2" xfId="36734" xr:uid="{00000000-0005-0000-0000-0000C9420000}"/>
    <cellStyle name="Normal 4 5 2 4 4 4" xfId="31424" xr:uid="{00000000-0005-0000-0000-0000CA420000}"/>
    <cellStyle name="Normal 4 5 2 4 4 5" xfId="26109" xr:uid="{00000000-0005-0000-0000-0000CB420000}"/>
    <cellStyle name="Normal 4 5 2 4 5" xfId="15331" xr:uid="{00000000-0005-0000-0000-0000CC420000}"/>
    <cellStyle name="Normal 4 5 2 4 5 2" xfId="38518" xr:uid="{00000000-0005-0000-0000-0000CD420000}"/>
    <cellStyle name="Normal 4 5 2 4 6" xfId="10022" xr:uid="{00000000-0005-0000-0000-0000CE420000}"/>
    <cellStyle name="Normal 4 5 2 4 6 2" xfId="33203" xr:uid="{00000000-0005-0000-0000-0000CF420000}"/>
    <cellStyle name="Normal 4 5 2 4 7" xfId="20649" xr:uid="{00000000-0005-0000-0000-0000D0420000}"/>
    <cellStyle name="Normal 4 5 2 4 7 2" xfId="27893" xr:uid="{00000000-0005-0000-0000-0000D1420000}"/>
    <cellStyle name="Normal 4 5 2 4 8" xfId="22578" xr:uid="{00000000-0005-0000-0000-0000D2420000}"/>
    <cellStyle name="Normal 4 5 2 4 9" xfId="43844" xr:uid="{00000000-0005-0000-0000-0000D3420000}"/>
    <cellStyle name="Normal 4 5 2 5" xfId="634" xr:uid="{00000000-0005-0000-0000-0000D4420000}"/>
    <cellStyle name="Normal 4 5 2 5 10" xfId="2598" xr:uid="{00000000-0005-0000-0000-0000D5420000}"/>
    <cellStyle name="Normal 4 5 2 5 2" xfId="6228" xr:uid="{00000000-0005-0000-0000-0000D6420000}"/>
    <cellStyle name="Normal 4 5 2 5 2 2" xfId="16671" xr:uid="{00000000-0005-0000-0000-0000D7420000}"/>
    <cellStyle name="Normal 4 5 2 5 2 2 2" xfId="39875" xr:uid="{00000000-0005-0000-0000-0000D8420000}"/>
    <cellStyle name="Normal 4 5 2 5 2 3" xfId="11377" xr:uid="{00000000-0005-0000-0000-0000D9420000}"/>
    <cellStyle name="Normal 4 5 2 5 2 3 2" xfId="34560" xr:uid="{00000000-0005-0000-0000-0000DA420000}"/>
    <cellStyle name="Normal 4 5 2 5 2 4" xfId="29250" xr:uid="{00000000-0005-0000-0000-0000DB420000}"/>
    <cellStyle name="Normal 4 5 2 5 2 5" xfId="23935" xr:uid="{00000000-0005-0000-0000-0000DC420000}"/>
    <cellStyle name="Normal 4 5 2 5 3" xfId="7960" xr:uid="{00000000-0005-0000-0000-0000DD420000}"/>
    <cellStyle name="Normal 4 5 2 5 3 2" xfId="18299" xr:uid="{00000000-0005-0000-0000-0000DE420000}"/>
    <cellStyle name="Normal 4 5 2 5 3 2 2" xfId="41643" xr:uid="{00000000-0005-0000-0000-0000DF420000}"/>
    <cellStyle name="Normal 4 5 2 5 3 3" xfId="13144" xr:uid="{00000000-0005-0000-0000-0000E0420000}"/>
    <cellStyle name="Normal 4 5 2 5 3 3 2" xfId="36328" xr:uid="{00000000-0005-0000-0000-0000E1420000}"/>
    <cellStyle name="Normal 4 5 2 5 3 4" xfId="31018" xr:uid="{00000000-0005-0000-0000-0000E2420000}"/>
    <cellStyle name="Normal 4 5 2 5 3 5" xfId="25703" xr:uid="{00000000-0005-0000-0000-0000E3420000}"/>
    <cellStyle name="Normal 4 5 2 5 4" xfId="14925" xr:uid="{00000000-0005-0000-0000-0000E4420000}"/>
    <cellStyle name="Normal 4 5 2 5 4 2" xfId="38112" xr:uid="{00000000-0005-0000-0000-0000E5420000}"/>
    <cellStyle name="Normal 4 5 2 5 5" xfId="9616" xr:uid="{00000000-0005-0000-0000-0000E6420000}"/>
    <cellStyle name="Normal 4 5 2 5 5 2" xfId="32797" xr:uid="{00000000-0005-0000-0000-0000E7420000}"/>
    <cellStyle name="Normal 4 5 2 5 6" xfId="20243" xr:uid="{00000000-0005-0000-0000-0000E8420000}"/>
    <cellStyle name="Normal 4 5 2 5 6 2" xfId="27487" xr:uid="{00000000-0005-0000-0000-0000E9420000}"/>
    <cellStyle name="Normal 4 5 2 5 7" xfId="22172" xr:uid="{00000000-0005-0000-0000-0000EA420000}"/>
    <cellStyle name="Normal 4 5 2 5 8" xfId="43438" xr:uid="{00000000-0005-0000-0000-0000EB420000}"/>
    <cellStyle name="Normal 4 5 2 5 9" xfId="4802" xr:uid="{00000000-0005-0000-0000-0000EC420000}"/>
    <cellStyle name="Normal 4 5 2 6" xfId="1461" xr:uid="{00000000-0005-0000-0000-0000ED420000}"/>
    <cellStyle name="Normal 4 5 2 6 10" xfId="3410" xr:uid="{00000000-0005-0000-0000-0000EE420000}"/>
    <cellStyle name="Normal 4 5 2 6 2" xfId="7027" xr:uid="{00000000-0005-0000-0000-0000EF420000}"/>
    <cellStyle name="Normal 4 5 2 6 2 2" xfId="17399" xr:uid="{00000000-0005-0000-0000-0000F0420000}"/>
    <cellStyle name="Normal 4 5 2 6 2 2 2" xfId="40687" xr:uid="{00000000-0005-0000-0000-0000F1420000}"/>
    <cellStyle name="Normal 4 5 2 6 2 3" xfId="12189" xr:uid="{00000000-0005-0000-0000-0000F2420000}"/>
    <cellStyle name="Normal 4 5 2 6 2 3 2" xfId="35372" xr:uid="{00000000-0005-0000-0000-0000F3420000}"/>
    <cellStyle name="Normal 4 5 2 6 2 4" xfId="30062" xr:uid="{00000000-0005-0000-0000-0000F4420000}"/>
    <cellStyle name="Normal 4 5 2 6 2 5" xfId="24747" xr:uid="{00000000-0005-0000-0000-0000F5420000}"/>
    <cellStyle name="Normal 4 5 2 6 3" xfId="8688" xr:uid="{00000000-0005-0000-0000-0000F6420000}"/>
    <cellStyle name="Normal 4 5 2 6 3 2" xfId="19110" xr:uid="{00000000-0005-0000-0000-0000F7420000}"/>
    <cellStyle name="Normal 4 5 2 6 3 2 2" xfId="42455" xr:uid="{00000000-0005-0000-0000-0000F8420000}"/>
    <cellStyle name="Normal 4 5 2 6 3 3" xfId="13956" xr:uid="{00000000-0005-0000-0000-0000F9420000}"/>
    <cellStyle name="Normal 4 5 2 6 3 3 2" xfId="37140" xr:uid="{00000000-0005-0000-0000-0000FA420000}"/>
    <cellStyle name="Normal 4 5 2 6 3 4" xfId="31830" xr:uid="{00000000-0005-0000-0000-0000FB420000}"/>
    <cellStyle name="Normal 4 5 2 6 3 5" xfId="26515" xr:uid="{00000000-0005-0000-0000-0000FC420000}"/>
    <cellStyle name="Normal 4 5 2 6 4" xfId="15737" xr:uid="{00000000-0005-0000-0000-0000FD420000}"/>
    <cellStyle name="Normal 4 5 2 6 4 2" xfId="38924" xr:uid="{00000000-0005-0000-0000-0000FE420000}"/>
    <cellStyle name="Normal 4 5 2 6 5" xfId="10428" xr:uid="{00000000-0005-0000-0000-0000FF420000}"/>
    <cellStyle name="Normal 4 5 2 6 5 2" xfId="33609" xr:uid="{00000000-0005-0000-0000-000000430000}"/>
    <cellStyle name="Normal 4 5 2 6 6" xfId="21055" xr:uid="{00000000-0005-0000-0000-000001430000}"/>
    <cellStyle name="Normal 4 5 2 6 6 2" xfId="28299" xr:uid="{00000000-0005-0000-0000-000002430000}"/>
    <cellStyle name="Normal 4 5 2 6 7" xfId="22984" xr:uid="{00000000-0005-0000-0000-000003430000}"/>
    <cellStyle name="Normal 4 5 2 6 8" xfId="44250" xr:uid="{00000000-0005-0000-0000-000004430000}"/>
    <cellStyle name="Normal 4 5 2 6 9" xfId="4803" xr:uid="{00000000-0005-0000-0000-000005430000}"/>
    <cellStyle name="Normal 4 5 2 7" xfId="6095" xr:uid="{00000000-0005-0000-0000-000006430000}"/>
    <cellStyle name="Normal 4 5 2 7 2" xfId="16538" xr:uid="{00000000-0005-0000-0000-000007430000}"/>
    <cellStyle name="Normal 4 5 2 7 2 2" xfId="39741" xr:uid="{00000000-0005-0000-0000-000008430000}"/>
    <cellStyle name="Normal 4 5 2 7 3" xfId="11243" xr:uid="{00000000-0005-0000-0000-000009430000}"/>
    <cellStyle name="Normal 4 5 2 7 3 2" xfId="34426" xr:uid="{00000000-0005-0000-0000-00000A430000}"/>
    <cellStyle name="Normal 4 5 2 7 4" xfId="29116" xr:uid="{00000000-0005-0000-0000-00000B430000}"/>
    <cellStyle name="Normal 4 5 2 7 5" xfId="23801" xr:uid="{00000000-0005-0000-0000-00000C430000}"/>
    <cellStyle name="Normal 4 5 2 8" xfId="7827" xr:uid="{00000000-0005-0000-0000-00000D430000}"/>
    <cellStyle name="Normal 4 5 2 8 2" xfId="18166" xr:uid="{00000000-0005-0000-0000-00000E430000}"/>
    <cellStyle name="Normal 4 5 2 8 2 2" xfId="41509" xr:uid="{00000000-0005-0000-0000-00000F430000}"/>
    <cellStyle name="Normal 4 5 2 8 3" xfId="13010" xr:uid="{00000000-0005-0000-0000-000010430000}"/>
    <cellStyle name="Normal 4 5 2 8 3 2" xfId="36194" xr:uid="{00000000-0005-0000-0000-000011430000}"/>
    <cellStyle name="Normal 4 5 2 8 4" xfId="30884" xr:uid="{00000000-0005-0000-0000-000012430000}"/>
    <cellStyle name="Normal 4 5 2 8 5" xfId="25569" xr:uid="{00000000-0005-0000-0000-000013430000}"/>
    <cellStyle name="Normal 4 5 2 9" xfId="14791" xr:uid="{00000000-0005-0000-0000-000014430000}"/>
    <cellStyle name="Normal 4 5 2 9 2" xfId="37978" xr:uid="{00000000-0005-0000-0000-000015430000}"/>
    <cellStyle name="Normal 4 5 3" xfId="710" xr:uid="{00000000-0005-0000-0000-000016430000}"/>
    <cellStyle name="Normal 4 5 3 10" xfId="43511" xr:uid="{00000000-0005-0000-0000-000017430000}"/>
    <cellStyle name="Normal 4 5 3 11" xfId="4804" xr:uid="{00000000-0005-0000-0000-000018430000}"/>
    <cellStyle name="Normal 4 5 3 12" xfId="2671" xr:uid="{00000000-0005-0000-0000-000019430000}"/>
    <cellStyle name="Normal 4 5 3 2" xfId="1126" xr:uid="{00000000-0005-0000-0000-00001A430000}"/>
    <cellStyle name="Normal 4 5 3 2 10" xfId="4805" xr:uid="{00000000-0005-0000-0000-00001B430000}"/>
    <cellStyle name="Normal 4 5 3 2 11" xfId="3077" xr:uid="{00000000-0005-0000-0000-00001C430000}"/>
    <cellStyle name="Normal 4 5 3 2 2" xfId="1941" xr:uid="{00000000-0005-0000-0000-00001D430000}"/>
    <cellStyle name="Normal 4 5 3 2 2 10" xfId="3889" xr:uid="{00000000-0005-0000-0000-00001E430000}"/>
    <cellStyle name="Normal 4 5 3 2 2 2" xfId="7499" xr:uid="{00000000-0005-0000-0000-00001F430000}"/>
    <cellStyle name="Normal 4 5 3 2 2 2 2" xfId="17842" xr:uid="{00000000-0005-0000-0000-000020430000}"/>
    <cellStyle name="Normal 4 5 3 2 2 2 2 2" xfId="41166" xr:uid="{00000000-0005-0000-0000-000021430000}"/>
    <cellStyle name="Normal 4 5 3 2 2 2 3" xfId="12668" xr:uid="{00000000-0005-0000-0000-000022430000}"/>
    <cellStyle name="Normal 4 5 3 2 2 2 3 2" xfId="35851" xr:uid="{00000000-0005-0000-0000-000023430000}"/>
    <cellStyle name="Normal 4 5 3 2 2 2 4" xfId="30541" xr:uid="{00000000-0005-0000-0000-000024430000}"/>
    <cellStyle name="Normal 4 5 3 2 2 2 5" xfId="25226" xr:uid="{00000000-0005-0000-0000-000025430000}"/>
    <cellStyle name="Normal 4 5 3 2 2 3" xfId="9132" xr:uid="{00000000-0005-0000-0000-000026430000}"/>
    <cellStyle name="Normal 4 5 3 2 2 3 2" xfId="19589" xr:uid="{00000000-0005-0000-0000-000027430000}"/>
    <cellStyle name="Normal 4 5 3 2 2 3 2 2" xfId="42934" xr:uid="{00000000-0005-0000-0000-000028430000}"/>
    <cellStyle name="Normal 4 5 3 2 2 3 3" xfId="14435" xr:uid="{00000000-0005-0000-0000-000029430000}"/>
    <cellStyle name="Normal 4 5 3 2 2 3 3 2" xfId="37619" xr:uid="{00000000-0005-0000-0000-00002A430000}"/>
    <cellStyle name="Normal 4 5 3 2 2 3 4" xfId="32309" xr:uid="{00000000-0005-0000-0000-00002B430000}"/>
    <cellStyle name="Normal 4 5 3 2 2 3 5" xfId="26994" xr:uid="{00000000-0005-0000-0000-00002C430000}"/>
    <cellStyle name="Normal 4 5 3 2 2 4" xfId="16216" xr:uid="{00000000-0005-0000-0000-00002D430000}"/>
    <cellStyle name="Normal 4 5 3 2 2 4 2" xfId="39403" xr:uid="{00000000-0005-0000-0000-00002E430000}"/>
    <cellStyle name="Normal 4 5 3 2 2 5" xfId="10907" xr:uid="{00000000-0005-0000-0000-00002F430000}"/>
    <cellStyle name="Normal 4 5 3 2 2 5 2" xfId="34088" xr:uid="{00000000-0005-0000-0000-000030430000}"/>
    <cellStyle name="Normal 4 5 3 2 2 6" xfId="21534" xr:uid="{00000000-0005-0000-0000-000031430000}"/>
    <cellStyle name="Normal 4 5 3 2 2 6 2" xfId="28778" xr:uid="{00000000-0005-0000-0000-000032430000}"/>
    <cellStyle name="Normal 4 5 3 2 2 7" xfId="23463" xr:uid="{00000000-0005-0000-0000-000033430000}"/>
    <cellStyle name="Normal 4 5 3 2 2 8" xfId="44729" xr:uid="{00000000-0005-0000-0000-000034430000}"/>
    <cellStyle name="Normal 4 5 3 2 2 9" xfId="4806" xr:uid="{00000000-0005-0000-0000-000035430000}"/>
    <cellStyle name="Normal 4 5 3 2 3" xfId="6699" xr:uid="{00000000-0005-0000-0000-000036430000}"/>
    <cellStyle name="Normal 4 5 3 2 3 2" xfId="17090" xr:uid="{00000000-0005-0000-0000-000037430000}"/>
    <cellStyle name="Normal 4 5 3 2 3 2 2" xfId="40354" xr:uid="{00000000-0005-0000-0000-000038430000}"/>
    <cellStyle name="Normal 4 5 3 2 3 3" xfId="11856" xr:uid="{00000000-0005-0000-0000-000039430000}"/>
    <cellStyle name="Normal 4 5 3 2 3 3 2" xfId="35039" xr:uid="{00000000-0005-0000-0000-00003A430000}"/>
    <cellStyle name="Normal 4 5 3 2 3 4" xfId="29729" xr:uid="{00000000-0005-0000-0000-00003B430000}"/>
    <cellStyle name="Normal 4 5 3 2 3 5" xfId="24414" xr:uid="{00000000-0005-0000-0000-00003C430000}"/>
    <cellStyle name="Normal 4 5 3 2 4" xfId="8379" xr:uid="{00000000-0005-0000-0000-00003D430000}"/>
    <cellStyle name="Normal 4 5 3 2 4 2" xfId="18777" xr:uid="{00000000-0005-0000-0000-00003E430000}"/>
    <cellStyle name="Normal 4 5 3 2 4 2 2" xfId="42122" xr:uid="{00000000-0005-0000-0000-00003F430000}"/>
    <cellStyle name="Normal 4 5 3 2 4 3" xfId="13623" xr:uid="{00000000-0005-0000-0000-000040430000}"/>
    <cellStyle name="Normal 4 5 3 2 4 3 2" xfId="36807" xr:uid="{00000000-0005-0000-0000-000041430000}"/>
    <cellStyle name="Normal 4 5 3 2 4 4" xfId="31497" xr:uid="{00000000-0005-0000-0000-000042430000}"/>
    <cellStyle name="Normal 4 5 3 2 4 5" xfId="26182" xr:uid="{00000000-0005-0000-0000-000043430000}"/>
    <cellStyle name="Normal 4 5 3 2 5" xfId="15404" xr:uid="{00000000-0005-0000-0000-000044430000}"/>
    <cellStyle name="Normal 4 5 3 2 5 2" xfId="38591" xr:uid="{00000000-0005-0000-0000-000045430000}"/>
    <cellStyle name="Normal 4 5 3 2 6" xfId="10095" xr:uid="{00000000-0005-0000-0000-000046430000}"/>
    <cellStyle name="Normal 4 5 3 2 6 2" xfId="33276" xr:uid="{00000000-0005-0000-0000-000047430000}"/>
    <cellStyle name="Normal 4 5 3 2 7" xfId="20722" xr:uid="{00000000-0005-0000-0000-000048430000}"/>
    <cellStyle name="Normal 4 5 3 2 7 2" xfId="27966" xr:uid="{00000000-0005-0000-0000-000049430000}"/>
    <cellStyle name="Normal 4 5 3 2 8" xfId="22651" xr:uid="{00000000-0005-0000-0000-00004A430000}"/>
    <cellStyle name="Normal 4 5 3 2 9" xfId="43917" xr:uid="{00000000-0005-0000-0000-00004B430000}"/>
    <cellStyle name="Normal 4 5 3 3" xfId="1534" xr:uid="{00000000-0005-0000-0000-00004C430000}"/>
    <cellStyle name="Normal 4 5 3 3 10" xfId="3483" xr:uid="{00000000-0005-0000-0000-00004D430000}"/>
    <cellStyle name="Normal 4 5 3 3 2" xfId="7099" xr:uid="{00000000-0005-0000-0000-00004E430000}"/>
    <cellStyle name="Normal 4 5 3 3 2 2" xfId="17460" xr:uid="{00000000-0005-0000-0000-00004F430000}"/>
    <cellStyle name="Normal 4 5 3 3 2 2 2" xfId="40760" xr:uid="{00000000-0005-0000-0000-000050430000}"/>
    <cellStyle name="Normal 4 5 3 3 2 3" xfId="12262" xr:uid="{00000000-0005-0000-0000-000051430000}"/>
    <cellStyle name="Normal 4 5 3 3 2 3 2" xfId="35445" xr:uid="{00000000-0005-0000-0000-000052430000}"/>
    <cellStyle name="Normal 4 5 3 3 2 4" xfId="30135" xr:uid="{00000000-0005-0000-0000-000053430000}"/>
    <cellStyle name="Normal 4 5 3 3 2 5" xfId="24820" xr:uid="{00000000-0005-0000-0000-000054430000}"/>
    <cellStyle name="Normal 4 5 3 3 3" xfId="8749" xr:uid="{00000000-0005-0000-0000-000055430000}"/>
    <cellStyle name="Normal 4 5 3 3 3 2" xfId="19183" xr:uid="{00000000-0005-0000-0000-000056430000}"/>
    <cellStyle name="Normal 4 5 3 3 3 2 2" xfId="42528" xr:uid="{00000000-0005-0000-0000-000057430000}"/>
    <cellStyle name="Normal 4 5 3 3 3 3" xfId="14029" xr:uid="{00000000-0005-0000-0000-000058430000}"/>
    <cellStyle name="Normal 4 5 3 3 3 3 2" xfId="37213" xr:uid="{00000000-0005-0000-0000-000059430000}"/>
    <cellStyle name="Normal 4 5 3 3 3 4" xfId="31903" xr:uid="{00000000-0005-0000-0000-00005A430000}"/>
    <cellStyle name="Normal 4 5 3 3 3 5" xfId="26588" xr:uid="{00000000-0005-0000-0000-00005B430000}"/>
    <cellStyle name="Normal 4 5 3 3 4" xfId="15810" xr:uid="{00000000-0005-0000-0000-00005C430000}"/>
    <cellStyle name="Normal 4 5 3 3 4 2" xfId="38997" xr:uid="{00000000-0005-0000-0000-00005D430000}"/>
    <cellStyle name="Normal 4 5 3 3 5" xfId="10501" xr:uid="{00000000-0005-0000-0000-00005E430000}"/>
    <cellStyle name="Normal 4 5 3 3 5 2" xfId="33682" xr:uid="{00000000-0005-0000-0000-00005F430000}"/>
    <cellStyle name="Normal 4 5 3 3 6" xfId="21128" xr:uid="{00000000-0005-0000-0000-000060430000}"/>
    <cellStyle name="Normal 4 5 3 3 6 2" xfId="28372" xr:uid="{00000000-0005-0000-0000-000061430000}"/>
    <cellStyle name="Normal 4 5 3 3 7" xfId="23057" xr:uid="{00000000-0005-0000-0000-000062430000}"/>
    <cellStyle name="Normal 4 5 3 3 8" xfId="44323" xr:uid="{00000000-0005-0000-0000-000063430000}"/>
    <cellStyle name="Normal 4 5 3 3 9" xfId="4807" xr:uid="{00000000-0005-0000-0000-000064430000}"/>
    <cellStyle name="Normal 4 5 3 4" xfId="6300" xr:uid="{00000000-0005-0000-0000-000065430000}"/>
    <cellStyle name="Normal 4 5 3 4 2" xfId="16732" xr:uid="{00000000-0005-0000-0000-000066430000}"/>
    <cellStyle name="Normal 4 5 3 4 2 2" xfId="39948" xr:uid="{00000000-0005-0000-0000-000067430000}"/>
    <cellStyle name="Normal 4 5 3 4 3" xfId="11450" xr:uid="{00000000-0005-0000-0000-000068430000}"/>
    <cellStyle name="Normal 4 5 3 4 3 2" xfId="34633" xr:uid="{00000000-0005-0000-0000-000069430000}"/>
    <cellStyle name="Normal 4 5 3 4 4" xfId="29323" xr:uid="{00000000-0005-0000-0000-00006A430000}"/>
    <cellStyle name="Normal 4 5 3 4 5" xfId="24008" xr:uid="{00000000-0005-0000-0000-00006B430000}"/>
    <cellStyle name="Normal 4 5 3 5" xfId="8021" xr:uid="{00000000-0005-0000-0000-00006C430000}"/>
    <cellStyle name="Normal 4 5 3 5 2" xfId="18372" xr:uid="{00000000-0005-0000-0000-00006D430000}"/>
    <cellStyle name="Normal 4 5 3 5 2 2" xfId="41716" xr:uid="{00000000-0005-0000-0000-00006E430000}"/>
    <cellStyle name="Normal 4 5 3 5 3" xfId="13217" xr:uid="{00000000-0005-0000-0000-00006F430000}"/>
    <cellStyle name="Normal 4 5 3 5 3 2" xfId="36401" xr:uid="{00000000-0005-0000-0000-000070430000}"/>
    <cellStyle name="Normal 4 5 3 5 4" xfId="31091" xr:uid="{00000000-0005-0000-0000-000071430000}"/>
    <cellStyle name="Normal 4 5 3 5 5" xfId="25776" xr:uid="{00000000-0005-0000-0000-000072430000}"/>
    <cellStyle name="Normal 4 5 3 6" xfId="14998" xr:uid="{00000000-0005-0000-0000-000073430000}"/>
    <cellStyle name="Normal 4 5 3 6 2" xfId="38185" xr:uid="{00000000-0005-0000-0000-000074430000}"/>
    <cellStyle name="Normal 4 5 3 7" xfId="9689" xr:uid="{00000000-0005-0000-0000-000075430000}"/>
    <cellStyle name="Normal 4 5 3 7 2" xfId="32870" xr:uid="{00000000-0005-0000-0000-000076430000}"/>
    <cellStyle name="Normal 4 5 3 8" xfId="20316" xr:uid="{00000000-0005-0000-0000-000077430000}"/>
    <cellStyle name="Normal 4 5 3 8 2" xfId="27560" xr:uid="{00000000-0005-0000-0000-000078430000}"/>
    <cellStyle name="Normal 4 5 3 9" xfId="22245" xr:uid="{00000000-0005-0000-0000-000079430000}"/>
    <cellStyle name="Normal 4 5 4" xfId="847" xr:uid="{00000000-0005-0000-0000-00007A430000}"/>
    <cellStyle name="Normal 4 5 4 10" xfId="43640" xr:uid="{00000000-0005-0000-0000-00007B430000}"/>
    <cellStyle name="Normal 4 5 4 11" xfId="4808" xr:uid="{00000000-0005-0000-0000-00007C430000}"/>
    <cellStyle name="Normal 4 5 4 12" xfId="2800" xr:uid="{00000000-0005-0000-0000-00007D430000}"/>
    <cellStyle name="Normal 4 5 4 2" xfId="1255" xr:uid="{00000000-0005-0000-0000-00007E430000}"/>
    <cellStyle name="Normal 4 5 4 2 10" xfId="4809" xr:uid="{00000000-0005-0000-0000-00007F430000}"/>
    <cellStyle name="Normal 4 5 4 2 11" xfId="3206" xr:uid="{00000000-0005-0000-0000-000080430000}"/>
    <cellStyle name="Normal 4 5 4 2 2" xfId="2070" xr:uid="{00000000-0005-0000-0000-000081430000}"/>
    <cellStyle name="Normal 4 5 4 2 2 10" xfId="4018" xr:uid="{00000000-0005-0000-0000-000082430000}"/>
    <cellStyle name="Normal 4 5 4 2 2 2" xfId="7626" xr:uid="{00000000-0005-0000-0000-000083430000}"/>
    <cellStyle name="Normal 4 5 4 2 2 2 2" xfId="17959" xr:uid="{00000000-0005-0000-0000-000084430000}"/>
    <cellStyle name="Normal 4 5 4 2 2 2 2 2" xfId="41295" xr:uid="{00000000-0005-0000-0000-000085430000}"/>
    <cellStyle name="Normal 4 5 4 2 2 2 3" xfId="12797" xr:uid="{00000000-0005-0000-0000-000086430000}"/>
    <cellStyle name="Normal 4 5 4 2 2 2 3 2" xfId="35980" xr:uid="{00000000-0005-0000-0000-000087430000}"/>
    <cellStyle name="Normal 4 5 4 2 2 2 4" xfId="30670" xr:uid="{00000000-0005-0000-0000-000088430000}"/>
    <cellStyle name="Normal 4 5 4 2 2 2 5" xfId="25355" xr:uid="{00000000-0005-0000-0000-000089430000}"/>
    <cellStyle name="Normal 4 5 4 2 2 3" xfId="9249" xr:uid="{00000000-0005-0000-0000-00008A430000}"/>
    <cellStyle name="Normal 4 5 4 2 2 3 2" xfId="19718" xr:uid="{00000000-0005-0000-0000-00008B430000}"/>
    <cellStyle name="Normal 4 5 4 2 2 3 2 2" xfId="43063" xr:uid="{00000000-0005-0000-0000-00008C430000}"/>
    <cellStyle name="Normal 4 5 4 2 2 3 3" xfId="14564" xr:uid="{00000000-0005-0000-0000-00008D430000}"/>
    <cellStyle name="Normal 4 5 4 2 2 3 3 2" xfId="37748" xr:uid="{00000000-0005-0000-0000-00008E430000}"/>
    <cellStyle name="Normal 4 5 4 2 2 3 4" xfId="32438" xr:uid="{00000000-0005-0000-0000-00008F430000}"/>
    <cellStyle name="Normal 4 5 4 2 2 3 5" xfId="27123" xr:uid="{00000000-0005-0000-0000-000090430000}"/>
    <cellStyle name="Normal 4 5 4 2 2 4" xfId="16345" xr:uid="{00000000-0005-0000-0000-000091430000}"/>
    <cellStyle name="Normal 4 5 4 2 2 4 2" xfId="39532" xr:uid="{00000000-0005-0000-0000-000092430000}"/>
    <cellStyle name="Normal 4 5 4 2 2 5" xfId="11036" xr:uid="{00000000-0005-0000-0000-000093430000}"/>
    <cellStyle name="Normal 4 5 4 2 2 5 2" xfId="34217" xr:uid="{00000000-0005-0000-0000-000094430000}"/>
    <cellStyle name="Normal 4 5 4 2 2 6" xfId="21663" xr:uid="{00000000-0005-0000-0000-000095430000}"/>
    <cellStyle name="Normal 4 5 4 2 2 6 2" xfId="28907" xr:uid="{00000000-0005-0000-0000-000096430000}"/>
    <cellStyle name="Normal 4 5 4 2 2 7" xfId="23592" xr:uid="{00000000-0005-0000-0000-000097430000}"/>
    <cellStyle name="Normal 4 5 4 2 2 8" xfId="44858" xr:uid="{00000000-0005-0000-0000-000098430000}"/>
    <cellStyle name="Normal 4 5 4 2 2 9" xfId="4810" xr:uid="{00000000-0005-0000-0000-000099430000}"/>
    <cellStyle name="Normal 4 5 4 2 3" xfId="6826" xr:uid="{00000000-0005-0000-0000-00009A430000}"/>
    <cellStyle name="Normal 4 5 4 2 3 2" xfId="17195" xr:uid="{00000000-0005-0000-0000-00009B430000}"/>
    <cellStyle name="Normal 4 5 4 2 3 2 2" xfId="40483" xr:uid="{00000000-0005-0000-0000-00009C430000}"/>
    <cellStyle name="Normal 4 5 4 2 3 3" xfId="11985" xr:uid="{00000000-0005-0000-0000-00009D430000}"/>
    <cellStyle name="Normal 4 5 4 2 3 3 2" xfId="35168" xr:uid="{00000000-0005-0000-0000-00009E430000}"/>
    <cellStyle name="Normal 4 5 4 2 3 4" xfId="29858" xr:uid="{00000000-0005-0000-0000-00009F430000}"/>
    <cellStyle name="Normal 4 5 4 2 3 5" xfId="24543" xr:uid="{00000000-0005-0000-0000-0000A0430000}"/>
    <cellStyle name="Normal 4 5 4 2 4" xfId="8484" xr:uid="{00000000-0005-0000-0000-0000A1430000}"/>
    <cellStyle name="Normal 4 5 4 2 4 2" xfId="18906" xr:uid="{00000000-0005-0000-0000-0000A2430000}"/>
    <cellStyle name="Normal 4 5 4 2 4 2 2" xfId="42251" xr:uid="{00000000-0005-0000-0000-0000A3430000}"/>
    <cellStyle name="Normal 4 5 4 2 4 3" xfId="13752" xr:uid="{00000000-0005-0000-0000-0000A4430000}"/>
    <cellStyle name="Normal 4 5 4 2 4 3 2" xfId="36936" xr:uid="{00000000-0005-0000-0000-0000A5430000}"/>
    <cellStyle name="Normal 4 5 4 2 4 4" xfId="31626" xr:uid="{00000000-0005-0000-0000-0000A6430000}"/>
    <cellStyle name="Normal 4 5 4 2 4 5" xfId="26311" xr:uid="{00000000-0005-0000-0000-0000A7430000}"/>
    <cellStyle name="Normal 4 5 4 2 5" xfId="15533" xr:uid="{00000000-0005-0000-0000-0000A8430000}"/>
    <cellStyle name="Normal 4 5 4 2 5 2" xfId="38720" xr:uid="{00000000-0005-0000-0000-0000A9430000}"/>
    <cellStyle name="Normal 4 5 4 2 6" xfId="10224" xr:uid="{00000000-0005-0000-0000-0000AA430000}"/>
    <cellStyle name="Normal 4 5 4 2 6 2" xfId="33405" xr:uid="{00000000-0005-0000-0000-0000AB430000}"/>
    <cellStyle name="Normal 4 5 4 2 7" xfId="20851" xr:uid="{00000000-0005-0000-0000-0000AC430000}"/>
    <cellStyle name="Normal 4 5 4 2 7 2" xfId="28095" xr:uid="{00000000-0005-0000-0000-0000AD430000}"/>
    <cellStyle name="Normal 4 5 4 2 8" xfId="22780" xr:uid="{00000000-0005-0000-0000-0000AE430000}"/>
    <cellStyle name="Normal 4 5 4 2 9" xfId="44046" xr:uid="{00000000-0005-0000-0000-0000AF430000}"/>
    <cellStyle name="Normal 4 5 4 3" xfId="1663" xr:uid="{00000000-0005-0000-0000-0000B0430000}"/>
    <cellStyle name="Normal 4 5 4 3 10" xfId="3612" xr:uid="{00000000-0005-0000-0000-0000B1430000}"/>
    <cellStyle name="Normal 4 5 4 3 2" xfId="7226" xr:uid="{00000000-0005-0000-0000-0000B2430000}"/>
    <cellStyle name="Normal 4 5 4 3 2 2" xfId="17577" xr:uid="{00000000-0005-0000-0000-0000B3430000}"/>
    <cellStyle name="Normal 4 5 4 3 2 2 2" xfId="40889" xr:uid="{00000000-0005-0000-0000-0000B4430000}"/>
    <cellStyle name="Normal 4 5 4 3 2 3" xfId="12391" xr:uid="{00000000-0005-0000-0000-0000B5430000}"/>
    <cellStyle name="Normal 4 5 4 3 2 3 2" xfId="35574" xr:uid="{00000000-0005-0000-0000-0000B6430000}"/>
    <cellStyle name="Normal 4 5 4 3 2 4" xfId="30264" xr:uid="{00000000-0005-0000-0000-0000B7430000}"/>
    <cellStyle name="Normal 4 5 4 3 2 5" xfId="24949" xr:uid="{00000000-0005-0000-0000-0000B8430000}"/>
    <cellStyle name="Normal 4 5 4 3 3" xfId="8866" xr:uid="{00000000-0005-0000-0000-0000B9430000}"/>
    <cellStyle name="Normal 4 5 4 3 3 2" xfId="19312" xr:uid="{00000000-0005-0000-0000-0000BA430000}"/>
    <cellStyle name="Normal 4 5 4 3 3 2 2" xfId="42657" xr:uid="{00000000-0005-0000-0000-0000BB430000}"/>
    <cellStyle name="Normal 4 5 4 3 3 3" xfId="14158" xr:uid="{00000000-0005-0000-0000-0000BC430000}"/>
    <cellStyle name="Normal 4 5 4 3 3 3 2" xfId="37342" xr:uid="{00000000-0005-0000-0000-0000BD430000}"/>
    <cellStyle name="Normal 4 5 4 3 3 4" xfId="32032" xr:uid="{00000000-0005-0000-0000-0000BE430000}"/>
    <cellStyle name="Normal 4 5 4 3 3 5" xfId="26717" xr:uid="{00000000-0005-0000-0000-0000BF430000}"/>
    <cellStyle name="Normal 4 5 4 3 4" xfId="15939" xr:uid="{00000000-0005-0000-0000-0000C0430000}"/>
    <cellStyle name="Normal 4 5 4 3 4 2" xfId="39126" xr:uid="{00000000-0005-0000-0000-0000C1430000}"/>
    <cellStyle name="Normal 4 5 4 3 5" xfId="10630" xr:uid="{00000000-0005-0000-0000-0000C2430000}"/>
    <cellStyle name="Normal 4 5 4 3 5 2" xfId="33811" xr:uid="{00000000-0005-0000-0000-0000C3430000}"/>
    <cellStyle name="Normal 4 5 4 3 6" xfId="21257" xr:uid="{00000000-0005-0000-0000-0000C4430000}"/>
    <cellStyle name="Normal 4 5 4 3 6 2" xfId="28501" xr:uid="{00000000-0005-0000-0000-0000C5430000}"/>
    <cellStyle name="Normal 4 5 4 3 7" xfId="23186" xr:uid="{00000000-0005-0000-0000-0000C6430000}"/>
    <cellStyle name="Normal 4 5 4 3 8" xfId="44452" xr:uid="{00000000-0005-0000-0000-0000C7430000}"/>
    <cellStyle name="Normal 4 5 4 3 9" xfId="4811" xr:uid="{00000000-0005-0000-0000-0000C8430000}"/>
    <cellStyle name="Normal 4 5 4 4" xfId="6427" xr:uid="{00000000-0005-0000-0000-0000C9430000}"/>
    <cellStyle name="Normal 4 5 4 4 2" xfId="16837" xr:uid="{00000000-0005-0000-0000-0000CA430000}"/>
    <cellStyle name="Normal 4 5 4 4 2 2" xfId="40077" xr:uid="{00000000-0005-0000-0000-0000CB430000}"/>
    <cellStyle name="Normal 4 5 4 4 3" xfId="11579" xr:uid="{00000000-0005-0000-0000-0000CC430000}"/>
    <cellStyle name="Normal 4 5 4 4 3 2" xfId="34762" xr:uid="{00000000-0005-0000-0000-0000CD430000}"/>
    <cellStyle name="Normal 4 5 4 4 4" xfId="29452" xr:uid="{00000000-0005-0000-0000-0000CE430000}"/>
    <cellStyle name="Normal 4 5 4 4 5" xfId="24137" xr:uid="{00000000-0005-0000-0000-0000CF430000}"/>
    <cellStyle name="Normal 4 5 4 5" xfId="8126" xr:uid="{00000000-0005-0000-0000-0000D0430000}"/>
    <cellStyle name="Normal 4 5 4 5 2" xfId="18501" xr:uid="{00000000-0005-0000-0000-0000D1430000}"/>
    <cellStyle name="Normal 4 5 4 5 2 2" xfId="41845" xr:uid="{00000000-0005-0000-0000-0000D2430000}"/>
    <cellStyle name="Normal 4 5 4 5 3" xfId="13346" xr:uid="{00000000-0005-0000-0000-0000D3430000}"/>
    <cellStyle name="Normal 4 5 4 5 3 2" xfId="36530" xr:uid="{00000000-0005-0000-0000-0000D4430000}"/>
    <cellStyle name="Normal 4 5 4 5 4" xfId="31220" xr:uid="{00000000-0005-0000-0000-0000D5430000}"/>
    <cellStyle name="Normal 4 5 4 5 5" xfId="25905" xr:uid="{00000000-0005-0000-0000-0000D6430000}"/>
    <cellStyle name="Normal 4 5 4 6" xfId="15127" xr:uid="{00000000-0005-0000-0000-0000D7430000}"/>
    <cellStyle name="Normal 4 5 4 6 2" xfId="38314" xr:uid="{00000000-0005-0000-0000-0000D8430000}"/>
    <cellStyle name="Normal 4 5 4 7" xfId="9818" xr:uid="{00000000-0005-0000-0000-0000D9430000}"/>
    <cellStyle name="Normal 4 5 4 7 2" xfId="32999" xr:uid="{00000000-0005-0000-0000-0000DA430000}"/>
    <cellStyle name="Normal 4 5 4 8" xfId="20445" xr:uid="{00000000-0005-0000-0000-0000DB430000}"/>
    <cellStyle name="Normal 4 5 4 8 2" xfId="27689" xr:uid="{00000000-0005-0000-0000-0000DC430000}"/>
    <cellStyle name="Normal 4 5 4 9" xfId="22374" xr:uid="{00000000-0005-0000-0000-0000DD430000}"/>
    <cellStyle name="Normal 4 5 5" xfId="991" xr:uid="{00000000-0005-0000-0000-0000DE430000}"/>
    <cellStyle name="Normal 4 5 5 10" xfId="4812" xr:uid="{00000000-0005-0000-0000-0000DF430000}"/>
    <cellStyle name="Normal 4 5 5 11" xfId="2942" xr:uid="{00000000-0005-0000-0000-0000E0430000}"/>
    <cellStyle name="Normal 4 5 5 2" xfId="1806" xr:uid="{00000000-0005-0000-0000-0000E1430000}"/>
    <cellStyle name="Normal 4 5 5 2 10" xfId="3754" xr:uid="{00000000-0005-0000-0000-0000E2430000}"/>
    <cellStyle name="Normal 4 5 5 2 2" xfId="7366" xr:uid="{00000000-0005-0000-0000-0000E3430000}"/>
    <cellStyle name="Normal 4 5 5 2 2 2" xfId="17719" xr:uid="{00000000-0005-0000-0000-0000E4430000}"/>
    <cellStyle name="Normal 4 5 5 2 2 2 2" xfId="41031" xr:uid="{00000000-0005-0000-0000-0000E5430000}"/>
    <cellStyle name="Normal 4 5 5 2 2 3" xfId="12533" xr:uid="{00000000-0005-0000-0000-0000E6430000}"/>
    <cellStyle name="Normal 4 5 5 2 2 3 2" xfId="35716" xr:uid="{00000000-0005-0000-0000-0000E7430000}"/>
    <cellStyle name="Normal 4 5 5 2 2 4" xfId="30406" xr:uid="{00000000-0005-0000-0000-0000E8430000}"/>
    <cellStyle name="Normal 4 5 5 2 2 5" xfId="25091" xr:uid="{00000000-0005-0000-0000-0000E9430000}"/>
    <cellStyle name="Normal 4 5 5 2 3" xfId="9009" xr:uid="{00000000-0005-0000-0000-0000EA430000}"/>
    <cellStyle name="Normal 4 5 5 2 3 2" xfId="19454" xr:uid="{00000000-0005-0000-0000-0000EB430000}"/>
    <cellStyle name="Normal 4 5 5 2 3 2 2" xfId="42799" xr:uid="{00000000-0005-0000-0000-0000EC430000}"/>
    <cellStyle name="Normal 4 5 5 2 3 3" xfId="14300" xr:uid="{00000000-0005-0000-0000-0000ED430000}"/>
    <cellStyle name="Normal 4 5 5 2 3 3 2" xfId="37484" xr:uid="{00000000-0005-0000-0000-0000EE430000}"/>
    <cellStyle name="Normal 4 5 5 2 3 4" xfId="32174" xr:uid="{00000000-0005-0000-0000-0000EF430000}"/>
    <cellStyle name="Normal 4 5 5 2 3 5" xfId="26859" xr:uid="{00000000-0005-0000-0000-0000F0430000}"/>
    <cellStyle name="Normal 4 5 5 2 4" xfId="16081" xr:uid="{00000000-0005-0000-0000-0000F1430000}"/>
    <cellStyle name="Normal 4 5 5 2 4 2" xfId="39268" xr:uid="{00000000-0005-0000-0000-0000F2430000}"/>
    <cellStyle name="Normal 4 5 5 2 5" xfId="10772" xr:uid="{00000000-0005-0000-0000-0000F3430000}"/>
    <cellStyle name="Normal 4 5 5 2 5 2" xfId="33953" xr:uid="{00000000-0005-0000-0000-0000F4430000}"/>
    <cellStyle name="Normal 4 5 5 2 6" xfId="21399" xr:uid="{00000000-0005-0000-0000-0000F5430000}"/>
    <cellStyle name="Normal 4 5 5 2 6 2" xfId="28643" xr:uid="{00000000-0005-0000-0000-0000F6430000}"/>
    <cellStyle name="Normal 4 5 5 2 7" xfId="23328" xr:uid="{00000000-0005-0000-0000-0000F7430000}"/>
    <cellStyle name="Normal 4 5 5 2 8" xfId="44594" xr:uid="{00000000-0005-0000-0000-0000F8430000}"/>
    <cellStyle name="Normal 4 5 5 2 9" xfId="4813" xr:uid="{00000000-0005-0000-0000-0000F9430000}"/>
    <cellStyle name="Normal 4 5 5 3" xfId="6566" xr:uid="{00000000-0005-0000-0000-0000FA430000}"/>
    <cellStyle name="Normal 4 5 5 3 2" xfId="16967" xr:uid="{00000000-0005-0000-0000-0000FB430000}"/>
    <cellStyle name="Normal 4 5 5 3 2 2" xfId="40219" xr:uid="{00000000-0005-0000-0000-0000FC430000}"/>
    <cellStyle name="Normal 4 5 5 3 3" xfId="11721" xr:uid="{00000000-0005-0000-0000-0000FD430000}"/>
    <cellStyle name="Normal 4 5 5 3 3 2" xfId="34904" xr:uid="{00000000-0005-0000-0000-0000FE430000}"/>
    <cellStyle name="Normal 4 5 5 3 4" xfId="29594" xr:uid="{00000000-0005-0000-0000-0000FF430000}"/>
    <cellStyle name="Normal 4 5 5 3 5" xfId="24279" xr:uid="{00000000-0005-0000-0000-000000440000}"/>
    <cellStyle name="Normal 4 5 5 4" xfId="8256" xr:uid="{00000000-0005-0000-0000-000001440000}"/>
    <cellStyle name="Normal 4 5 5 4 2" xfId="18642" xr:uid="{00000000-0005-0000-0000-000002440000}"/>
    <cellStyle name="Normal 4 5 5 4 2 2" xfId="41987" xr:uid="{00000000-0005-0000-0000-000003440000}"/>
    <cellStyle name="Normal 4 5 5 4 3" xfId="13488" xr:uid="{00000000-0005-0000-0000-000004440000}"/>
    <cellStyle name="Normal 4 5 5 4 3 2" xfId="36672" xr:uid="{00000000-0005-0000-0000-000005440000}"/>
    <cellStyle name="Normal 4 5 5 4 4" xfId="31362" xr:uid="{00000000-0005-0000-0000-000006440000}"/>
    <cellStyle name="Normal 4 5 5 4 5" xfId="26047" xr:uid="{00000000-0005-0000-0000-000007440000}"/>
    <cellStyle name="Normal 4 5 5 5" xfId="15269" xr:uid="{00000000-0005-0000-0000-000008440000}"/>
    <cellStyle name="Normal 4 5 5 5 2" xfId="38456" xr:uid="{00000000-0005-0000-0000-000009440000}"/>
    <cellStyle name="Normal 4 5 5 6" xfId="9960" xr:uid="{00000000-0005-0000-0000-00000A440000}"/>
    <cellStyle name="Normal 4 5 5 6 2" xfId="33141" xr:uid="{00000000-0005-0000-0000-00000B440000}"/>
    <cellStyle name="Normal 4 5 5 7" xfId="20587" xr:uid="{00000000-0005-0000-0000-00000C440000}"/>
    <cellStyle name="Normal 4 5 5 7 2" xfId="27831" xr:uid="{00000000-0005-0000-0000-00000D440000}"/>
    <cellStyle name="Normal 4 5 5 8" xfId="22516" xr:uid="{00000000-0005-0000-0000-00000E440000}"/>
    <cellStyle name="Normal 4 5 5 9" xfId="43782" xr:uid="{00000000-0005-0000-0000-00000F440000}"/>
    <cellStyle name="Normal 4 5 6" xfId="572" xr:uid="{00000000-0005-0000-0000-000010440000}"/>
    <cellStyle name="Normal 4 5 6 10" xfId="2536" xr:uid="{00000000-0005-0000-0000-000011440000}"/>
    <cellStyle name="Normal 4 5 6 2" xfId="6167" xr:uid="{00000000-0005-0000-0000-000012440000}"/>
    <cellStyle name="Normal 4 5 6 2 2" xfId="16609" xr:uid="{00000000-0005-0000-0000-000013440000}"/>
    <cellStyle name="Normal 4 5 6 2 2 2" xfId="39813" xr:uid="{00000000-0005-0000-0000-000014440000}"/>
    <cellStyle name="Normal 4 5 6 2 3" xfId="11315" xr:uid="{00000000-0005-0000-0000-000015440000}"/>
    <cellStyle name="Normal 4 5 6 2 3 2" xfId="34498" xr:uid="{00000000-0005-0000-0000-000016440000}"/>
    <cellStyle name="Normal 4 5 6 2 4" xfId="29188" xr:uid="{00000000-0005-0000-0000-000017440000}"/>
    <cellStyle name="Normal 4 5 6 2 5" xfId="23873" xr:uid="{00000000-0005-0000-0000-000018440000}"/>
    <cellStyle name="Normal 4 5 6 3" xfId="7898" xr:uid="{00000000-0005-0000-0000-000019440000}"/>
    <cellStyle name="Normal 4 5 6 3 2" xfId="18237" xr:uid="{00000000-0005-0000-0000-00001A440000}"/>
    <cellStyle name="Normal 4 5 6 3 2 2" xfId="41581" xr:uid="{00000000-0005-0000-0000-00001B440000}"/>
    <cellStyle name="Normal 4 5 6 3 3" xfId="13082" xr:uid="{00000000-0005-0000-0000-00001C440000}"/>
    <cellStyle name="Normal 4 5 6 3 3 2" xfId="36266" xr:uid="{00000000-0005-0000-0000-00001D440000}"/>
    <cellStyle name="Normal 4 5 6 3 4" xfId="30956" xr:uid="{00000000-0005-0000-0000-00001E440000}"/>
    <cellStyle name="Normal 4 5 6 3 5" xfId="25641" xr:uid="{00000000-0005-0000-0000-00001F440000}"/>
    <cellStyle name="Normal 4 5 6 4" xfId="14863" xr:uid="{00000000-0005-0000-0000-000020440000}"/>
    <cellStyle name="Normal 4 5 6 4 2" xfId="38050" xr:uid="{00000000-0005-0000-0000-000021440000}"/>
    <cellStyle name="Normal 4 5 6 5" xfId="9554" xr:uid="{00000000-0005-0000-0000-000022440000}"/>
    <cellStyle name="Normal 4 5 6 5 2" xfId="32735" xr:uid="{00000000-0005-0000-0000-000023440000}"/>
    <cellStyle name="Normal 4 5 6 6" xfId="20181" xr:uid="{00000000-0005-0000-0000-000024440000}"/>
    <cellStyle name="Normal 4 5 6 6 2" xfId="27425" xr:uid="{00000000-0005-0000-0000-000025440000}"/>
    <cellStyle name="Normal 4 5 6 7" xfId="22110" xr:uid="{00000000-0005-0000-0000-000026440000}"/>
    <cellStyle name="Normal 4 5 6 8" xfId="43376" xr:uid="{00000000-0005-0000-0000-000027440000}"/>
    <cellStyle name="Normal 4 5 6 9" xfId="4814" xr:uid="{00000000-0005-0000-0000-000028440000}"/>
    <cellStyle name="Normal 4 5 7" xfId="1399" xr:uid="{00000000-0005-0000-0000-000029440000}"/>
    <cellStyle name="Normal 4 5 7 10" xfId="3348" xr:uid="{00000000-0005-0000-0000-00002A440000}"/>
    <cellStyle name="Normal 4 5 7 2" xfId="6966" xr:uid="{00000000-0005-0000-0000-00002B440000}"/>
    <cellStyle name="Normal 4 5 7 2 2" xfId="17337" xr:uid="{00000000-0005-0000-0000-00002C440000}"/>
    <cellStyle name="Normal 4 5 7 2 2 2" xfId="40625" xr:uid="{00000000-0005-0000-0000-00002D440000}"/>
    <cellStyle name="Normal 4 5 7 2 3" xfId="12127" xr:uid="{00000000-0005-0000-0000-00002E440000}"/>
    <cellStyle name="Normal 4 5 7 2 3 2" xfId="35310" xr:uid="{00000000-0005-0000-0000-00002F440000}"/>
    <cellStyle name="Normal 4 5 7 2 4" xfId="30000" xr:uid="{00000000-0005-0000-0000-000030440000}"/>
    <cellStyle name="Normal 4 5 7 2 5" xfId="24685" xr:uid="{00000000-0005-0000-0000-000031440000}"/>
    <cellStyle name="Normal 4 5 7 3" xfId="8626" xr:uid="{00000000-0005-0000-0000-000032440000}"/>
    <cellStyle name="Normal 4 5 7 3 2" xfId="19048" xr:uid="{00000000-0005-0000-0000-000033440000}"/>
    <cellStyle name="Normal 4 5 7 3 2 2" xfId="42393" xr:uid="{00000000-0005-0000-0000-000034440000}"/>
    <cellStyle name="Normal 4 5 7 3 3" xfId="13894" xr:uid="{00000000-0005-0000-0000-000035440000}"/>
    <cellStyle name="Normal 4 5 7 3 3 2" xfId="37078" xr:uid="{00000000-0005-0000-0000-000036440000}"/>
    <cellStyle name="Normal 4 5 7 3 4" xfId="31768" xr:uid="{00000000-0005-0000-0000-000037440000}"/>
    <cellStyle name="Normal 4 5 7 3 5" xfId="26453" xr:uid="{00000000-0005-0000-0000-000038440000}"/>
    <cellStyle name="Normal 4 5 7 4" xfId="15675" xr:uid="{00000000-0005-0000-0000-000039440000}"/>
    <cellStyle name="Normal 4 5 7 4 2" xfId="38862" xr:uid="{00000000-0005-0000-0000-00003A440000}"/>
    <cellStyle name="Normal 4 5 7 5" xfId="10366" xr:uid="{00000000-0005-0000-0000-00003B440000}"/>
    <cellStyle name="Normal 4 5 7 5 2" xfId="33547" xr:uid="{00000000-0005-0000-0000-00003C440000}"/>
    <cellStyle name="Normal 4 5 7 6" xfId="20993" xr:uid="{00000000-0005-0000-0000-00003D440000}"/>
    <cellStyle name="Normal 4 5 7 6 2" xfId="28237" xr:uid="{00000000-0005-0000-0000-00003E440000}"/>
    <cellStyle name="Normal 4 5 7 7" xfId="22922" xr:uid="{00000000-0005-0000-0000-00003F440000}"/>
    <cellStyle name="Normal 4 5 7 8" xfId="44188" xr:uid="{00000000-0005-0000-0000-000040440000}"/>
    <cellStyle name="Normal 4 5 7 9" xfId="4815" xr:uid="{00000000-0005-0000-0000-000041440000}"/>
    <cellStyle name="Normal 4 5 8" xfId="441" xr:uid="{00000000-0005-0000-0000-000042440000}"/>
    <cellStyle name="Normal 4 5 8 2" xfId="16489" xr:uid="{00000000-0005-0000-0000-000043440000}"/>
    <cellStyle name="Normal 4 5 8 2 2" xfId="39679" xr:uid="{00000000-0005-0000-0000-000044440000}"/>
    <cellStyle name="Normal 4 5 8 3" xfId="11181" xr:uid="{00000000-0005-0000-0000-000045440000}"/>
    <cellStyle name="Normal 4 5 8 3 2" xfId="34364" xr:uid="{00000000-0005-0000-0000-000046440000}"/>
    <cellStyle name="Normal 4 5 8 4" xfId="20051" xr:uid="{00000000-0005-0000-0000-000047440000}"/>
    <cellStyle name="Normal 4 5 8 4 2" xfId="29054" xr:uid="{00000000-0005-0000-0000-000048440000}"/>
    <cellStyle name="Normal 4 5 8 5" xfId="23739" xr:uid="{00000000-0005-0000-0000-000049440000}"/>
    <cellStyle name="Normal 4 5 8 6" xfId="43246" xr:uid="{00000000-0005-0000-0000-00004A440000}"/>
    <cellStyle name="Normal 4 5 8 7" xfId="4816" xr:uid="{00000000-0005-0000-0000-00004B440000}"/>
    <cellStyle name="Normal 4 5 8 8" xfId="2406" xr:uid="{00000000-0005-0000-0000-00004C440000}"/>
    <cellStyle name="Normal 4 5 9" xfId="5980" xr:uid="{00000000-0005-0000-0000-00004D440000}"/>
    <cellStyle name="Normal 4 5 9 2" xfId="7777" xr:uid="{00000000-0005-0000-0000-00004E440000}"/>
    <cellStyle name="Normal 4 5 9 2 2" xfId="41447" xr:uid="{00000000-0005-0000-0000-00004F440000}"/>
    <cellStyle name="Normal 4 5 9 3" xfId="12948" xr:uid="{00000000-0005-0000-0000-000050440000}"/>
    <cellStyle name="Normal 4 5 9 3 2" xfId="36132" xr:uid="{00000000-0005-0000-0000-000051440000}"/>
    <cellStyle name="Normal 4 5 9 4" xfId="21910" xr:uid="{00000000-0005-0000-0000-000052440000}"/>
    <cellStyle name="Normal 4 5 9 4 2" xfId="30822" xr:uid="{00000000-0005-0000-0000-000053440000}"/>
    <cellStyle name="Normal 4 5 9 5" xfId="25507" xr:uid="{00000000-0005-0000-0000-000054440000}"/>
    <cellStyle name="Normal 4 6" xfId="361" xr:uid="{00000000-0005-0000-0000-000055440000}"/>
    <cellStyle name="Normal 4 6 10" xfId="9395" xr:uid="{00000000-0005-0000-0000-000056440000}"/>
    <cellStyle name="Normal 4 6 10 2" xfId="32576" xr:uid="{00000000-0005-0000-0000-000057440000}"/>
    <cellStyle name="Normal 4 6 11" xfId="20008" xr:uid="{00000000-0005-0000-0000-000058440000}"/>
    <cellStyle name="Normal 4 6 11 2" xfId="27266" xr:uid="{00000000-0005-0000-0000-000059440000}"/>
    <cellStyle name="Normal 4 6 12" xfId="21951" xr:uid="{00000000-0005-0000-0000-00005A440000}"/>
    <cellStyle name="Normal 4 6 2" xfId="685" xr:uid="{00000000-0005-0000-0000-00005B440000}"/>
    <cellStyle name="Normal 4 6 2 10" xfId="43486" xr:uid="{00000000-0005-0000-0000-00005C440000}"/>
    <cellStyle name="Normal 4 6 2 11" xfId="4817" xr:uid="{00000000-0005-0000-0000-00005D440000}"/>
    <cellStyle name="Normal 4 6 2 12" xfId="2646" xr:uid="{00000000-0005-0000-0000-00005E440000}"/>
    <cellStyle name="Normal 4 6 2 2" xfId="1101" xr:uid="{00000000-0005-0000-0000-00005F440000}"/>
    <cellStyle name="Normal 4 6 2 2 10" xfId="4818" xr:uid="{00000000-0005-0000-0000-000060440000}"/>
    <cellStyle name="Normal 4 6 2 2 11" xfId="3052" xr:uid="{00000000-0005-0000-0000-000061440000}"/>
    <cellStyle name="Normal 4 6 2 2 2" xfId="1916" xr:uid="{00000000-0005-0000-0000-000062440000}"/>
    <cellStyle name="Normal 4 6 2 2 2 10" xfId="3864" xr:uid="{00000000-0005-0000-0000-000063440000}"/>
    <cellStyle name="Normal 4 6 2 2 2 2" xfId="7474" xr:uid="{00000000-0005-0000-0000-000064440000}"/>
    <cellStyle name="Normal 4 6 2 2 2 2 2" xfId="17817" xr:uid="{00000000-0005-0000-0000-000065440000}"/>
    <cellStyle name="Normal 4 6 2 2 2 2 2 2" xfId="41141" xr:uid="{00000000-0005-0000-0000-000066440000}"/>
    <cellStyle name="Normal 4 6 2 2 2 2 3" xfId="12643" xr:uid="{00000000-0005-0000-0000-000067440000}"/>
    <cellStyle name="Normal 4 6 2 2 2 2 3 2" xfId="35826" xr:uid="{00000000-0005-0000-0000-000068440000}"/>
    <cellStyle name="Normal 4 6 2 2 2 2 4" xfId="30516" xr:uid="{00000000-0005-0000-0000-000069440000}"/>
    <cellStyle name="Normal 4 6 2 2 2 2 5" xfId="25201" xr:uid="{00000000-0005-0000-0000-00006A440000}"/>
    <cellStyle name="Normal 4 6 2 2 2 3" xfId="9107" xr:uid="{00000000-0005-0000-0000-00006B440000}"/>
    <cellStyle name="Normal 4 6 2 2 2 3 2" xfId="19564" xr:uid="{00000000-0005-0000-0000-00006C440000}"/>
    <cellStyle name="Normal 4 6 2 2 2 3 2 2" xfId="42909" xr:uid="{00000000-0005-0000-0000-00006D440000}"/>
    <cellStyle name="Normal 4 6 2 2 2 3 3" xfId="14410" xr:uid="{00000000-0005-0000-0000-00006E440000}"/>
    <cellStyle name="Normal 4 6 2 2 2 3 3 2" xfId="37594" xr:uid="{00000000-0005-0000-0000-00006F440000}"/>
    <cellStyle name="Normal 4 6 2 2 2 3 4" xfId="32284" xr:uid="{00000000-0005-0000-0000-000070440000}"/>
    <cellStyle name="Normal 4 6 2 2 2 3 5" xfId="26969" xr:uid="{00000000-0005-0000-0000-000071440000}"/>
    <cellStyle name="Normal 4 6 2 2 2 4" xfId="16191" xr:uid="{00000000-0005-0000-0000-000072440000}"/>
    <cellStyle name="Normal 4 6 2 2 2 4 2" xfId="39378" xr:uid="{00000000-0005-0000-0000-000073440000}"/>
    <cellStyle name="Normal 4 6 2 2 2 5" xfId="10882" xr:uid="{00000000-0005-0000-0000-000074440000}"/>
    <cellStyle name="Normal 4 6 2 2 2 5 2" xfId="34063" xr:uid="{00000000-0005-0000-0000-000075440000}"/>
    <cellStyle name="Normal 4 6 2 2 2 6" xfId="21509" xr:uid="{00000000-0005-0000-0000-000076440000}"/>
    <cellStyle name="Normal 4 6 2 2 2 6 2" xfId="28753" xr:uid="{00000000-0005-0000-0000-000077440000}"/>
    <cellStyle name="Normal 4 6 2 2 2 7" xfId="23438" xr:uid="{00000000-0005-0000-0000-000078440000}"/>
    <cellStyle name="Normal 4 6 2 2 2 8" xfId="44704" xr:uid="{00000000-0005-0000-0000-000079440000}"/>
    <cellStyle name="Normal 4 6 2 2 2 9" xfId="4819" xr:uid="{00000000-0005-0000-0000-00007A440000}"/>
    <cellStyle name="Normal 4 6 2 2 3" xfId="6674" xr:uid="{00000000-0005-0000-0000-00007B440000}"/>
    <cellStyle name="Normal 4 6 2 2 3 2" xfId="17065" xr:uid="{00000000-0005-0000-0000-00007C440000}"/>
    <cellStyle name="Normal 4 6 2 2 3 2 2" xfId="40329" xr:uid="{00000000-0005-0000-0000-00007D440000}"/>
    <cellStyle name="Normal 4 6 2 2 3 3" xfId="11831" xr:uid="{00000000-0005-0000-0000-00007E440000}"/>
    <cellStyle name="Normal 4 6 2 2 3 3 2" xfId="35014" xr:uid="{00000000-0005-0000-0000-00007F440000}"/>
    <cellStyle name="Normal 4 6 2 2 3 4" xfId="29704" xr:uid="{00000000-0005-0000-0000-000080440000}"/>
    <cellStyle name="Normal 4 6 2 2 3 5" xfId="24389" xr:uid="{00000000-0005-0000-0000-000081440000}"/>
    <cellStyle name="Normal 4 6 2 2 4" xfId="8354" xr:uid="{00000000-0005-0000-0000-000082440000}"/>
    <cellStyle name="Normal 4 6 2 2 4 2" xfId="18752" xr:uid="{00000000-0005-0000-0000-000083440000}"/>
    <cellStyle name="Normal 4 6 2 2 4 2 2" xfId="42097" xr:uid="{00000000-0005-0000-0000-000084440000}"/>
    <cellStyle name="Normal 4 6 2 2 4 3" xfId="13598" xr:uid="{00000000-0005-0000-0000-000085440000}"/>
    <cellStyle name="Normal 4 6 2 2 4 3 2" xfId="36782" xr:uid="{00000000-0005-0000-0000-000086440000}"/>
    <cellStyle name="Normal 4 6 2 2 4 4" xfId="31472" xr:uid="{00000000-0005-0000-0000-000087440000}"/>
    <cellStyle name="Normal 4 6 2 2 4 5" xfId="26157" xr:uid="{00000000-0005-0000-0000-000088440000}"/>
    <cellStyle name="Normal 4 6 2 2 5" xfId="15379" xr:uid="{00000000-0005-0000-0000-000089440000}"/>
    <cellStyle name="Normal 4 6 2 2 5 2" xfId="38566" xr:uid="{00000000-0005-0000-0000-00008A440000}"/>
    <cellStyle name="Normal 4 6 2 2 6" xfId="10070" xr:uid="{00000000-0005-0000-0000-00008B440000}"/>
    <cellStyle name="Normal 4 6 2 2 6 2" xfId="33251" xr:uid="{00000000-0005-0000-0000-00008C440000}"/>
    <cellStyle name="Normal 4 6 2 2 7" xfId="20697" xr:uid="{00000000-0005-0000-0000-00008D440000}"/>
    <cellStyle name="Normal 4 6 2 2 7 2" xfId="27941" xr:uid="{00000000-0005-0000-0000-00008E440000}"/>
    <cellStyle name="Normal 4 6 2 2 8" xfId="22626" xr:uid="{00000000-0005-0000-0000-00008F440000}"/>
    <cellStyle name="Normal 4 6 2 2 9" xfId="43892" xr:uid="{00000000-0005-0000-0000-000090440000}"/>
    <cellStyle name="Normal 4 6 2 3" xfId="1509" xr:uid="{00000000-0005-0000-0000-000091440000}"/>
    <cellStyle name="Normal 4 6 2 3 10" xfId="3458" xr:uid="{00000000-0005-0000-0000-000092440000}"/>
    <cellStyle name="Normal 4 6 2 3 2" xfId="7074" xr:uid="{00000000-0005-0000-0000-000093440000}"/>
    <cellStyle name="Normal 4 6 2 3 2 2" xfId="17435" xr:uid="{00000000-0005-0000-0000-000094440000}"/>
    <cellStyle name="Normal 4 6 2 3 2 2 2" xfId="40735" xr:uid="{00000000-0005-0000-0000-000095440000}"/>
    <cellStyle name="Normal 4 6 2 3 2 3" xfId="12237" xr:uid="{00000000-0005-0000-0000-000096440000}"/>
    <cellStyle name="Normal 4 6 2 3 2 3 2" xfId="35420" xr:uid="{00000000-0005-0000-0000-000097440000}"/>
    <cellStyle name="Normal 4 6 2 3 2 4" xfId="30110" xr:uid="{00000000-0005-0000-0000-000098440000}"/>
    <cellStyle name="Normal 4 6 2 3 2 5" xfId="24795" xr:uid="{00000000-0005-0000-0000-000099440000}"/>
    <cellStyle name="Normal 4 6 2 3 3" xfId="8724" xr:uid="{00000000-0005-0000-0000-00009A440000}"/>
    <cellStyle name="Normal 4 6 2 3 3 2" xfId="19158" xr:uid="{00000000-0005-0000-0000-00009B440000}"/>
    <cellStyle name="Normal 4 6 2 3 3 2 2" xfId="42503" xr:uid="{00000000-0005-0000-0000-00009C440000}"/>
    <cellStyle name="Normal 4 6 2 3 3 3" xfId="14004" xr:uid="{00000000-0005-0000-0000-00009D440000}"/>
    <cellStyle name="Normal 4 6 2 3 3 3 2" xfId="37188" xr:uid="{00000000-0005-0000-0000-00009E440000}"/>
    <cellStyle name="Normal 4 6 2 3 3 4" xfId="31878" xr:uid="{00000000-0005-0000-0000-00009F440000}"/>
    <cellStyle name="Normal 4 6 2 3 3 5" xfId="26563" xr:uid="{00000000-0005-0000-0000-0000A0440000}"/>
    <cellStyle name="Normal 4 6 2 3 4" xfId="15785" xr:uid="{00000000-0005-0000-0000-0000A1440000}"/>
    <cellStyle name="Normal 4 6 2 3 4 2" xfId="38972" xr:uid="{00000000-0005-0000-0000-0000A2440000}"/>
    <cellStyle name="Normal 4 6 2 3 5" xfId="10476" xr:uid="{00000000-0005-0000-0000-0000A3440000}"/>
    <cellStyle name="Normal 4 6 2 3 5 2" xfId="33657" xr:uid="{00000000-0005-0000-0000-0000A4440000}"/>
    <cellStyle name="Normal 4 6 2 3 6" xfId="21103" xr:uid="{00000000-0005-0000-0000-0000A5440000}"/>
    <cellStyle name="Normal 4 6 2 3 6 2" xfId="28347" xr:uid="{00000000-0005-0000-0000-0000A6440000}"/>
    <cellStyle name="Normal 4 6 2 3 7" xfId="23032" xr:uid="{00000000-0005-0000-0000-0000A7440000}"/>
    <cellStyle name="Normal 4 6 2 3 8" xfId="44298" xr:uid="{00000000-0005-0000-0000-0000A8440000}"/>
    <cellStyle name="Normal 4 6 2 3 9" xfId="4820" xr:uid="{00000000-0005-0000-0000-0000A9440000}"/>
    <cellStyle name="Normal 4 6 2 4" xfId="6275" xr:uid="{00000000-0005-0000-0000-0000AA440000}"/>
    <cellStyle name="Normal 4 6 2 4 2" xfId="16707" xr:uid="{00000000-0005-0000-0000-0000AB440000}"/>
    <cellStyle name="Normal 4 6 2 4 2 2" xfId="39923" xr:uid="{00000000-0005-0000-0000-0000AC440000}"/>
    <cellStyle name="Normal 4 6 2 4 3" xfId="11425" xr:uid="{00000000-0005-0000-0000-0000AD440000}"/>
    <cellStyle name="Normal 4 6 2 4 3 2" xfId="34608" xr:uid="{00000000-0005-0000-0000-0000AE440000}"/>
    <cellStyle name="Normal 4 6 2 4 4" xfId="29298" xr:uid="{00000000-0005-0000-0000-0000AF440000}"/>
    <cellStyle name="Normal 4 6 2 4 5" xfId="23983" xr:uid="{00000000-0005-0000-0000-0000B0440000}"/>
    <cellStyle name="Normal 4 6 2 5" xfId="7996" xr:uid="{00000000-0005-0000-0000-0000B1440000}"/>
    <cellStyle name="Normal 4 6 2 5 2" xfId="18347" xr:uid="{00000000-0005-0000-0000-0000B2440000}"/>
    <cellStyle name="Normal 4 6 2 5 2 2" xfId="41691" xr:uid="{00000000-0005-0000-0000-0000B3440000}"/>
    <cellStyle name="Normal 4 6 2 5 3" xfId="13192" xr:uid="{00000000-0005-0000-0000-0000B4440000}"/>
    <cellStyle name="Normal 4 6 2 5 3 2" xfId="36376" xr:uid="{00000000-0005-0000-0000-0000B5440000}"/>
    <cellStyle name="Normal 4 6 2 5 4" xfId="31066" xr:uid="{00000000-0005-0000-0000-0000B6440000}"/>
    <cellStyle name="Normal 4 6 2 5 5" xfId="25751" xr:uid="{00000000-0005-0000-0000-0000B7440000}"/>
    <cellStyle name="Normal 4 6 2 6" xfId="14973" xr:uid="{00000000-0005-0000-0000-0000B8440000}"/>
    <cellStyle name="Normal 4 6 2 6 2" xfId="38160" xr:uid="{00000000-0005-0000-0000-0000B9440000}"/>
    <cellStyle name="Normal 4 6 2 7" xfId="9664" xr:uid="{00000000-0005-0000-0000-0000BA440000}"/>
    <cellStyle name="Normal 4 6 2 7 2" xfId="32845" xr:uid="{00000000-0005-0000-0000-0000BB440000}"/>
    <cellStyle name="Normal 4 6 2 8" xfId="20291" xr:uid="{00000000-0005-0000-0000-0000BC440000}"/>
    <cellStyle name="Normal 4 6 2 8 2" xfId="27535" xr:uid="{00000000-0005-0000-0000-0000BD440000}"/>
    <cellStyle name="Normal 4 6 2 9" xfId="22220" xr:uid="{00000000-0005-0000-0000-0000BE440000}"/>
    <cellStyle name="Normal 4 6 3" xfId="822" xr:uid="{00000000-0005-0000-0000-0000BF440000}"/>
    <cellStyle name="Normal 4 6 3 10" xfId="43615" xr:uid="{00000000-0005-0000-0000-0000C0440000}"/>
    <cellStyle name="Normal 4 6 3 11" xfId="4821" xr:uid="{00000000-0005-0000-0000-0000C1440000}"/>
    <cellStyle name="Normal 4 6 3 12" xfId="2775" xr:uid="{00000000-0005-0000-0000-0000C2440000}"/>
    <cellStyle name="Normal 4 6 3 2" xfId="1230" xr:uid="{00000000-0005-0000-0000-0000C3440000}"/>
    <cellStyle name="Normal 4 6 3 2 10" xfId="4822" xr:uid="{00000000-0005-0000-0000-0000C4440000}"/>
    <cellStyle name="Normal 4 6 3 2 11" xfId="3181" xr:uid="{00000000-0005-0000-0000-0000C5440000}"/>
    <cellStyle name="Normal 4 6 3 2 2" xfId="2045" xr:uid="{00000000-0005-0000-0000-0000C6440000}"/>
    <cellStyle name="Normal 4 6 3 2 2 10" xfId="3993" xr:uid="{00000000-0005-0000-0000-0000C7440000}"/>
    <cellStyle name="Normal 4 6 3 2 2 2" xfId="7601" xr:uid="{00000000-0005-0000-0000-0000C8440000}"/>
    <cellStyle name="Normal 4 6 3 2 2 2 2" xfId="17934" xr:uid="{00000000-0005-0000-0000-0000C9440000}"/>
    <cellStyle name="Normal 4 6 3 2 2 2 2 2" xfId="41270" xr:uid="{00000000-0005-0000-0000-0000CA440000}"/>
    <cellStyle name="Normal 4 6 3 2 2 2 3" xfId="12772" xr:uid="{00000000-0005-0000-0000-0000CB440000}"/>
    <cellStyle name="Normal 4 6 3 2 2 2 3 2" xfId="35955" xr:uid="{00000000-0005-0000-0000-0000CC440000}"/>
    <cellStyle name="Normal 4 6 3 2 2 2 4" xfId="30645" xr:uid="{00000000-0005-0000-0000-0000CD440000}"/>
    <cellStyle name="Normal 4 6 3 2 2 2 5" xfId="25330" xr:uid="{00000000-0005-0000-0000-0000CE440000}"/>
    <cellStyle name="Normal 4 6 3 2 2 3" xfId="9224" xr:uid="{00000000-0005-0000-0000-0000CF440000}"/>
    <cellStyle name="Normal 4 6 3 2 2 3 2" xfId="19693" xr:uid="{00000000-0005-0000-0000-0000D0440000}"/>
    <cellStyle name="Normal 4 6 3 2 2 3 2 2" xfId="43038" xr:uid="{00000000-0005-0000-0000-0000D1440000}"/>
    <cellStyle name="Normal 4 6 3 2 2 3 3" xfId="14539" xr:uid="{00000000-0005-0000-0000-0000D2440000}"/>
    <cellStyle name="Normal 4 6 3 2 2 3 3 2" xfId="37723" xr:uid="{00000000-0005-0000-0000-0000D3440000}"/>
    <cellStyle name="Normal 4 6 3 2 2 3 4" xfId="32413" xr:uid="{00000000-0005-0000-0000-0000D4440000}"/>
    <cellStyle name="Normal 4 6 3 2 2 3 5" xfId="27098" xr:uid="{00000000-0005-0000-0000-0000D5440000}"/>
    <cellStyle name="Normal 4 6 3 2 2 4" xfId="16320" xr:uid="{00000000-0005-0000-0000-0000D6440000}"/>
    <cellStyle name="Normal 4 6 3 2 2 4 2" xfId="39507" xr:uid="{00000000-0005-0000-0000-0000D7440000}"/>
    <cellStyle name="Normal 4 6 3 2 2 5" xfId="11011" xr:uid="{00000000-0005-0000-0000-0000D8440000}"/>
    <cellStyle name="Normal 4 6 3 2 2 5 2" xfId="34192" xr:uid="{00000000-0005-0000-0000-0000D9440000}"/>
    <cellStyle name="Normal 4 6 3 2 2 6" xfId="21638" xr:uid="{00000000-0005-0000-0000-0000DA440000}"/>
    <cellStyle name="Normal 4 6 3 2 2 6 2" xfId="28882" xr:uid="{00000000-0005-0000-0000-0000DB440000}"/>
    <cellStyle name="Normal 4 6 3 2 2 7" xfId="23567" xr:uid="{00000000-0005-0000-0000-0000DC440000}"/>
    <cellStyle name="Normal 4 6 3 2 2 8" xfId="44833" xr:uid="{00000000-0005-0000-0000-0000DD440000}"/>
    <cellStyle name="Normal 4 6 3 2 2 9" xfId="4823" xr:uid="{00000000-0005-0000-0000-0000DE440000}"/>
    <cellStyle name="Normal 4 6 3 2 3" xfId="6801" xr:uid="{00000000-0005-0000-0000-0000DF440000}"/>
    <cellStyle name="Normal 4 6 3 2 3 2" xfId="17170" xr:uid="{00000000-0005-0000-0000-0000E0440000}"/>
    <cellStyle name="Normal 4 6 3 2 3 2 2" xfId="40458" xr:uid="{00000000-0005-0000-0000-0000E1440000}"/>
    <cellStyle name="Normal 4 6 3 2 3 3" xfId="11960" xr:uid="{00000000-0005-0000-0000-0000E2440000}"/>
    <cellStyle name="Normal 4 6 3 2 3 3 2" xfId="35143" xr:uid="{00000000-0005-0000-0000-0000E3440000}"/>
    <cellStyle name="Normal 4 6 3 2 3 4" xfId="29833" xr:uid="{00000000-0005-0000-0000-0000E4440000}"/>
    <cellStyle name="Normal 4 6 3 2 3 5" xfId="24518" xr:uid="{00000000-0005-0000-0000-0000E5440000}"/>
    <cellStyle name="Normal 4 6 3 2 4" xfId="8459" xr:uid="{00000000-0005-0000-0000-0000E6440000}"/>
    <cellStyle name="Normal 4 6 3 2 4 2" xfId="18881" xr:uid="{00000000-0005-0000-0000-0000E7440000}"/>
    <cellStyle name="Normal 4 6 3 2 4 2 2" xfId="42226" xr:uid="{00000000-0005-0000-0000-0000E8440000}"/>
    <cellStyle name="Normal 4 6 3 2 4 3" xfId="13727" xr:uid="{00000000-0005-0000-0000-0000E9440000}"/>
    <cellStyle name="Normal 4 6 3 2 4 3 2" xfId="36911" xr:uid="{00000000-0005-0000-0000-0000EA440000}"/>
    <cellStyle name="Normal 4 6 3 2 4 4" xfId="31601" xr:uid="{00000000-0005-0000-0000-0000EB440000}"/>
    <cellStyle name="Normal 4 6 3 2 4 5" xfId="26286" xr:uid="{00000000-0005-0000-0000-0000EC440000}"/>
    <cellStyle name="Normal 4 6 3 2 5" xfId="15508" xr:uid="{00000000-0005-0000-0000-0000ED440000}"/>
    <cellStyle name="Normal 4 6 3 2 5 2" xfId="38695" xr:uid="{00000000-0005-0000-0000-0000EE440000}"/>
    <cellStyle name="Normal 4 6 3 2 6" xfId="10199" xr:uid="{00000000-0005-0000-0000-0000EF440000}"/>
    <cellStyle name="Normal 4 6 3 2 6 2" xfId="33380" xr:uid="{00000000-0005-0000-0000-0000F0440000}"/>
    <cellStyle name="Normal 4 6 3 2 7" xfId="20826" xr:uid="{00000000-0005-0000-0000-0000F1440000}"/>
    <cellStyle name="Normal 4 6 3 2 7 2" xfId="28070" xr:uid="{00000000-0005-0000-0000-0000F2440000}"/>
    <cellStyle name="Normal 4 6 3 2 8" xfId="22755" xr:uid="{00000000-0005-0000-0000-0000F3440000}"/>
    <cellStyle name="Normal 4 6 3 2 9" xfId="44021" xr:uid="{00000000-0005-0000-0000-0000F4440000}"/>
    <cellStyle name="Normal 4 6 3 3" xfId="1638" xr:uid="{00000000-0005-0000-0000-0000F5440000}"/>
    <cellStyle name="Normal 4 6 3 3 10" xfId="3587" xr:uid="{00000000-0005-0000-0000-0000F6440000}"/>
    <cellStyle name="Normal 4 6 3 3 2" xfId="7201" xr:uid="{00000000-0005-0000-0000-0000F7440000}"/>
    <cellStyle name="Normal 4 6 3 3 2 2" xfId="17552" xr:uid="{00000000-0005-0000-0000-0000F8440000}"/>
    <cellStyle name="Normal 4 6 3 3 2 2 2" xfId="40864" xr:uid="{00000000-0005-0000-0000-0000F9440000}"/>
    <cellStyle name="Normal 4 6 3 3 2 3" xfId="12366" xr:uid="{00000000-0005-0000-0000-0000FA440000}"/>
    <cellStyle name="Normal 4 6 3 3 2 3 2" xfId="35549" xr:uid="{00000000-0005-0000-0000-0000FB440000}"/>
    <cellStyle name="Normal 4 6 3 3 2 4" xfId="30239" xr:uid="{00000000-0005-0000-0000-0000FC440000}"/>
    <cellStyle name="Normal 4 6 3 3 2 5" xfId="24924" xr:uid="{00000000-0005-0000-0000-0000FD440000}"/>
    <cellStyle name="Normal 4 6 3 3 3" xfId="8841" xr:uid="{00000000-0005-0000-0000-0000FE440000}"/>
    <cellStyle name="Normal 4 6 3 3 3 2" xfId="19287" xr:uid="{00000000-0005-0000-0000-0000FF440000}"/>
    <cellStyle name="Normal 4 6 3 3 3 2 2" xfId="42632" xr:uid="{00000000-0005-0000-0000-000000450000}"/>
    <cellStyle name="Normal 4 6 3 3 3 3" xfId="14133" xr:uid="{00000000-0005-0000-0000-000001450000}"/>
    <cellStyle name="Normal 4 6 3 3 3 3 2" xfId="37317" xr:uid="{00000000-0005-0000-0000-000002450000}"/>
    <cellStyle name="Normal 4 6 3 3 3 4" xfId="32007" xr:uid="{00000000-0005-0000-0000-000003450000}"/>
    <cellStyle name="Normal 4 6 3 3 3 5" xfId="26692" xr:uid="{00000000-0005-0000-0000-000004450000}"/>
    <cellStyle name="Normal 4 6 3 3 4" xfId="15914" xr:uid="{00000000-0005-0000-0000-000005450000}"/>
    <cellStyle name="Normal 4 6 3 3 4 2" xfId="39101" xr:uid="{00000000-0005-0000-0000-000006450000}"/>
    <cellStyle name="Normal 4 6 3 3 5" xfId="10605" xr:uid="{00000000-0005-0000-0000-000007450000}"/>
    <cellStyle name="Normal 4 6 3 3 5 2" xfId="33786" xr:uid="{00000000-0005-0000-0000-000008450000}"/>
    <cellStyle name="Normal 4 6 3 3 6" xfId="21232" xr:uid="{00000000-0005-0000-0000-000009450000}"/>
    <cellStyle name="Normal 4 6 3 3 6 2" xfId="28476" xr:uid="{00000000-0005-0000-0000-00000A450000}"/>
    <cellStyle name="Normal 4 6 3 3 7" xfId="23161" xr:uid="{00000000-0005-0000-0000-00000B450000}"/>
    <cellStyle name="Normal 4 6 3 3 8" xfId="44427" xr:uid="{00000000-0005-0000-0000-00000C450000}"/>
    <cellStyle name="Normal 4 6 3 3 9" xfId="4824" xr:uid="{00000000-0005-0000-0000-00000D450000}"/>
    <cellStyle name="Normal 4 6 3 4" xfId="6402" xr:uid="{00000000-0005-0000-0000-00000E450000}"/>
    <cellStyle name="Normal 4 6 3 4 2" xfId="16812" xr:uid="{00000000-0005-0000-0000-00000F450000}"/>
    <cellStyle name="Normal 4 6 3 4 2 2" xfId="40052" xr:uid="{00000000-0005-0000-0000-000010450000}"/>
    <cellStyle name="Normal 4 6 3 4 3" xfId="11554" xr:uid="{00000000-0005-0000-0000-000011450000}"/>
    <cellStyle name="Normal 4 6 3 4 3 2" xfId="34737" xr:uid="{00000000-0005-0000-0000-000012450000}"/>
    <cellStyle name="Normal 4 6 3 4 4" xfId="29427" xr:uid="{00000000-0005-0000-0000-000013450000}"/>
    <cellStyle name="Normal 4 6 3 4 5" xfId="24112" xr:uid="{00000000-0005-0000-0000-000014450000}"/>
    <cellStyle name="Normal 4 6 3 5" xfId="8101" xr:uid="{00000000-0005-0000-0000-000015450000}"/>
    <cellStyle name="Normal 4 6 3 5 2" xfId="18476" xr:uid="{00000000-0005-0000-0000-000016450000}"/>
    <cellStyle name="Normal 4 6 3 5 2 2" xfId="41820" xr:uid="{00000000-0005-0000-0000-000017450000}"/>
    <cellStyle name="Normal 4 6 3 5 3" xfId="13321" xr:uid="{00000000-0005-0000-0000-000018450000}"/>
    <cellStyle name="Normal 4 6 3 5 3 2" xfId="36505" xr:uid="{00000000-0005-0000-0000-000019450000}"/>
    <cellStyle name="Normal 4 6 3 5 4" xfId="31195" xr:uid="{00000000-0005-0000-0000-00001A450000}"/>
    <cellStyle name="Normal 4 6 3 5 5" xfId="25880" xr:uid="{00000000-0005-0000-0000-00001B450000}"/>
    <cellStyle name="Normal 4 6 3 6" xfId="15102" xr:uid="{00000000-0005-0000-0000-00001C450000}"/>
    <cellStyle name="Normal 4 6 3 6 2" xfId="38289" xr:uid="{00000000-0005-0000-0000-00001D450000}"/>
    <cellStyle name="Normal 4 6 3 7" xfId="9793" xr:uid="{00000000-0005-0000-0000-00001E450000}"/>
    <cellStyle name="Normal 4 6 3 7 2" xfId="32974" xr:uid="{00000000-0005-0000-0000-00001F450000}"/>
    <cellStyle name="Normal 4 6 3 8" xfId="20420" xr:uid="{00000000-0005-0000-0000-000020450000}"/>
    <cellStyle name="Normal 4 6 3 8 2" xfId="27664" xr:uid="{00000000-0005-0000-0000-000021450000}"/>
    <cellStyle name="Normal 4 6 3 9" xfId="22349" xr:uid="{00000000-0005-0000-0000-000022450000}"/>
    <cellStyle name="Normal 4 6 4" xfId="966" xr:uid="{00000000-0005-0000-0000-000023450000}"/>
    <cellStyle name="Normal 4 6 4 10" xfId="4825" xr:uid="{00000000-0005-0000-0000-000024450000}"/>
    <cellStyle name="Normal 4 6 4 11" xfId="2917" xr:uid="{00000000-0005-0000-0000-000025450000}"/>
    <cellStyle name="Normal 4 6 4 2" xfId="1781" xr:uid="{00000000-0005-0000-0000-000026450000}"/>
    <cellStyle name="Normal 4 6 4 2 10" xfId="3729" xr:uid="{00000000-0005-0000-0000-000027450000}"/>
    <cellStyle name="Normal 4 6 4 2 2" xfId="7341" xr:uid="{00000000-0005-0000-0000-000028450000}"/>
    <cellStyle name="Normal 4 6 4 2 2 2" xfId="17694" xr:uid="{00000000-0005-0000-0000-000029450000}"/>
    <cellStyle name="Normal 4 6 4 2 2 2 2" xfId="41006" xr:uid="{00000000-0005-0000-0000-00002A450000}"/>
    <cellStyle name="Normal 4 6 4 2 2 3" xfId="12508" xr:uid="{00000000-0005-0000-0000-00002B450000}"/>
    <cellStyle name="Normal 4 6 4 2 2 3 2" xfId="35691" xr:uid="{00000000-0005-0000-0000-00002C450000}"/>
    <cellStyle name="Normal 4 6 4 2 2 4" xfId="30381" xr:uid="{00000000-0005-0000-0000-00002D450000}"/>
    <cellStyle name="Normal 4 6 4 2 2 5" xfId="25066" xr:uid="{00000000-0005-0000-0000-00002E450000}"/>
    <cellStyle name="Normal 4 6 4 2 3" xfId="8984" xr:uid="{00000000-0005-0000-0000-00002F450000}"/>
    <cellStyle name="Normal 4 6 4 2 3 2" xfId="19429" xr:uid="{00000000-0005-0000-0000-000030450000}"/>
    <cellStyle name="Normal 4 6 4 2 3 2 2" xfId="42774" xr:uid="{00000000-0005-0000-0000-000031450000}"/>
    <cellStyle name="Normal 4 6 4 2 3 3" xfId="14275" xr:uid="{00000000-0005-0000-0000-000032450000}"/>
    <cellStyle name="Normal 4 6 4 2 3 3 2" xfId="37459" xr:uid="{00000000-0005-0000-0000-000033450000}"/>
    <cellStyle name="Normal 4 6 4 2 3 4" xfId="32149" xr:uid="{00000000-0005-0000-0000-000034450000}"/>
    <cellStyle name="Normal 4 6 4 2 3 5" xfId="26834" xr:uid="{00000000-0005-0000-0000-000035450000}"/>
    <cellStyle name="Normal 4 6 4 2 4" xfId="16056" xr:uid="{00000000-0005-0000-0000-000036450000}"/>
    <cellStyle name="Normal 4 6 4 2 4 2" xfId="39243" xr:uid="{00000000-0005-0000-0000-000037450000}"/>
    <cellStyle name="Normal 4 6 4 2 5" xfId="10747" xr:uid="{00000000-0005-0000-0000-000038450000}"/>
    <cellStyle name="Normal 4 6 4 2 5 2" xfId="33928" xr:uid="{00000000-0005-0000-0000-000039450000}"/>
    <cellStyle name="Normal 4 6 4 2 6" xfId="21374" xr:uid="{00000000-0005-0000-0000-00003A450000}"/>
    <cellStyle name="Normal 4 6 4 2 6 2" xfId="28618" xr:uid="{00000000-0005-0000-0000-00003B450000}"/>
    <cellStyle name="Normal 4 6 4 2 7" xfId="23303" xr:uid="{00000000-0005-0000-0000-00003C450000}"/>
    <cellStyle name="Normal 4 6 4 2 8" xfId="44569" xr:uid="{00000000-0005-0000-0000-00003D450000}"/>
    <cellStyle name="Normal 4 6 4 2 9" xfId="4826" xr:uid="{00000000-0005-0000-0000-00003E450000}"/>
    <cellStyle name="Normal 4 6 4 3" xfId="6541" xr:uid="{00000000-0005-0000-0000-00003F450000}"/>
    <cellStyle name="Normal 4 6 4 3 2" xfId="16942" xr:uid="{00000000-0005-0000-0000-000040450000}"/>
    <cellStyle name="Normal 4 6 4 3 2 2" xfId="40194" xr:uid="{00000000-0005-0000-0000-000041450000}"/>
    <cellStyle name="Normal 4 6 4 3 3" xfId="11696" xr:uid="{00000000-0005-0000-0000-000042450000}"/>
    <cellStyle name="Normal 4 6 4 3 3 2" xfId="34879" xr:uid="{00000000-0005-0000-0000-000043450000}"/>
    <cellStyle name="Normal 4 6 4 3 4" xfId="29569" xr:uid="{00000000-0005-0000-0000-000044450000}"/>
    <cellStyle name="Normal 4 6 4 3 5" xfId="24254" xr:uid="{00000000-0005-0000-0000-000045450000}"/>
    <cellStyle name="Normal 4 6 4 4" xfId="8231" xr:uid="{00000000-0005-0000-0000-000046450000}"/>
    <cellStyle name="Normal 4 6 4 4 2" xfId="18617" xr:uid="{00000000-0005-0000-0000-000047450000}"/>
    <cellStyle name="Normal 4 6 4 4 2 2" xfId="41962" xr:uid="{00000000-0005-0000-0000-000048450000}"/>
    <cellStyle name="Normal 4 6 4 4 3" xfId="13463" xr:uid="{00000000-0005-0000-0000-000049450000}"/>
    <cellStyle name="Normal 4 6 4 4 3 2" xfId="36647" xr:uid="{00000000-0005-0000-0000-00004A450000}"/>
    <cellStyle name="Normal 4 6 4 4 4" xfId="31337" xr:uid="{00000000-0005-0000-0000-00004B450000}"/>
    <cellStyle name="Normal 4 6 4 4 5" xfId="26022" xr:uid="{00000000-0005-0000-0000-00004C450000}"/>
    <cellStyle name="Normal 4 6 4 5" xfId="15244" xr:uid="{00000000-0005-0000-0000-00004D450000}"/>
    <cellStyle name="Normal 4 6 4 5 2" xfId="38431" xr:uid="{00000000-0005-0000-0000-00004E450000}"/>
    <cellStyle name="Normal 4 6 4 6" xfId="9935" xr:uid="{00000000-0005-0000-0000-00004F450000}"/>
    <cellStyle name="Normal 4 6 4 6 2" xfId="33116" xr:uid="{00000000-0005-0000-0000-000050450000}"/>
    <cellStyle name="Normal 4 6 4 7" xfId="20562" xr:uid="{00000000-0005-0000-0000-000051450000}"/>
    <cellStyle name="Normal 4 6 4 7 2" xfId="27806" xr:uid="{00000000-0005-0000-0000-000052450000}"/>
    <cellStyle name="Normal 4 6 4 8" xfId="22491" xr:uid="{00000000-0005-0000-0000-000053450000}"/>
    <cellStyle name="Normal 4 6 4 9" xfId="43757" xr:uid="{00000000-0005-0000-0000-000054450000}"/>
    <cellStyle name="Normal 4 6 5" xfId="547" xr:uid="{00000000-0005-0000-0000-000055450000}"/>
    <cellStyle name="Normal 4 6 5 10" xfId="2511" xr:uid="{00000000-0005-0000-0000-000056450000}"/>
    <cellStyle name="Normal 4 6 5 2" xfId="6142" xr:uid="{00000000-0005-0000-0000-000057450000}"/>
    <cellStyle name="Normal 4 6 5 2 2" xfId="16584" xr:uid="{00000000-0005-0000-0000-000058450000}"/>
    <cellStyle name="Normal 4 6 5 2 2 2" xfId="39788" xr:uid="{00000000-0005-0000-0000-000059450000}"/>
    <cellStyle name="Normal 4 6 5 2 3" xfId="11290" xr:uid="{00000000-0005-0000-0000-00005A450000}"/>
    <cellStyle name="Normal 4 6 5 2 3 2" xfId="34473" xr:uid="{00000000-0005-0000-0000-00005B450000}"/>
    <cellStyle name="Normal 4 6 5 2 4" xfId="29163" xr:uid="{00000000-0005-0000-0000-00005C450000}"/>
    <cellStyle name="Normal 4 6 5 2 5" xfId="23848" xr:uid="{00000000-0005-0000-0000-00005D450000}"/>
    <cellStyle name="Normal 4 6 5 3" xfId="7873" xr:uid="{00000000-0005-0000-0000-00005E450000}"/>
    <cellStyle name="Normal 4 6 5 3 2" xfId="18212" xr:uid="{00000000-0005-0000-0000-00005F450000}"/>
    <cellStyle name="Normal 4 6 5 3 2 2" xfId="41556" xr:uid="{00000000-0005-0000-0000-000060450000}"/>
    <cellStyle name="Normal 4 6 5 3 3" xfId="13057" xr:uid="{00000000-0005-0000-0000-000061450000}"/>
    <cellStyle name="Normal 4 6 5 3 3 2" xfId="36241" xr:uid="{00000000-0005-0000-0000-000062450000}"/>
    <cellStyle name="Normal 4 6 5 3 4" xfId="30931" xr:uid="{00000000-0005-0000-0000-000063450000}"/>
    <cellStyle name="Normal 4 6 5 3 5" xfId="25616" xr:uid="{00000000-0005-0000-0000-000064450000}"/>
    <cellStyle name="Normal 4 6 5 4" xfId="14838" xr:uid="{00000000-0005-0000-0000-000065450000}"/>
    <cellStyle name="Normal 4 6 5 4 2" xfId="38025" xr:uid="{00000000-0005-0000-0000-000066450000}"/>
    <cellStyle name="Normal 4 6 5 5" xfId="9529" xr:uid="{00000000-0005-0000-0000-000067450000}"/>
    <cellStyle name="Normal 4 6 5 5 2" xfId="32710" xr:uid="{00000000-0005-0000-0000-000068450000}"/>
    <cellStyle name="Normal 4 6 5 6" xfId="20156" xr:uid="{00000000-0005-0000-0000-000069450000}"/>
    <cellStyle name="Normal 4 6 5 6 2" xfId="27400" xr:uid="{00000000-0005-0000-0000-00006A450000}"/>
    <cellStyle name="Normal 4 6 5 7" xfId="22085" xr:uid="{00000000-0005-0000-0000-00006B450000}"/>
    <cellStyle name="Normal 4 6 5 8" xfId="43351" xr:uid="{00000000-0005-0000-0000-00006C450000}"/>
    <cellStyle name="Normal 4 6 5 9" xfId="4827" xr:uid="{00000000-0005-0000-0000-00006D450000}"/>
    <cellStyle name="Normal 4 6 6" xfId="1374" xr:uid="{00000000-0005-0000-0000-00006E450000}"/>
    <cellStyle name="Normal 4 6 6 10" xfId="3323" xr:uid="{00000000-0005-0000-0000-00006F450000}"/>
    <cellStyle name="Normal 4 6 6 2" xfId="6941" xr:uid="{00000000-0005-0000-0000-000070450000}"/>
    <cellStyle name="Normal 4 6 6 2 2" xfId="17312" xr:uid="{00000000-0005-0000-0000-000071450000}"/>
    <cellStyle name="Normal 4 6 6 2 2 2" xfId="40600" xr:uid="{00000000-0005-0000-0000-000072450000}"/>
    <cellStyle name="Normal 4 6 6 2 3" xfId="12102" xr:uid="{00000000-0005-0000-0000-000073450000}"/>
    <cellStyle name="Normal 4 6 6 2 3 2" xfId="35285" xr:uid="{00000000-0005-0000-0000-000074450000}"/>
    <cellStyle name="Normal 4 6 6 2 4" xfId="29975" xr:uid="{00000000-0005-0000-0000-000075450000}"/>
    <cellStyle name="Normal 4 6 6 2 5" xfId="24660" xr:uid="{00000000-0005-0000-0000-000076450000}"/>
    <cellStyle name="Normal 4 6 6 3" xfId="8601" xr:uid="{00000000-0005-0000-0000-000077450000}"/>
    <cellStyle name="Normal 4 6 6 3 2" xfId="19023" xr:uid="{00000000-0005-0000-0000-000078450000}"/>
    <cellStyle name="Normal 4 6 6 3 2 2" xfId="42368" xr:uid="{00000000-0005-0000-0000-000079450000}"/>
    <cellStyle name="Normal 4 6 6 3 3" xfId="13869" xr:uid="{00000000-0005-0000-0000-00007A450000}"/>
    <cellStyle name="Normal 4 6 6 3 3 2" xfId="37053" xr:uid="{00000000-0005-0000-0000-00007B450000}"/>
    <cellStyle name="Normal 4 6 6 3 4" xfId="31743" xr:uid="{00000000-0005-0000-0000-00007C450000}"/>
    <cellStyle name="Normal 4 6 6 3 5" xfId="26428" xr:uid="{00000000-0005-0000-0000-00007D450000}"/>
    <cellStyle name="Normal 4 6 6 4" xfId="15650" xr:uid="{00000000-0005-0000-0000-00007E450000}"/>
    <cellStyle name="Normal 4 6 6 4 2" xfId="38837" xr:uid="{00000000-0005-0000-0000-00007F450000}"/>
    <cellStyle name="Normal 4 6 6 5" xfId="10341" xr:uid="{00000000-0005-0000-0000-000080450000}"/>
    <cellStyle name="Normal 4 6 6 5 2" xfId="33522" xr:uid="{00000000-0005-0000-0000-000081450000}"/>
    <cellStyle name="Normal 4 6 6 6" xfId="20968" xr:uid="{00000000-0005-0000-0000-000082450000}"/>
    <cellStyle name="Normal 4 6 6 6 2" xfId="28212" xr:uid="{00000000-0005-0000-0000-000083450000}"/>
    <cellStyle name="Normal 4 6 6 7" xfId="22897" xr:uid="{00000000-0005-0000-0000-000084450000}"/>
    <cellStyle name="Normal 4 6 6 8" xfId="44163" xr:uid="{00000000-0005-0000-0000-000085450000}"/>
    <cellStyle name="Normal 4 6 6 9" xfId="4828" xr:uid="{00000000-0005-0000-0000-000086450000}"/>
    <cellStyle name="Normal 4 6 7" xfId="435" xr:uid="{00000000-0005-0000-0000-000087450000}"/>
    <cellStyle name="Normal 4 6 7 2" xfId="16466" xr:uid="{00000000-0005-0000-0000-000088450000}"/>
    <cellStyle name="Normal 4 6 7 2 2" xfId="39654" xr:uid="{00000000-0005-0000-0000-000089450000}"/>
    <cellStyle name="Normal 4 6 7 3" xfId="11156" xr:uid="{00000000-0005-0000-0000-00008A450000}"/>
    <cellStyle name="Normal 4 6 7 3 2" xfId="34339" xr:uid="{00000000-0005-0000-0000-00008B450000}"/>
    <cellStyle name="Normal 4 6 7 4" xfId="20045" xr:uid="{00000000-0005-0000-0000-00008C450000}"/>
    <cellStyle name="Normal 4 6 7 4 2" xfId="29029" xr:uid="{00000000-0005-0000-0000-00008D450000}"/>
    <cellStyle name="Normal 4 6 7 5" xfId="23714" xr:uid="{00000000-0005-0000-0000-00008E450000}"/>
    <cellStyle name="Normal 4 6 7 6" xfId="43240" xr:uid="{00000000-0005-0000-0000-00008F450000}"/>
    <cellStyle name="Normal 4 6 7 7" xfId="4829" xr:uid="{00000000-0005-0000-0000-000090450000}"/>
    <cellStyle name="Normal 4 6 7 8" xfId="2400" xr:uid="{00000000-0005-0000-0000-000091450000}"/>
    <cellStyle name="Normal 4 6 8" xfId="5981" xr:uid="{00000000-0005-0000-0000-000092450000}"/>
    <cellStyle name="Normal 4 6 8 2" xfId="7753" xr:uid="{00000000-0005-0000-0000-000093450000}"/>
    <cellStyle name="Normal 4 6 8 2 2" xfId="41422" xr:uid="{00000000-0005-0000-0000-000094450000}"/>
    <cellStyle name="Normal 4 6 8 3" xfId="12923" xr:uid="{00000000-0005-0000-0000-000095450000}"/>
    <cellStyle name="Normal 4 6 8 3 2" xfId="36107" xr:uid="{00000000-0005-0000-0000-000096450000}"/>
    <cellStyle name="Normal 4 6 8 4" xfId="21911" xr:uid="{00000000-0005-0000-0000-000097450000}"/>
    <cellStyle name="Normal 4 6 8 4 2" xfId="30797" xr:uid="{00000000-0005-0000-0000-000098450000}"/>
    <cellStyle name="Normal 4 6 8 5" xfId="25482" xr:uid="{00000000-0005-0000-0000-000099450000}"/>
    <cellStyle name="Normal 4 6 9" xfId="14705" xr:uid="{00000000-0005-0000-0000-00009A450000}"/>
    <cellStyle name="Normal 4 6 9 2" xfId="37891" xr:uid="{00000000-0005-0000-0000-00009B450000}"/>
    <cellStyle name="Normal 4 7" xfId="463" xr:uid="{00000000-0005-0000-0000-00009C450000}"/>
    <cellStyle name="Normal 4 7 10" xfId="9445" xr:uid="{00000000-0005-0000-0000-00009D450000}"/>
    <cellStyle name="Normal 4 7 10 2" xfId="32626" xr:uid="{00000000-0005-0000-0000-00009E450000}"/>
    <cellStyle name="Normal 4 7 11" xfId="20072" xr:uid="{00000000-0005-0000-0000-00009F450000}"/>
    <cellStyle name="Normal 4 7 11 2" xfId="27316" xr:uid="{00000000-0005-0000-0000-0000A0450000}"/>
    <cellStyle name="Normal 4 7 12" xfId="22001" xr:uid="{00000000-0005-0000-0000-0000A1450000}"/>
    <cellStyle name="Normal 4 7 13" xfId="43267" xr:uid="{00000000-0005-0000-0000-0000A2450000}"/>
    <cellStyle name="Normal 4 7 14" xfId="4830" xr:uid="{00000000-0005-0000-0000-0000A3450000}"/>
    <cellStyle name="Normal 4 7 15" xfId="2427" xr:uid="{00000000-0005-0000-0000-0000A4450000}"/>
    <cellStyle name="Normal 4 7 2" xfId="735" xr:uid="{00000000-0005-0000-0000-0000A5450000}"/>
    <cellStyle name="Normal 4 7 2 10" xfId="43536" xr:uid="{00000000-0005-0000-0000-0000A6450000}"/>
    <cellStyle name="Normal 4 7 2 11" xfId="4831" xr:uid="{00000000-0005-0000-0000-0000A7450000}"/>
    <cellStyle name="Normal 4 7 2 12" xfId="2696" xr:uid="{00000000-0005-0000-0000-0000A8450000}"/>
    <cellStyle name="Normal 4 7 2 2" xfId="1151" xr:uid="{00000000-0005-0000-0000-0000A9450000}"/>
    <cellStyle name="Normal 4 7 2 2 10" xfId="4832" xr:uid="{00000000-0005-0000-0000-0000AA450000}"/>
    <cellStyle name="Normal 4 7 2 2 11" xfId="3102" xr:uid="{00000000-0005-0000-0000-0000AB450000}"/>
    <cellStyle name="Normal 4 7 2 2 2" xfId="1966" xr:uid="{00000000-0005-0000-0000-0000AC450000}"/>
    <cellStyle name="Normal 4 7 2 2 2 10" xfId="3914" xr:uid="{00000000-0005-0000-0000-0000AD450000}"/>
    <cellStyle name="Normal 4 7 2 2 2 2" xfId="7523" xr:uid="{00000000-0005-0000-0000-0000AE450000}"/>
    <cellStyle name="Normal 4 7 2 2 2 2 2" xfId="17867" xr:uid="{00000000-0005-0000-0000-0000AF450000}"/>
    <cellStyle name="Normal 4 7 2 2 2 2 2 2" xfId="41191" xr:uid="{00000000-0005-0000-0000-0000B0450000}"/>
    <cellStyle name="Normal 4 7 2 2 2 2 3" xfId="12693" xr:uid="{00000000-0005-0000-0000-0000B1450000}"/>
    <cellStyle name="Normal 4 7 2 2 2 2 3 2" xfId="35876" xr:uid="{00000000-0005-0000-0000-0000B2450000}"/>
    <cellStyle name="Normal 4 7 2 2 2 2 4" xfId="30566" xr:uid="{00000000-0005-0000-0000-0000B3450000}"/>
    <cellStyle name="Normal 4 7 2 2 2 2 5" xfId="25251" xr:uid="{00000000-0005-0000-0000-0000B4450000}"/>
    <cellStyle name="Normal 4 7 2 2 2 3" xfId="9157" xr:uid="{00000000-0005-0000-0000-0000B5450000}"/>
    <cellStyle name="Normal 4 7 2 2 2 3 2" xfId="19614" xr:uid="{00000000-0005-0000-0000-0000B6450000}"/>
    <cellStyle name="Normal 4 7 2 2 2 3 2 2" xfId="42959" xr:uid="{00000000-0005-0000-0000-0000B7450000}"/>
    <cellStyle name="Normal 4 7 2 2 2 3 3" xfId="14460" xr:uid="{00000000-0005-0000-0000-0000B8450000}"/>
    <cellStyle name="Normal 4 7 2 2 2 3 3 2" xfId="37644" xr:uid="{00000000-0005-0000-0000-0000B9450000}"/>
    <cellStyle name="Normal 4 7 2 2 2 3 4" xfId="32334" xr:uid="{00000000-0005-0000-0000-0000BA450000}"/>
    <cellStyle name="Normal 4 7 2 2 2 3 5" xfId="27019" xr:uid="{00000000-0005-0000-0000-0000BB450000}"/>
    <cellStyle name="Normal 4 7 2 2 2 4" xfId="16241" xr:uid="{00000000-0005-0000-0000-0000BC450000}"/>
    <cellStyle name="Normal 4 7 2 2 2 4 2" xfId="39428" xr:uid="{00000000-0005-0000-0000-0000BD450000}"/>
    <cellStyle name="Normal 4 7 2 2 2 5" xfId="10932" xr:uid="{00000000-0005-0000-0000-0000BE450000}"/>
    <cellStyle name="Normal 4 7 2 2 2 5 2" xfId="34113" xr:uid="{00000000-0005-0000-0000-0000BF450000}"/>
    <cellStyle name="Normal 4 7 2 2 2 6" xfId="21559" xr:uid="{00000000-0005-0000-0000-0000C0450000}"/>
    <cellStyle name="Normal 4 7 2 2 2 6 2" xfId="28803" xr:uid="{00000000-0005-0000-0000-0000C1450000}"/>
    <cellStyle name="Normal 4 7 2 2 2 7" xfId="23488" xr:uid="{00000000-0005-0000-0000-0000C2450000}"/>
    <cellStyle name="Normal 4 7 2 2 2 8" xfId="44754" xr:uid="{00000000-0005-0000-0000-0000C3450000}"/>
    <cellStyle name="Normal 4 7 2 2 2 9" xfId="4833" xr:uid="{00000000-0005-0000-0000-0000C4450000}"/>
    <cellStyle name="Normal 4 7 2 2 3" xfId="6723" xr:uid="{00000000-0005-0000-0000-0000C5450000}"/>
    <cellStyle name="Normal 4 7 2 2 3 2" xfId="17115" xr:uid="{00000000-0005-0000-0000-0000C6450000}"/>
    <cellStyle name="Normal 4 7 2 2 3 2 2" xfId="40379" xr:uid="{00000000-0005-0000-0000-0000C7450000}"/>
    <cellStyle name="Normal 4 7 2 2 3 3" xfId="11881" xr:uid="{00000000-0005-0000-0000-0000C8450000}"/>
    <cellStyle name="Normal 4 7 2 2 3 3 2" xfId="35064" xr:uid="{00000000-0005-0000-0000-0000C9450000}"/>
    <cellStyle name="Normal 4 7 2 2 3 4" xfId="29754" xr:uid="{00000000-0005-0000-0000-0000CA450000}"/>
    <cellStyle name="Normal 4 7 2 2 3 5" xfId="24439" xr:uid="{00000000-0005-0000-0000-0000CB450000}"/>
    <cellStyle name="Normal 4 7 2 2 4" xfId="8404" xr:uid="{00000000-0005-0000-0000-0000CC450000}"/>
    <cellStyle name="Normal 4 7 2 2 4 2" xfId="18802" xr:uid="{00000000-0005-0000-0000-0000CD450000}"/>
    <cellStyle name="Normal 4 7 2 2 4 2 2" xfId="42147" xr:uid="{00000000-0005-0000-0000-0000CE450000}"/>
    <cellStyle name="Normal 4 7 2 2 4 3" xfId="13648" xr:uid="{00000000-0005-0000-0000-0000CF450000}"/>
    <cellStyle name="Normal 4 7 2 2 4 3 2" xfId="36832" xr:uid="{00000000-0005-0000-0000-0000D0450000}"/>
    <cellStyle name="Normal 4 7 2 2 4 4" xfId="31522" xr:uid="{00000000-0005-0000-0000-0000D1450000}"/>
    <cellStyle name="Normal 4 7 2 2 4 5" xfId="26207" xr:uid="{00000000-0005-0000-0000-0000D2450000}"/>
    <cellStyle name="Normal 4 7 2 2 5" xfId="15429" xr:uid="{00000000-0005-0000-0000-0000D3450000}"/>
    <cellStyle name="Normal 4 7 2 2 5 2" xfId="38616" xr:uid="{00000000-0005-0000-0000-0000D4450000}"/>
    <cellStyle name="Normal 4 7 2 2 6" xfId="10120" xr:uid="{00000000-0005-0000-0000-0000D5450000}"/>
    <cellStyle name="Normal 4 7 2 2 6 2" xfId="33301" xr:uid="{00000000-0005-0000-0000-0000D6450000}"/>
    <cellStyle name="Normal 4 7 2 2 7" xfId="20747" xr:uid="{00000000-0005-0000-0000-0000D7450000}"/>
    <cellStyle name="Normal 4 7 2 2 7 2" xfId="27991" xr:uid="{00000000-0005-0000-0000-0000D8450000}"/>
    <cellStyle name="Normal 4 7 2 2 8" xfId="22676" xr:uid="{00000000-0005-0000-0000-0000D9450000}"/>
    <cellStyle name="Normal 4 7 2 2 9" xfId="43942" xr:uid="{00000000-0005-0000-0000-0000DA450000}"/>
    <cellStyle name="Normal 4 7 2 3" xfId="1559" xr:uid="{00000000-0005-0000-0000-0000DB450000}"/>
    <cellStyle name="Normal 4 7 2 3 10" xfId="3508" xr:uid="{00000000-0005-0000-0000-0000DC450000}"/>
    <cellStyle name="Normal 4 7 2 3 2" xfId="7123" xr:uid="{00000000-0005-0000-0000-0000DD450000}"/>
    <cellStyle name="Normal 4 7 2 3 2 2" xfId="17485" xr:uid="{00000000-0005-0000-0000-0000DE450000}"/>
    <cellStyle name="Normal 4 7 2 3 2 2 2" xfId="40785" xr:uid="{00000000-0005-0000-0000-0000DF450000}"/>
    <cellStyle name="Normal 4 7 2 3 2 3" xfId="12287" xr:uid="{00000000-0005-0000-0000-0000E0450000}"/>
    <cellStyle name="Normal 4 7 2 3 2 3 2" xfId="35470" xr:uid="{00000000-0005-0000-0000-0000E1450000}"/>
    <cellStyle name="Normal 4 7 2 3 2 4" xfId="30160" xr:uid="{00000000-0005-0000-0000-0000E2450000}"/>
    <cellStyle name="Normal 4 7 2 3 2 5" xfId="24845" xr:uid="{00000000-0005-0000-0000-0000E3450000}"/>
    <cellStyle name="Normal 4 7 2 3 3" xfId="8774" xr:uid="{00000000-0005-0000-0000-0000E4450000}"/>
    <cellStyle name="Normal 4 7 2 3 3 2" xfId="19208" xr:uid="{00000000-0005-0000-0000-0000E5450000}"/>
    <cellStyle name="Normal 4 7 2 3 3 2 2" xfId="42553" xr:uid="{00000000-0005-0000-0000-0000E6450000}"/>
    <cellStyle name="Normal 4 7 2 3 3 3" xfId="14054" xr:uid="{00000000-0005-0000-0000-0000E7450000}"/>
    <cellStyle name="Normal 4 7 2 3 3 3 2" xfId="37238" xr:uid="{00000000-0005-0000-0000-0000E8450000}"/>
    <cellStyle name="Normal 4 7 2 3 3 4" xfId="31928" xr:uid="{00000000-0005-0000-0000-0000E9450000}"/>
    <cellStyle name="Normal 4 7 2 3 3 5" xfId="26613" xr:uid="{00000000-0005-0000-0000-0000EA450000}"/>
    <cellStyle name="Normal 4 7 2 3 4" xfId="15835" xr:uid="{00000000-0005-0000-0000-0000EB450000}"/>
    <cellStyle name="Normal 4 7 2 3 4 2" xfId="39022" xr:uid="{00000000-0005-0000-0000-0000EC450000}"/>
    <cellStyle name="Normal 4 7 2 3 5" xfId="10526" xr:uid="{00000000-0005-0000-0000-0000ED450000}"/>
    <cellStyle name="Normal 4 7 2 3 5 2" xfId="33707" xr:uid="{00000000-0005-0000-0000-0000EE450000}"/>
    <cellStyle name="Normal 4 7 2 3 6" xfId="21153" xr:uid="{00000000-0005-0000-0000-0000EF450000}"/>
    <cellStyle name="Normal 4 7 2 3 6 2" xfId="28397" xr:uid="{00000000-0005-0000-0000-0000F0450000}"/>
    <cellStyle name="Normal 4 7 2 3 7" xfId="23082" xr:uid="{00000000-0005-0000-0000-0000F1450000}"/>
    <cellStyle name="Normal 4 7 2 3 8" xfId="44348" xr:uid="{00000000-0005-0000-0000-0000F2450000}"/>
    <cellStyle name="Normal 4 7 2 3 9" xfId="4834" xr:uid="{00000000-0005-0000-0000-0000F3450000}"/>
    <cellStyle name="Normal 4 7 2 4" xfId="6324" xr:uid="{00000000-0005-0000-0000-0000F4450000}"/>
    <cellStyle name="Normal 4 7 2 4 2" xfId="16757" xr:uid="{00000000-0005-0000-0000-0000F5450000}"/>
    <cellStyle name="Normal 4 7 2 4 2 2" xfId="39973" xr:uid="{00000000-0005-0000-0000-0000F6450000}"/>
    <cellStyle name="Normal 4 7 2 4 3" xfId="11475" xr:uid="{00000000-0005-0000-0000-0000F7450000}"/>
    <cellStyle name="Normal 4 7 2 4 3 2" xfId="34658" xr:uid="{00000000-0005-0000-0000-0000F8450000}"/>
    <cellStyle name="Normal 4 7 2 4 4" xfId="29348" xr:uid="{00000000-0005-0000-0000-0000F9450000}"/>
    <cellStyle name="Normal 4 7 2 4 5" xfId="24033" xr:uid="{00000000-0005-0000-0000-0000FA450000}"/>
    <cellStyle name="Normal 4 7 2 5" xfId="8046" xr:uid="{00000000-0005-0000-0000-0000FB450000}"/>
    <cellStyle name="Normal 4 7 2 5 2" xfId="18397" xr:uid="{00000000-0005-0000-0000-0000FC450000}"/>
    <cellStyle name="Normal 4 7 2 5 2 2" xfId="41741" xr:uid="{00000000-0005-0000-0000-0000FD450000}"/>
    <cellStyle name="Normal 4 7 2 5 3" xfId="13242" xr:uid="{00000000-0005-0000-0000-0000FE450000}"/>
    <cellStyle name="Normal 4 7 2 5 3 2" xfId="36426" xr:uid="{00000000-0005-0000-0000-0000FF450000}"/>
    <cellStyle name="Normal 4 7 2 5 4" xfId="31116" xr:uid="{00000000-0005-0000-0000-000000460000}"/>
    <cellStyle name="Normal 4 7 2 5 5" xfId="25801" xr:uid="{00000000-0005-0000-0000-000001460000}"/>
    <cellStyle name="Normal 4 7 2 6" xfId="15023" xr:uid="{00000000-0005-0000-0000-000002460000}"/>
    <cellStyle name="Normal 4 7 2 6 2" xfId="38210" xr:uid="{00000000-0005-0000-0000-000003460000}"/>
    <cellStyle name="Normal 4 7 2 7" xfId="9714" xr:uid="{00000000-0005-0000-0000-000004460000}"/>
    <cellStyle name="Normal 4 7 2 7 2" xfId="32895" xr:uid="{00000000-0005-0000-0000-000005460000}"/>
    <cellStyle name="Normal 4 7 2 8" xfId="20341" xr:uid="{00000000-0005-0000-0000-000006460000}"/>
    <cellStyle name="Normal 4 7 2 8 2" xfId="27585" xr:uid="{00000000-0005-0000-0000-000007460000}"/>
    <cellStyle name="Normal 4 7 2 9" xfId="22270" xr:uid="{00000000-0005-0000-0000-000008460000}"/>
    <cellStyle name="Normal 4 7 3" xfId="872" xr:uid="{00000000-0005-0000-0000-000009460000}"/>
    <cellStyle name="Normal 4 7 3 10" xfId="43665" xr:uid="{00000000-0005-0000-0000-00000A460000}"/>
    <cellStyle name="Normal 4 7 3 11" xfId="4835" xr:uid="{00000000-0005-0000-0000-00000B460000}"/>
    <cellStyle name="Normal 4 7 3 12" xfId="2825" xr:uid="{00000000-0005-0000-0000-00000C460000}"/>
    <cellStyle name="Normal 4 7 3 2" xfId="1280" xr:uid="{00000000-0005-0000-0000-00000D460000}"/>
    <cellStyle name="Normal 4 7 3 2 10" xfId="4836" xr:uid="{00000000-0005-0000-0000-00000E460000}"/>
    <cellStyle name="Normal 4 7 3 2 11" xfId="3231" xr:uid="{00000000-0005-0000-0000-00000F460000}"/>
    <cellStyle name="Normal 4 7 3 2 2" xfId="2095" xr:uid="{00000000-0005-0000-0000-000010460000}"/>
    <cellStyle name="Normal 4 7 3 2 2 10" xfId="4043" xr:uid="{00000000-0005-0000-0000-000011460000}"/>
    <cellStyle name="Normal 4 7 3 2 2 2" xfId="7650" xr:uid="{00000000-0005-0000-0000-000012460000}"/>
    <cellStyle name="Normal 4 7 3 2 2 2 2" xfId="17984" xr:uid="{00000000-0005-0000-0000-000013460000}"/>
    <cellStyle name="Normal 4 7 3 2 2 2 2 2" xfId="41320" xr:uid="{00000000-0005-0000-0000-000014460000}"/>
    <cellStyle name="Normal 4 7 3 2 2 2 3" xfId="12822" xr:uid="{00000000-0005-0000-0000-000015460000}"/>
    <cellStyle name="Normal 4 7 3 2 2 2 3 2" xfId="36005" xr:uid="{00000000-0005-0000-0000-000016460000}"/>
    <cellStyle name="Normal 4 7 3 2 2 2 4" xfId="30695" xr:uid="{00000000-0005-0000-0000-000017460000}"/>
    <cellStyle name="Normal 4 7 3 2 2 2 5" xfId="25380" xr:uid="{00000000-0005-0000-0000-000018460000}"/>
    <cellStyle name="Normal 4 7 3 2 2 3" xfId="9274" xr:uid="{00000000-0005-0000-0000-000019460000}"/>
    <cellStyle name="Normal 4 7 3 2 2 3 2" xfId="19743" xr:uid="{00000000-0005-0000-0000-00001A460000}"/>
    <cellStyle name="Normal 4 7 3 2 2 3 2 2" xfId="43088" xr:uid="{00000000-0005-0000-0000-00001B460000}"/>
    <cellStyle name="Normal 4 7 3 2 2 3 3" xfId="14589" xr:uid="{00000000-0005-0000-0000-00001C460000}"/>
    <cellStyle name="Normal 4 7 3 2 2 3 3 2" xfId="37773" xr:uid="{00000000-0005-0000-0000-00001D460000}"/>
    <cellStyle name="Normal 4 7 3 2 2 3 4" xfId="32463" xr:uid="{00000000-0005-0000-0000-00001E460000}"/>
    <cellStyle name="Normal 4 7 3 2 2 3 5" xfId="27148" xr:uid="{00000000-0005-0000-0000-00001F460000}"/>
    <cellStyle name="Normal 4 7 3 2 2 4" xfId="16370" xr:uid="{00000000-0005-0000-0000-000020460000}"/>
    <cellStyle name="Normal 4 7 3 2 2 4 2" xfId="39557" xr:uid="{00000000-0005-0000-0000-000021460000}"/>
    <cellStyle name="Normal 4 7 3 2 2 5" xfId="11061" xr:uid="{00000000-0005-0000-0000-000022460000}"/>
    <cellStyle name="Normal 4 7 3 2 2 5 2" xfId="34242" xr:uid="{00000000-0005-0000-0000-000023460000}"/>
    <cellStyle name="Normal 4 7 3 2 2 6" xfId="21688" xr:uid="{00000000-0005-0000-0000-000024460000}"/>
    <cellStyle name="Normal 4 7 3 2 2 6 2" xfId="28932" xr:uid="{00000000-0005-0000-0000-000025460000}"/>
    <cellStyle name="Normal 4 7 3 2 2 7" xfId="23617" xr:uid="{00000000-0005-0000-0000-000026460000}"/>
    <cellStyle name="Normal 4 7 3 2 2 8" xfId="44883" xr:uid="{00000000-0005-0000-0000-000027460000}"/>
    <cellStyle name="Normal 4 7 3 2 2 9" xfId="4837" xr:uid="{00000000-0005-0000-0000-000028460000}"/>
    <cellStyle name="Normal 4 7 3 2 3" xfId="6850" xr:uid="{00000000-0005-0000-0000-000029460000}"/>
    <cellStyle name="Normal 4 7 3 2 3 2" xfId="17220" xr:uid="{00000000-0005-0000-0000-00002A460000}"/>
    <cellStyle name="Normal 4 7 3 2 3 2 2" xfId="40508" xr:uid="{00000000-0005-0000-0000-00002B460000}"/>
    <cellStyle name="Normal 4 7 3 2 3 3" xfId="12010" xr:uid="{00000000-0005-0000-0000-00002C460000}"/>
    <cellStyle name="Normal 4 7 3 2 3 3 2" xfId="35193" xr:uid="{00000000-0005-0000-0000-00002D460000}"/>
    <cellStyle name="Normal 4 7 3 2 3 4" xfId="29883" xr:uid="{00000000-0005-0000-0000-00002E460000}"/>
    <cellStyle name="Normal 4 7 3 2 3 5" xfId="24568" xr:uid="{00000000-0005-0000-0000-00002F460000}"/>
    <cellStyle name="Normal 4 7 3 2 4" xfId="8509" xr:uid="{00000000-0005-0000-0000-000030460000}"/>
    <cellStyle name="Normal 4 7 3 2 4 2" xfId="18931" xr:uid="{00000000-0005-0000-0000-000031460000}"/>
    <cellStyle name="Normal 4 7 3 2 4 2 2" xfId="42276" xr:uid="{00000000-0005-0000-0000-000032460000}"/>
    <cellStyle name="Normal 4 7 3 2 4 3" xfId="13777" xr:uid="{00000000-0005-0000-0000-000033460000}"/>
    <cellStyle name="Normal 4 7 3 2 4 3 2" xfId="36961" xr:uid="{00000000-0005-0000-0000-000034460000}"/>
    <cellStyle name="Normal 4 7 3 2 4 4" xfId="31651" xr:uid="{00000000-0005-0000-0000-000035460000}"/>
    <cellStyle name="Normal 4 7 3 2 4 5" xfId="26336" xr:uid="{00000000-0005-0000-0000-000036460000}"/>
    <cellStyle name="Normal 4 7 3 2 5" xfId="15558" xr:uid="{00000000-0005-0000-0000-000037460000}"/>
    <cellStyle name="Normal 4 7 3 2 5 2" xfId="38745" xr:uid="{00000000-0005-0000-0000-000038460000}"/>
    <cellStyle name="Normal 4 7 3 2 6" xfId="10249" xr:uid="{00000000-0005-0000-0000-000039460000}"/>
    <cellStyle name="Normal 4 7 3 2 6 2" xfId="33430" xr:uid="{00000000-0005-0000-0000-00003A460000}"/>
    <cellStyle name="Normal 4 7 3 2 7" xfId="20876" xr:uid="{00000000-0005-0000-0000-00003B460000}"/>
    <cellStyle name="Normal 4 7 3 2 7 2" xfId="28120" xr:uid="{00000000-0005-0000-0000-00003C460000}"/>
    <cellStyle name="Normal 4 7 3 2 8" xfId="22805" xr:uid="{00000000-0005-0000-0000-00003D460000}"/>
    <cellStyle name="Normal 4 7 3 2 9" xfId="44071" xr:uid="{00000000-0005-0000-0000-00003E460000}"/>
    <cellStyle name="Normal 4 7 3 3" xfId="1688" xr:uid="{00000000-0005-0000-0000-00003F460000}"/>
    <cellStyle name="Normal 4 7 3 3 10" xfId="3637" xr:uid="{00000000-0005-0000-0000-000040460000}"/>
    <cellStyle name="Normal 4 7 3 3 2" xfId="7250" xr:uid="{00000000-0005-0000-0000-000041460000}"/>
    <cellStyle name="Normal 4 7 3 3 2 2" xfId="17602" xr:uid="{00000000-0005-0000-0000-000042460000}"/>
    <cellStyle name="Normal 4 7 3 3 2 2 2" xfId="40914" xr:uid="{00000000-0005-0000-0000-000043460000}"/>
    <cellStyle name="Normal 4 7 3 3 2 3" xfId="12416" xr:uid="{00000000-0005-0000-0000-000044460000}"/>
    <cellStyle name="Normal 4 7 3 3 2 3 2" xfId="35599" xr:uid="{00000000-0005-0000-0000-000045460000}"/>
    <cellStyle name="Normal 4 7 3 3 2 4" xfId="30289" xr:uid="{00000000-0005-0000-0000-000046460000}"/>
    <cellStyle name="Normal 4 7 3 3 2 5" xfId="24974" xr:uid="{00000000-0005-0000-0000-000047460000}"/>
    <cellStyle name="Normal 4 7 3 3 3" xfId="8891" xr:uid="{00000000-0005-0000-0000-000048460000}"/>
    <cellStyle name="Normal 4 7 3 3 3 2" xfId="19337" xr:uid="{00000000-0005-0000-0000-000049460000}"/>
    <cellStyle name="Normal 4 7 3 3 3 2 2" xfId="42682" xr:uid="{00000000-0005-0000-0000-00004A460000}"/>
    <cellStyle name="Normal 4 7 3 3 3 3" xfId="14183" xr:uid="{00000000-0005-0000-0000-00004B460000}"/>
    <cellStyle name="Normal 4 7 3 3 3 3 2" xfId="37367" xr:uid="{00000000-0005-0000-0000-00004C460000}"/>
    <cellStyle name="Normal 4 7 3 3 3 4" xfId="32057" xr:uid="{00000000-0005-0000-0000-00004D460000}"/>
    <cellStyle name="Normal 4 7 3 3 3 5" xfId="26742" xr:uid="{00000000-0005-0000-0000-00004E460000}"/>
    <cellStyle name="Normal 4 7 3 3 4" xfId="15964" xr:uid="{00000000-0005-0000-0000-00004F460000}"/>
    <cellStyle name="Normal 4 7 3 3 4 2" xfId="39151" xr:uid="{00000000-0005-0000-0000-000050460000}"/>
    <cellStyle name="Normal 4 7 3 3 5" xfId="10655" xr:uid="{00000000-0005-0000-0000-000051460000}"/>
    <cellStyle name="Normal 4 7 3 3 5 2" xfId="33836" xr:uid="{00000000-0005-0000-0000-000052460000}"/>
    <cellStyle name="Normal 4 7 3 3 6" xfId="21282" xr:uid="{00000000-0005-0000-0000-000053460000}"/>
    <cellStyle name="Normal 4 7 3 3 6 2" xfId="28526" xr:uid="{00000000-0005-0000-0000-000054460000}"/>
    <cellStyle name="Normal 4 7 3 3 7" xfId="23211" xr:uid="{00000000-0005-0000-0000-000055460000}"/>
    <cellStyle name="Normal 4 7 3 3 8" xfId="44477" xr:uid="{00000000-0005-0000-0000-000056460000}"/>
    <cellStyle name="Normal 4 7 3 3 9" xfId="4838" xr:uid="{00000000-0005-0000-0000-000057460000}"/>
    <cellStyle name="Normal 4 7 3 4" xfId="6451" xr:uid="{00000000-0005-0000-0000-000058460000}"/>
    <cellStyle name="Normal 4 7 3 4 2" xfId="16862" xr:uid="{00000000-0005-0000-0000-000059460000}"/>
    <cellStyle name="Normal 4 7 3 4 2 2" xfId="40102" xr:uid="{00000000-0005-0000-0000-00005A460000}"/>
    <cellStyle name="Normal 4 7 3 4 3" xfId="11604" xr:uid="{00000000-0005-0000-0000-00005B460000}"/>
    <cellStyle name="Normal 4 7 3 4 3 2" xfId="34787" xr:uid="{00000000-0005-0000-0000-00005C460000}"/>
    <cellStyle name="Normal 4 7 3 4 4" xfId="29477" xr:uid="{00000000-0005-0000-0000-00005D460000}"/>
    <cellStyle name="Normal 4 7 3 4 5" xfId="24162" xr:uid="{00000000-0005-0000-0000-00005E460000}"/>
    <cellStyle name="Normal 4 7 3 5" xfId="8151" xr:uid="{00000000-0005-0000-0000-00005F460000}"/>
    <cellStyle name="Normal 4 7 3 5 2" xfId="18526" xr:uid="{00000000-0005-0000-0000-000060460000}"/>
    <cellStyle name="Normal 4 7 3 5 2 2" xfId="41870" xr:uid="{00000000-0005-0000-0000-000061460000}"/>
    <cellStyle name="Normal 4 7 3 5 3" xfId="13371" xr:uid="{00000000-0005-0000-0000-000062460000}"/>
    <cellStyle name="Normal 4 7 3 5 3 2" xfId="36555" xr:uid="{00000000-0005-0000-0000-000063460000}"/>
    <cellStyle name="Normal 4 7 3 5 4" xfId="31245" xr:uid="{00000000-0005-0000-0000-000064460000}"/>
    <cellStyle name="Normal 4 7 3 5 5" xfId="25930" xr:uid="{00000000-0005-0000-0000-000065460000}"/>
    <cellStyle name="Normal 4 7 3 6" xfId="15152" xr:uid="{00000000-0005-0000-0000-000066460000}"/>
    <cellStyle name="Normal 4 7 3 6 2" xfId="38339" xr:uid="{00000000-0005-0000-0000-000067460000}"/>
    <cellStyle name="Normal 4 7 3 7" xfId="9843" xr:uid="{00000000-0005-0000-0000-000068460000}"/>
    <cellStyle name="Normal 4 7 3 7 2" xfId="33024" xr:uid="{00000000-0005-0000-0000-000069460000}"/>
    <cellStyle name="Normal 4 7 3 8" xfId="20470" xr:uid="{00000000-0005-0000-0000-00006A460000}"/>
    <cellStyle name="Normal 4 7 3 8 2" xfId="27714" xr:uid="{00000000-0005-0000-0000-00006B460000}"/>
    <cellStyle name="Normal 4 7 3 9" xfId="22399" xr:uid="{00000000-0005-0000-0000-00006C460000}"/>
    <cellStyle name="Normal 4 7 4" xfId="1016" xr:uid="{00000000-0005-0000-0000-00006D460000}"/>
    <cellStyle name="Normal 4 7 4 10" xfId="4839" xr:uid="{00000000-0005-0000-0000-00006E460000}"/>
    <cellStyle name="Normal 4 7 4 11" xfId="2967" xr:uid="{00000000-0005-0000-0000-00006F460000}"/>
    <cellStyle name="Normal 4 7 4 2" xfId="1831" xr:uid="{00000000-0005-0000-0000-000070460000}"/>
    <cellStyle name="Normal 4 7 4 2 10" xfId="3779" xr:uid="{00000000-0005-0000-0000-000071460000}"/>
    <cellStyle name="Normal 4 7 4 2 2" xfId="7390" xr:uid="{00000000-0005-0000-0000-000072460000}"/>
    <cellStyle name="Normal 4 7 4 2 2 2" xfId="17744" xr:uid="{00000000-0005-0000-0000-000073460000}"/>
    <cellStyle name="Normal 4 7 4 2 2 2 2" xfId="41056" xr:uid="{00000000-0005-0000-0000-000074460000}"/>
    <cellStyle name="Normal 4 7 4 2 2 3" xfId="12558" xr:uid="{00000000-0005-0000-0000-000075460000}"/>
    <cellStyle name="Normal 4 7 4 2 2 3 2" xfId="35741" xr:uid="{00000000-0005-0000-0000-000076460000}"/>
    <cellStyle name="Normal 4 7 4 2 2 4" xfId="30431" xr:uid="{00000000-0005-0000-0000-000077460000}"/>
    <cellStyle name="Normal 4 7 4 2 2 5" xfId="25116" xr:uid="{00000000-0005-0000-0000-000078460000}"/>
    <cellStyle name="Normal 4 7 4 2 3" xfId="9034" xr:uid="{00000000-0005-0000-0000-000079460000}"/>
    <cellStyle name="Normal 4 7 4 2 3 2" xfId="19479" xr:uid="{00000000-0005-0000-0000-00007A460000}"/>
    <cellStyle name="Normal 4 7 4 2 3 2 2" xfId="42824" xr:uid="{00000000-0005-0000-0000-00007B460000}"/>
    <cellStyle name="Normal 4 7 4 2 3 3" xfId="14325" xr:uid="{00000000-0005-0000-0000-00007C460000}"/>
    <cellStyle name="Normal 4 7 4 2 3 3 2" xfId="37509" xr:uid="{00000000-0005-0000-0000-00007D460000}"/>
    <cellStyle name="Normal 4 7 4 2 3 4" xfId="32199" xr:uid="{00000000-0005-0000-0000-00007E460000}"/>
    <cellStyle name="Normal 4 7 4 2 3 5" xfId="26884" xr:uid="{00000000-0005-0000-0000-00007F460000}"/>
    <cellStyle name="Normal 4 7 4 2 4" xfId="16106" xr:uid="{00000000-0005-0000-0000-000080460000}"/>
    <cellStyle name="Normal 4 7 4 2 4 2" xfId="39293" xr:uid="{00000000-0005-0000-0000-000081460000}"/>
    <cellStyle name="Normal 4 7 4 2 5" xfId="10797" xr:uid="{00000000-0005-0000-0000-000082460000}"/>
    <cellStyle name="Normal 4 7 4 2 5 2" xfId="33978" xr:uid="{00000000-0005-0000-0000-000083460000}"/>
    <cellStyle name="Normal 4 7 4 2 6" xfId="21424" xr:uid="{00000000-0005-0000-0000-000084460000}"/>
    <cellStyle name="Normal 4 7 4 2 6 2" xfId="28668" xr:uid="{00000000-0005-0000-0000-000085460000}"/>
    <cellStyle name="Normal 4 7 4 2 7" xfId="23353" xr:uid="{00000000-0005-0000-0000-000086460000}"/>
    <cellStyle name="Normal 4 7 4 2 8" xfId="44619" xr:uid="{00000000-0005-0000-0000-000087460000}"/>
    <cellStyle name="Normal 4 7 4 2 9" xfId="4840" xr:uid="{00000000-0005-0000-0000-000088460000}"/>
    <cellStyle name="Normal 4 7 4 3" xfId="6590" xr:uid="{00000000-0005-0000-0000-000089460000}"/>
    <cellStyle name="Normal 4 7 4 3 2" xfId="16992" xr:uid="{00000000-0005-0000-0000-00008A460000}"/>
    <cellStyle name="Normal 4 7 4 3 2 2" xfId="40244" xr:uid="{00000000-0005-0000-0000-00008B460000}"/>
    <cellStyle name="Normal 4 7 4 3 3" xfId="11746" xr:uid="{00000000-0005-0000-0000-00008C460000}"/>
    <cellStyle name="Normal 4 7 4 3 3 2" xfId="34929" xr:uid="{00000000-0005-0000-0000-00008D460000}"/>
    <cellStyle name="Normal 4 7 4 3 4" xfId="29619" xr:uid="{00000000-0005-0000-0000-00008E460000}"/>
    <cellStyle name="Normal 4 7 4 3 5" xfId="24304" xr:uid="{00000000-0005-0000-0000-00008F460000}"/>
    <cellStyle name="Normal 4 7 4 4" xfId="8281" xr:uid="{00000000-0005-0000-0000-000090460000}"/>
    <cellStyle name="Normal 4 7 4 4 2" xfId="18667" xr:uid="{00000000-0005-0000-0000-000091460000}"/>
    <cellStyle name="Normal 4 7 4 4 2 2" xfId="42012" xr:uid="{00000000-0005-0000-0000-000092460000}"/>
    <cellStyle name="Normal 4 7 4 4 3" xfId="13513" xr:uid="{00000000-0005-0000-0000-000093460000}"/>
    <cellStyle name="Normal 4 7 4 4 3 2" xfId="36697" xr:uid="{00000000-0005-0000-0000-000094460000}"/>
    <cellStyle name="Normal 4 7 4 4 4" xfId="31387" xr:uid="{00000000-0005-0000-0000-000095460000}"/>
    <cellStyle name="Normal 4 7 4 4 5" xfId="26072" xr:uid="{00000000-0005-0000-0000-000096460000}"/>
    <cellStyle name="Normal 4 7 4 5" xfId="15294" xr:uid="{00000000-0005-0000-0000-000097460000}"/>
    <cellStyle name="Normal 4 7 4 5 2" xfId="38481" xr:uid="{00000000-0005-0000-0000-000098460000}"/>
    <cellStyle name="Normal 4 7 4 6" xfId="9985" xr:uid="{00000000-0005-0000-0000-000099460000}"/>
    <cellStyle name="Normal 4 7 4 6 2" xfId="33166" xr:uid="{00000000-0005-0000-0000-00009A460000}"/>
    <cellStyle name="Normal 4 7 4 7" xfId="20612" xr:uid="{00000000-0005-0000-0000-00009B460000}"/>
    <cellStyle name="Normal 4 7 4 7 2" xfId="27856" xr:uid="{00000000-0005-0000-0000-00009C460000}"/>
    <cellStyle name="Normal 4 7 4 8" xfId="22541" xr:uid="{00000000-0005-0000-0000-00009D460000}"/>
    <cellStyle name="Normal 4 7 4 9" xfId="43807" xr:uid="{00000000-0005-0000-0000-00009E460000}"/>
    <cellStyle name="Normal 4 7 5" xfId="597" xr:uid="{00000000-0005-0000-0000-00009F460000}"/>
    <cellStyle name="Normal 4 7 5 10" xfId="2561" xr:uid="{00000000-0005-0000-0000-0000A0460000}"/>
    <cellStyle name="Normal 4 7 5 2" xfId="6191" xr:uid="{00000000-0005-0000-0000-0000A1460000}"/>
    <cellStyle name="Normal 4 7 5 2 2" xfId="16634" xr:uid="{00000000-0005-0000-0000-0000A2460000}"/>
    <cellStyle name="Normal 4 7 5 2 2 2" xfId="39838" xr:uid="{00000000-0005-0000-0000-0000A3460000}"/>
    <cellStyle name="Normal 4 7 5 2 3" xfId="11340" xr:uid="{00000000-0005-0000-0000-0000A4460000}"/>
    <cellStyle name="Normal 4 7 5 2 3 2" xfId="34523" xr:uid="{00000000-0005-0000-0000-0000A5460000}"/>
    <cellStyle name="Normal 4 7 5 2 4" xfId="29213" xr:uid="{00000000-0005-0000-0000-0000A6460000}"/>
    <cellStyle name="Normal 4 7 5 2 5" xfId="23898" xr:uid="{00000000-0005-0000-0000-0000A7460000}"/>
    <cellStyle name="Normal 4 7 5 3" xfId="7923" xr:uid="{00000000-0005-0000-0000-0000A8460000}"/>
    <cellStyle name="Normal 4 7 5 3 2" xfId="18262" xr:uid="{00000000-0005-0000-0000-0000A9460000}"/>
    <cellStyle name="Normal 4 7 5 3 2 2" xfId="41606" xr:uid="{00000000-0005-0000-0000-0000AA460000}"/>
    <cellStyle name="Normal 4 7 5 3 3" xfId="13107" xr:uid="{00000000-0005-0000-0000-0000AB460000}"/>
    <cellStyle name="Normal 4 7 5 3 3 2" xfId="36291" xr:uid="{00000000-0005-0000-0000-0000AC460000}"/>
    <cellStyle name="Normal 4 7 5 3 4" xfId="30981" xr:uid="{00000000-0005-0000-0000-0000AD460000}"/>
    <cellStyle name="Normal 4 7 5 3 5" xfId="25666" xr:uid="{00000000-0005-0000-0000-0000AE460000}"/>
    <cellStyle name="Normal 4 7 5 4" xfId="14888" xr:uid="{00000000-0005-0000-0000-0000AF460000}"/>
    <cellStyle name="Normal 4 7 5 4 2" xfId="38075" xr:uid="{00000000-0005-0000-0000-0000B0460000}"/>
    <cellStyle name="Normal 4 7 5 5" xfId="9579" xr:uid="{00000000-0005-0000-0000-0000B1460000}"/>
    <cellStyle name="Normal 4 7 5 5 2" xfId="32760" xr:uid="{00000000-0005-0000-0000-0000B2460000}"/>
    <cellStyle name="Normal 4 7 5 6" xfId="20206" xr:uid="{00000000-0005-0000-0000-0000B3460000}"/>
    <cellStyle name="Normal 4 7 5 6 2" xfId="27450" xr:uid="{00000000-0005-0000-0000-0000B4460000}"/>
    <cellStyle name="Normal 4 7 5 7" xfId="22135" xr:uid="{00000000-0005-0000-0000-0000B5460000}"/>
    <cellStyle name="Normal 4 7 5 8" xfId="43401" xr:uid="{00000000-0005-0000-0000-0000B6460000}"/>
    <cellStyle name="Normal 4 7 5 9" xfId="4841" xr:uid="{00000000-0005-0000-0000-0000B7460000}"/>
    <cellStyle name="Normal 4 7 6" xfId="1424" xr:uid="{00000000-0005-0000-0000-0000B8460000}"/>
    <cellStyle name="Normal 4 7 6 10" xfId="3373" xr:uid="{00000000-0005-0000-0000-0000B9460000}"/>
    <cellStyle name="Normal 4 7 6 2" xfId="6990" xr:uid="{00000000-0005-0000-0000-0000BA460000}"/>
    <cellStyle name="Normal 4 7 6 2 2" xfId="17362" xr:uid="{00000000-0005-0000-0000-0000BB460000}"/>
    <cellStyle name="Normal 4 7 6 2 2 2" xfId="40650" xr:uid="{00000000-0005-0000-0000-0000BC460000}"/>
    <cellStyle name="Normal 4 7 6 2 3" xfId="12152" xr:uid="{00000000-0005-0000-0000-0000BD460000}"/>
    <cellStyle name="Normal 4 7 6 2 3 2" xfId="35335" xr:uid="{00000000-0005-0000-0000-0000BE460000}"/>
    <cellStyle name="Normal 4 7 6 2 4" xfId="30025" xr:uid="{00000000-0005-0000-0000-0000BF460000}"/>
    <cellStyle name="Normal 4 7 6 2 5" xfId="24710" xr:uid="{00000000-0005-0000-0000-0000C0460000}"/>
    <cellStyle name="Normal 4 7 6 3" xfId="8651" xr:uid="{00000000-0005-0000-0000-0000C1460000}"/>
    <cellStyle name="Normal 4 7 6 3 2" xfId="19073" xr:uid="{00000000-0005-0000-0000-0000C2460000}"/>
    <cellStyle name="Normal 4 7 6 3 2 2" xfId="42418" xr:uid="{00000000-0005-0000-0000-0000C3460000}"/>
    <cellStyle name="Normal 4 7 6 3 3" xfId="13919" xr:uid="{00000000-0005-0000-0000-0000C4460000}"/>
    <cellStyle name="Normal 4 7 6 3 3 2" xfId="37103" xr:uid="{00000000-0005-0000-0000-0000C5460000}"/>
    <cellStyle name="Normal 4 7 6 3 4" xfId="31793" xr:uid="{00000000-0005-0000-0000-0000C6460000}"/>
    <cellStyle name="Normal 4 7 6 3 5" xfId="26478" xr:uid="{00000000-0005-0000-0000-0000C7460000}"/>
    <cellStyle name="Normal 4 7 6 4" xfId="15700" xr:uid="{00000000-0005-0000-0000-0000C8460000}"/>
    <cellStyle name="Normal 4 7 6 4 2" xfId="38887" xr:uid="{00000000-0005-0000-0000-0000C9460000}"/>
    <cellStyle name="Normal 4 7 6 5" xfId="10391" xr:uid="{00000000-0005-0000-0000-0000CA460000}"/>
    <cellStyle name="Normal 4 7 6 5 2" xfId="33572" xr:uid="{00000000-0005-0000-0000-0000CB460000}"/>
    <cellStyle name="Normal 4 7 6 6" xfId="21018" xr:uid="{00000000-0005-0000-0000-0000CC460000}"/>
    <cellStyle name="Normal 4 7 6 6 2" xfId="28262" xr:uid="{00000000-0005-0000-0000-0000CD460000}"/>
    <cellStyle name="Normal 4 7 6 7" xfId="22947" xr:uid="{00000000-0005-0000-0000-0000CE460000}"/>
    <cellStyle name="Normal 4 7 6 8" xfId="44213" xr:uid="{00000000-0005-0000-0000-0000CF460000}"/>
    <cellStyle name="Normal 4 7 6 9" xfId="4842" xr:uid="{00000000-0005-0000-0000-0000D0460000}"/>
    <cellStyle name="Normal 4 7 7" xfId="6058" xr:uid="{00000000-0005-0000-0000-0000D1460000}"/>
    <cellStyle name="Normal 4 7 7 2" xfId="16513" xr:uid="{00000000-0005-0000-0000-0000D2460000}"/>
    <cellStyle name="Normal 4 7 7 2 2" xfId="39704" xr:uid="{00000000-0005-0000-0000-0000D3460000}"/>
    <cellStyle name="Normal 4 7 7 3" xfId="11206" xr:uid="{00000000-0005-0000-0000-0000D4460000}"/>
    <cellStyle name="Normal 4 7 7 3 2" xfId="34389" xr:uid="{00000000-0005-0000-0000-0000D5460000}"/>
    <cellStyle name="Normal 4 7 7 4" xfId="29079" xr:uid="{00000000-0005-0000-0000-0000D6460000}"/>
    <cellStyle name="Normal 4 7 7 5" xfId="23764" xr:uid="{00000000-0005-0000-0000-0000D7460000}"/>
    <cellStyle name="Normal 4 7 8" xfId="7802" xr:uid="{00000000-0005-0000-0000-0000D8460000}"/>
    <cellStyle name="Normal 4 7 8 2" xfId="18129" xr:uid="{00000000-0005-0000-0000-0000D9460000}"/>
    <cellStyle name="Normal 4 7 8 2 2" xfId="41472" xr:uid="{00000000-0005-0000-0000-0000DA460000}"/>
    <cellStyle name="Normal 4 7 8 3" xfId="12973" xr:uid="{00000000-0005-0000-0000-0000DB460000}"/>
    <cellStyle name="Normal 4 7 8 3 2" xfId="36157" xr:uid="{00000000-0005-0000-0000-0000DC460000}"/>
    <cellStyle name="Normal 4 7 8 4" xfId="30847" xr:uid="{00000000-0005-0000-0000-0000DD460000}"/>
    <cellStyle name="Normal 4 7 8 5" xfId="25532" xr:uid="{00000000-0005-0000-0000-0000DE460000}"/>
    <cellStyle name="Normal 4 7 9" xfId="14754" xr:uid="{00000000-0005-0000-0000-0000DF460000}"/>
    <cellStyle name="Normal 4 7 9 2" xfId="37941" xr:uid="{00000000-0005-0000-0000-0000E0460000}"/>
    <cellStyle name="Normal 4 8" xfId="429" xr:uid="{00000000-0005-0000-0000-0000E1460000}"/>
    <cellStyle name="Normal 4 8 10" xfId="20040" xr:uid="{00000000-0005-0000-0000-0000E2460000}"/>
    <cellStyle name="Normal 4 8 10 2" xfId="27261" xr:uid="{00000000-0005-0000-0000-0000E3460000}"/>
    <cellStyle name="Normal 4 8 11" xfId="21946" xr:uid="{00000000-0005-0000-0000-0000E4460000}"/>
    <cellStyle name="Normal 4 8 12" xfId="43235" xr:uid="{00000000-0005-0000-0000-0000E5460000}"/>
    <cellStyle name="Normal 4 8 13" xfId="4843" xr:uid="{00000000-0005-0000-0000-0000E6460000}"/>
    <cellStyle name="Normal 4 8 14" xfId="2395" xr:uid="{00000000-0005-0000-0000-0000E7460000}"/>
    <cellStyle name="Normal 4 8 2" xfId="680" xr:uid="{00000000-0005-0000-0000-0000E8460000}"/>
    <cellStyle name="Normal 4 8 2 10" xfId="43481" xr:uid="{00000000-0005-0000-0000-0000E9460000}"/>
    <cellStyle name="Normal 4 8 2 11" xfId="4844" xr:uid="{00000000-0005-0000-0000-0000EA460000}"/>
    <cellStyle name="Normal 4 8 2 12" xfId="2641" xr:uid="{00000000-0005-0000-0000-0000EB460000}"/>
    <cellStyle name="Normal 4 8 2 2" xfId="1096" xr:uid="{00000000-0005-0000-0000-0000EC460000}"/>
    <cellStyle name="Normal 4 8 2 2 10" xfId="4845" xr:uid="{00000000-0005-0000-0000-0000ED460000}"/>
    <cellStyle name="Normal 4 8 2 2 11" xfId="3047" xr:uid="{00000000-0005-0000-0000-0000EE460000}"/>
    <cellStyle name="Normal 4 8 2 2 2" xfId="1911" xr:uid="{00000000-0005-0000-0000-0000EF460000}"/>
    <cellStyle name="Normal 4 8 2 2 2 10" xfId="3859" xr:uid="{00000000-0005-0000-0000-0000F0460000}"/>
    <cellStyle name="Normal 4 8 2 2 2 2" xfId="7469" xr:uid="{00000000-0005-0000-0000-0000F1460000}"/>
    <cellStyle name="Normal 4 8 2 2 2 2 2" xfId="17812" xr:uid="{00000000-0005-0000-0000-0000F2460000}"/>
    <cellStyle name="Normal 4 8 2 2 2 2 2 2" xfId="41136" xr:uid="{00000000-0005-0000-0000-0000F3460000}"/>
    <cellStyle name="Normal 4 8 2 2 2 2 3" xfId="12638" xr:uid="{00000000-0005-0000-0000-0000F4460000}"/>
    <cellStyle name="Normal 4 8 2 2 2 2 3 2" xfId="35821" xr:uid="{00000000-0005-0000-0000-0000F5460000}"/>
    <cellStyle name="Normal 4 8 2 2 2 2 4" xfId="30511" xr:uid="{00000000-0005-0000-0000-0000F6460000}"/>
    <cellStyle name="Normal 4 8 2 2 2 2 5" xfId="25196" xr:uid="{00000000-0005-0000-0000-0000F7460000}"/>
    <cellStyle name="Normal 4 8 2 2 2 3" xfId="9102" xr:uid="{00000000-0005-0000-0000-0000F8460000}"/>
    <cellStyle name="Normal 4 8 2 2 2 3 2" xfId="19559" xr:uid="{00000000-0005-0000-0000-0000F9460000}"/>
    <cellStyle name="Normal 4 8 2 2 2 3 2 2" xfId="42904" xr:uid="{00000000-0005-0000-0000-0000FA460000}"/>
    <cellStyle name="Normal 4 8 2 2 2 3 3" xfId="14405" xr:uid="{00000000-0005-0000-0000-0000FB460000}"/>
    <cellStyle name="Normal 4 8 2 2 2 3 3 2" xfId="37589" xr:uid="{00000000-0005-0000-0000-0000FC460000}"/>
    <cellStyle name="Normal 4 8 2 2 2 3 4" xfId="32279" xr:uid="{00000000-0005-0000-0000-0000FD460000}"/>
    <cellStyle name="Normal 4 8 2 2 2 3 5" xfId="26964" xr:uid="{00000000-0005-0000-0000-0000FE460000}"/>
    <cellStyle name="Normal 4 8 2 2 2 4" xfId="16186" xr:uid="{00000000-0005-0000-0000-0000FF460000}"/>
    <cellStyle name="Normal 4 8 2 2 2 4 2" xfId="39373" xr:uid="{00000000-0005-0000-0000-000000470000}"/>
    <cellStyle name="Normal 4 8 2 2 2 5" xfId="10877" xr:uid="{00000000-0005-0000-0000-000001470000}"/>
    <cellStyle name="Normal 4 8 2 2 2 5 2" xfId="34058" xr:uid="{00000000-0005-0000-0000-000002470000}"/>
    <cellStyle name="Normal 4 8 2 2 2 6" xfId="21504" xr:uid="{00000000-0005-0000-0000-000003470000}"/>
    <cellStyle name="Normal 4 8 2 2 2 6 2" xfId="28748" xr:uid="{00000000-0005-0000-0000-000004470000}"/>
    <cellStyle name="Normal 4 8 2 2 2 7" xfId="23433" xr:uid="{00000000-0005-0000-0000-000005470000}"/>
    <cellStyle name="Normal 4 8 2 2 2 8" xfId="44699" xr:uid="{00000000-0005-0000-0000-000006470000}"/>
    <cellStyle name="Normal 4 8 2 2 2 9" xfId="4846" xr:uid="{00000000-0005-0000-0000-000007470000}"/>
    <cellStyle name="Normal 4 8 2 2 3" xfId="6669" xr:uid="{00000000-0005-0000-0000-000008470000}"/>
    <cellStyle name="Normal 4 8 2 2 3 2" xfId="17060" xr:uid="{00000000-0005-0000-0000-000009470000}"/>
    <cellStyle name="Normal 4 8 2 2 3 2 2" xfId="40324" xr:uid="{00000000-0005-0000-0000-00000A470000}"/>
    <cellStyle name="Normal 4 8 2 2 3 3" xfId="11826" xr:uid="{00000000-0005-0000-0000-00000B470000}"/>
    <cellStyle name="Normal 4 8 2 2 3 3 2" xfId="35009" xr:uid="{00000000-0005-0000-0000-00000C470000}"/>
    <cellStyle name="Normal 4 8 2 2 3 4" xfId="29699" xr:uid="{00000000-0005-0000-0000-00000D470000}"/>
    <cellStyle name="Normal 4 8 2 2 3 5" xfId="24384" xr:uid="{00000000-0005-0000-0000-00000E470000}"/>
    <cellStyle name="Normal 4 8 2 2 4" xfId="8349" xr:uid="{00000000-0005-0000-0000-00000F470000}"/>
    <cellStyle name="Normal 4 8 2 2 4 2" xfId="18747" xr:uid="{00000000-0005-0000-0000-000010470000}"/>
    <cellStyle name="Normal 4 8 2 2 4 2 2" xfId="42092" xr:uid="{00000000-0005-0000-0000-000011470000}"/>
    <cellStyle name="Normal 4 8 2 2 4 3" xfId="13593" xr:uid="{00000000-0005-0000-0000-000012470000}"/>
    <cellStyle name="Normal 4 8 2 2 4 3 2" xfId="36777" xr:uid="{00000000-0005-0000-0000-000013470000}"/>
    <cellStyle name="Normal 4 8 2 2 4 4" xfId="31467" xr:uid="{00000000-0005-0000-0000-000014470000}"/>
    <cellStyle name="Normal 4 8 2 2 4 5" xfId="26152" xr:uid="{00000000-0005-0000-0000-000015470000}"/>
    <cellStyle name="Normal 4 8 2 2 5" xfId="15374" xr:uid="{00000000-0005-0000-0000-000016470000}"/>
    <cellStyle name="Normal 4 8 2 2 5 2" xfId="38561" xr:uid="{00000000-0005-0000-0000-000017470000}"/>
    <cellStyle name="Normal 4 8 2 2 6" xfId="10065" xr:uid="{00000000-0005-0000-0000-000018470000}"/>
    <cellStyle name="Normal 4 8 2 2 6 2" xfId="33246" xr:uid="{00000000-0005-0000-0000-000019470000}"/>
    <cellStyle name="Normal 4 8 2 2 7" xfId="20692" xr:uid="{00000000-0005-0000-0000-00001A470000}"/>
    <cellStyle name="Normal 4 8 2 2 7 2" xfId="27936" xr:uid="{00000000-0005-0000-0000-00001B470000}"/>
    <cellStyle name="Normal 4 8 2 2 8" xfId="22621" xr:uid="{00000000-0005-0000-0000-00001C470000}"/>
    <cellStyle name="Normal 4 8 2 2 9" xfId="43887" xr:uid="{00000000-0005-0000-0000-00001D470000}"/>
    <cellStyle name="Normal 4 8 2 3" xfId="1504" xr:uid="{00000000-0005-0000-0000-00001E470000}"/>
    <cellStyle name="Normal 4 8 2 3 10" xfId="3453" xr:uid="{00000000-0005-0000-0000-00001F470000}"/>
    <cellStyle name="Normal 4 8 2 3 2" xfId="7069" xr:uid="{00000000-0005-0000-0000-000020470000}"/>
    <cellStyle name="Normal 4 8 2 3 2 2" xfId="17430" xr:uid="{00000000-0005-0000-0000-000021470000}"/>
    <cellStyle name="Normal 4 8 2 3 2 2 2" xfId="40730" xr:uid="{00000000-0005-0000-0000-000022470000}"/>
    <cellStyle name="Normal 4 8 2 3 2 3" xfId="12232" xr:uid="{00000000-0005-0000-0000-000023470000}"/>
    <cellStyle name="Normal 4 8 2 3 2 3 2" xfId="35415" xr:uid="{00000000-0005-0000-0000-000024470000}"/>
    <cellStyle name="Normal 4 8 2 3 2 4" xfId="30105" xr:uid="{00000000-0005-0000-0000-000025470000}"/>
    <cellStyle name="Normal 4 8 2 3 2 5" xfId="24790" xr:uid="{00000000-0005-0000-0000-000026470000}"/>
    <cellStyle name="Normal 4 8 2 3 3" xfId="8719" xr:uid="{00000000-0005-0000-0000-000027470000}"/>
    <cellStyle name="Normal 4 8 2 3 3 2" xfId="19153" xr:uid="{00000000-0005-0000-0000-000028470000}"/>
    <cellStyle name="Normal 4 8 2 3 3 2 2" xfId="42498" xr:uid="{00000000-0005-0000-0000-000029470000}"/>
    <cellStyle name="Normal 4 8 2 3 3 3" xfId="13999" xr:uid="{00000000-0005-0000-0000-00002A470000}"/>
    <cellStyle name="Normal 4 8 2 3 3 3 2" xfId="37183" xr:uid="{00000000-0005-0000-0000-00002B470000}"/>
    <cellStyle name="Normal 4 8 2 3 3 4" xfId="31873" xr:uid="{00000000-0005-0000-0000-00002C470000}"/>
    <cellStyle name="Normal 4 8 2 3 3 5" xfId="26558" xr:uid="{00000000-0005-0000-0000-00002D470000}"/>
    <cellStyle name="Normal 4 8 2 3 4" xfId="15780" xr:uid="{00000000-0005-0000-0000-00002E470000}"/>
    <cellStyle name="Normal 4 8 2 3 4 2" xfId="38967" xr:uid="{00000000-0005-0000-0000-00002F470000}"/>
    <cellStyle name="Normal 4 8 2 3 5" xfId="10471" xr:uid="{00000000-0005-0000-0000-000030470000}"/>
    <cellStyle name="Normal 4 8 2 3 5 2" xfId="33652" xr:uid="{00000000-0005-0000-0000-000031470000}"/>
    <cellStyle name="Normal 4 8 2 3 6" xfId="21098" xr:uid="{00000000-0005-0000-0000-000032470000}"/>
    <cellStyle name="Normal 4 8 2 3 6 2" xfId="28342" xr:uid="{00000000-0005-0000-0000-000033470000}"/>
    <cellStyle name="Normal 4 8 2 3 7" xfId="23027" xr:uid="{00000000-0005-0000-0000-000034470000}"/>
    <cellStyle name="Normal 4 8 2 3 8" xfId="44293" xr:uid="{00000000-0005-0000-0000-000035470000}"/>
    <cellStyle name="Normal 4 8 2 3 9" xfId="4847" xr:uid="{00000000-0005-0000-0000-000036470000}"/>
    <cellStyle name="Normal 4 8 2 4" xfId="6270" xr:uid="{00000000-0005-0000-0000-000037470000}"/>
    <cellStyle name="Normal 4 8 2 4 2" xfId="16702" xr:uid="{00000000-0005-0000-0000-000038470000}"/>
    <cellStyle name="Normal 4 8 2 4 2 2" xfId="39918" xr:uid="{00000000-0005-0000-0000-000039470000}"/>
    <cellStyle name="Normal 4 8 2 4 3" xfId="11420" xr:uid="{00000000-0005-0000-0000-00003A470000}"/>
    <cellStyle name="Normal 4 8 2 4 3 2" xfId="34603" xr:uid="{00000000-0005-0000-0000-00003B470000}"/>
    <cellStyle name="Normal 4 8 2 4 4" xfId="29293" xr:uid="{00000000-0005-0000-0000-00003C470000}"/>
    <cellStyle name="Normal 4 8 2 4 5" xfId="23978" xr:uid="{00000000-0005-0000-0000-00003D470000}"/>
    <cellStyle name="Normal 4 8 2 5" xfId="7991" xr:uid="{00000000-0005-0000-0000-00003E470000}"/>
    <cellStyle name="Normal 4 8 2 5 2" xfId="18342" xr:uid="{00000000-0005-0000-0000-00003F470000}"/>
    <cellStyle name="Normal 4 8 2 5 2 2" xfId="41686" xr:uid="{00000000-0005-0000-0000-000040470000}"/>
    <cellStyle name="Normal 4 8 2 5 3" xfId="13187" xr:uid="{00000000-0005-0000-0000-000041470000}"/>
    <cellStyle name="Normal 4 8 2 5 3 2" xfId="36371" xr:uid="{00000000-0005-0000-0000-000042470000}"/>
    <cellStyle name="Normal 4 8 2 5 4" xfId="31061" xr:uid="{00000000-0005-0000-0000-000043470000}"/>
    <cellStyle name="Normal 4 8 2 5 5" xfId="25746" xr:uid="{00000000-0005-0000-0000-000044470000}"/>
    <cellStyle name="Normal 4 8 2 6" xfId="14968" xr:uid="{00000000-0005-0000-0000-000045470000}"/>
    <cellStyle name="Normal 4 8 2 6 2" xfId="38155" xr:uid="{00000000-0005-0000-0000-000046470000}"/>
    <cellStyle name="Normal 4 8 2 7" xfId="9659" xr:uid="{00000000-0005-0000-0000-000047470000}"/>
    <cellStyle name="Normal 4 8 2 7 2" xfId="32840" xr:uid="{00000000-0005-0000-0000-000048470000}"/>
    <cellStyle name="Normal 4 8 2 8" xfId="20286" xr:uid="{00000000-0005-0000-0000-000049470000}"/>
    <cellStyle name="Normal 4 8 2 8 2" xfId="27530" xr:uid="{00000000-0005-0000-0000-00004A470000}"/>
    <cellStyle name="Normal 4 8 2 9" xfId="22215" xr:uid="{00000000-0005-0000-0000-00004B470000}"/>
    <cellStyle name="Normal 4 8 3" xfId="961" xr:uid="{00000000-0005-0000-0000-00004C470000}"/>
    <cellStyle name="Normal 4 8 3 10" xfId="4848" xr:uid="{00000000-0005-0000-0000-00004D470000}"/>
    <cellStyle name="Normal 4 8 3 11" xfId="2912" xr:uid="{00000000-0005-0000-0000-00004E470000}"/>
    <cellStyle name="Normal 4 8 3 2" xfId="1776" xr:uid="{00000000-0005-0000-0000-00004F470000}"/>
    <cellStyle name="Normal 4 8 3 2 10" xfId="3724" xr:uid="{00000000-0005-0000-0000-000050470000}"/>
    <cellStyle name="Normal 4 8 3 2 2" xfId="7336" xr:uid="{00000000-0005-0000-0000-000051470000}"/>
    <cellStyle name="Normal 4 8 3 2 2 2" xfId="17689" xr:uid="{00000000-0005-0000-0000-000052470000}"/>
    <cellStyle name="Normal 4 8 3 2 2 2 2" xfId="41001" xr:uid="{00000000-0005-0000-0000-000053470000}"/>
    <cellStyle name="Normal 4 8 3 2 2 3" xfId="12503" xr:uid="{00000000-0005-0000-0000-000054470000}"/>
    <cellStyle name="Normal 4 8 3 2 2 3 2" xfId="35686" xr:uid="{00000000-0005-0000-0000-000055470000}"/>
    <cellStyle name="Normal 4 8 3 2 2 4" xfId="30376" xr:uid="{00000000-0005-0000-0000-000056470000}"/>
    <cellStyle name="Normal 4 8 3 2 2 5" xfId="25061" xr:uid="{00000000-0005-0000-0000-000057470000}"/>
    <cellStyle name="Normal 4 8 3 2 3" xfId="8979" xr:uid="{00000000-0005-0000-0000-000058470000}"/>
    <cellStyle name="Normal 4 8 3 2 3 2" xfId="19424" xr:uid="{00000000-0005-0000-0000-000059470000}"/>
    <cellStyle name="Normal 4 8 3 2 3 2 2" xfId="42769" xr:uid="{00000000-0005-0000-0000-00005A470000}"/>
    <cellStyle name="Normal 4 8 3 2 3 3" xfId="14270" xr:uid="{00000000-0005-0000-0000-00005B470000}"/>
    <cellStyle name="Normal 4 8 3 2 3 3 2" xfId="37454" xr:uid="{00000000-0005-0000-0000-00005C470000}"/>
    <cellStyle name="Normal 4 8 3 2 3 4" xfId="32144" xr:uid="{00000000-0005-0000-0000-00005D470000}"/>
    <cellStyle name="Normal 4 8 3 2 3 5" xfId="26829" xr:uid="{00000000-0005-0000-0000-00005E470000}"/>
    <cellStyle name="Normal 4 8 3 2 4" xfId="16051" xr:uid="{00000000-0005-0000-0000-00005F470000}"/>
    <cellStyle name="Normal 4 8 3 2 4 2" xfId="39238" xr:uid="{00000000-0005-0000-0000-000060470000}"/>
    <cellStyle name="Normal 4 8 3 2 5" xfId="10742" xr:uid="{00000000-0005-0000-0000-000061470000}"/>
    <cellStyle name="Normal 4 8 3 2 5 2" xfId="33923" xr:uid="{00000000-0005-0000-0000-000062470000}"/>
    <cellStyle name="Normal 4 8 3 2 6" xfId="21369" xr:uid="{00000000-0005-0000-0000-000063470000}"/>
    <cellStyle name="Normal 4 8 3 2 6 2" xfId="28613" xr:uid="{00000000-0005-0000-0000-000064470000}"/>
    <cellStyle name="Normal 4 8 3 2 7" xfId="23298" xr:uid="{00000000-0005-0000-0000-000065470000}"/>
    <cellStyle name="Normal 4 8 3 2 8" xfId="44564" xr:uid="{00000000-0005-0000-0000-000066470000}"/>
    <cellStyle name="Normal 4 8 3 2 9" xfId="4849" xr:uid="{00000000-0005-0000-0000-000067470000}"/>
    <cellStyle name="Normal 4 8 3 3" xfId="6536" xr:uid="{00000000-0005-0000-0000-000068470000}"/>
    <cellStyle name="Normal 4 8 3 3 2" xfId="16937" xr:uid="{00000000-0005-0000-0000-000069470000}"/>
    <cellStyle name="Normal 4 8 3 3 2 2" xfId="40189" xr:uid="{00000000-0005-0000-0000-00006A470000}"/>
    <cellStyle name="Normal 4 8 3 3 3" xfId="11691" xr:uid="{00000000-0005-0000-0000-00006B470000}"/>
    <cellStyle name="Normal 4 8 3 3 3 2" xfId="34874" xr:uid="{00000000-0005-0000-0000-00006C470000}"/>
    <cellStyle name="Normal 4 8 3 3 4" xfId="29564" xr:uid="{00000000-0005-0000-0000-00006D470000}"/>
    <cellStyle name="Normal 4 8 3 3 5" xfId="24249" xr:uid="{00000000-0005-0000-0000-00006E470000}"/>
    <cellStyle name="Normal 4 8 3 4" xfId="8226" xr:uid="{00000000-0005-0000-0000-00006F470000}"/>
    <cellStyle name="Normal 4 8 3 4 2" xfId="18612" xr:uid="{00000000-0005-0000-0000-000070470000}"/>
    <cellStyle name="Normal 4 8 3 4 2 2" xfId="41957" xr:uid="{00000000-0005-0000-0000-000071470000}"/>
    <cellStyle name="Normal 4 8 3 4 3" xfId="13458" xr:uid="{00000000-0005-0000-0000-000072470000}"/>
    <cellStyle name="Normal 4 8 3 4 3 2" xfId="36642" xr:uid="{00000000-0005-0000-0000-000073470000}"/>
    <cellStyle name="Normal 4 8 3 4 4" xfId="31332" xr:uid="{00000000-0005-0000-0000-000074470000}"/>
    <cellStyle name="Normal 4 8 3 4 5" xfId="26017" xr:uid="{00000000-0005-0000-0000-000075470000}"/>
    <cellStyle name="Normal 4 8 3 5" xfId="15239" xr:uid="{00000000-0005-0000-0000-000076470000}"/>
    <cellStyle name="Normal 4 8 3 5 2" xfId="38426" xr:uid="{00000000-0005-0000-0000-000077470000}"/>
    <cellStyle name="Normal 4 8 3 6" xfId="9930" xr:uid="{00000000-0005-0000-0000-000078470000}"/>
    <cellStyle name="Normal 4 8 3 6 2" xfId="33111" xr:uid="{00000000-0005-0000-0000-000079470000}"/>
    <cellStyle name="Normal 4 8 3 7" xfId="20557" xr:uid="{00000000-0005-0000-0000-00007A470000}"/>
    <cellStyle name="Normal 4 8 3 7 2" xfId="27801" xr:uid="{00000000-0005-0000-0000-00007B470000}"/>
    <cellStyle name="Normal 4 8 3 8" xfId="22486" xr:uid="{00000000-0005-0000-0000-00007C470000}"/>
    <cellStyle name="Normal 4 8 3 9" xfId="43752" xr:uid="{00000000-0005-0000-0000-00007D470000}"/>
    <cellStyle name="Normal 4 8 4" xfId="542" xr:uid="{00000000-0005-0000-0000-00007E470000}"/>
    <cellStyle name="Normal 4 8 4 10" xfId="2506" xr:uid="{00000000-0005-0000-0000-00007F470000}"/>
    <cellStyle name="Normal 4 8 4 2" xfId="6137" xr:uid="{00000000-0005-0000-0000-000080470000}"/>
    <cellStyle name="Normal 4 8 4 2 2" xfId="16579" xr:uid="{00000000-0005-0000-0000-000081470000}"/>
    <cellStyle name="Normal 4 8 4 2 2 2" xfId="39783" xr:uid="{00000000-0005-0000-0000-000082470000}"/>
    <cellStyle name="Normal 4 8 4 2 3" xfId="11285" xr:uid="{00000000-0005-0000-0000-000083470000}"/>
    <cellStyle name="Normal 4 8 4 2 3 2" xfId="34468" xr:uid="{00000000-0005-0000-0000-000084470000}"/>
    <cellStyle name="Normal 4 8 4 2 4" xfId="29158" xr:uid="{00000000-0005-0000-0000-000085470000}"/>
    <cellStyle name="Normal 4 8 4 2 5" xfId="23843" xr:uid="{00000000-0005-0000-0000-000086470000}"/>
    <cellStyle name="Normal 4 8 4 3" xfId="7868" xr:uid="{00000000-0005-0000-0000-000087470000}"/>
    <cellStyle name="Normal 4 8 4 3 2" xfId="18207" xr:uid="{00000000-0005-0000-0000-000088470000}"/>
    <cellStyle name="Normal 4 8 4 3 2 2" xfId="41551" xr:uid="{00000000-0005-0000-0000-000089470000}"/>
    <cellStyle name="Normal 4 8 4 3 3" xfId="13052" xr:uid="{00000000-0005-0000-0000-00008A470000}"/>
    <cellStyle name="Normal 4 8 4 3 3 2" xfId="36236" xr:uid="{00000000-0005-0000-0000-00008B470000}"/>
    <cellStyle name="Normal 4 8 4 3 4" xfId="30926" xr:uid="{00000000-0005-0000-0000-00008C470000}"/>
    <cellStyle name="Normal 4 8 4 3 5" xfId="25611" xr:uid="{00000000-0005-0000-0000-00008D470000}"/>
    <cellStyle name="Normal 4 8 4 4" xfId="14833" xr:uid="{00000000-0005-0000-0000-00008E470000}"/>
    <cellStyle name="Normal 4 8 4 4 2" xfId="38020" xr:uid="{00000000-0005-0000-0000-00008F470000}"/>
    <cellStyle name="Normal 4 8 4 5" xfId="9524" xr:uid="{00000000-0005-0000-0000-000090470000}"/>
    <cellStyle name="Normal 4 8 4 5 2" xfId="32705" xr:uid="{00000000-0005-0000-0000-000091470000}"/>
    <cellStyle name="Normal 4 8 4 6" xfId="20151" xr:uid="{00000000-0005-0000-0000-000092470000}"/>
    <cellStyle name="Normal 4 8 4 6 2" xfId="27395" xr:uid="{00000000-0005-0000-0000-000093470000}"/>
    <cellStyle name="Normal 4 8 4 7" xfId="22080" xr:uid="{00000000-0005-0000-0000-000094470000}"/>
    <cellStyle name="Normal 4 8 4 8" xfId="43346" xr:uid="{00000000-0005-0000-0000-000095470000}"/>
    <cellStyle name="Normal 4 8 4 9" xfId="4850" xr:uid="{00000000-0005-0000-0000-000096470000}"/>
    <cellStyle name="Normal 4 8 5" xfId="1369" xr:uid="{00000000-0005-0000-0000-000097470000}"/>
    <cellStyle name="Normal 4 8 5 10" xfId="3318" xr:uid="{00000000-0005-0000-0000-000098470000}"/>
    <cellStyle name="Normal 4 8 5 2" xfId="6936" xr:uid="{00000000-0005-0000-0000-000099470000}"/>
    <cellStyle name="Normal 4 8 5 2 2" xfId="17307" xr:uid="{00000000-0005-0000-0000-00009A470000}"/>
    <cellStyle name="Normal 4 8 5 2 2 2" xfId="40595" xr:uid="{00000000-0005-0000-0000-00009B470000}"/>
    <cellStyle name="Normal 4 8 5 2 3" xfId="12097" xr:uid="{00000000-0005-0000-0000-00009C470000}"/>
    <cellStyle name="Normal 4 8 5 2 3 2" xfId="35280" xr:uid="{00000000-0005-0000-0000-00009D470000}"/>
    <cellStyle name="Normal 4 8 5 2 4" xfId="29970" xr:uid="{00000000-0005-0000-0000-00009E470000}"/>
    <cellStyle name="Normal 4 8 5 2 5" xfId="24655" xr:uid="{00000000-0005-0000-0000-00009F470000}"/>
    <cellStyle name="Normal 4 8 5 3" xfId="8596" xr:uid="{00000000-0005-0000-0000-0000A0470000}"/>
    <cellStyle name="Normal 4 8 5 3 2" xfId="19018" xr:uid="{00000000-0005-0000-0000-0000A1470000}"/>
    <cellStyle name="Normal 4 8 5 3 2 2" xfId="42363" xr:uid="{00000000-0005-0000-0000-0000A2470000}"/>
    <cellStyle name="Normal 4 8 5 3 3" xfId="13864" xr:uid="{00000000-0005-0000-0000-0000A3470000}"/>
    <cellStyle name="Normal 4 8 5 3 3 2" xfId="37048" xr:uid="{00000000-0005-0000-0000-0000A4470000}"/>
    <cellStyle name="Normal 4 8 5 3 4" xfId="31738" xr:uid="{00000000-0005-0000-0000-0000A5470000}"/>
    <cellStyle name="Normal 4 8 5 3 5" xfId="26423" xr:uid="{00000000-0005-0000-0000-0000A6470000}"/>
    <cellStyle name="Normal 4 8 5 4" xfId="15645" xr:uid="{00000000-0005-0000-0000-0000A7470000}"/>
    <cellStyle name="Normal 4 8 5 4 2" xfId="38832" xr:uid="{00000000-0005-0000-0000-0000A8470000}"/>
    <cellStyle name="Normal 4 8 5 5" xfId="10336" xr:uid="{00000000-0005-0000-0000-0000A9470000}"/>
    <cellStyle name="Normal 4 8 5 5 2" xfId="33517" xr:uid="{00000000-0005-0000-0000-0000AA470000}"/>
    <cellStyle name="Normal 4 8 5 6" xfId="20963" xr:uid="{00000000-0005-0000-0000-0000AB470000}"/>
    <cellStyle name="Normal 4 8 5 6 2" xfId="28207" xr:uid="{00000000-0005-0000-0000-0000AC470000}"/>
    <cellStyle name="Normal 4 8 5 7" xfId="22892" xr:uid="{00000000-0005-0000-0000-0000AD470000}"/>
    <cellStyle name="Normal 4 8 5 8" xfId="44158" xr:uid="{00000000-0005-0000-0000-0000AE470000}"/>
    <cellStyle name="Normal 4 8 5 9" xfId="4851" xr:uid="{00000000-0005-0000-0000-0000AF470000}"/>
    <cellStyle name="Normal 4 8 6" xfId="6010" xr:uid="{00000000-0005-0000-0000-0000B0470000}"/>
    <cellStyle name="Normal 4 8 6 2" xfId="16461" xr:uid="{00000000-0005-0000-0000-0000B1470000}"/>
    <cellStyle name="Normal 4 8 6 2 2" xfId="39649" xr:uid="{00000000-0005-0000-0000-0000B2470000}"/>
    <cellStyle name="Normal 4 8 6 3" xfId="11151" xr:uid="{00000000-0005-0000-0000-0000B3470000}"/>
    <cellStyle name="Normal 4 8 6 3 2" xfId="34334" xr:uid="{00000000-0005-0000-0000-0000B4470000}"/>
    <cellStyle name="Normal 4 8 6 4" xfId="29024" xr:uid="{00000000-0005-0000-0000-0000B5470000}"/>
    <cellStyle name="Normal 4 8 6 5" xfId="23709" xr:uid="{00000000-0005-0000-0000-0000B6470000}"/>
    <cellStyle name="Normal 4 8 7" xfId="7748" xr:uid="{00000000-0005-0000-0000-0000B7470000}"/>
    <cellStyle name="Normal 4 8 7 2" xfId="18080" xr:uid="{00000000-0005-0000-0000-0000B8470000}"/>
    <cellStyle name="Normal 4 8 7 2 2" xfId="41417" xr:uid="{00000000-0005-0000-0000-0000B9470000}"/>
    <cellStyle name="Normal 4 8 7 3" xfId="12918" xr:uid="{00000000-0005-0000-0000-0000BA470000}"/>
    <cellStyle name="Normal 4 8 7 3 2" xfId="36102" xr:uid="{00000000-0005-0000-0000-0000BB470000}"/>
    <cellStyle name="Normal 4 8 7 4" xfId="30792" xr:uid="{00000000-0005-0000-0000-0000BC470000}"/>
    <cellStyle name="Normal 4 8 7 5" xfId="25477" xr:uid="{00000000-0005-0000-0000-0000BD470000}"/>
    <cellStyle name="Normal 4 8 8" xfId="14700" xr:uid="{00000000-0005-0000-0000-0000BE470000}"/>
    <cellStyle name="Normal 4 8 8 2" xfId="37886" xr:uid="{00000000-0005-0000-0000-0000BF470000}"/>
    <cellStyle name="Normal 4 8 9" xfId="9390" xr:uid="{00000000-0005-0000-0000-0000C0470000}"/>
    <cellStyle name="Normal 4 8 9 2" xfId="32571" xr:uid="{00000000-0005-0000-0000-0000C1470000}"/>
    <cellStyle name="Normal 4 9" xfId="424" xr:uid="{00000000-0005-0000-0000-0000C2470000}"/>
    <cellStyle name="Normal 4 9 10" xfId="21941" xr:uid="{00000000-0005-0000-0000-0000C3470000}"/>
    <cellStyle name="Normal 4 9 11" xfId="43230" xr:uid="{00000000-0005-0000-0000-0000C4470000}"/>
    <cellStyle name="Normal 4 9 12" xfId="4852" xr:uid="{00000000-0005-0000-0000-0000C5470000}"/>
    <cellStyle name="Normal 4 9 13" xfId="2390" xr:uid="{00000000-0005-0000-0000-0000C6470000}"/>
    <cellStyle name="Normal 4 9 2" xfId="1091" xr:uid="{00000000-0005-0000-0000-0000C7470000}"/>
    <cellStyle name="Normal 4 9 2 10" xfId="4853" xr:uid="{00000000-0005-0000-0000-0000C8470000}"/>
    <cellStyle name="Normal 4 9 2 11" xfId="3042" xr:uid="{00000000-0005-0000-0000-0000C9470000}"/>
    <cellStyle name="Normal 4 9 2 2" xfId="1906" xr:uid="{00000000-0005-0000-0000-0000CA470000}"/>
    <cellStyle name="Normal 4 9 2 2 10" xfId="3854" xr:uid="{00000000-0005-0000-0000-0000CB470000}"/>
    <cellStyle name="Normal 4 9 2 2 2" xfId="7464" xr:uid="{00000000-0005-0000-0000-0000CC470000}"/>
    <cellStyle name="Normal 4 9 2 2 2 2" xfId="17807" xr:uid="{00000000-0005-0000-0000-0000CD470000}"/>
    <cellStyle name="Normal 4 9 2 2 2 2 2" xfId="41131" xr:uid="{00000000-0005-0000-0000-0000CE470000}"/>
    <cellStyle name="Normal 4 9 2 2 2 3" xfId="12633" xr:uid="{00000000-0005-0000-0000-0000CF470000}"/>
    <cellStyle name="Normal 4 9 2 2 2 3 2" xfId="35816" xr:uid="{00000000-0005-0000-0000-0000D0470000}"/>
    <cellStyle name="Normal 4 9 2 2 2 4" xfId="30506" xr:uid="{00000000-0005-0000-0000-0000D1470000}"/>
    <cellStyle name="Normal 4 9 2 2 2 5" xfId="25191" xr:uid="{00000000-0005-0000-0000-0000D2470000}"/>
    <cellStyle name="Normal 4 9 2 2 3" xfId="9097" xr:uid="{00000000-0005-0000-0000-0000D3470000}"/>
    <cellStyle name="Normal 4 9 2 2 3 2" xfId="19554" xr:uid="{00000000-0005-0000-0000-0000D4470000}"/>
    <cellStyle name="Normal 4 9 2 2 3 2 2" xfId="42899" xr:uid="{00000000-0005-0000-0000-0000D5470000}"/>
    <cellStyle name="Normal 4 9 2 2 3 3" xfId="14400" xr:uid="{00000000-0005-0000-0000-0000D6470000}"/>
    <cellStyle name="Normal 4 9 2 2 3 3 2" xfId="37584" xr:uid="{00000000-0005-0000-0000-0000D7470000}"/>
    <cellStyle name="Normal 4 9 2 2 3 4" xfId="32274" xr:uid="{00000000-0005-0000-0000-0000D8470000}"/>
    <cellStyle name="Normal 4 9 2 2 3 5" xfId="26959" xr:uid="{00000000-0005-0000-0000-0000D9470000}"/>
    <cellStyle name="Normal 4 9 2 2 4" xfId="16181" xr:uid="{00000000-0005-0000-0000-0000DA470000}"/>
    <cellStyle name="Normal 4 9 2 2 4 2" xfId="39368" xr:uid="{00000000-0005-0000-0000-0000DB470000}"/>
    <cellStyle name="Normal 4 9 2 2 5" xfId="10872" xr:uid="{00000000-0005-0000-0000-0000DC470000}"/>
    <cellStyle name="Normal 4 9 2 2 5 2" xfId="34053" xr:uid="{00000000-0005-0000-0000-0000DD470000}"/>
    <cellStyle name="Normal 4 9 2 2 6" xfId="21499" xr:uid="{00000000-0005-0000-0000-0000DE470000}"/>
    <cellStyle name="Normal 4 9 2 2 6 2" xfId="28743" xr:uid="{00000000-0005-0000-0000-0000DF470000}"/>
    <cellStyle name="Normal 4 9 2 2 7" xfId="23428" xr:uid="{00000000-0005-0000-0000-0000E0470000}"/>
    <cellStyle name="Normal 4 9 2 2 8" xfId="44694" xr:uid="{00000000-0005-0000-0000-0000E1470000}"/>
    <cellStyle name="Normal 4 9 2 2 9" xfId="4854" xr:uid="{00000000-0005-0000-0000-0000E2470000}"/>
    <cellStyle name="Normal 4 9 2 3" xfId="6664" xr:uid="{00000000-0005-0000-0000-0000E3470000}"/>
    <cellStyle name="Normal 4 9 2 3 2" xfId="17055" xr:uid="{00000000-0005-0000-0000-0000E4470000}"/>
    <cellStyle name="Normal 4 9 2 3 2 2" xfId="40319" xr:uid="{00000000-0005-0000-0000-0000E5470000}"/>
    <cellStyle name="Normal 4 9 2 3 3" xfId="11821" xr:uid="{00000000-0005-0000-0000-0000E6470000}"/>
    <cellStyle name="Normal 4 9 2 3 3 2" xfId="35004" xr:uid="{00000000-0005-0000-0000-0000E7470000}"/>
    <cellStyle name="Normal 4 9 2 3 4" xfId="29694" xr:uid="{00000000-0005-0000-0000-0000E8470000}"/>
    <cellStyle name="Normal 4 9 2 3 5" xfId="24379" xr:uid="{00000000-0005-0000-0000-0000E9470000}"/>
    <cellStyle name="Normal 4 9 2 4" xfId="8344" xr:uid="{00000000-0005-0000-0000-0000EA470000}"/>
    <cellStyle name="Normal 4 9 2 4 2" xfId="18742" xr:uid="{00000000-0005-0000-0000-0000EB470000}"/>
    <cellStyle name="Normal 4 9 2 4 2 2" xfId="42087" xr:uid="{00000000-0005-0000-0000-0000EC470000}"/>
    <cellStyle name="Normal 4 9 2 4 3" xfId="13588" xr:uid="{00000000-0005-0000-0000-0000ED470000}"/>
    <cellStyle name="Normal 4 9 2 4 3 2" xfId="36772" xr:uid="{00000000-0005-0000-0000-0000EE470000}"/>
    <cellStyle name="Normal 4 9 2 4 4" xfId="31462" xr:uid="{00000000-0005-0000-0000-0000EF470000}"/>
    <cellStyle name="Normal 4 9 2 4 5" xfId="26147" xr:uid="{00000000-0005-0000-0000-0000F0470000}"/>
    <cellStyle name="Normal 4 9 2 5" xfId="15369" xr:uid="{00000000-0005-0000-0000-0000F1470000}"/>
    <cellStyle name="Normal 4 9 2 5 2" xfId="38556" xr:uid="{00000000-0005-0000-0000-0000F2470000}"/>
    <cellStyle name="Normal 4 9 2 6" xfId="10060" xr:uid="{00000000-0005-0000-0000-0000F3470000}"/>
    <cellStyle name="Normal 4 9 2 6 2" xfId="33241" xr:uid="{00000000-0005-0000-0000-0000F4470000}"/>
    <cellStyle name="Normal 4 9 2 7" xfId="20687" xr:uid="{00000000-0005-0000-0000-0000F5470000}"/>
    <cellStyle name="Normal 4 9 2 7 2" xfId="27931" xr:uid="{00000000-0005-0000-0000-0000F6470000}"/>
    <cellStyle name="Normal 4 9 2 8" xfId="22616" xr:uid="{00000000-0005-0000-0000-0000F7470000}"/>
    <cellStyle name="Normal 4 9 2 9" xfId="43882" xr:uid="{00000000-0005-0000-0000-0000F8470000}"/>
    <cellStyle name="Normal 4 9 3" xfId="674" xr:uid="{00000000-0005-0000-0000-0000F9470000}"/>
    <cellStyle name="Normal 4 9 3 10" xfId="2636" xr:uid="{00000000-0005-0000-0000-0000FA470000}"/>
    <cellStyle name="Normal 4 9 3 2" xfId="6265" xr:uid="{00000000-0005-0000-0000-0000FB470000}"/>
    <cellStyle name="Normal 4 9 3 2 2" xfId="16697" xr:uid="{00000000-0005-0000-0000-0000FC470000}"/>
    <cellStyle name="Normal 4 9 3 2 2 2" xfId="39913" xr:uid="{00000000-0005-0000-0000-0000FD470000}"/>
    <cellStyle name="Normal 4 9 3 2 3" xfId="11415" xr:uid="{00000000-0005-0000-0000-0000FE470000}"/>
    <cellStyle name="Normal 4 9 3 2 3 2" xfId="34598" xr:uid="{00000000-0005-0000-0000-0000FF470000}"/>
    <cellStyle name="Normal 4 9 3 2 4" xfId="29288" xr:uid="{00000000-0005-0000-0000-000000480000}"/>
    <cellStyle name="Normal 4 9 3 2 5" xfId="23973" xr:uid="{00000000-0005-0000-0000-000001480000}"/>
    <cellStyle name="Normal 4 9 3 3" xfId="7986" xr:uid="{00000000-0005-0000-0000-000002480000}"/>
    <cellStyle name="Normal 4 9 3 3 2" xfId="18337" xr:uid="{00000000-0005-0000-0000-000003480000}"/>
    <cellStyle name="Normal 4 9 3 3 2 2" xfId="41681" xr:uid="{00000000-0005-0000-0000-000004480000}"/>
    <cellStyle name="Normal 4 9 3 3 3" xfId="13182" xr:uid="{00000000-0005-0000-0000-000005480000}"/>
    <cellStyle name="Normal 4 9 3 3 3 2" xfId="36366" xr:uid="{00000000-0005-0000-0000-000006480000}"/>
    <cellStyle name="Normal 4 9 3 3 4" xfId="31056" xr:uid="{00000000-0005-0000-0000-000007480000}"/>
    <cellStyle name="Normal 4 9 3 3 5" xfId="25741" xr:uid="{00000000-0005-0000-0000-000008480000}"/>
    <cellStyle name="Normal 4 9 3 4" xfId="14963" xr:uid="{00000000-0005-0000-0000-000009480000}"/>
    <cellStyle name="Normal 4 9 3 4 2" xfId="38150" xr:uid="{00000000-0005-0000-0000-00000A480000}"/>
    <cellStyle name="Normal 4 9 3 5" xfId="9654" xr:uid="{00000000-0005-0000-0000-00000B480000}"/>
    <cellStyle name="Normal 4 9 3 5 2" xfId="32835" xr:uid="{00000000-0005-0000-0000-00000C480000}"/>
    <cellStyle name="Normal 4 9 3 6" xfId="20281" xr:uid="{00000000-0005-0000-0000-00000D480000}"/>
    <cellStyle name="Normal 4 9 3 6 2" xfId="27525" xr:uid="{00000000-0005-0000-0000-00000E480000}"/>
    <cellStyle name="Normal 4 9 3 7" xfId="22210" xr:uid="{00000000-0005-0000-0000-00000F480000}"/>
    <cellStyle name="Normal 4 9 3 8" xfId="43476" xr:uid="{00000000-0005-0000-0000-000010480000}"/>
    <cellStyle name="Normal 4 9 3 9" xfId="4855" xr:uid="{00000000-0005-0000-0000-000011480000}"/>
    <cellStyle name="Normal 4 9 4" xfId="1499" xr:uid="{00000000-0005-0000-0000-000012480000}"/>
    <cellStyle name="Normal 4 9 4 10" xfId="3448" xr:uid="{00000000-0005-0000-0000-000013480000}"/>
    <cellStyle name="Normal 4 9 4 2" xfId="7064" xr:uid="{00000000-0005-0000-0000-000014480000}"/>
    <cellStyle name="Normal 4 9 4 2 2" xfId="17425" xr:uid="{00000000-0005-0000-0000-000015480000}"/>
    <cellStyle name="Normal 4 9 4 2 2 2" xfId="40725" xr:uid="{00000000-0005-0000-0000-000016480000}"/>
    <cellStyle name="Normal 4 9 4 2 3" xfId="12227" xr:uid="{00000000-0005-0000-0000-000017480000}"/>
    <cellStyle name="Normal 4 9 4 2 3 2" xfId="35410" xr:uid="{00000000-0005-0000-0000-000018480000}"/>
    <cellStyle name="Normal 4 9 4 2 4" xfId="30100" xr:uid="{00000000-0005-0000-0000-000019480000}"/>
    <cellStyle name="Normal 4 9 4 2 5" xfId="24785" xr:uid="{00000000-0005-0000-0000-00001A480000}"/>
    <cellStyle name="Normal 4 9 4 3" xfId="8714" xr:uid="{00000000-0005-0000-0000-00001B480000}"/>
    <cellStyle name="Normal 4 9 4 3 2" xfId="19148" xr:uid="{00000000-0005-0000-0000-00001C480000}"/>
    <cellStyle name="Normal 4 9 4 3 2 2" xfId="42493" xr:uid="{00000000-0005-0000-0000-00001D480000}"/>
    <cellStyle name="Normal 4 9 4 3 3" xfId="13994" xr:uid="{00000000-0005-0000-0000-00001E480000}"/>
    <cellStyle name="Normal 4 9 4 3 3 2" xfId="37178" xr:uid="{00000000-0005-0000-0000-00001F480000}"/>
    <cellStyle name="Normal 4 9 4 3 4" xfId="31868" xr:uid="{00000000-0005-0000-0000-000020480000}"/>
    <cellStyle name="Normal 4 9 4 3 5" xfId="26553" xr:uid="{00000000-0005-0000-0000-000021480000}"/>
    <cellStyle name="Normal 4 9 4 4" xfId="15775" xr:uid="{00000000-0005-0000-0000-000022480000}"/>
    <cellStyle name="Normal 4 9 4 4 2" xfId="38962" xr:uid="{00000000-0005-0000-0000-000023480000}"/>
    <cellStyle name="Normal 4 9 4 5" xfId="10466" xr:uid="{00000000-0005-0000-0000-000024480000}"/>
    <cellStyle name="Normal 4 9 4 5 2" xfId="33647" xr:uid="{00000000-0005-0000-0000-000025480000}"/>
    <cellStyle name="Normal 4 9 4 6" xfId="21093" xr:uid="{00000000-0005-0000-0000-000026480000}"/>
    <cellStyle name="Normal 4 9 4 6 2" xfId="28337" xr:uid="{00000000-0005-0000-0000-000027480000}"/>
    <cellStyle name="Normal 4 9 4 7" xfId="23022" xr:uid="{00000000-0005-0000-0000-000028480000}"/>
    <cellStyle name="Normal 4 9 4 8" xfId="44288" xr:uid="{00000000-0005-0000-0000-000029480000}"/>
    <cellStyle name="Normal 4 9 4 9" xfId="4856" xr:uid="{00000000-0005-0000-0000-00002A480000}"/>
    <cellStyle name="Normal 4 9 5" xfId="6005" xr:uid="{00000000-0005-0000-0000-00002B480000}"/>
    <cellStyle name="Normal 4 9 5 2" xfId="16456" xr:uid="{00000000-0005-0000-0000-00002C480000}"/>
    <cellStyle name="Normal 4 9 5 2 2" xfId="39644" xr:uid="{00000000-0005-0000-0000-00002D480000}"/>
    <cellStyle name="Normal 4 9 5 3" xfId="11146" xr:uid="{00000000-0005-0000-0000-00002E480000}"/>
    <cellStyle name="Normal 4 9 5 3 2" xfId="34329" xr:uid="{00000000-0005-0000-0000-00002F480000}"/>
    <cellStyle name="Normal 4 9 5 4" xfId="29019" xr:uid="{00000000-0005-0000-0000-000030480000}"/>
    <cellStyle name="Normal 4 9 5 5" xfId="23704" xr:uid="{00000000-0005-0000-0000-000031480000}"/>
    <cellStyle name="Normal 4 9 6" xfId="7743" xr:uid="{00000000-0005-0000-0000-000032480000}"/>
    <cellStyle name="Normal 4 9 6 2" xfId="18075" xr:uid="{00000000-0005-0000-0000-000033480000}"/>
    <cellStyle name="Normal 4 9 6 2 2" xfId="41412" xr:uid="{00000000-0005-0000-0000-000034480000}"/>
    <cellStyle name="Normal 4 9 6 3" xfId="12913" xr:uid="{00000000-0005-0000-0000-000035480000}"/>
    <cellStyle name="Normal 4 9 6 3 2" xfId="36097" xr:uid="{00000000-0005-0000-0000-000036480000}"/>
    <cellStyle name="Normal 4 9 6 4" xfId="30787" xr:uid="{00000000-0005-0000-0000-000037480000}"/>
    <cellStyle name="Normal 4 9 6 5" xfId="25472" xr:uid="{00000000-0005-0000-0000-000038480000}"/>
    <cellStyle name="Normal 4 9 7" xfId="14695" xr:uid="{00000000-0005-0000-0000-000039480000}"/>
    <cellStyle name="Normal 4 9 7 2" xfId="37881" xr:uid="{00000000-0005-0000-0000-00003A480000}"/>
    <cellStyle name="Normal 4 9 8" xfId="9385" xr:uid="{00000000-0005-0000-0000-00003B480000}"/>
    <cellStyle name="Normal 4 9 8 2" xfId="32566" xr:uid="{00000000-0005-0000-0000-00003C480000}"/>
    <cellStyle name="Normal 4 9 9" xfId="20035" xr:uid="{00000000-0005-0000-0000-00003D480000}"/>
    <cellStyle name="Normal 4 9 9 2" xfId="27256" xr:uid="{00000000-0005-0000-0000-00003E480000}"/>
    <cellStyle name="Normal 4_D" xfId="411" xr:uid="{00000000-0005-0000-0000-00003F480000}"/>
    <cellStyle name="Normal 5" xfId="6" xr:uid="{00000000-0005-0000-0000-000040480000}"/>
    <cellStyle name="Normal 5 10" xfId="806" xr:uid="{00000000-0005-0000-0000-000041480000}"/>
    <cellStyle name="Normal 5 10 10" xfId="43599" xr:uid="{00000000-0005-0000-0000-000042480000}"/>
    <cellStyle name="Normal 5 10 11" xfId="4857" xr:uid="{00000000-0005-0000-0000-000043480000}"/>
    <cellStyle name="Normal 5 10 12" xfId="2759" xr:uid="{00000000-0005-0000-0000-000044480000}"/>
    <cellStyle name="Normal 5 10 2" xfId="1214" xr:uid="{00000000-0005-0000-0000-000045480000}"/>
    <cellStyle name="Normal 5 10 2 10" xfId="4858" xr:uid="{00000000-0005-0000-0000-000046480000}"/>
    <cellStyle name="Normal 5 10 2 11" xfId="3165" xr:uid="{00000000-0005-0000-0000-000047480000}"/>
    <cellStyle name="Normal 5 10 2 2" xfId="2029" xr:uid="{00000000-0005-0000-0000-000048480000}"/>
    <cellStyle name="Normal 5 10 2 2 10" xfId="3977" xr:uid="{00000000-0005-0000-0000-000049480000}"/>
    <cellStyle name="Normal 5 10 2 2 2" xfId="7585" xr:uid="{00000000-0005-0000-0000-00004A480000}"/>
    <cellStyle name="Normal 5 10 2 2 2 2" xfId="17930" xr:uid="{00000000-0005-0000-0000-00004B480000}"/>
    <cellStyle name="Normal 5 10 2 2 2 2 2" xfId="41254" xr:uid="{00000000-0005-0000-0000-00004C480000}"/>
    <cellStyle name="Normal 5 10 2 2 2 3" xfId="12756" xr:uid="{00000000-0005-0000-0000-00004D480000}"/>
    <cellStyle name="Normal 5 10 2 2 2 3 2" xfId="35939" xr:uid="{00000000-0005-0000-0000-00004E480000}"/>
    <cellStyle name="Normal 5 10 2 2 2 4" xfId="30629" xr:uid="{00000000-0005-0000-0000-00004F480000}"/>
    <cellStyle name="Normal 5 10 2 2 2 5" xfId="25314" xr:uid="{00000000-0005-0000-0000-000050480000}"/>
    <cellStyle name="Normal 5 10 2 2 3" xfId="9220" xr:uid="{00000000-0005-0000-0000-000051480000}"/>
    <cellStyle name="Normal 5 10 2 2 3 2" xfId="19677" xr:uid="{00000000-0005-0000-0000-000052480000}"/>
    <cellStyle name="Normal 5 10 2 2 3 2 2" xfId="43022" xr:uid="{00000000-0005-0000-0000-000053480000}"/>
    <cellStyle name="Normal 5 10 2 2 3 3" xfId="14523" xr:uid="{00000000-0005-0000-0000-000054480000}"/>
    <cellStyle name="Normal 5 10 2 2 3 3 2" xfId="37707" xr:uid="{00000000-0005-0000-0000-000055480000}"/>
    <cellStyle name="Normal 5 10 2 2 3 4" xfId="32397" xr:uid="{00000000-0005-0000-0000-000056480000}"/>
    <cellStyle name="Normal 5 10 2 2 3 5" xfId="27082" xr:uid="{00000000-0005-0000-0000-000057480000}"/>
    <cellStyle name="Normal 5 10 2 2 4" xfId="16304" xr:uid="{00000000-0005-0000-0000-000058480000}"/>
    <cellStyle name="Normal 5 10 2 2 4 2" xfId="39491" xr:uid="{00000000-0005-0000-0000-000059480000}"/>
    <cellStyle name="Normal 5 10 2 2 5" xfId="10995" xr:uid="{00000000-0005-0000-0000-00005A480000}"/>
    <cellStyle name="Normal 5 10 2 2 5 2" xfId="34176" xr:uid="{00000000-0005-0000-0000-00005B480000}"/>
    <cellStyle name="Normal 5 10 2 2 6" xfId="21622" xr:uid="{00000000-0005-0000-0000-00005C480000}"/>
    <cellStyle name="Normal 5 10 2 2 6 2" xfId="28866" xr:uid="{00000000-0005-0000-0000-00005D480000}"/>
    <cellStyle name="Normal 5 10 2 2 7" xfId="23551" xr:uid="{00000000-0005-0000-0000-00005E480000}"/>
    <cellStyle name="Normal 5 10 2 2 8" xfId="44817" xr:uid="{00000000-0005-0000-0000-00005F480000}"/>
    <cellStyle name="Normal 5 10 2 2 9" xfId="4859" xr:uid="{00000000-0005-0000-0000-000060480000}"/>
    <cellStyle name="Normal 5 10 2 3" xfId="6785" xr:uid="{00000000-0005-0000-0000-000061480000}"/>
    <cellStyle name="Normal 5 10 2 3 2" xfId="17166" xr:uid="{00000000-0005-0000-0000-000062480000}"/>
    <cellStyle name="Normal 5 10 2 3 2 2" xfId="40442" xr:uid="{00000000-0005-0000-0000-000063480000}"/>
    <cellStyle name="Normal 5 10 2 3 3" xfId="11944" xr:uid="{00000000-0005-0000-0000-000064480000}"/>
    <cellStyle name="Normal 5 10 2 3 3 2" xfId="35127" xr:uid="{00000000-0005-0000-0000-000065480000}"/>
    <cellStyle name="Normal 5 10 2 3 4" xfId="29817" xr:uid="{00000000-0005-0000-0000-000066480000}"/>
    <cellStyle name="Normal 5 10 2 3 5" xfId="24502" xr:uid="{00000000-0005-0000-0000-000067480000}"/>
    <cellStyle name="Normal 5 10 2 4" xfId="8455" xr:uid="{00000000-0005-0000-0000-000068480000}"/>
    <cellStyle name="Normal 5 10 2 4 2" xfId="18865" xr:uid="{00000000-0005-0000-0000-000069480000}"/>
    <cellStyle name="Normal 5 10 2 4 2 2" xfId="42210" xr:uid="{00000000-0005-0000-0000-00006A480000}"/>
    <cellStyle name="Normal 5 10 2 4 3" xfId="13711" xr:uid="{00000000-0005-0000-0000-00006B480000}"/>
    <cellStyle name="Normal 5 10 2 4 3 2" xfId="36895" xr:uid="{00000000-0005-0000-0000-00006C480000}"/>
    <cellStyle name="Normal 5 10 2 4 4" xfId="31585" xr:uid="{00000000-0005-0000-0000-00006D480000}"/>
    <cellStyle name="Normal 5 10 2 4 5" xfId="26270" xr:uid="{00000000-0005-0000-0000-00006E480000}"/>
    <cellStyle name="Normal 5 10 2 5" xfId="15492" xr:uid="{00000000-0005-0000-0000-00006F480000}"/>
    <cellStyle name="Normal 5 10 2 5 2" xfId="38679" xr:uid="{00000000-0005-0000-0000-000070480000}"/>
    <cellStyle name="Normal 5 10 2 6" xfId="10183" xr:uid="{00000000-0005-0000-0000-000071480000}"/>
    <cellStyle name="Normal 5 10 2 6 2" xfId="33364" xr:uid="{00000000-0005-0000-0000-000072480000}"/>
    <cellStyle name="Normal 5 10 2 7" xfId="20810" xr:uid="{00000000-0005-0000-0000-000073480000}"/>
    <cellStyle name="Normal 5 10 2 7 2" xfId="28054" xr:uid="{00000000-0005-0000-0000-000074480000}"/>
    <cellStyle name="Normal 5 10 2 8" xfId="22739" xr:uid="{00000000-0005-0000-0000-000075480000}"/>
    <cellStyle name="Normal 5 10 2 9" xfId="44005" xr:uid="{00000000-0005-0000-0000-000076480000}"/>
    <cellStyle name="Normal 5 10 3" xfId="1622" xr:uid="{00000000-0005-0000-0000-000077480000}"/>
    <cellStyle name="Normal 5 10 3 10" xfId="3571" xr:uid="{00000000-0005-0000-0000-000078480000}"/>
    <cellStyle name="Normal 5 10 3 2" xfId="7185" xr:uid="{00000000-0005-0000-0000-000079480000}"/>
    <cellStyle name="Normal 5 10 3 2 2" xfId="17548" xr:uid="{00000000-0005-0000-0000-00007A480000}"/>
    <cellStyle name="Normal 5 10 3 2 2 2" xfId="40848" xr:uid="{00000000-0005-0000-0000-00007B480000}"/>
    <cellStyle name="Normal 5 10 3 2 3" xfId="12350" xr:uid="{00000000-0005-0000-0000-00007C480000}"/>
    <cellStyle name="Normal 5 10 3 2 3 2" xfId="35533" xr:uid="{00000000-0005-0000-0000-00007D480000}"/>
    <cellStyle name="Normal 5 10 3 2 4" xfId="30223" xr:uid="{00000000-0005-0000-0000-00007E480000}"/>
    <cellStyle name="Normal 5 10 3 2 5" xfId="24908" xr:uid="{00000000-0005-0000-0000-00007F480000}"/>
    <cellStyle name="Normal 5 10 3 3" xfId="8837" xr:uid="{00000000-0005-0000-0000-000080480000}"/>
    <cellStyle name="Normal 5 10 3 3 2" xfId="19271" xr:uid="{00000000-0005-0000-0000-000081480000}"/>
    <cellStyle name="Normal 5 10 3 3 2 2" xfId="42616" xr:uid="{00000000-0005-0000-0000-000082480000}"/>
    <cellStyle name="Normal 5 10 3 3 3" xfId="14117" xr:uid="{00000000-0005-0000-0000-000083480000}"/>
    <cellStyle name="Normal 5 10 3 3 3 2" xfId="37301" xr:uid="{00000000-0005-0000-0000-000084480000}"/>
    <cellStyle name="Normal 5 10 3 3 4" xfId="31991" xr:uid="{00000000-0005-0000-0000-000085480000}"/>
    <cellStyle name="Normal 5 10 3 3 5" xfId="26676" xr:uid="{00000000-0005-0000-0000-000086480000}"/>
    <cellStyle name="Normal 5 10 3 4" xfId="15898" xr:uid="{00000000-0005-0000-0000-000087480000}"/>
    <cellStyle name="Normal 5 10 3 4 2" xfId="39085" xr:uid="{00000000-0005-0000-0000-000088480000}"/>
    <cellStyle name="Normal 5 10 3 5" xfId="10589" xr:uid="{00000000-0005-0000-0000-000089480000}"/>
    <cellStyle name="Normal 5 10 3 5 2" xfId="33770" xr:uid="{00000000-0005-0000-0000-00008A480000}"/>
    <cellStyle name="Normal 5 10 3 6" xfId="21216" xr:uid="{00000000-0005-0000-0000-00008B480000}"/>
    <cellStyle name="Normal 5 10 3 6 2" xfId="28460" xr:uid="{00000000-0005-0000-0000-00008C480000}"/>
    <cellStyle name="Normal 5 10 3 7" xfId="23145" xr:uid="{00000000-0005-0000-0000-00008D480000}"/>
    <cellStyle name="Normal 5 10 3 8" xfId="44411" xr:uid="{00000000-0005-0000-0000-00008E480000}"/>
    <cellStyle name="Normal 5 10 3 9" xfId="4860" xr:uid="{00000000-0005-0000-0000-00008F480000}"/>
    <cellStyle name="Normal 5 10 4" xfId="6386" xr:uid="{00000000-0005-0000-0000-000090480000}"/>
    <cellStyle name="Normal 5 10 4 2" xfId="16808" xr:uid="{00000000-0005-0000-0000-000091480000}"/>
    <cellStyle name="Normal 5 10 4 2 2" xfId="40036" xr:uid="{00000000-0005-0000-0000-000092480000}"/>
    <cellStyle name="Normal 5 10 4 3" xfId="11538" xr:uid="{00000000-0005-0000-0000-000093480000}"/>
    <cellStyle name="Normal 5 10 4 3 2" xfId="34721" xr:uid="{00000000-0005-0000-0000-000094480000}"/>
    <cellStyle name="Normal 5 10 4 4" xfId="29411" xr:uid="{00000000-0005-0000-0000-000095480000}"/>
    <cellStyle name="Normal 5 10 4 5" xfId="24096" xr:uid="{00000000-0005-0000-0000-000096480000}"/>
    <cellStyle name="Normal 5 10 5" xfId="8097" xr:uid="{00000000-0005-0000-0000-000097480000}"/>
    <cellStyle name="Normal 5 10 5 2" xfId="18460" xr:uid="{00000000-0005-0000-0000-000098480000}"/>
    <cellStyle name="Normal 5 10 5 2 2" xfId="41804" xr:uid="{00000000-0005-0000-0000-000099480000}"/>
    <cellStyle name="Normal 5 10 5 3" xfId="13305" xr:uid="{00000000-0005-0000-0000-00009A480000}"/>
    <cellStyle name="Normal 5 10 5 3 2" xfId="36489" xr:uid="{00000000-0005-0000-0000-00009B480000}"/>
    <cellStyle name="Normal 5 10 5 4" xfId="31179" xr:uid="{00000000-0005-0000-0000-00009C480000}"/>
    <cellStyle name="Normal 5 10 5 5" xfId="25864" xr:uid="{00000000-0005-0000-0000-00009D480000}"/>
    <cellStyle name="Normal 5 10 6" xfId="15086" xr:uid="{00000000-0005-0000-0000-00009E480000}"/>
    <cellStyle name="Normal 5 10 6 2" xfId="38273" xr:uid="{00000000-0005-0000-0000-00009F480000}"/>
    <cellStyle name="Normal 5 10 7" xfId="9777" xr:uid="{00000000-0005-0000-0000-0000A0480000}"/>
    <cellStyle name="Normal 5 10 7 2" xfId="32958" xr:uid="{00000000-0005-0000-0000-0000A1480000}"/>
    <cellStyle name="Normal 5 10 8" xfId="20404" xr:uid="{00000000-0005-0000-0000-0000A2480000}"/>
    <cellStyle name="Normal 5 10 8 2" xfId="27648" xr:uid="{00000000-0005-0000-0000-0000A3480000}"/>
    <cellStyle name="Normal 5 10 9" xfId="22333" xr:uid="{00000000-0005-0000-0000-0000A4480000}"/>
    <cellStyle name="Normal 5 11" xfId="935" xr:uid="{00000000-0005-0000-0000-0000A5480000}"/>
    <cellStyle name="Normal 5 11 10" xfId="43728" xr:uid="{00000000-0005-0000-0000-0000A6480000}"/>
    <cellStyle name="Normal 5 11 11" xfId="4861" xr:uid="{00000000-0005-0000-0000-0000A7480000}"/>
    <cellStyle name="Normal 5 11 12" xfId="2888" xr:uid="{00000000-0005-0000-0000-0000A8480000}"/>
    <cellStyle name="Normal 5 11 2" xfId="1343" xr:uid="{00000000-0005-0000-0000-0000A9480000}"/>
    <cellStyle name="Normal 5 11 2 10" xfId="4862" xr:uid="{00000000-0005-0000-0000-0000AA480000}"/>
    <cellStyle name="Normal 5 11 2 11" xfId="3294" xr:uid="{00000000-0005-0000-0000-0000AB480000}"/>
    <cellStyle name="Normal 5 11 2 2" xfId="2158" xr:uid="{00000000-0005-0000-0000-0000AC480000}"/>
    <cellStyle name="Normal 5 11 2 2 10" xfId="4106" xr:uid="{00000000-0005-0000-0000-0000AD480000}"/>
    <cellStyle name="Normal 5 11 2 2 2" xfId="7712" xr:uid="{00000000-0005-0000-0000-0000AE480000}"/>
    <cellStyle name="Normal 5 11 2 2 2 2" xfId="18047" xr:uid="{00000000-0005-0000-0000-0000AF480000}"/>
    <cellStyle name="Normal 5 11 2 2 2 2 2" xfId="41383" xr:uid="{00000000-0005-0000-0000-0000B0480000}"/>
    <cellStyle name="Normal 5 11 2 2 2 3" xfId="12885" xr:uid="{00000000-0005-0000-0000-0000B1480000}"/>
    <cellStyle name="Normal 5 11 2 2 2 3 2" xfId="36068" xr:uid="{00000000-0005-0000-0000-0000B2480000}"/>
    <cellStyle name="Normal 5 11 2 2 2 4" xfId="30758" xr:uid="{00000000-0005-0000-0000-0000B3480000}"/>
    <cellStyle name="Normal 5 11 2 2 2 5" xfId="25443" xr:uid="{00000000-0005-0000-0000-0000B4480000}"/>
    <cellStyle name="Normal 5 11 2 2 3" xfId="9337" xr:uid="{00000000-0005-0000-0000-0000B5480000}"/>
    <cellStyle name="Normal 5 11 2 2 3 2" xfId="19806" xr:uid="{00000000-0005-0000-0000-0000B6480000}"/>
    <cellStyle name="Normal 5 11 2 2 3 2 2" xfId="43151" xr:uid="{00000000-0005-0000-0000-0000B7480000}"/>
    <cellStyle name="Normal 5 11 2 2 3 3" xfId="14652" xr:uid="{00000000-0005-0000-0000-0000B8480000}"/>
    <cellStyle name="Normal 5 11 2 2 3 3 2" xfId="37836" xr:uid="{00000000-0005-0000-0000-0000B9480000}"/>
    <cellStyle name="Normal 5 11 2 2 3 4" xfId="32526" xr:uid="{00000000-0005-0000-0000-0000BA480000}"/>
    <cellStyle name="Normal 5 11 2 2 3 5" xfId="27211" xr:uid="{00000000-0005-0000-0000-0000BB480000}"/>
    <cellStyle name="Normal 5 11 2 2 4" xfId="16433" xr:uid="{00000000-0005-0000-0000-0000BC480000}"/>
    <cellStyle name="Normal 5 11 2 2 4 2" xfId="39620" xr:uid="{00000000-0005-0000-0000-0000BD480000}"/>
    <cellStyle name="Normal 5 11 2 2 5" xfId="11124" xr:uid="{00000000-0005-0000-0000-0000BE480000}"/>
    <cellStyle name="Normal 5 11 2 2 5 2" xfId="34305" xr:uid="{00000000-0005-0000-0000-0000BF480000}"/>
    <cellStyle name="Normal 5 11 2 2 6" xfId="21751" xr:uid="{00000000-0005-0000-0000-0000C0480000}"/>
    <cellStyle name="Normal 5 11 2 2 6 2" xfId="28995" xr:uid="{00000000-0005-0000-0000-0000C1480000}"/>
    <cellStyle name="Normal 5 11 2 2 7" xfId="23680" xr:uid="{00000000-0005-0000-0000-0000C2480000}"/>
    <cellStyle name="Normal 5 11 2 2 8" xfId="44946" xr:uid="{00000000-0005-0000-0000-0000C3480000}"/>
    <cellStyle name="Normal 5 11 2 2 9" xfId="4863" xr:uid="{00000000-0005-0000-0000-0000C4480000}"/>
    <cellStyle name="Normal 5 11 2 3" xfId="6912" xr:uid="{00000000-0005-0000-0000-0000C5480000}"/>
    <cellStyle name="Normal 5 11 2 3 2" xfId="17283" xr:uid="{00000000-0005-0000-0000-0000C6480000}"/>
    <cellStyle name="Normal 5 11 2 3 2 2" xfId="40571" xr:uid="{00000000-0005-0000-0000-0000C7480000}"/>
    <cellStyle name="Normal 5 11 2 3 3" xfId="12073" xr:uid="{00000000-0005-0000-0000-0000C8480000}"/>
    <cellStyle name="Normal 5 11 2 3 3 2" xfId="35256" xr:uid="{00000000-0005-0000-0000-0000C9480000}"/>
    <cellStyle name="Normal 5 11 2 3 4" xfId="29946" xr:uid="{00000000-0005-0000-0000-0000CA480000}"/>
    <cellStyle name="Normal 5 11 2 3 5" xfId="24631" xr:uid="{00000000-0005-0000-0000-0000CB480000}"/>
    <cellStyle name="Normal 5 11 2 4" xfId="8572" xr:uid="{00000000-0005-0000-0000-0000CC480000}"/>
    <cellStyle name="Normal 5 11 2 4 2" xfId="18994" xr:uid="{00000000-0005-0000-0000-0000CD480000}"/>
    <cellStyle name="Normal 5 11 2 4 2 2" xfId="42339" xr:uid="{00000000-0005-0000-0000-0000CE480000}"/>
    <cellStyle name="Normal 5 11 2 4 3" xfId="13840" xr:uid="{00000000-0005-0000-0000-0000CF480000}"/>
    <cellStyle name="Normal 5 11 2 4 3 2" xfId="37024" xr:uid="{00000000-0005-0000-0000-0000D0480000}"/>
    <cellStyle name="Normal 5 11 2 4 4" xfId="31714" xr:uid="{00000000-0005-0000-0000-0000D1480000}"/>
    <cellStyle name="Normal 5 11 2 4 5" xfId="26399" xr:uid="{00000000-0005-0000-0000-0000D2480000}"/>
    <cellStyle name="Normal 5 11 2 5" xfId="15621" xr:uid="{00000000-0005-0000-0000-0000D3480000}"/>
    <cellStyle name="Normal 5 11 2 5 2" xfId="38808" xr:uid="{00000000-0005-0000-0000-0000D4480000}"/>
    <cellStyle name="Normal 5 11 2 6" xfId="10312" xr:uid="{00000000-0005-0000-0000-0000D5480000}"/>
    <cellStyle name="Normal 5 11 2 6 2" xfId="33493" xr:uid="{00000000-0005-0000-0000-0000D6480000}"/>
    <cellStyle name="Normal 5 11 2 7" xfId="20939" xr:uid="{00000000-0005-0000-0000-0000D7480000}"/>
    <cellStyle name="Normal 5 11 2 7 2" xfId="28183" xr:uid="{00000000-0005-0000-0000-0000D8480000}"/>
    <cellStyle name="Normal 5 11 2 8" xfId="22868" xr:uid="{00000000-0005-0000-0000-0000D9480000}"/>
    <cellStyle name="Normal 5 11 2 9" xfId="44134" xr:uid="{00000000-0005-0000-0000-0000DA480000}"/>
    <cellStyle name="Normal 5 11 3" xfId="1751" xr:uid="{00000000-0005-0000-0000-0000DB480000}"/>
    <cellStyle name="Normal 5 11 3 10" xfId="3700" xr:uid="{00000000-0005-0000-0000-0000DC480000}"/>
    <cellStyle name="Normal 5 11 3 2" xfId="7312" xr:uid="{00000000-0005-0000-0000-0000DD480000}"/>
    <cellStyle name="Normal 5 11 3 2 2" xfId="17665" xr:uid="{00000000-0005-0000-0000-0000DE480000}"/>
    <cellStyle name="Normal 5 11 3 2 2 2" xfId="40977" xr:uid="{00000000-0005-0000-0000-0000DF480000}"/>
    <cellStyle name="Normal 5 11 3 2 3" xfId="12479" xr:uid="{00000000-0005-0000-0000-0000E0480000}"/>
    <cellStyle name="Normal 5 11 3 2 3 2" xfId="35662" xr:uid="{00000000-0005-0000-0000-0000E1480000}"/>
    <cellStyle name="Normal 5 11 3 2 4" xfId="30352" xr:uid="{00000000-0005-0000-0000-0000E2480000}"/>
    <cellStyle name="Normal 5 11 3 2 5" xfId="25037" xr:uid="{00000000-0005-0000-0000-0000E3480000}"/>
    <cellStyle name="Normal 5 11 3 3" xfId="8954" xr:uid="{00000000-0005-0000-0000-0000E4480000}"/>
    <cellStyle name="Normal 5 11 3 3 2" xfId="19400" xr:uid="{00000000-0005-0000-0000-0000E5480000}"/>
    <cellStyle name="Normal 5 11 3 3 2 2" xfId="42745" xr:uid="{00000000-0005-0000-0000-0000E6480000}"/>
    <cellStyle name="Normal 5 11 3 3 3" xfId="14246" xr:uid="{00000000-0005-0000-0000-0000E7480000}"/>
    <cellStyle name="Normal 5 11 3 3 3 2" xfId="37430" xr:uid="{00000000-0005-0000-0000-0000E8480000}"/>
    <cellStyle name="Normal 5 11 3 3 4" xfId="32120" xr:uid="{00000000-0005-0000-0000-0000E9480000}"/>
    <cellStyle name="Normal 5 11 3 3 5" xfId="26805" xr:uid="{00000000-0005-0000-0000-0000EA480000}"/>
    <cellStyle name="Normal 5 11 3 4" xfId="16027" xr:uid="{00000000-0005-0000-0000-0000EB480000}"/>
    <cellStyle name="Normal 5 11 3 4 2" xfId="39214" xr:uid="{00000000-0005-0000-0000-0000EC480000}"/>
    <cellStyle name="Normal 5 11 3 5" xfId="10718" xr:uid="{00000000-0005-0000-0000-0000ED480000}"/>
    <cellStyle name="Normal 5 11 3 5 2" xfId="33899" xr:uid="{00000000-0005-0000-0000-0000EE480000}"/>
    <cellStyle name="Normal 5 11 3 6" xfId="21345" xr:uid="{00000000-0005-0000-0000-0000EF480000}"/>
    <cellStyle name="Normal 5 11 3 6 2" xfId="28589" xr:uid="{00000000-0005-0000-0000-0000F0480000}"/>
    <cellStyle name="Normal 5 11 3 7" xfId="23274" xr:uid="{00000000-0005-0000-0000-0000F1480000}"/>
    <cellStyle name="Normal 5 11 3 8" xfId="44540" xr:uid="{00000000-0005-0000-0000-0000F2480000}"/>
    <cellStyle name="Normal 5 11 3 9" xfId="4864" xr:uid="{00000000-0005-0000-0000-0000F3480000}"/>
    <cellStyle name="Normal 5 11 4" xfId="6513" xr:uid="{00000000-0005-0000-0000-0000F4480000}"/>
    <cellStyle name="Normal 5 11 4 2" xfId="16913" xr:uid="{00000000-0005-0000-0000-0000F5480000}"/>
    <cellStyle name="Normal 5 11 4 2 2" xfId="40165" xr:uid="{00000000-0005-0000-0000-0000F6480000}"/>
    <cellStyle name="Normal 5 11 4 3" xfId="11667" xr:uid="{00000000-0005-0000-0000-0000F7480000}"/>
    <cellStyle name="Normal 5 11 4 3 2" xfId="34850" xr:uid="{00000000-0005-0000-0000-0000F8480000}"/>
    <cellStyle name="Normal 5 11 4 4" xfId="29540" xr:uid="{00000000-0005-0000-0000-0000F9480000}"/>
    <cellStyle name="Normal 5 11 4 5" xfId="24225" xr:uid="{00000000-0005-0000-0000-0000FA480000}"/>
    <cellStyle name="Normal 5 11 5" xfId="8202" xr:uid="{00000000-0005-0000-0000-0000FB480000}"/>
    <cellStyle name="Normal 5 11 5 2" xfId="18589" xr:uid="{00000000-0005-0000-0000-0000FC480000}"/>
    <cellStyle name="Normal 5 11 5 2 2" xfId="41933" xr:uid="{00000000-0005-0000-0000-0000FD480000}"/>
    <cellStyle name="Normal 5 11 5 3" xfId="13434" xr:uid="{00000000-0005-0000-0000-0000FE480000}"/>
    <cellStyle name="Normal 5 11 5 3 2" xfId="36618" xr:uid="{00000000-0005-0000-0000-0000FF480000}"/>
    <cellStyle name="Normal 5 11 5 4" xfId="31308" xr:uid="{00000000-0005-0000-0000-000000490000}"/>
    <cellStyle name="Normal 5 11 5 5" xfId="25993" xr:uid="{00000000-0005-0000-0000-000001490000}"/>
    <cellStyle name="Normal 5 11 6" xfId="15215" xr:uid="{00000000-0005-0000-0000-000002490000}"/>
    <cellStyle name="Normal 5 11 6 2" xfId="38402" xr:uid="{00000000-0005-0000-0000-000003490000}"/>
    <cellStyle name="Normal 5 11 7" xfId="9906" xr:uid="{00000000-0005-0000-0000-000004490000}"/>
    <cellStyle name="Normal 5 11 7 2" xfId="33087" xr:uid="{00000000-0005-0000-0000-000005490000}"/>
    <cellStyle name="Normal 5 11 8" xfId="20533" xr:uid="{00000000-0005-0000-0000-000006490000}"/>
    <cellStyle name="Normal 5 11 8 2" xfId="27777" xr:uid="{00000000-0005-0000-0000-000007490000}"/>
    <cellStyle name="Normal 5 11 9" xfId="22462" xr:uid="{00000000-0005-0000-0000-000008490000}"/>
    <cellStyle name="Normal 5 12" xfId="956" xr:uid="{00000000-0005-0000-0000-000009490000}"/>
    <cellStyle name="Normal 5 12 10" xfId="4865" xr:uid="{00000000-0005-0000-0000-00000A490000}"/>
    <cellStyle name="Normal 5 12 11" xfId="2908" xr:uid="{00000000-0005-0000-0000-00000B490000}"/>
    <cellStyle name="Normal 5 12 2" xfId="1772" xr:uid="{00000000-0005-0000-0000-00000C490000}"/>
    <cellStyle name="Normal 5 12 2 10" xfId="3720" xr:uid="{00000000-0005-0000-0000-00000D490000}"/>
    <cellStyle name="Normal 5 12 2 2" xfId="7332" xr:uid="{00000000-0005-0000-0000-00000E490000}"/>
    <cellStyle name="Normal 5 12 2 2 2" xfId="17685" xr:uid="{00000000-0005-0000-0000-00000F490000}"/>
    <cellStyle name="Normal 5 12 2 2 2 2" xfId="40997" xr:uid="{00000000-0005-0000-0000-000010490000}"/>
    <cellStyle name="Normal 5 12 2 2 3" xfId="12499" xr:uid="{00000000-0005-0000-0000-000011490000}"/>
    <cellStyle name="Normal 5 12 2 2 3 2" xfId="35682" xr:uid="{00000000-0005-0000-0000-000012490000}"/>
    <cellStyle name="Normal 5 12 2 2 4" xfId="30372" xr:uid="{00000000-0005-0000-0000-000013490000}"/>
    <cellStyle name="Normal 5 12 2 2 5" xfId="25057" xr:uid="{00000000-0005-0000-0000-000014490000}"/>
    <cellStyle name="Normal 5 12 2 3" xfId="8975" xr:uid="{00000000-0005-0000-0000-000015490000}"/>
    <cellStyle name="Normal 5 12 2 3 2" xfId="19420" xr:uid="{00000000-0005-0000-0000-000016490000}"/>
    <cellStyle name="Normal 5 12 2 3 2 2" xfId="42765" xr:uid="{00000000-0005-0000-0000-000017490000}"/>
    <cellStyle name="Normal 5 12 2 3 3" xfId="14266" xr:uid="{00000000-0005-0000-0000-000018490000}"/>
    <cellStyle name="Normal 5 12 2 3 3 2" xfId="37450" xr:uid="{00000000-0005-0000-0000-000019490000}"/>
    <cellStyle name="Normal 5 12 2 3 4" xfId="32140" xr:uid="{00000000-0005-0000-0000-00001A490000}"/>
    <cellStyle name="Normal 5 12 2 3 5" xfId="26825" xr:uid="{00000000-0005-0000-0000-00001B490000}"/>
    <cellStyle name="Normal 5 12 2 4" xfId="16047" xr:uid="{00000000-0005-0000-0000-00001C490000}"/>
    <cellStyle name="Normal 5 12 2 4 2" xfId="39234" xr:uid="{00000000-0005-0000-0000-00001D490000}"/>
    <cellStyle name="Normal 5 12 2 5" xfId="10738" xr:uid="{00000000-0005-0000-0000-00001E490000}"/>
    <cellStyle name="Normal 5 12 2 5 2" xfId="33919" xr:uid="{00000000-0005-0000-0000-00001F490000}"/>
    <cellStyle name="Normal 5 12 2 6" xfId="21365" xr:uid="{00000000-0005-0000-0000-000020490000}"/>
    <cellStyle name="Normal 5 12 2 6 2" xfId="28609" xr:uid="{00000000-0005-0000-0000-000021490000}"/>
    <cellStyle name="Normal 5 12 2 7" xfId="23294" xr:uid="{00000000-0005-0000-0000-000022490000}"/>
    <cellStyle name="Normal 5 12 2 8" xfId="44560" xr:uid="{00000000-0005-0000-0000-000023490000}"/>
    <cellStyle name="Normal 5 12 2 9" xfId="4866" xr:uid="{00000000-0005-0000-0000-000024490000}"/>
    <cellStyle name="Normal 5 12 3" xfId="6532" xr:uid="{00000000-0005-0000-0000-000025490000}"/>
    <cellStyle name="Normal 5 12 3 2" xfId="16933" xr:uid="{00000000-0005-0000-0000-000026490000}"/>
    <cellStyle name="Normal 5 12 3 2 2" xfId="40185" xr:uid="{00000000-0005-0000-0000-000027490000}"/>
    <cellStyle name="Normal 5 12 3 3" xfId="11687" xr:uid="{00000000-0005-0000-0000-000028490000}"/>
    <cellStyle name="Normal 5 12 3 3 2" xfId="34870" xr:uid="{00000000-0005-0000-0000-000029490000}"/>
    <cellStyle name="Normal 5 12 3 4" xfId="29560" xr:uid="{00000000-0005-0000-0000-00002A490000}"/>
    <cellStyle name="Normal 5 12 3 5" xfId="24245" xr:uid="{00000000-0005-0000-0000-00002B490000}"/>
    <cellStyle name="Normal 5 12 4" xfId="8222" xr:uid="{00000000-0005-0000-0000-00002C490000}"/>
    <cellStyle name="Normal 5 12 4 2" xfId="18608" xr:uid="{00000000-0005-0000-0000-00002D490000}"/>
    <cellStyle name="Normal 5 12 4 2 2" xfId="41953" xr:uid="{00000000-0005-0000-0000-00002E490000}"/>
    <cellStyle name="Normal 5 12 4 3" xfId="13454" xr:uid="{00000000-0005-0000-0000-00002F490000}"/>
    <cellStyle name="Normal 5 12 4 3 2" xfId="36638" xr:uid="{00000000-0005-0000-0000-000030490000}"/>
    <cellStyle name="Normal 5 12 4 4" xfId="31328" xr:uid="{00000000-0005-0000-0000-000031490000}"/>
    <cellStyle name="Normal 5 12 4 5" xfId="26013" xr:uid="{00000000-0005-0000-0000-000032490000}"/>
    <cellStyle name="Normal 5 12 5" xfId="15235" xr:uid="{00000000-0005-0000-0000-000033490000}"/>
    <cellStyle name="Normal 5 12 5 2" xfId="38422" xr:uid="{00000000-0005-0000-0000-000034490000}"/>
    <cellStyle name="Normal 5 12 6" xfId="9926" xr:uid="{00000000-0005-0000-0000-000035490000}"/>
    <cellStyle name="Normal 5 12 6 2" xfId="33107" xr:uid="{00000000-0005-0000-0000-000036490000}"/>
    <cellStyle name="Normal 5 12 7" xfId="20553" xr:uid="{00000000-0005-0000-0000-000037490000}"/>
    <cellStyle name="Normal 5 12 7 2" xfId="27797" xr:uid="{00000000-0005-0000-0000-000038490000}"/>
    <cellStyle name="Normal 5 12 8" xfId="22482" xr:uid="{00000000-0005-0000-0000-000039490000}"/>
    <cellStyle name="Normal 5 12 9" xfId="43748" xr:uid="{00000000-0005-0000-0000-00003A490000}"/>
    <cellStyle name="Normal 5 13" xfId="526" xr:uid="{00000000-0005-0000-0000-00003B490000}"/>
    <cellStyle name="Normal 5 13 10" xfId="2490" xr:uid="{00000000-0005-0000-0000-00003C490000}"/>
    <cellStyle name="Normal 5 13 2" xfId="6121" xr:uid="{00000000-0005-0000-0000-00003D490000}"/>
    <cellStyle name="Normal 5 13 2 2" xfId="16563" xr:uid="{00000000-0005-0000-0000-00003E490000}"/>
    <cellStyle name="Normal 5 13 2 2 2" xfId="39767" xr:uid="{00000000-0005-0000-0000-00003F490000}"/>
    <cellStyle name="Normal 5 13 2 3" xfId="11269" xr:uid="{00000000-0005-0000-0000-000040490000}"/>
    <cellStyle name="Normal 5 13 2 3 2" xfId="34452" xr:uid="{00000000-0005-0000-0000-000041490000}"/>
    <cellStyle name="Normal 5 13 2 4" xfId="29142" xr:uid="{00000000-0005-0000-0000-000042490000}"/>
    <cellStyle name="Normal 5 13 2 5" xfId="23827" xr:uid="{00000000-0005-0000-0000-000043490000}"/>
    <cellStyle name="Normal 5 13 3" xfId="7852" xr:uid="{00000000-0005-0000-0000-000044490000}"/>
    <cellStyle name="Normal 5 13 3 2" xfId="18191" xr:uid="{00000000-0005-0000-0000-000045490000}"/>
    <cellStyle name="Normal 5 13 3 2 2" xfId="41535" xr:uid="{00000000-0005-0000-0000-000046490000}"/>
    <cellStyle name="Normal 5 13 3 3" xfId="13036" xr:uid="{00000000-0005-0000-0000-000047490000}"/>
    <cellStyle name="Normal 5 13 3 3 2" xfId="36220" xr:uid="{00000000-0005-0000-0000-000048490000}"/>
    <cellStyle name="Normal 5 13 3 4" xfId="30910" xr:uid="{00000000-0005-0000-0000-000049490000}"/>
    <cellStyle name="Normal 5 13 3 5" xfId="25595" xr:uid="{00000000-0005-0000-0000-00004A490000}"/>
    <cellStyle name="Normal 5 13 4" xfId="14817" xr:uid="{00000000-0005-0000-0000-00004B490000}"/>
    <cellStyle name="Normal 5 13 4 2" xfId="38004" xr:uid="{00000000-0005-0000-0000-00004C490000}"/>
    <cellStyle name="Normal 5 13 5" xfId="9508" xr:uid="{00000000-0005-0000-0000-00004D490000}"/>
    <cellStyle name="Normal 5 13 5 2" xfId="32689" xr:uid="{00000000-0005-0000-0000-00004E490000}"/>
    <cellStyle name="Normal 5 13 6" xfId="20135" xr:uid="{00000000-0005-0000-0000-00004F490000}"/>
    <cellStyle name="Normal 5 13 6 2" xfId="27379" xr:uid="{00000000-0005-0000-0000-000050490000}"/>
    <cellStyle name="Normal 5 13 7" xfId="22064" xr:uid="{00000000-0005-0000-0000-000051490000}"/>
    <cellStyle name="Normal 5 13 8" xfId="43330" xr:uid="{00000000-0005-0000-0000-000052490000}"/>
    <cellStyle name="Normal 5 13 9" xfId="4867" xr:uid="{00000000-0005-0000-0000-000053490000}"/>
    <cellStyle name="Normal 5 14" xfId="1353" xr:uid="{00000000-0005-0000-0000-000054490000}"/>
    <cellStyle name="Normal 5 14 10" xfId="3302" xr:uid="{00000000-0005-0000-0000-000055490000}"/>
    <cellStyle name="Normal 5 14 2" xfId="6920" xr:uid="{00000000-0005-0000-0000-000056490000}"/>
    <cellStyle name="Normal 5 14 2 2" xfId="17291" xr:uid="{00000000-0005-0000-0000-000057490000}"/>
    <cellStyle name="Normal 5 14 2 2 2" xfId="40579" xr:uid="{00000000-0005-0000-0000-000058490000}"/>
    <cellStyle name="Normal 5 14 2 3" xfId="12081" xr:uid="{00000000-0005-0000-0000-000059490000}"/>
    <cellStyle name="Normal 5 14 2 3 2" xfId="35264" xr:uid="{00000000-0005-0000-0000-00005A490000}"/>
    <cellStyle name="Normal 5 14 2 4" xfId="29954" xr:uid="{00000000-0005-0000-0000-00005B490000}"/>
    <cellStyle name="Normal 5 14 2 5" xfId="24639" xr:uid="{00000000-0005-0000-0000-00005C490000}"/>
    <cellStyle name="Normal 5 14 3" xfId="8580" xr:uid="{00000000-0005-0000-0000-00005D490000}"/>
    <cellStyle name="Normal 5 14 3 2" xfId="19002" xr:uid="{00000000-0005-0000-0000-00005E490000}"/>
    <cellStyle name="Normal 5 14 3 2 2" xfId="42347" xr:uid="{00000000-0005-0000-0000-00005F490000}"/>
    <cellStyle name="Normal 5 14 3 3" xfId="13848" xr:uid="{00000000-0005-0000-0000-000060490000}"/>
    <cellStyle name="Normal 5 14 3 3 2" xfId="37032" xr:uid="{00000000-0005-0000-0000-000061490000}"/>
    <cellStyle name="Normal 5 14 3 4" xfId="31722" xr:uid="{00000000-0005-0000-0000-000062490000}"/>
    <cellStyle name="Normal 5 14 3 5" xfId="26407" xr:uid="{00000000-0005-0000-0000-000063490000}"/>
    <cellStyle name="Normal 5 14 4" xfId="15629" xr:uid="{00000000-0005-0000-0000-000064490000}"/>
    <cellStyle name="Normal 5 14 4 2" xfId="38816" xr:uid="{00000000-0005-0000-0000-000065490000}"/>
    <cellStyle name="Normal 5 14 5" xfId="10320" xr:uid="{00000000-0005-0000-0000-000066490000}"/>
    <cellStyle name="Normal 5 14 5 2" xfId="33501" xr:uid="{00000000-0005-0000-0000-000067490000}"/>
    <cellStyle name="Normal 5 14 6" xfId="20947" xr:uid="{00000000-0005-0000-0000-000068490000}"/>
    <cellStyle name="Normal 5 14 6 2" xfId="28191" xr:uid="{00000000-0005-0000-0000-000069490000}"/>
    <cellStyle name="Normal 5 14 7" xfId="22876" xr:uid="{00000000-0005-0000-0000-00006A490000}"/>
    <cellStyle name="Normal 5 14 8" xfId="44142" xr:uid="{00000000-0005-0000-0000-00006B490000}"/>
    <cellStyle name="Normal 5 14 9" xfId="4868" xr:uid="{00000000-0005-0000-0000-00006C490000}"/>
    <cellStyle name="Normal 5 15" xfId="371" xr:uid="{00000000-0005-0000-0000-00006D490000}"/>
    <cellStyle name="Normal 5 15 2" xfId="5966" xr:uid="{00000000-0005-0000-0000-00006E490000}"/>
    <cellStyle name="Normal 5 15 2 2" xfId="7739" xr:uid="{00000000-0005-0000-0000-00006F490000}"/>
    <cellStyle name="Normal 5 15 2 2 2" xfId="41408" xr:uid="{00000000-0005-0000-0000-000070490000}"/>
    <cellStyle name="Normal 5 15 2 3" xfId="12909" xr:uid="{00000000-0005-0000-0000-000071490000}"/>
    <cellStyle name="Normal 5 15 2 3 2" xfId="36093" xr:uid="{00000000-0005-0000-0000-000072490000}"/>
    <cellStyle name="Normal 5 15 2 4" xfId="21916" xr:uid="{00000000-0005-0000-0000-000073490000}"/>
    <cellStyle name="Normal 5 15 2 4 2" xfId="30783" xr:uid="{00000000-0005-0000-0000-000074490000}"/>
    <cellStyle name="Normal 5 15 2 5" xfId="25468" xr:uid="{00000000-0005-0000-0000-000075490000}"/>
    <cellStyle name="Normal 5 15 3" xfId="5985" xr:uid="{00000000-0005-0000-0000-000076490000}"/>
    <cellStyle name="Normal 5 15 3 2" xfId="37877" xr:uid="{00000000-0005-0000-0000-000077490000}"/>
    <cellStyle name="Normal 5 15 4" xfId="9381" xr:uid="{00000000-0005-0000-0000-000078490000}"/>
    <cellStyle name="Normal 5 15 4 2" xfId="32562" xr:uid="{00000000-0005-0000-0000-000079490000}"/>
    <cellStyle name="Normal 5 15 5" xfId="20014" xr:uid="{00000000-0005-0000-0000-00007A490000}"/>
    <cellStyle name="Normal 5 15 5 2" xfId="27252" xr:uid="{00000000-0005-0000-0000-00007B490000}"/>
    <cellStyle name="Normal 5 15 6" xfId="21937" xr:uid="{00000000-0005-0000-0000-00007C490000}"/>
    <cellStyle name="Normal 5 16" xfId="2166" xr:uid="{00000000-0005-0000-0000-00007D490000}"/>
    <cellStyle name="Normal 5 16 2" xfId="5969" xr:uid="{00000000-0005-0000-0000-00007E490000}"/>
    <cellStyle name="Normal 5 16 2 2" xfId="39628" xr:uid="{00000000-0005-0000-0000-00007F490000}"/>
    <cellStyle name="Normal 5 16 2 3" xfId="44961" xr:uid="{00000000-0005-0000-0000-000080490000}"/>
    <cellStyle name="Normal 5 16 2 4" xfId="16441" xr:uid="{00000000-0005-0000-0000-000081490000}"/>
    <cellStyle name="Normal 5 16 3" xfId="5989" xr:uid="{00000000-0005-0000-0000-000082490000}"/>
    <cellStyle name="Normal 5 16 3 2" xfId="34313" xr:uid="{00000000-0005-0000-0000-000083490000}"/>
    <cellStyle name="Normal 5 16 4" xfId="21758" xr:uid="{00000000-0005-0000-0000-000084490000}"/>
    <cellStyle name="Normal 5 16 4 2" xfId="29003" xr:uid="{00000000-0005-0000-0000-000085490000}"/>
    <cellStyle name="Normal 5 16 5" xfId="23688" xr:uid="{00000000-0005-0000-0000-000086490000}"/>
    <cellStyle name="Normal 5 17" xfId="335" xr:uid="{00000000-0005-0000-0000-000087490000}"/>
    <cellStyle name="Normal 5 17 2" xfId="5965" xr:uid="{00000000-0005-0000-0000-000088490000}"/>
    <cellStyle name="Normal 5 17 2 2" xfId="41391" xr:uid="{00000000-0005-0000-0000-000089490000}"/>
    <cellStyle name="Normal 5 17 2 3" xfId="44960" xr:uid="{00000000-0005-0000-0000-00008A490000}"/>
    <cellStyle name="Normal 5 17 2 4" xfId="18055" xr:uid="{00000000-0005-0000-0000-00008B490000}"/>
    <cellStyle name="Normal 5 17 3" xfId="7720" xr:uid="{00000000-0005-0000-0000-00008C490000}"/>
    <cellStyle name="Normal 5 17 3 2" xfId="36076" xr:uid="{00000000-0005-0000-0000-00008D490000}"/>
    <cellStyle name="Normal 5 17 4" xfId="20001" xr:uid="{00000000-0005-0000-0000-00008E490000}"/>
    <cellStyle name="Normal 5 17 4 2" xfId="30766" xr:uid="{00000000-0005-0000-0000-00008F490000}"/>
    <cellStyle name="Normal 5 17 5" xfId="25451" xr:uid="{00000000-0005-0000-0000-000090490000}"/>
    <cellStyle name="Normal 5 18" xfId="53" xr:uid="{00000000-0005-0000-0000-000091490000}"/>
    <cellStyle name="Normal 5 18 2" xfId="5964" xr:uid="{00000000-0005-0000-0000-000092490000}"/>
    <cellStyle name="Normal 5 18 2 2" xfId="43159" xr:uid="{00000000-0005-0000-0000-000093490000}"/>
    <cellStyle name="Normal 5 18 2 3" xfId="44959" xr:uid="{00000000-0005-0000-0000-000094490000}"/>
    <cellStyle name="Normal 5 18 2 4" xfId="19814" xr:uid="{00000000-0005-0000-0000-000095490000}"/>
    <cellStyle name="Normal 5 18 3" xfId="9352" xr:uid="{00000000-0005-0000-0000-000096490000}"/>
    <cellStyle name="Normal 5 18 3 2" xfId="37844" xr:uid="{00000000-0005-0000-0000-000097490000}"/>
    <cellStyle name="Normal 5 18 3 3" xfId="14660" xr:uid="{00000000-0005-0000-0000-000098490000}"/>
    <cellStyle name="Normal 5 18 4" xfId="32534" xr:uid="{00000000-0005-0000-0000-000099490000}"/>
    <cellStyle name="Normal 5 18 5" xfId="27219" xr:uid="{00000000-0005-0000-0000-00009A490000}"/>
    <cellStyle name="Normal 5 18 6" xfId="43191" xr:uid="{00000000-0005-0000-0000-00009B490000}"/>
    <cellStyle name="Normal 5 18 7" xfId="9345" xr:uid="{00000000-0005-0000-0000-00009C490000}"/>
    <cellStyle name="Normal 5 19" xfId="5957" xr:uid="{00000000-0005-0000-0000-00009D490000}"/>
    <cellStyle name="Normal 5 19 2" xfId="19820" xr:uid="{00000000-0005-0000-0000-00009E490000}"/>
    <cellStyle name="Normal 5 19 2 2" xfId="43165" xr:uid="{00000000-0005-0000-0000-00009F490000}"/>
    <cellStyle name="Normal 5 19 3" xfId="14665" xr:uid="{00000000-0005-0000-0000-0000A0490000}"/>
    <cellStyle name="Normal 5 19 3 2" xfId="37850" xr:uid="{00000000-0005-0000-0000-0000A1490000}"/>
    <cellStyle name="Normal 5 19 4" xfId="32540" xr:uid="{00000000-0005-0000-0000-0000A2490000}"/>
    <cellStyle name="Normal 5 19 5" xfId="27225" xr:uid="{00000000-0005-0000-0000-0000A3490000}"/>
    <cellStyle name="Normal 5 19 6" xfId="43185" xr:uid="{00000000-0005-0000-0000-0000A4490000}"/>
    <cellStyle name="Normal 5 2" xfId="59" xr:uid="{00000000-0005-0000-0000-0000A5490000}"/>
    <cellStyle name="Normal 5 2 10" xfId="1384" xr:uid="{00000000-0005-0000-0000-0000A6490000}"/>
    <cellStyle name="Normal 5 2 10 10" xfId="3333" xr:uid="{00000000-0005-0000-0000-0000A7490000}"/>
    <cellStyle name="Normal 5 2 10 2" xfId="6951" xr:uid="{00000000-0005-0000-0000-0000A8490000}"/>
    <cellStyle name="Normal 5 2 10 2 2" xfId="17322" xr:uid="{00000000-0005-0000-0000-0000A9490000}"/>
    <cellStyle name="Normal 5 2 10 2 2 2" xfId="40610" xr:uid="{00000000-0005-0000-0000-0000AA490000}"/>
    <cellStyle name="Normal 5 2 10 2 3" xfId="12112" xr:uid="{00000000-0005-0000-0000-0000AB490000}"/>
    <cellStyle name="Normal 5 2 10 2 3 2" xfId="35295" xr:uid="{00000000-0005-0000-0000-0000AC490000}"/>
    <cellStyle name="Normal 5 2 10 2 4" xfId="29985" xr:uid="{00000000-0005-0000-0000-0000AD490000}"/>
    <cellStyle name="Normal 5 2 10 2 5" xfId="24670" xr:uid="{00000000-0005-0000-0000-0000AE490000}"/>
    <cellStyle name="Normal 5 2 10 3" xfId="8611" xr:uid="{00000000-0005-0000-0000-0000AF490000}"/>
    <cellStyle name="Normal 5 2 10 3 2" xfId="19033" xr:uid="{00000000-0005-0000-0000-0000B0490000}"/>
    <cellStyle name="Normal 5 2 10 3 2 2" xfId="42378" xr:uid="{00000000-0005-0000-0000-0000B1490000}"/>
    <cellStyle name="Normal 5 2 10 3 3" xfId="13879" xr:uid="{00000000-0005-0000-0000-0000B2490000}"/>
    <cellStyle name="Normal 5 2 10 3 3 2" xfId="37063" xr:uid="{00000000-0005-0000-0000-0000B3490000}"/>
    <cellStyle name="Normal 5 2 10 3 4" xfId="31753" xr:uid="{00000000-0005-0000-0000-0000B4490000}"/>
    <cellStyle name="Normal 5 2 10 3 5" xfId="26438" xr:uid="{00000000-0005-0000-0000-0000B5490000}"/>
    <cellStyle name="Normal 5 2 10 4" xfId="15660" xr:uid="{00000000-0005-0000-0000-0000B6490000}"/>
    <cellStyle name="Normal 5 2 10 4 2" xfId="38847" xr:uid="{00000000-0005-0000-0000-0000B7490000}"/>
    <cellStyle name="Normal 5 2 10 5" xfId="10351" xr:uid="{00000000-0005-0000-0000-0000B8490000}"/>
    <cellStyle name="Normal 5 2 10 5 2" xfId="33532" xr:uid="{00000000-0005-0000-0000-0000B9490000}"/>
    <cellStyle name="Normal 5 2 10 6" xfId="20978" xr:uid="{00000000-0005-0000-0000-0000BA490000}"/>
    <cellStyle name="Normal 5 2 10 6 2" xfId="28222" xr:uid="{00000000-0005-0000-0000-0000BB490000}"/>
    <cellStyle name="Normal 5 2 10 7" xfId="22907" xr:uid="{00000000-0005-0000-0000-0000BC490000}"/>
    <cellStyle name="Normal 5 2 10 8" xfId="44173" xr:uid="{00000000-0005-0000-0000-0000BD490000}"/>
    <cellStyle name="Normal 5 2 10 9" xfId="4869" xr:uid="{00000000-0005-0000-0000-0000BE490000}"/>
    <cellStyle name="Normal 5 2 11" xfId="6022" xr:uid="{00000000-0005-0000-0000-0000BF490000}"/>
    <cellStyle name="Normal 5 2 11 2" xfId="16475" xr:uid="{00000000-0005-0000-0000-0000C0490000}"/>
    <cellStyle name="Normal 5 2 11 2 2" xfId="39664" xr:uid="{00000000-0005-0000-0000-0000C1490000}"/>
    <cellStyle name="Normal 5 2 11 3" xfId="11166" xr:uid="{00000000-0005-0000-0000-0000C2490000}"/>
    <cellStyle name="Normal 5 2 11 3 2" xfId="34349" xr:uid="{00000000-0005-0000-0000-0000C3490000}"/>
    <cellStyle name="Normal 5 2 11 4" xfId="29039" xr:uid="{00000000-0005-0000-0000-0000C4490000}"/>
    <cellStyle name="Normal 5 2 11 5" xfId="23724" xr:uid="{00000000-0005-0000-0000-0000C5490000}"/>
    <cellStyle name="Normal 5 2 12" xfId="7762" xr:uid="{00000000-0005-0000-0000-0000C6490000}"/>
    <cellStyle name="Normal 5 2 12 2" xfId="18093" xr:uid="{00000000-0005-0000-0000-0000C7490000}"/>
    <cellStyle name="Normal 5 2 12 2 2" xfId="41432" xr:uid="{00000000-0005-0000-0000-0000C8490000}"/>
    <cellStyle name="Normal 5 2 12 3" xfId="12933" xr:uid="{00000000-0005-0000-0000-0000C9490000}"/>
    <cellStyle name="Normal 5 2 12 3 2" xfId="36117" xr:uid="{00000000-0005-0000-0000-0000CA490000}"/>
    <cellStyle name="Normal 5 2 12 4" xfId="30807" xr:uid="{00000000-0005-0000-0000-0000CB490000}"/>
    <cellStyle name="Normal 5 2 12 5" xfId="25492" xr:uid="{00000000-0005-0000-0000-0000CC490000}"/>
    <cellStyle name="Normal 5 2 13" xfId="14715" xr:uid="{00000000-0005-0000-0000-0000CD490000}"/>
    <cellStyle name="Normal 5 2 13 2" xfId="37901" xr:uid="{00000000-0005-0000-0000-0000CE490000}"/>
    <cellStyle name="Normal 5 2 14" xfId="9405" xr:uid="{00000000-0005-0000-0000-0000CF490000}"/>
    <cellStyle name="Normal 5 2 14 2" xfId="32586" xr:uid="{00000000-0005-0000-0000-0000D0490000}"/>
    <cellStyle name="Normal 5 2 15" xfId="27276" xr:uid="{00000000-0005-0000-0000-0000D1490000}"/>
    <cellStyle name="Normal 5 2 16" xfId="21961" xr:uid="{00000000-0005-0000-0000-0000D2490000}"/>
    <cellStyle name="Normal 5 2 2" xfId="339" xr:uid="{00000000-0005-0000-0000-0000D3490000}"/>
    <cellStyle name="Normal 5 2 2 10" xfId="7763" xr:uid="{00000000-0005-0000-0000-0000D4490000}"/>
    <cellStyle name="Normal 5 2 2 10 2" xfId="18094" xr:uid="{00000000-0005-0000-0000-0000D5490000}"/>
    <cellStyle name="Normal 5 2 2 10 2 2" xfId="41433" xr:uid="{00000000-0005-0000-0000-0000D6490000}"/>
    <cellStyle name="Normal 5 2 2 10 3" xfId="12934" xr:uid="{00000000-0005-0000-0000-0000D7490000}"/>
    <cellStyle name="Normal 5 2 2 10 3 2" xfId="36118" xr:uid="{00000000-0005-0000-0000-0000D8490000}"/>
    <cellStyle name="Normal 5 2 2 10 4" xfId="30808" xr:uid="{00000000-0005-0000-0000-0000D9490000}"/>
    <cellStyle name="Normal 5 2 2 10 5" xfId="25493" xr:uid="{00000000-0005-0000-0000-0000DA490000}"/>
    <cellStyle name="Normal 5 2 2 11" xfId="14716" xr:uid="{00000000-0005-0000-0000-0000DB490000}"/>
    <cellStyle name="Normal 5 2 2 11 2" xfId="37902" xr:uid="{00000000-0005-0000-0000-0000DC490000}"/>
    <cellStyle name="Normal 5 2 2 12" xfId="9406" xr:uid="{00000000-0005-0000-0000-0000DD490000}"/>
    <cellStyle name="Normal 5 2 2 12 2" xfId="32587" xr:uid="{00000000-0005-0000-0000-0000DE490000}"/>
    <cellStyle name="Normal 5 2 2 13" xfId="20003" xr:uid="{00000000-0005-0000-0000-0000DF490000}"/>
    <cellStyle name="Normal 5 2 2 13 2" xfId="27277" xr:uid="{00000000-0005-0000-0000-0000E0490000}"/>
    <cellStyle name="Normal 5 2 2 14" xfId="21962" xr:uid="{00000000-0005-0000-0000-0000E1490000}"/>
    <cellStyle name="Normal 5 2 2 15" xfId="43203" xr:uid="{00000000-0005-0000-0000-0000E2490000}"/>
    <cellStyle name="Normal 5 2 2 16" xfId="4870" xr:uid="{00000000-0005-0000-0000-0000E3490000}"/>
    <cellStyle name="Normal 5 2 2 17" xfId="2362" xr:uid="{00000000-0005-0000-0000-0000E4490000}"/>
    <cellStyle name="Normal 5 2 2 2" xfId="452" xr:uid="{00000000-0005-0000-0000-0000E5490000}"/>
    <cellStyle name="Normal 5 2 2 2 10" xfId="14742" xr:uid="{00000000-0005-0000-0000-0000E6490000}"/>
    <cellStyle name="Normal 5 2 2 2 10 2" xfId="37929" xr:uid="{00000000-0005-0000-0000-0000E7490000}"/>
    <cellStyle name="Normal 5 2 2 2 11" xfId="9433" xr:uid="{00000000-0005-0000-0000-0000E8490000}"/>
    <cellStyle name="Normal 5 2 2 2 11 2" xfId="32614" xr:uid="{00000000-0005-0000-0000-0000E9490000}"/>
    <cellStyle name="Normal 5 2 2 2 12" xfId="20062" xr:uid="{00000000-0005-0000-0000-0000EA490000}"/>
    <cellStyle name="Normal 5 2 2 2 12 2" xfId="27304" xr:uid="{00000000-0005-0000-0000-0000EB490000}"/>
    <cellStyle name="Normal 5 2 2 2 13" xfId="21989" xr:uid="{00000000-0005-0000-0000-0000EC490000}"/>
    <cellStyle name="Normal 5 2 2 2 14" xfId="43257" xr:uid="{00000000-0005-0000-0000-0000ED490000}"/>
    <cellStyle name="Normal 5 2 2 2 15" xfId="4871" xr:uid="{00000000-0005-0000-0000-0000EE490000}"/>
    <cellStyle name="Normal 5 2 2 2 16" xfId="2417" xr:uid="{00000000-0005-0000-0000-0000EF490000}"/>
    <cellStyle name="Normal 5 2 2 2 2" xfId="513" xr:uid="{00000000-0005-0000-0000-0000F0490000}"/>
    <cellStyle name="Normal 5 2 2 2 2 10" xfId="9495" xr:uid="{00000000-0005-0000-0000-0000F1490000}"/>
    <cellStyle name="Normal 5 2 2 2 2 10 2" xfId="32676" xr:uid="{00000000-0005-0000-0000-0000F2490000}"/>
    <cellStyle name="Normal 5 2 2 2 2 11" xfId="20122" xr:uid="{00000000-0005-0000-0000-0000F3490000}"/>
    <cellStyle name="Normal 5 2 2 2 2 11 2" xfId="27366" xr:uid="{00000000-0005-0000-0000-0000F4490000}"/>
    <cellStyle name="Normal 5 2 2 2 2 12" xfId="22051" xr:uid="{00000000-0005-0000-0000-0000F5490000}"/>
    <cellStyle name="Normal 5 2 2 2 2 13" xfId="43317" xr:uid="{00000000-0005-0000-0000-0000F6490000}"/>
    <cellStyle name="Normal 5 2 2 2 2 14" xfId="4872" xr:uid="{00000000-0005-0000-0000-0000F7490000}"/>
    <cellStyle name="Normal 5 2 2 2 2 15" xfId="2477" xr:uid="{00000000-0005-0000-0000-0000F8490000}"/>
    <cellStyle name="Normal 5 2 2 2 2 2" xfId="785" xr:uid="{00000000-0005-0000-0000-0000F9490000}"/>
    <cellStyle name="Normal 5 2 2 2 2 2 10" xfId="43586" xr:uid="{00000000-0005-0000-0000-0000FA490000}"/>
    <cellStyle name="Normal 5 2 2 2 2 2 11" xfId="4873" xr:uid="{00000000-0005-0000-0000-0000FB490000}"/>
    <cellStyle name="Normal 5 2 2 2 2 2 12" xfId="2746" xr:uid="{00000000-0005-0000-0000-0000FC490000}"/>
    <cellStyle name="Normal 5 2 2 2 2 2 2" xfId="1201" xr:uid="{00000000-0005-0000-0000-0000FD490000}"/>
    <cellStyle name="Normal 5 2 2 2 2 2 2 10" xfId="4874" xr:uid="{00000000-0005-0000-0000-0000FE490000}"/>
    <cellStyle name="Normal 5 2 2 2 2 2 2 11" xfId="3152" xr:uid="{00000000-0005-0000-0000-0000FF490000}"/>
    <cellStyle name="Normal 5 2 2 2 2 2 2 2" xfId="2016" xr:uid="{00000000-0005-0000-0000-0000004A0000}"/>
    <cellStyle name="Normal 5 2 2 2 2 2 2 2 10" xfId="3964" xr:uid="{00000000-0005-0000-0000-0000014A0000}"/>
    <cellStyle name="Normal 5 2 2 2 2 2 2 2 2" xfId="7572" xr:uid="{00000000-0005-0000-0000-0000024A0000}"/>
    <cellStyle name="Normal 5 2 2 2 2 2 2 2 2 2" xfId="17917" xr:uid="{00000000-0005-0000-0000-0000034A0000}"/>
    <cellStyle name="Normal 5 2 2 2 2 2 2 2 2 2 2" xfId="41241" xr:uid="{00000000-0005-0000-0000-0000044A0000}"/>
    <cellStyle name="Normal 5 2 2 2 2 2 2 2 2 3" xfId="12743" xr:uid="{00000000-0005-0000-0000-0000054A0000}"/>
    <cellStyle name="Normal 5 2 2 2 2 2 2 2 2 3 2" xfId="35926" xr:uid="{00000000-0005-0000-0000-0000064A0000}"/>
    <cellStyle name="Normal 5 2 2 2 2 2 2 2 2 4" xfId="30616" xr:uid="{00000000-0005-0000-0000-0000074A0000}"/>
    <cellStyle name="Normal 5 2 2 2 2 2 2 2 2 5" xfId="25301" xr:uid="{00000000-0005-0000-0000-0000084A0000}"/>
    <cellStyle name="Normal 5 2 2 2 2 2 2 2 3" xfId="9207" xr:uid="{00000000-0005-0000-0000-0000094A0000}"/>
    <cellStyle name="Normal 5 2 2 2 2 2 2 2 3 2" xfId="19664" xr:uid="{00000000-0005-0000-0000-00000A4A0000}"/>
    <cellStyle name="Normal 5 2 2 2 2 2 2 2 3 2 2" xfId="43009" xr:uid="{00000000-0005-0000-0000-00000B4A0000}"/>
    <cellStyle name="Normal 5 2 2 2 2 2 2 2 3 3" xfId="14510" xr:uid="{00000000-0005-0000-0000-00000C4A0000}"/>
    <cellStyle name="Normal 5 2 2 2 2 2 2 2 3 3 2" xfId="37694" xr:uid="{00000000-0005-0000-0000-00000D4A0000}"/>
    <cellStyle name="Normal 5 2 2 2 2 2 2 2 3 4" xfId="32384" xr:uid="{00000000-0005-0000-0000-00000E4A0000}"/>
    <cellStyle name="Normal 5 2 2 2 2 2 2 2 3 5" xfId="27069" xr:uid="{00000000-0005-0000-0000-00000F4A0000}"/>
    <cellStyle name="Normal 5 2 2 2 2 2 2 2 4" xfId="16291" xr:uid="{00000000-0005-0000-0000-0000104A0000}"/>
    <cellStyle name="Normal 5 2 2 2 2 2 2 2 4 2" xfId="39478" xr:uid="{00000000-0005-0000-0000-0000114A0000}"/>
    <cellStyle name="Normal 5 2 2 2 2 2 2 2 5" xfId="10982" xr:uid="{00000000-0005-0000-0000-0000124A0000}"/>
    <cellStyle name="Normal 5 2 2 2 2 2 2 2 5 2" xfId="34163" xr:uid="{00000000-0005-0000-0000-0000134A0000}"/>
    <cellStyle name="Normal 5 2 2 2 2 2 2 2 6" xfId="21609" xr:uid="{00000000-0005-0000-0000-0000144A0000}"/>
    <cellStyle name="Normal 5 2 2 2 2 2 2 2 6 2" xfId="28853" xr:uid="{00000000-0005-0000-0000-0000154A0000}"/>
    <cellStyle name="Normal 5 2 2 2 2 2 2 2 7" xfId="23538" xr:uid="{00000000-0005-0000-0000-0000164A0000}"/>
    <cellStyle name="Normal 5 2 2 2 2 2 2 2 8" xfId="44804" xr:uid="{00000000-0005-0000-0000-0000174A0000}"/>
    <cellStyle name="Normal 5 2 2 2 2 2 2 2 9" xfId="4875" xr:uid="{00000000-0005-0000-0000-0000184A0000}"/>
    <cellStyle name="Normal 5 2 2 2 2 2 2 3" xfId="6772" xr:uid="{00000000-0005-0000-0000-0000194A0000}"/>
    <cellStyle name="Normal 5 2 2 2 2 2 2 3 2" xfId="17153" xr:uid="{00000000-0005-0000-0000-00001A4A0000}"/>
    <cellStyle name="Normal 5 2 2 2 2 2 2 3 2 2" xfId="40429" xr:uid="{00000000-0005-0000-0000-00001B4A0000}"/>
    <cellStyle name="Normal 5 2 2 2 2 2 2 3 3" xfId="11931" xr:uid="{00000000-0005-0000-0000-00001C4A0000}"/>
    <cellStyle name="Normal 5 2 2 2 2 2 2 3 3 2" xfId="35114" xr:uid="{00000000-0005-0000-0000-00001D4A0000}"/>
    <cellStyle name="Normal 5 2 2 2 2 2 2 3 4" xfId="29804" xr:uid="{00000000-0005-0000-0000-00001E4A0000}"/>
    <cellStyle name="Normal 5 2 2 2 2 2 2 3 5" xfId="24489" xr:uid="{00000000-0005-0000-0000-00001F4A0000}"/>
    <cellStyle name="Normal 5 2 2 2 2 2 2 4" xfId="8442" xr:uid="{00000000-0005-0000-0000-0000204A0000}"/>
    <cellStyle name="Normal 5 2 2 2 2 2 2 4 2" xfId="18852" xr:uid="{00000000-0005-0000-0000-0000214A0000}"/>
    <cellStyle name="Normal 5 2 2 2 2 2 2 4 2 2" xfId="42197" xr:uid="{00000000-0005-0000-0000-0000224A0000}"/>
    <cellStyle name="Normal 5 2 2 2 2 2 2 4 3" xfId="13698" xr:uid="{00000000-0005-0000-0000-0000234A0000}"/>
    <cellStyle name="Normal 5 2 2 2 2 2 2 4 3 2" xfId="36882" xr:uid="{00000000-0005-0000-0000-0000244A0000}"/>
    <cellStyle name="Normal 5 2 2 2 2 2 2 4 4" xfId="31572" xr:uid="{00000000-0005-0000-0000-0000254A0000}"/>
    <cellStyle name="Normal 5 2 2 2 2 2 2 4 5" xfId="26257" xr:uid="{00000000-0005-0000-0000-0000264A0000}"/>
    <cellStyle name="Normal 5 2 2 2 2 2 2 5" xfId="15479" xr:uid="{00000000-0005-0000-0000-0000274A0000}"/>
    <cellStyle name="Normal 5 2 2 2 2 2 2 5 2" xfId="38666" xr:uid="{00000000-0005-0000-0000-0000284A0000}"/>
    <cellStyle name="Normal 5 2 2 2 2 2 2 6" xfId="10170" xr:uid="{00000000-0005-0000-0000-0000294A0000}"/>
    <cellStyle name="Normal 5 2 2 2 2 2 2 6 2" xfId="33351" xr:uid="{00000000-0005-0000-0000-00002A4A0000}"/>
    <cellStyle name="Normal 5 2 2 2 2 2 2 7" xfId="20797" xr:uid="{00000000-0005-0000-0000-00002B4A0000}"/>
    <cellStyle name="Normal 5 2 2 2 2 2 2 7 2" xfId="28041" xr:uid="{00000000-0005-0000-0000-00002C4A0000}"/>
    <cellStyle name="Normal 5 2 2 2 2 2 2 8" xfId="22726" xr:uid="{00000000-0005-0000-0000-00002D4A0000}"/>
    <cellStyle name="Normal 5 2 2 2 2 2 2 9" xfId="43992" xr:uid="{00000000-0005-0000-0000-00002E4A0000}"/>
    <cellStyle name="Normal 5 2 2 2 2 2 3" xfId="1609" xr:uid="{00000000-0005-0000-0000-00002F4A0000}"/>
    <cellStyle name="Normal 5 2 2 2 2 2 3 10" xfId="3558" xr:uid="{00000000-0005-0000-0000-0000304A0000}"/>
    <cellStyle name="Normal 5 2 2 2 2 2 3 2" xfId="7172" xr:uid="{00000000-0005-0000-0000-0000314A0000}"/>
    <cellStyle name="Normal 5 2 2 2 2 2 3 2 2" xfId="17535" xr:uid="{00000000-0005-0000-0000-0000324A0000}"/>
    <cellStyle name="Normal 5 2 2 2 2 2 3 2 2 2" xfId="40835" xr:uid="{00000000-0005-0000-0000-0000334A0000}"/>
    <cellStyle name="Normal 5 2 2 2 2 2 3 2 3" xfId="12337" xr:uid="{00000000-0005-0000-0000-0000344A0000}"/>
    <cellStyle name="Normal 5 2 2 2 2 2 3 2 3 2" xfId="35520" xr:uid="{00000000-0005-0000-0000-0000354A0000}"/>
    <cellStyle name="Normal 5 2 2 2 2 2 3 2 4" xfId="30210" xr:uid="{00000000-0005-0000-0000-0000364A0000}"/>
    <cellStyle name="Normal 5 2 2 2 2 2 3 2 5" xfId="24895" xr:uid="{00000000-0005-0000-0000-0000374A0000}"/>
    <cellStyle name="Normal 5 2 2 2 2 2 3 3" xfId="8824" xr:uid="{00000000-0005-0000-0000-0000384A0000}"/>
    <cellStyle name="Normal 5 2 2 2 2 2 3 3 2" xfId="19258" xr:uid="{00000000-0005-0000-0000-0000394A0000}"/>
    <cellStyle name="Normal 5 2 2 2 2 2 3 3 2 2" xfId="42603" xr:uid="{00000000-0005-0000-0000-00003A4A0000}"/>
    <cellStyle name="Normal 5 2 2 2 2 2 3 3 3" xfId="14104" xr:uid="{00000000-0005-0000-0000-00003B4A0000}"/>
    <cellStyle name="Normal 5 2 2 2 2 2 3 3 3 2" xfId="37288" xr:uid="{00000000-0005-0000-0000-00003C4A0000}"/>
    <cellStyle name="Normal 5 2 2 2 2 2 3 3 4" xfId="31978" xr:uid="{00000000-0005-0000-0000-00003D4A0000}"/>
    <cellStyle name="Normal 5 2 2 2 2 2 3 3 5" xfId="26663" xr:uid="{00000000-0005-0000-0000-00003E4A0000}"/>
    <cellStyle name="Normal 5 2 2 2 2 2 3 4" xfId="15885" xr:uid="{00000000-0005-0000-0000-00003F4A0000}"/>
    <cellStyle name="Normal 5 2 2 2 2 2 3 4 2" xfId="39072" xr:uid="{00000000-0005-0000-0000-0000404A0000}"/>
    <cellStyle name="Normal 5 2 2 2 2 2 3 5" xfId="10576" xr:uid="{00000000-0005-0000-0000-0000414A0000}"/>
    <cellStyle name="Normal 5 2 2 2 2 2 3 5 2" xfId="33757" xr:uid="{00000000-0005-0000-0000-0000424A0000}"/>
    <cellStyle name="Normal 5 2 2 2 2 2 3 6" xfId="21203" xr:uid="{00000000-0005-0000-0000-0000434A0000}"/>
    <cellStyle name="Normal 5 2 2 2 2 2 3 6 2" xfId="28447" xr:uid="{00000000-0005-0000-0000-0000444A0000}"/>
    <cellStyle name="Normal 5 2 2 2 2 2 3 7" xfId="23132" xr:uid="{00000000-0005-0000-0000-0000454A0000}"/>
    <cellStyle name="Normal 5 2 2 2 2 2 3 8" xfId="44398" xr:uid="{00000000-0005-0000-0000-0000464A0000}"/>
    <cellStyle name="Normal 5 2 2 2 2 2 3 9" xfId="4876" xr:uid="{00000000-0005-0000-0000-0000474A0000}"/>
    <cellStyle name="Normal 5 2 2 2 2 2 4" xfId="6373" xr:uid="{00000000-0005-0000-0000-0000484A0000}"/>
    <cellStyle name="Normal 5 2 2 2 2 2 4 2" xfId="16795" xr:uid="{00000000-0005-0000-0000-0000494A0000}"/>
    <cellStyle name="Normal 5 2 2 2 2 2 4 2 2" xfId="40023" xr:uid="{00000000-0005-0000-0000-00004A4A0000}"/>
    <cellStyle name="Normal 5 2 2 2 2 2 4 3" xfId="11525" xr:uid="{00000000-0005-0000-0000-00004B4A0000}"/>
    <cellStyle name="Normal 5 2 2 2 2 2 4 3 2" xfId="34708" xr:uid="{00000000-0005-0000-0000-00004C4A0000}"/>
    <cellStyle name="Normal 5 2 2 2 2 2 4 4" xfId="29398" xr:uid="{00000000-0005-0000-0000-00004D4A0000}"/>
    <cellStyle name="Normal 5 2 2 2 2 2 4 5" xfId="24083" xr:uid="{00000000-0005-0000-0000-00004E4A0000}"/>
    <cellStyle name="Normal 5 2 2 2 2 2 5" xfId="8084" xr:uid="{00000000-0005-0000-0000-00004F4A0000}"/>
    <cellStyle name="Normal 5 2 2 2 2 2 5 2" xfId="18447" xr:uid="{00000000-0005-0000-0000-0000504A0000}"/>
    <cellStyle name="Normal 5 2 2 2 2 2 5 2 2" xfId="41791" xr:uid="{00000000-0005-0000-0000-0000514A0000}"/>
    <cellStyle name="Normal 5 2 2 2 2 2 5 3" xfId="13292" xr:uid="{00000000-0005-0000-0000-0000524A0000}"/>
    <cellStyle name="Normal 5 2 2 2 2 2 5 3 2" xfId="36476" xr:uid="{00000000-0005-0000-0000-0000534A0000}"/>
    <cellStyle name="Normal 5 2 2 2 2 2 5 4" xfId="31166" xr:uid="{00000000-0005-0000-0000-0000544A0000}"/>
    <cellStyle name="Normal 5 2 2 2 2 2 5 5" xfId="25851" xr:uid="{00000000-0005-0000-0000-0000554A0000}"/>
    <cellStyle name="Normal 5 2 2 2 2 2 6" xfId="15073" xr:uid="{00000000-0005-0000-0000-0000564A0000}"/>
    <cellStyle name="Normal 5 2 2 2 2 2 6 2" xfId="38260" xr:uid="{00000000-0005-0000-0000-0000574A0000}"/>
    <cellStyle name="Normal 5 2 2 2 2 2 7" xfId="9764" xr:uid="{00000000-0005-0000-0000-0000584A0000}"/>
    <cellStyle name="Normal 5 2 2 2 2 2 7 2" xfId="32945" xr:uid="{00000000-0005-0000-0000-0000594A0000}"/>
    <cellStyle name="Normal 5 2 2 2 2 2 8" xfId="20391" xr:uid="{00000000-0005-0000-0000-00005A4A0000}"/>
    <cellStyle name="Normal 5 2 2 2 2 2 8 2" xfId="27635" xr:uid="{00000000-0005-0000-0000-00005B4A0000}"/>
    <cellStyle name="Normal 5 2 2 2 2 2 9" xfId="22320" xr:uid="{00000000-0005-0000-0000-00005C4A0000}"/>
    <cellStyle name="Normal 5 2 2 2 2 3" xfId="922" xr:uid="{00000000-0005-0000-0000-00005D4A0000}"/>
    <cellStyle name="Normal 5 2 2 2 2 3 10" xfId="43715" xr:uid="{00000000-0005-0000-0000-00005E4A0000}"/>
    <cellStyle name="Normal 5 2 2 2 2 3 11" xfId="4877" xr:uid="{00000000-0005-0000-0000-00005F4A0000}"/>
    <cellStyle name="Normal 5 2 2 2 2 3 12" xfId="2875" xr:uid="{00000000-0005-0000-0000-0000604A0000}"/>
    <cellStyle name="Normal 5 2 2 2 2 3 2" xfId="1330" xr:uid="{00000000-0005-0000-0000-0000614A0000}"/>
    <cellStyle name="Normal 5 2 2 2 2 3 2 10" xfId="4878" xr:uid="{00000000-0005-0000-0000-0000624A0000}"/>
    <cellStyle name="Normal 5 2 2 2 2 3 2 11" xfId="3281" xr:uid="{00000000-0005-0000-0000-0000634A0000}"/>
    <cellStyle name="Normal 5 2 2 2 2 3 2 2" xfId="2145" xr:uid="{00000000-0005-0000-0000-0000644A0000}"/>
    <cellStyle name="Normal 5 2 2 2 2 3 2 2 10" xfId="4093" xr:uid="{00000000-0005-0000-0000-0000654A0000}"/>
    <cellStyle name="Normal 5 2 2 2 2 3 2 2 2" xfId="7699" xr:uid="{00000000-0005-0000-0000-0000664A0000}"/>
    <cellStyle name="Normal 5 2 2 2 2 3 2 2 2 2" xfId="18034" xr:uid="{00000000-0005-0000-0000-0000674A0000}"/>
    <cellStyle name="Normal 5 2 2 2 2 3 2 2 2 2 2" xfId="41370" xr:uid="{00000000-0005-0000-0000-0000684A0000}"/>
    <cellStyle name="Normal 5 2 2 2 2 3 2 2 2 3" xfId="12872" xr:uid="{00000000-0005-0000-0000-0000694A0000}"/>
    <cellStyle name="Normal 5 2 2 2 2 3 2 2 2 3 2" xfId="36055" xr:uid="{00000000-0005-0000-0000-00006A4A0000}"/>
    <cellStyle name="Normal 5 2 2 2 2 3 2 2 2 4" xfId="30745" xr:uid="{00000000-0005-0000-0000-00006B4A0000}"/>
    <cellStyle name="Normal 5 2 2 2 2 3 2 2 2 5" xfId="25430" xr:uid="{00000000-0005-0000-0000-00006C4A0000}"/>
    <cellStyle name="Normal 5 2 2 2 2 3 2 2 3" xfId="9324" xr:uid="{00000000-0005-0000-0000-00006D4A0000}"/>
    <cellStyle name="Normal 5 2 2 2 2 3 2 2 3 2" xfId="19793" xr:uid="{00000000-0005-0000-0000-00006E4A0000}"/>
    <cellStyle name="Normal 5 2 2 2 2 3 2 2 3 2 2" xfId="43138" xr:uid="{00000000-0005-0000-0000-00006F4A0000}"/>
    <cellStyle name="Normal 5 2 2 2 2 3 2 2 3 3" xfId="14639" xr:uid="{00000000-0005-0000-0000-0000704A0000}"/>
    <cellStyle name="Normal 5 2 2 2 2 3 2 2 3 3 2" xfId="37823" xr:uid="{00000000-0005-0000-0000-0000714A0000}"/>
    <cellStyle name="Normal 5 2 2 2 2 3 2 2 3 4" xfId="32513" xr:uid="{00000000-0005-0000-0000-0000724A0000}"/>
    <cellStyle name="Normal 5 2 2 2 2 3 2 2 3 5" xfId="27198" xr:uid="{00000000-0005-0000-0000-0000734A0000}"/>
    <cellStyle name="Normal 5 2 2 2 2 3 2 2 4" xfId="16420" xr:uid="{00000000-0005-0000-0000-0000744A0000}"/>
    <cellStyle name="Normal 5 2 2 2 2 3 2 2 4 2" xfId="39607" xr:uid="{00000000-0005-0000-0000-0000754A0000}"/>
    <cellStyle name="Normal 5 2 2 2 2 3 2 2 5" xfId="11111" xr:uid="{00000000-0005-0000-0000-0000764A0000}"/>
    <cellStyle name="Normal 5 2 2 2 2 3 2 2 5 2" xfId="34292" xr:uid="{00000000-0005-0000-0000-0000774A0000}"/>
    <cellStyle name="Normal 5 2 2 2 2 3 2 2 6" xfId="21738" xr:uid="{00000000-0005-0000-0000-0000784A0000}"/>
    <cellStyle name="Normal 5 2 2 2 2 3 2 2 6 2" xfId="28982" xr:uid="{00000000-0005-0000-0000-0000794A0000}"/>
    <cellStyle name="Normal 5 2 2 2 2 3 2 2 7" xfId="23667" xr:uid="{00000000-0005-0000-0000-00007A4A0000}"/>
    <cellStyle name="Normal 5 2 2 2 2 3 2 2 8" xfId="44933" xr:uid="{00000000-0005-0000-0000-00007B4A0000}"/>
    <cellStyle name="Normal 5 2 2 2 2 3 2 2 9" xfId="4879" xr:uid="{00000000-0005-0000-0000-00007C4A0000}"/>
    <cellStyle name="Normal 5 2 2 2 2 3 2 3" xfId="6899" xr:uid="{00000000-0005-0000-0000-00007D4A0000}"/>
    <cellStyle name="Normal 5 2 2 2 2 3 2 3 2" xfId="17270" xr:uid="{00000000-0005-0000-0000-00007E4A0000}"/>
    <cellStyle name="Normal 5 2 2 2 2 3 2 3 2 2" xfId="40558" xr:uid="{00000000-0005-0000-0000-00007F4A0000}"/>
    <cellStyle name="Normal 5 2 2 2 2 3 2 3 3" xfId="12060" xr:uid="{00000000-0005-0000-0000-0000804A0000}"/>
    <cellStyle name="Normal 5 2 2 2 2 3 2 3 3 2" xfId="35243" xr:uid="{00000000-0005-0000-0000-0000814A0000}"/>
    <cellStyle name="Normal 5 2 2 2 2 3 2 3 4" xfId="29933" xr:uid="{00000000-0005-0000-0000-0000824A0000}"/>
    <cellStyle name="Normal 5 2 2 2 2 3 2 3 5" xfId="24618" xr:uid="{00000000-0005-0000-0000-0000834A0000}"/>
    <cellStyle name="Normal 5 2 2 2 2 3 2 4" xfId="8559" xr:uid="{00000000-0005-0000-0000-0000844A0000}"/>
    <cellStyle name="Normal 5 2 2 2 2 3 2 4 2" xfId="18981" xr:uid="{00000000-0005-0000-0000-0000854A0000}"/>
    <cellStyle name="Normal 5 2 2 2 2 3 2 4 2 2" xfId="42326" xr:uid="{00000000-0005-0000-0000-0000864A0000}"/>
    <cellStyle name="Normal 5 2 2 2 2 3 2 4 3" xfId="13827" xr:uid="{00000000-0005-0000-0000-0000874A0000}"/>
    <cellStyle name="Normal 5 2 2 2 2 3 2 4 3 2" xfId="37011" xr:uid="{00000000-0005-0000-0000-0000884A0000}"/>
    <cellStyle name="Normal 5 2 2 2 2 3 2 4 4" xfId="31701" xr:uid="{00000000-0005-0000-0000-0000894A0000}"/>
    <cellStyle name="Normal 5 2 2 2 2 3 2 4 5" xfId="26386" xr:uid="{00000000-0005-0000-0000-00008A4A0000}"/>
    <cellStyle name="Normal 5 2 2 2 2 3 2 5" xfId="15608" xr:uid="{00000000-0005-0000-0000-00008B4A0000}"/>
    <cellStyle name="Normal 5 2 2 2 2 3 2 5 2" xfId="38795" xr:uid="{00000000-0005-0000-0000-00008C4A0000}"/>
    <cellStyle name="Normal 5 2 2 2 2 3 2 6" xfId="10299" xr:uid="{00000000-0005-0000-0000-00008D4A0000}"/>
    <cellStyle name="Normal 5 2 2 2 2 3 2 6 2" xfId="33480" xr:uid="{00000000-0005-0000-0000-00008E4A0000}"/>
    <cellStyle name="Normal 5 2 2 2 2 3 2 7" xfId="20926" xr:uid="{00000000-0005-0000-0000-00008F4A0000}"/>
    <cellStyle name="Normal 5 2 2 2 2 3 2 7 2" xfId="28170" xr:uid="{00000000-0005-0000-0000-0000904A0000}"/>
    <cellStyle name="Normal 5 2 2 2 2 3 2 8" xfId="22855" xr:uid="{00000000-0005-0000-0000-0000914A0000}"/>
    <cellStyle name="Normal 5 2 2 2 2 3 2 9" xfId="44121" xr:uid="{00000000-0005-0000-0000-0000924A0000}"/>
    <cellStyle name="Normal 5 2 2 2 2 3 3" xfId="1738" xr:uid="{00000000-0005-0000-0000-0000934A0000}"/>
    <cellStyle name="Normal 5 2 2 2 2 3 3 10" xfId="3687" xr:uid="{00000000-0005-0000-0000-0000944A0000}"/>
    <cellStyle name="Normal 5 2 2 2 2 3 3 2" xfId="7299" xr:uid="{00000000-0005-0000-0000-0000954A0000}"/>
    <cellStyle name="Normal 5 2 2 2 2 3 3 2 2" xfId="17652" xr:uid="{00000000-0005-0000-0000-0000964A0000}"/>
    <cellStyle name="Normal 5 2 2 2 2 3 3 2 2 2" xfId="40964" xr:uid="{00000000-0005-0000-0000-0000974A0000}"/>
    <cellStyle name="Normal 5 2 2 2 2 3 3 2 3" xfId="12466" xr:uid="{00000000-0005-0000-0000-0000984A0000}"/>
    <cellStyle name="Normal 5 2 2 2 2 3 3 2 3 2" xfId="35649" xr:uid="{00000000-0005-0000-0000-0000994A0000}"/>
    <cellStyle name="Normal 5 2 2 2 2 3 3 2 4" xfId="30339" xr:uid="{00000000-0005-0000-0000-00009A4A0000}"/>
    <cellStyle name="Normal 5 2 2 2 2 3 3 2 5" xfId="25024" xr:uid="{00000000-0005-0000-0000-00009B4A0000}"/>
    <cellStyle name="Normal 5 2 2 2 2 3 3 3" xfId="8941" xr:uid="{00000000-0005-0000-0000-00009C4A0000}"/>
    <cellStyle name="Normal 5 2 2 2 2 3 3 3 2" xfId="19387" xr:uid="{00000000-0005-0000-0000-00009D4A0000}"/>
    <cellStyle name="Normal 5 2 2 2 2 3 3 3 2 2" xfId="42732" xr:uid="{00000000-0005-0000-0000-00009E4A0000}"/>
    <cellStyle name="Normal 5 2 2 2 2 3 3 3 3" xfId="14233" xr:uid="{00000000-0005-0000-0000-00009F4A0000}"/>
    <cellStyle name="Normal 5 2 2 2 2 3 3 3 3 2" xfId="37417" xr:uid="{00000000-0005-0000-0000-0000A04A0000}"/>
    <cellStyle name="Normal 5 2 2 2 2 3 3 3 4" xfId="32107" xr:uid="{00000000-0005-0000-0000-0000A14A0000}"/>
    <cellStyle name="Normal 5 2 2 2 2 3 3 3 5" xfId="26792" xr:uid="{00000000-0005-0000-0000-0000A24A0000}"/>
    <cellStyle name="Normal 5 2 2 2 2 3 3 4" xfId="16014" xr:uid="{00000000-0005-0000-0000-0000A34A0000}"/>
    <cellStyle name="Normal 5 2 2 2 2 3 3 4 2" xfId="39201" xr:uid="{00000000-0005-0000-0000-0000A44A0000}"/>
    <cellStyle name="Normal 5 2 2 2 2 3 3 5" xfId="10705" xr:uid="{00000000-0005-0000-0000-0000A54A0000}"/>
    <cellStyle name="Normal 5 2 2 2 2 3 3 5 2" xfId="33886" xr:uid="{00000000-0005-0000-0000-0000A64A0000}"/>
    <cellStyle name="Normal 5 2 2 2 2 3 3 6" xfId="21332" xr:uid="{00000000-0005-0000-0000-0000A74A0000}"/>
    <cellStyle name="Normal 5 2 2 2 2 3 3 6 2" xfId="28576" xr:uid="{00000000-0005-0000-0000-0000A84A0000}"/>
    <cellStyle name="Normal 5 2 2 2 2 3 3 7" xfId="23261" xr:uid="{00000000-0005-0000-0000-0000A94A0000}"/>
    <cellStyle name="Normal 5 2 2 2 2 3 3 8" xfId="44527" xr:uid="{00000000-0005-0000-0000-0000AA4A0000}"/>
    <cellStyle name="Normal 5 2 2 2 2 3 3 9" xfId="4880" xr:uid="{00000000-0005-0000-0000-0000AB4A0000}"/>
    <cellStyle name="Normal 5 2 2 2 2 3 4" xfId="6500" xr:uid="{00000000-0005-0000-0000-0000AC4A0000}"/>
    <cellStyle name="Normal 5 2 2 2 2 3 4 2" xfId="16900" xr:uid="{00000000-0005-0000-0000-0000AD4A0000}"/>
    <cellStyle name="Normal 5 2 2 2 2 3 4 2 2" xfId="40152" xr:uid="{00000000-0005-0000-0000-0000AE4A0000}"/>
    <cellStyle name="Normal 5 2 2 2 2 3 4 3" xfId="11654" xr:uid="{00000000-0005-0000-0000-0000AF4A0000}"/>
    <cellStyle name="Normal 5 2 2 2 2 3 4 3 2" xfId="34837" xr:uid="{00000000-0005-0000-0000-0000B04A0000}"/>
    <cellStyle name="Normal 5 2 2 2 2 3 4 4" xfId="29527" xr:uid="{00000000-0005-0000-0000-0000B14A0000}"/>
    <cellStyle name="Normal 5 2 2 2 2 3 4 5" xfId="24212" xr:uid="{00000000-0005-0000-0000-0000B24A0000}"/>
    <cellStyle name="Normal 5 2 2 2 2 3 5" xfId="8189" xr:uid="{00000000-0005-0000-0000-0000B34A0000}"/>
    <cellStyle name="Normal 5 2 2 2 2 3 5 2" xfId="18576" xr:uid="{00000000-0005-0000-0000-0000B44A0000}"/>
    <cellStyle name="Normal 5 2 2 2 2 3 5 2 2" xfId="41920" xr:uid="{00000000-0005-0000-0000-0000B54A0000}"/>
    <cellStyle name="Normal 5 2 2 2 2 3 5 3" xfId="13421" xr:uid="{00000000-0005-0000-0000-0000B64A0000}"/>
    <cellStyle name="Normal 5 2 2 2 2 3 5 3 2" xfId="36605" xr:uid="{00000000-0005-0000-0000-0000B74A0000}"/>
    <cellStyle name="Normal 5 2 2 2 2 3 5 4" xfId="31295" xr:uid="{00000000-0005-0000-0000-0000B84A0000}"/>
    <cellStyle name="Normal 5 2 2 2 2 3 5 5" xfId="25980" xr:uid="{00000000-0005-0000-0000-0000B94A0000}"/>
    <cellStyle name="Normal 5 2 2 2 2 3 6" xfId="15202" xr:uid="{00000000-0005-0000-0000-0000BA4A0000}"/>
    <cellStyle name="Normal 5 2 2 2 2 3 6 2" xfId="38389" xr:uid="{00000000-0005-0000-0000-0000BB4A0000}"/>
    <cellStyle name="Normal 5 2 2 2 2 3 7" xfId="9893" xr:uid="{00000000-0005-0000-0000-0000BC4A0000}"/>
    <cellStyle name="Normal 5 2 2 2 2 3 7 2" xfId="33074" xr:uid="{00000000-0005-0000-0000-0000BD4A0000}"/>
    <cellStyle name="Normal 5 2 2 2 2 3 8" xfId="20520" xr:uid="{00000000-0005-0000-0000-0000BE4A0000}"/>
    <cellStyle name="Normal 5 2 2 2 2 3 8 2" xfId="27764" xr:uid="{00000000-0005-0000-0000-0000BF4A0000}"/>
    <cellStyle name="Normal 5 2 2 2 2 3 9" xfId="22449" xr:uid="{00000000-0005-0000-0000-0000C04A0000}"/>
    <cellStyle name="Normal 5 2 2 2 2 4" xfId="1066" xr:uid="{00000000-0005-0000-0000-0000C14A0000}"/>
    <cellStyle name="Normal 5 2 2 2 2 4 10" xfId="4881" xr:uid="{00000000-0005-0000-0000-0000C24A0000}"/>
    <cellStyle name="Normal 5 2 2 2 2 4 11" xfId="3017" xr:uid="{00000000-0005-0000-0000-0000C34A0000}"/>
    <cellStyle name="Normal 5 2 2 2 2 4 2" xfId="1881" xr:uid="{00000000-0005-0000-0000-0000C44A0000}"/>
    <cellStyle name="Normal 5 2 2 2 2 4 2 10" xfId="3829" xr:uid="{00000000-0005-0000-0000-0000C54A0000}"/>
    <cellStyle name="Normal 5 2 2 2 2 4 2 2" xfId="7439" xr:uid="{00000000-0005-0000-0000-0000C64A0000}"/>
    <cellStyle name="Normal 5 2 2 2 2 4 2 2 2" xfId="17794" xr:uid="{00000000-0005-0000-0000-0000C74A0000}"/>
    <cellStyle name="Normal 5 2 2 2 2 4 2 2 2 2" xfId="41106" xr:uid="{00000000-0005-0000-0000-0000C84A0000}"/>
    <cellStyle name="Normal 5 2 2 2 2 4 2 2 3" xfId="12608" xr:uid="{00000000-0005-0000-0000-0000C94A0000}"/>
    <cellStyle name="Normal 5 2 2 2 2 4 2 2 3 2" xfId="35791" xr:uid="{00000000-0005-0000-0000-0000CA4A0000}"/>
    <cellStyle name="Normal 5 2 2 2 2 4 2 2 4" xfId="30481" xr:uid="{00000000-0005-0000-0000-0000CB4A0000}"/>
    <cellStyle name="Normal 5 2 2 2 2 4 2 2 5" xfId="25166" xr:uid="{00000000-0005-0000-0000-0000CC4A0000}"/>
    <cellStyle name="Normal 5 2 2 2 2 4 2 3" xfId="9084" xr:uid="{00000000-0005-0000-0000-0000CD4A0000}"/>
    <cellStyle name="Normal 5 2 2 2 2 4 2 3 2" xfId="19529" xr:uid="{00000000-0005-0000-0000-0000CE4A0000}"/>
    <cellStyle name="Normal 5 2 2 2 2 4 2 3 2 2" xfId="42874" xr:uid="{00000000-0005-0000-0000-0000CF4A0000}"/>
    <cellStyle name="Normal 5 2 2 2 2 4 2 3 3" xfId="14375" xr:uid="{00000000-0005-0000-0000-0000D04A0000}"/>
    <cellStyle name="Normal 5 2 2 2 2 4 2 3 3 2" xfId="37559" xr:uid="{00000000-0005-0000-0000-0000D14A0000}"/>
    <cellStyle name="Normal 5 2 2 2 2 4 2 3 4" xfId="32249" xr:uid="{00000000-0005-0000-0000-0000D24A0000}"/>
    <cellStyle name="Normal 5 2 2 2 2 4 2 3 5" xfId="26934" xr:uid="{00000000-0005-0000-0000-0000D34A0000}"/>
    <cellStyle name="Normal 5 2 2 2 2 4 2 4" xfId="16156" xr:uid="{00000000-0005-0000-0000-0000D44A0000}"/>
    <cellStyle name="Normal 5 2 2 2 2 4 2 4 2" xfId="39343" xr:uid="{00000000-0005-0000-0000-0000D54A0000}"/>
    <cellStyle name="Normal 5 2 2 2 2 4 2 5" xfId="10847" xr:uid="{00000000-0005-0000-0000-0000D64A0000}"/>
    <cellStyle name="Normal 5 2 2 2 2 4 2 5 2" xfId="34028" xr:uid="{00000000-0005-0000-0000-0000D74A0000}"/>
    <cellStyle name="Normal 5 2 2 2 2 4 2 6" xfId="21474" xr:uid="{00000000-0005-0000-0000-0000D84A0000}"/>
    <cellStyle name="Normal 5 2 2 2 2 4 2 6 2" xfId="28718" xr:uid="{00000000-0005-0000-0000-0000D94A0000}"/>
    <cellStyle name="Normal 5 2 2 2 2 4 2 7" xfId="23403" xr:uid="{00000000-0005-0000-0000-0000DA4A0000}"/>
    <cellStyle name="Normal 5 2 2 2 2 4 2 8" xfId="44669" xr:uid="{00000000-0005-0000-0000-0000DB4A0000}"/>
    <cellStyle name="Normal 5 2 2 2 2 4 2 9" xfId="4882" xr:uid="{00000000-0005-0000-0000-0000DC4A0000}"/>
    <cellStyle name="Normal 5 2 2 2 2 4 3" xfId="6639" xr:uid="{00000000-0005-0000-0000-0000DD4A0000}"/>
    <cellStyle name="Normal 5 2 2 2 2 4 3 2" xfId="17042" xr:uid="{00000000-0005-0000-0000-0000DE4A0000}"/>
    <cellStyle name="Normal 5 2 2 2 2 4 3 2 2" xfId="40294" xr:uid="{00000000-0005-0000-0000-0000DF4A0000}"/>
    <cellStyle name="Normal 5 2 2 2 2 4 3 3" xfId="11796" xr:uid="{00000000-0005-0000-0000-0000E04A0000}"/>
    <cellStyle name="Normal 5 2 2 2 2 4 3 3 2" xfId="34979" xr:uid="{00000000-0005-0000-0000-0000E14A0000}"/>
    <cellStyle name="Normal 5 2 2 2 2 4 3 4" xfId="29669" xr:uid="{00000000-0005-0000-0000-0000E24A0000}"/>
    <cellStyle name="Normal 5 2 2 2 2 4 3 5" xfId="24354" xr:uid="{00000000-0005-0000-0000-0000E34A0000}"/>
    <cellStyle name="Normal 5 2 2 2 2 4 4" xfId="8331" xr:uid="{00000000-0005-0000-0000-0000E44A0000}"/>
    <cellStyle name="Normal 5 2 2 2 2 4 4 2" xfId="18717" xr:uid="{00000000-0005-0000-0000-0000E54A0000}"/>
    <cellStyle name="Normal 5 2 2 2 2 4 4 2 2" xfId="42062" xr:uid="{00000000-0005-0000-0000-0000E64A0000}"/>
    <cellStyle name="Normal 5 2 2 2 2 4 4 3" xfId="13563" xr:uid="{00000000-0005-0000-0000-0000E74A0000}"/>
    <cellStyle name="Normal 5 2 2 2 2 4 4 3 2" xfId="36747" xr:uid="{00000000-0005-0000-0000-0000E84A0000}"/>
    <cellStyle name="Normal 5 2 2 2 2 4 4 4" xfId="31437" xr:uid="{00000000-0005-0000-0000-0000E94A0000}"/>
    <cellStyle name="Normal 5 2 2 2 2 4 4 5" xfId="26122" xr:uid="{00000000-0005-0000-0000-0000EA4A0000}"/>
    <cellStyle name="Normal 5 2 2 2 2 4 5" xfId="15344" xr:uid="{00000000-0005-0000-0000-0000EB4A0000}"/>
    <cellStyle name="Normal 5 2 2 2 2 4 5 2" xfId="38531" xr:uid="{00000000-0005-0000-0000-0000EC4A0000}"/>
    <cellStyle name="Normal 5 2 2 2 2 4 6" xfId="10035" xr:uid="{00000000-0005-0000-0000-0000ED4A0000}"/>
    <cellStyle name="Normal 5 2 2 2 2 4 6 2" xfId="33216" xr:uid="{00000000-0005-0000-0000-0000EE4A0000}"/>
    <cellStyle name="Normal 5 2 2 2 2 4 7" xfId="20662" xr:uid="{00000000-0005-0000-0000-0000EF4A0000}"/>
    <cellStyle name="Normal 5 2 2 2 2 4 7 2" xfId="27906" xr:uid="{00000000-0005-0000-0000-0000F04A0000}"/>
    <cellStyle name="Normal 5 2 2 2 2 4 8" xfId="22591" xr:uid="{00000000-0005-0000-0000-0000F14A0000}"/>
    <cellStyle name="Normal 5 2 2 2 2 4 9" xfId="43857" xr:uid="{00000000-0005-0000-0000-0000F24A0000}"/>
    <cellStyle name="Normal 5 2 2 2 2 5" xfId="647" xr:uid="{00000000-0005-0000-0000-0000F34A0000}"/>
    <cellStyle name="Normal 5 2 2 2 2 5 10" xfId="2611" xr:uid="{00000000-0005-0000-0000-0000F44A0000}"/>
    <cellStyle name="Normal 5 2 2 2 2 5 2" xfId="6240" xr:uid="{00000000-0005-0000-0000-0000F54A0000}"/>
    <cellStyle name="Normal 5 2 2 2 2 5 2 2" xfId="16684" xr:uid="{00000000-0005-0000-0000-0000F64A0000}"/>
    <cellStyle name="Normal 5 2 2 2 2 5 2 2 2" xfId="39888" xr:uid="{00000000-0005-0000-0000-0000F74A0000}"/>
    <cellStyle name="Normal 5 2 2 2 2 5 2 3" xfId="11390" xr:uid="{00000000-0005-0000-0000-0000F84A0000}"/>
    <cellStyle name="Normal 5 2 2 2 2 5 2 3 2" xfId="34573" xr:uid="{00000000-0005-0000-0000-0000F94A0000}"/>
    <cellStyle name="Normal 5 2 2 2 2 5 2 4" xfId="29263" xr:uid="{00000000-0005-0000-0000-0000FA4A0000}"/>
    <cellStyle name="Normal 5 2 2 2 2 5 2 5" xfId="23948" xr:uid="{00000000-0005-0000-0000-0000FB4A0000}"/>
    <cellStyle name="Normal 5 2 2 2 2 5 3" xfId="7973" xr:uid="{00000000-0005-0000-0000-0000FC4A0000}"/>
    <cellStyle name="Normal 5 2 2 2 2 5 3 2" xfId="18312" xr:uid="{00000000-0005-0000-0000-0000FD4A0000}"/>
    <cellStyle name="Normal 5 2 2 2 2 5 3 2 2" xfId="41656" xr:uid="{00000000-0005-0000-0000-0000FE4A0000}"/>
    <cellStyle name="Normal 5 2 2 2 2 5 3 3" xfId="13157" xr:uid="{00000000-0005-0000-0000-0000FF4A0000}"/>
    <cellStyle name="Normal 5 2 2 2 2 5 3 3 2" xfId="36341" xr:uid="{00000000-0005-0000-0000-0000004B0000}"/>
    <cellStyle name="Normal 5 2 2 2 2 5 3 4" xfId="31031" xr:uid="{00000000-0005-0000-0000-0000014B0000}"/>
    <cellStyle name="Normal 5 2 2 2 2 5 3 5" xfId="25716" xr:uid="{00000000-0005-0000-0000-0000024B0000}"/>
    <cellStyle name="Normal 5 2 2 2 2 5 4" xfId="14938" xr:uid="{00000000-0005-0000-0000-0000034B0000}"/>
    <cellStyle name="Normal 5 2 2 2 2 5 4 2" xfId="38125" xr:uid="{00000000-0005-0000-0000-0000044B0000}"/>
    <cellStyle name="Normal 5 2 2 2 2 5 5" xfId="9629" xr:uid="{00000000-0005-0000-0000-0000054B0000}"/>
    <cellStyle name="Normal 5 2 2 2 2 5 5 2" xfId="32810" xr:uid="{00000000-0005-0000-0000-0000064B0000}"/>
    <cellStyle name="Normal 5 2 2 2 2 5 6" xfId="20256" xr:uid="{00000000-0005-0000-0000-0000074B0000}"/>
    <cellStyle name="Normal 5 2 2 2 2 5 6 2" xfId="27500" xr:uid="{00000000-0005-0000-0000-0000084B0000}"/>
    <cellStyle name="Normal 5 2 2 2 2 5 7" xfId="22185" xr:uid="{00000000-0005-0000-0000-0000094B0000}"/>
    <cellStyle name="Normal 5 2 2 2 2 5 8" xfId="43451" xr:uid="{00000000-0005-0000-0000-00000A4B0000}"/>
    <cellStyle name="Normal 5 2 2 2 2 5 9" xfId="4883" xr:uid="{00000000-0005-0000-0000-00000B4B0000}"/>
    <cellStyle name="Normal 5 2 2 2 2 6" xfId="1474" xr:uid="{00000000-0005-0000-0000-00000C4B0000}"/>
    <cellStyle name="Normal 5 2 2 2 2 6 10" xfId="3423" xr:uid="{00000000-0005-0000-0000-00000D4B0000}"/>
    <cellStyle name="Normal 5 2 2 2 2 6 2" xfId="7039" xr:uid="{00000000-0005-0000-0000-00000E4B0000}"/>
    <cellStyle name="Normal 5 2 2 2 2 6 2 2" xfId="17412" xr:uid="{00000000-0005-0000-0000-00000F4B0000}"/>
    <cellStyle name="Normal 5 2 2 2 2 6 2 2 2" xfId="40700" xr:uid="{00000000-0005-0000-0000-0000104B0000}"/>
    <cellStyle name="Normal 5 2 2 2 2 6 2 3" xfId="12202" xr:uid="{00000000-0005-0000-0000-0000114B0000}"/>
    <cellStyle name="Normal 5 2 2 2 2 6 2 3 2" xfId="35385" xr:uid="{00000000-0005-0000-0000-0000124B0000}"/>
    <cellStyle name="Normal 5 2 2 2 2 6 2 4" xfId="30075" xr:uid="{00000000-0005-0000-0000-0000134B0000}"/>
    <cellStyle name="Normal 5 2 2 2 2 6 2 5" xfId="24760" xr:uid="{00000000-0005-0000-0000-0000144B0000}"/>
    <cellStyle name="Normal 5 2 2 2 2 6 3" xfId="8701" xr:uid="{00000000-0005-0000-0000-0000154B0000}"/>
    <cellStyle name="Normal 5 2 2 2 2 6 3 2" xfId="19123" xr:uid="{00000000-0005-0000-0000-0000164B0000}"/>
    <cellStyle name="Normal 5 2 2 2 2 6 3 2 2" xfId="42468" xr:uid="{00000000-0005-0000-0000-0000174B0000}"/>
    <cellStyle name="Normal 5 2 2 2 2 6 3 3" xfId="13969" xr:uid="{00000000-0005-0000-0000-0000184B0000}"/>
    <cellStyle name="Normal 5 2 2 2 2 6 3 3 2" xfId="37153" xr:uid="{00000000-0005-0000-0000-0000194B0000}"/>
    <cellStyle name="Normal 5 2 2 2 2 6 3 4" xfId="31843" xr:uid="{00000000-0005-0000-0000-00001A4B0000}"/>
    <cellStyle name="Normal 5 2 2 2 2 6 3 5" xfId="26528" xr:uid="{00000000-0005-0000-0000-00001B4B0000}"/>
    <cellStyle name="Normal 5 2 2 2 2 6 4" xfId="15750" xr:uid="{00000000-0005-0000-0000-00001C4B0000}"/>
    <cellStyle name="Normal 5 2 2 2 2 6 4 2" xfId="38937" xr:uid="{00000000-0005-0000-0000-00001D4B0000}"/>
    <cellStyle name="Normal 5 2 2 2 2 6 5" xfId="10441" xr:uid="{00000000-0005-0000-0000-00001E4B0000}"/>
    <cellStyle name="Normal 5 2 2 2 2 6 5 2" xfId="33622" xr:uid="{00000000-0005-0000-0000-00001F4B0000}"/>
    <cellStyle name="Normal 5 2 2 2 2 6 6" xfId="21068" xr:uid="{00000000-0005-0000-0000-0000204B0000}"/>
    <cellStyle name="Normal 5 2 2 2 2 6 6 2" xfId="28312" xr:uid="{00000000-0005-0000-0000-0000214B0000}"/>
    <cellStyle name="Normal 5 2 2 2 2 6 7" xfId="22997" xr:uid="{00000000-0005-0000-0000-0000224B0000}"/>
    <cellStyle name="Normal 5 2 2 2 2 6 8" xfId="44263" xr:uid="{00000000-0005-0000-0000-0000234B0000}"/>
    <cellStyle name="Normal 5 2 2 2 2 6 9" xfId="4884" xr:uid="{00000000-0005-0000-0000-0000244B0000}"/>
    <cellStyle name="Normal 5 2 2 2 2 7" xfId="6108" xr:uid="{00000000-0005-0000-0000-0000254B0000}"/>
    <cellStyle name="Normal 5 2 2 2 2 7 2" xfId="16550" xr:uid="{00000000-0005-0000-0000-0000264B0000}"/>
    <cellStyle name="Normal 5 2 2 2 2 7 2 2" xfId="39754" xr:uid="{00000000-0005-0000-0000-0000274B0000}"/>
    <cellStyle name="Normal 5 2 2 2 2 7 3" xfId="11256" xr:uid="{00000000-0005-0000-0000-0000284B0000}"/>
    <cellStyle name="Normal 5 2 2 2 2 7 3 2" xfId="34439" xr:uid="{00000000-0005-0000-0000-0000294B0000}"/>
    <cellStyle name="Normal 5 2 2 2 2 7 4" xfId="29129" xr:uid="{00000000-0005-0000-0000-00002A4B0000}"/>
    <cellStyle name="Normal 5 2 2 2 2 7 5" xfId="23814" xr:uid="{00000000-0005-0000-0000-00002B4B0000}"/>
    <cellStyle name="Normal 5 2 2 2 2 8" xfId="7839" xr:uid="{00000000-0005-0000-0000-00002C4B0000}"/>
    <cellStyle name="Normal 5 2 2 2 2 8 2" xfId="18178" xr:uid="{00000000-0005-0000-0000-00002D4B0000}"/>
    <cellStyle name="Normal 5 2 2 2 2 8 2 2" xfId="41522" xr:uid="{00000000-0005-0000-0000-00002E4B0000}"/>
    <cellStyle name="Normal 5 2 2 2 2 8 3" xfId="13023" xr:uid="{00000000-0005-0000-0000-00002F4B0000}"/>
    <cellStyle name="Normal 5 2 2 2 2 8 3 2" xfId="36207" xr:uid="{00000000-0005-0000-0000-0000304B0000}"/>
    <cellStyle name="Normal 5 2 2 2 2 8 4" xfId="30897" xr:uid="{00000000-0005-0000-0000-0000314B0000}"/>
    <cellStyle name="Normal 5 2 2 2 2 8 5" xfId="25582" xr:uid="{00000000-0005-0000-0000-0000324B0000}"/>
    <cellStyle name="Normal 5 2 2 2 2 9" xfId="14804" xr:uid="{00000000-0005-0000-0000-0000334B0000}"/>
    <cellStyle name="Normal 5 2 2 2 2 9 2" xfId="37991" xr:uid="{00000000-0005-0000-0000-0000344B0000}"/>
    <cellStyle name="Normal 5 2 2 2 3" xfId="723" xr:uid="{00000000-0005-0000-0000-0000354B0000}"/>
    <cellStyle name="Normal 5 2 2 2 3 10" xfId="43524" xr:uid="{00000000-0005-0000-0000-0000364B0000}"/>
    <cellStyle name="Normal 5 2 2 2 3 11" xfId="4885" xr:uid="{00000000-0005-0000-0000-0000374B0000}"/>
    <cellStyle name="Normal 5 2 2 2 3 12" xfId="2684" xr:uid="{00000000-0005-0000-0000-0000384B0000}"/>
    <cellStyle name="Normal 5 2 2 2 3 2" xfId="1139" xr:uid="{00000000-0005-0000-0000-0000394B0000}"/>
    <cellStyle name="Normal 5 2 2 2 3 2 10" xfId="4886" xr:uid="{00000000-0005-0000-0000-00003A4B0000}"/>
    <cellStyle name="Normal 5 2 2 2 3 2 11" xfId="3090" xr:uid="{00000000-0005-0000-0000-00003B4B0000}"/>
    <cellStyle name="Normal 5 2 2 2 3 2 2" xfId="1954" xr:uid="{00000000-0005-0000-0000-00003C4B0000}"/>
    <cellStyle name="Normal 5 2 2 2 3 2 2 10" xfId="3902" xr:uid="{00000000-0005-0000-0000-00003D4B0000}"/>
    <cellStyle name="Normal 5 2 2 2 3 2 2 2" xfId="7511" xr:uid="{00000000-0005-0000-0000-00003E4B0000}"/>
    <cellStyle name="Normal 5 2 2 2 3 2 2 2 2" xfId="17855" xr:uid="{00000000-0005-0000-0000-00003F4B0000}"/>
    <cellStyle name="Normal 5 2 2 2 3 2 2 2 2 2" xfId="41179" xr:uid="{00000000-0005-0000-0000-0000404B0000}"/>
    <cellStyle name="Normal 5 2 2 2 3 2 2 2 3" xfId="12681" xr:uid="{00000000-0005-0000-0000-0000414B0000}"/>
    <cellStyle name="Normal 5 2 2 2 3 2 2 2 3 2" xfId="35864" xr:uid="{00000000-0005-0000-0000-0000424B0000}"/>
    <cellStyle name="Normal 5 2 2 2 3 2 2 2 4" xfId="30554" xr:uid="{00000000-0005-0000-0000-0000434B0000}"/>
    <cellStyle name="Normal 5 2 2 2 3 2 2 2 5" xfId="25239" xr:uid="{00000000-0005-0000-0000-0000444B0000}"/>
    <cellStyle name="Normal 5 2 2 2 3 2 2 3" xfId="9145" xr:uid="{00000000-0005-0000-0000-0000454B0000}"/>
    <cellStyle name="Normal 5 2 2 2 3 2 2 3 2" xfId="19602" xr:uid="{00000000-0005-0000-0000-0000464B0000}"/>
    <cellStyle name="Normal 5 2 2 2 3 2 2 3 2 2" xfId="42947" xr:uid="{00000000-0005-0000-0000-0000474B0000}"/>
    <cellStyle name="Normal 5 2 2 2 3 2 2 3 3" xfId="14448" xr:uid="{00000000-0005-0000-0000-0000484B0000}"/>
    <cellStyle name="Normal 5 2 2 2 3 2 2 3 3 2" xfId="37632" xr:uid="{00000000-0005-0000-0000-0000494B0000}"/>
    <cellStyle name="Normal 5 2 2 2 3 2 2 3 4" xfId="32322" xr:uid="{00000000-0005-0000-0000-00004A4B0000}"/>
    <cellStyle name="Normal 5 2 2 2 3 2 2 3 5" xfId="27007" xr:uid="{00000000-0005-0000-0000-00004B4B0000}"/>
    <cellStyle name="Normal 5 2 2 2 3 2 2 4" xfId="16229" xr:uid="{00000000-0005-0000-0000-00004C4B0000}"/>
    <cellStyle name="Normal 5 2 2 2 3 2 2 4 2" xfId="39416" xr:uid="{00000000-0005-0000-0000-00004D4B0000}"/>
    <cellStyle name="Normal 5 2 2 2 3 2 2 5" xfId="10920" xr:uid="{00000000-0005-0000-0000-00004E4B0000}"/>
    <cellStyle name="Normal 5 2 2 2 3 2 2 5 2" xfId="34101" xr:uid="{00000000-0005-0000-0000-00004F4B0000}"/>
    <cellStyle name="Normal 5 2 2 2 3 2 2 6" xfId="21547" xr:uid="{00000000-0005-0000-0000-0000504B0000}"/>
    <cellStyle name="Normal 5 2 2 2 3 2 2 6 2" xfId="28791" xr:uid="{00000000-0005-0000-0000-0000514B0000}"/>
    <cellStyle name="Normal 5 2 2 2 3 2 2 7" xfId="23476" xr:uid="{00000000-0005-0000-0000-0000524B0000}"/>
    <cellStyle name="Normal 5 2 2 2 3 2 2 8" xfId="44742" xr:uid="{00000000-0005-0000-0000-0000534B0000}"/>
    <cellStyle name="Normal 5 2 2 2 3 2 2 9" xfId="4887" xr:uid="{00000000-0005-0000-0000-0000544B0000}"/>
    <cellStyle name="Normal 5 2 2 2 3 2 3" xfId="6711" xr:uid="{00000000-0005-0000-0000-0000554B0000}"/>
    <cellStyle name="Normal 5 2 2 2 3 2 3 2" xfId="17103" xr:uid="{00000000-0005-0000-0000-0000564B0000}"/>
    <cellStyle name="Normal 5 2 2 2 3 2 3 2 2" xfId="40367" xr:uid="{00000000-0005-0000-0000-0000574B0000}"/>
    <cellStyle name="Normal 5 2 2 2 3 2 3 3" xfId="11869" xr:uid="{00000000-0005-0000-0000-0000584B0000}"/>
    <cellStyle name="Normal 5 2 2 2 3 2 3 3 2" xfId="35052" xr:uid="{00000000-0005-0000-0000-0000594B0000}"/>
    <cellStyle name="Normal 5 2 2 2 3 2 3 4" xfId="29742" xr:uid="{00000000-0005-0000-0000-00005A4B0000}"/>
    <cellStyle name="Normal 5 2 2 2 3 2 3 5" xfId="24427" xr:uid="{00000000-0005-0000-0000-00005B4B0000}"/>
    <cellStyle name="Normal 5 2 2 2 3 2 4" xfId="8392" xr:uid="{00000000-0005-0000-0000-00005C4B0000}"/>
    <cellStyle name="Normal 5 2 2 2 3 2 4 2" xfId="18790" xr:uid="{00000000-0005-0000-0000-00005D4B0000}"/>
    <cellStyle name="Normal 5 2 2 2 3 2 4 2 2" xfId="42135" xr:uid="{00000000-0005-0000-0000-00005E4B0000}"/>
    <cellStyle name="Normal 5 2 2 2 3 2 4 3" xfId="13636" xr:uid="{00000000-0005-0000-0000-00005F4B0000}"/>
    <cellStyle name="Normal 5 2 2 2 3 2 4 3 2" xfId="36820" xr:uid="{00000000-0005-0000-0000-0000604B0000}"/>
    <cellStyle name="Normal 5 2 2 2 3 2 4 4" xfId="31510" xr:uid="{00000000-0005-0000-0000-0000614B0000}"/>
    <cellStyle name="Normal 5 2 2 2 3 2 4 5" xfId="26195" xr:uid="{00000000-0005-0000-0000-0000624B0000}"/>
    <cellStyle name="Normal 5 2 2 2 3 2 5" xfId="15417" xr:uid="{00000000-0005-0000-0000-0000634B0000}"/>
    <cellStyle name="Normal 5 2 2 2 3 2 5 2" xfId="38604" xr:uid="{00000000-0005-0000-0000-0000644B0000}"/>
    <cellStyle name="Normal 5 2 2 2 3 2 6" xfId="10108" xr:uid="{00000000-0005-0000-0000-0000654B0000}"/>
    <cellStyle name="Normal 5 2 2 2 3 2 6 2" xfId="33289" xr:uid="{00000000-0005-0000-0000-0000664B0000}"/>
    <cellStyle name="Normal 5 2 2 2 3 2 7" xfId="20735" xr:uid="{00000000-0005-0000-0000-0000674B0000}"/>
    <cellStyle name="Normal 5 2 2 2 3 2 7 2" xfId="27979" xr:uid="{00000000-0005-0000-0000-0000684B0000}"/>
    <cellStyle name="Normal 5 2 2 2 3 2 8" xfId="22664" xr:uid="{00000000-0005-0000-0000-0000694B0000}"/>
    <cellStyle name="Normal 5 2 2 2 3 2 9" xfId="43930" xr:uid="{00000000-0005-0000-0000-00006A4B0000}"/>
    <cellStyle name="Normal 5 2 2 2 3 3" xfId="1547" xr:uid="{00000000-0005-0000-0000-00006B4B0000}"/>
    <cellStyle name="Normal 5 2 2 2 3 3 10" xfId="3496" xr:uid="{00000000-0005-0000-0000-00006C4B0000}"/>
    <cellStyle name="Normal 5 2 2 2 3 3 2" xfId="7111" xr:uid="{00000000-0005-0000-0000-00006D4B0000}"/>
    <cellStyle name="Normal 5 2 2 2 3 3 2 2" xfId="17473" xr:uid="{00000000-0005-0000-0000-00006E4B0000}"/>
    <cellStyle name="Normal 5 2 2 2 3 3 2 2 2" xfId="40773" xr:uid="{00000000-0005-0000-0000-00006F4B0000}"/>
    <cellStyle name="Normal 5 2 2 2 3 3 2 3" xfId="12275" xr:uid="{00000000-0005-0000-0000-0000704B0000}"/>
    <cellStyle name="Normal 5 2 2 2 3 3 2 3 2" xfId="35458" xr:uid="{00000000-0005-0000-0000-0000714B0000}"/>
    <cellStyle name="Normal 5 2 2 2 3 3 2 4" xfId="30148" xr:uid="{00000000-0005-0000-0000-0000724B0000}"/>
    <cellStyle name="Normal 5 2 2 2 3 3 2 5" xfId="24833" xr:uid="{00000000-0005-0000-0000-0000734B0000}"/>
    <cellStyle name="Normal 5 2 2 2 3 3 3" xfId="8762" xr:uid="{00000000-0005-0000-0000-0000744B0000}"/>
    <cellStyle name="Normal 5 2 2 2 3 3 3 2" xfId="19196" xr:uid="{00000000-0005-0000-0000-0000754B0000}"/>
    <cellStyle name="Normal 5 2 2 2 3 3 3 2 2" xfId="42541" xr:uid="{00000000-0005-0000-0000-0000764B0000}"/>
    <cellStyle name="Normal 5 2 2 2 3 3 3 3" xfId="14042" xr:uid="{00000000-0005-0000-0000-0000774B0000}"/>
    <cellStyle name="Normal 5 2 2 2 3 3 3 3 2" xfId="37226" xr:uid="{00000000-0005-0000-0000-0000784B0000}"/>
    <cellStyle name="Normal 5 2 2 2 3 3 3 4" xfId="31916" xr:uid="{00000000-0005-0000-0000-0000794B0000}"/>
    <cellStyle name="Normal 5 2 2 2 3 3 3 5" xfId="26601" xr:uid="{00000000-0005-0000-0000-00007A4B0000}"/>
    <cellStyle name="Normal 5 2 2 2 3 3 4" xfId="15823" xr:uid="{00000000-0005-0000-0000-00007B4B0000}"/>
    <cellStyle name="Normal 5 2 2 2 3 3 4 2" xfId="39010" xr:uid="{00000000-0005-0000-0000-00007C4B0000}"/>
    <cellStyle name="Normal 5 2 2 2 3 3 5" xfId="10514" xr:uid="{00000000-0005-0000-0000-00007D4B0000}"/>
    <cellStyle name="Normal 5 2 2 2 3 3 5 2" xfId="33695" xr:uid="{00000000-0005-0000-0000-00007E4B0000}"/>
    <cellStyle name="Normal 5 2 2 2 3 3 6" xfId="21141" xr:uid="{00000000-0005-0000-0000-00007F4B0000}"/>
    <cellStyle name="Normal 5 2 2 2 3 3 6 2" xfId="28385" xr:uid="{00000000-0005-0000-0000-0000804B0000}"/>
    <cellStyle name="Normal 5 2 2 2 3 3 7" xfId="23070" xr:uid="{00000000-0005-0000-0000-0000814B0000}"/>
    <cellStyle name="Normal 5 2 2 2 3 3 8" xfId="44336" xr:uid="{00000000-0005-0000-0000-0000824B0000}"/>
    <cellStyle name="Normal 5 2 2 2 3 3 9" xfId="4888" xr:uid="{00000000-0005-0000-0000-0000834B0000}"/>
    <cellStyle name="Normal 5 2 2 2 3 4" xfId="6312" xr:uid="{00000000-0005-0000-0000-0000844B0000}"/>
    <cellStyle name="Normal 5 2 2 2 3 4 2" xfId="16745" xr:uid="{00000000-0005-0000-0000-0000854B0000}"/>
    <cellStyle name="Normal 5 2 2 2 3 4 2 2" xfId="39961" xr:uid="{00000000-0005-0000-0000-0000864B0000}"/>
    <cellStyle name="Normal 5 2 2 2 3 4 3" xfId="11463" xr:uid="{00000000-0005-0000-0000-0000874B0000}"/>
    <cellStyle name="Normal 5 2 2 2 3 4 3 2" xfId="34646" xr:uid="{00000000-0005-0000-0000-0000884B0000}"/>
    <cellStyle name="Normal 5 2 2 2 3 4 4" xfId="29336" xr:uid="{00000000-0005-0000-0000-0000894B0000}"/>
    <cellStyle name="Normal 5 2 2 2 3 4 5" xfId="24021" xr:uid="{00000000-0005-0000-0000-00008A4B0000}"/>
    <cellStyle name="Normal 5 2 2 2 3 5" xfId="8034" xr:uid="{00000000-0005-0000-0000-00008B4B0000}"/>
    <cellStyle name="Normal 5 2 2 2 3 5 2" xfId="18385" xr:uid="{00000000-0005-0000-0000-00008C4B0000}"/>
    <cellStyle name="Normal 5 2 2 2 3 5 2 2" xfId="41729" xr:uid="{00000000-0005-0000-0000-00008D4B0000}"/>
    <cellStyle name="Normal 5 2 2 2 3 5 3" xfId="13230" xr:uid="{00000000-0005-0000-0000-00008E4B0000}"/>
    <cellStyle name="Normal 5 2 2 2 3 5 3 2" xfId="36414" xr:uid="{00000000-0005-0000-0000-00008F4B0000}"/>
    <cellStyle name="Normal 5 2 2 2 3 5 4" xfId="31104" xr:uid="{00000000-0005-0000-0000-0000904B0000}"/>
    <cellStyle name="Normal 5 2 2 2 3 5 5" xfId="25789" xr:uid="{00000000-0005-0000-0000-0000914B0000}"/>
    <cellStyle name="Normal 5 2 2 2 3 6" xfId="15011" xr:uid="{00000000-0005-0000-0000-0000924B0000}"/>
    <cellStyle name="Normal 5 2 2 2 3 6 2" xfId="38198" xr:uid="{00000000-0005-0000-0000-0000934B0000}"/>
    <cellStyle name="Normal 5 2 2 2 3 7" xfId="9702" xr:uid="{00000000-0005-0000-0000-0000944B0000}"/>
    <cellStyle name="Normal 5 2 2 2 3 7 2" xfId="32883" xr:uid="{00000000-0005-0000-0000-0000954B0000}"/>
    <cellStyle name="Normal 5 2 2 2 3 8" xfId="20329" xr:uid="{00000000-0005-0000-0000-0000964B0000}"/>
    <cellStyle name="Normal 5 2 2 2 3 8 2" xfId="27573" xr:uid="{00000000-0005-0000-0000-0000974B0000}"/>
    <cellStyle name="Normal 5 2 2 2 3 9" xfId="22258" xr:uid="{00000000-0005-0000-0000-0000984B0000}"/>
    <cellStyle name="Normal 5 2 2 2 4" xfId="860" xr:uid="{00000000-0005-0000-0000-0000994B0000}"/>
    <cellStyle name="Normal 5 2 2 2 4 10" xfId="43653" xr:uid="{00000000-0005-0000-0000-00009A4B0000}"/>
    <cellStyle name="Normal 5 2 2 2 4 11" xfId="4889" xr:uid="{00000000-0005-0000-0000-00009B4B0000}"/>
    <cellStyle name="Normal 5 2 2 2 4 12" xfId="2813" xr:uid="{00000000-0005-0000-0000-00009C4B0000}"/>
    <cellStyle name="Normal 5 2 2 2 4 2" xfId="1268" xr:uid="{00000000-0005-0000-0000-00009D4B0000}"/>
    <cellStyle name="Normal 5 2 2 2 4 2 10" xfId="4890" xr:uid="{00000000-0005-0000-0000-00009E4B0000}"/>
    <cellStyle name="Normal 5 2 2 2 4 2 11" xfId="3219" xr:uid="{00000000-0005-0000-0000-00009F4B0000}"/>
    <cellStyle name="Normal 5 2 2 2 4 2 2" xfId="2083" xr:uid="{00000000-0005-0000-0000-0000A04B0000}"/>
    <cellStyle name="Normal 5 2 2 2 4 2 2 10" xfId="4031" xr:uid="{00000000-0005-0000-0000-0000A14B0000}"/>
    <cellStyle name="Normal 5 2 2 2 4 2 2 2" xfId="7638" xr:uid="{00000000-0005-0000-0000-0000A24B0000}"/>
    <cellStyle name="Normal 5 2 2 2 4 2 2 2 2" xfId="17972" xr:uid="{00000000-0005-0000-0000-0000A34B0000}"/>
    <cellStyle name="Normal 5 2 2 2 4 2 2 2 2 2" xfId="41308" xr:uid="{00000000-0005-0000-0000-0000A44B0000}"/>
    <cellStyle name="Normal 5 2 2 2 4 2 2 2 3" xfId="12810" xr:uid="{00000000-0005-0000-0000-0000A54B0000}"/>
    <cellStyle name="Normal 5 2 2 2 4 2 2 2 3 2" xfId="35993" xr:uid="{00000000-0005-0000-0000-0000A64B0000}"/>
    <cellStyle name="Normal 5 2 2 2 4 2 2 2 4" xfId="30683" xr:uid="{00000000-0005-0000-0000-0000A74B0000}"/>
    <cellStyle name="Normal 5 2 2 2 4 2 2 2 5" xfId="25368" xr:uid="{00000000-0005-0000-0000-0000A84B0000}"/>
    <cellStyle name="Normal 5 2 2 2 4 2 2 3" xfId="9262" xr:uid="{00000000-0005-0000-0000-0000A94B0000}"/>
    <cellStyle name="Normal 5 2 2 2 4 2 2 3 2" xfId="19731" xr:uid="{00000000-0005-0000-0000-0000AA4B0000}"/>
    <cellStyle name="Normal 5 2 2 2 4 2 2 3 2 2" xfId="43076" xr:uid="{00000000-0005-0000-0000-0000AB4B0000}"/>
    <cellStyle name="Normal 5 2 2 2 4 2 2 3 3" xfId="14577" xr:uid="{00000000-0005-0000-0000-0000AC4B0000}"/>
    <cellStyle name="Normal 5 2 2 2 4 2 2 3 3 2" xfId="37761" xr:uid="{00000000-0005-0000-0000-0000AD4B0000}"/>
    <cellStyle name="Normal 5 2 2 2 4 2 2 3 4" xfId="32451" xr:uid="{00000000-0005-0000-0000-0000AE4B0000}"/>
    <cellStyle name="Normal 5 2 2 2 4 2 2 3 5" xfId="27136" xr:uid="{00000000-0005-0000-0000-0000AF4B0000}"/>
    <cellStyle name="Normal 5 2 2 2 4 2 2 4" xfId="16358" xr:uid="{00000000-0005-0000-0000-0000B04B0000}"/>
    <cellStyle name="Normal 5 2 2 2 4 2 2 4 2" xfId="39545" xr:uid="{00000000-0005-0000-0000-0000B14B0000}"/>
    <cellStyle name="Normal 5 2 2 2 4 2 2 5" xfId="11049" xr:uid="{00000000-0005-0000-0000-0000B24B0000}"/>
    <cellStyle name="Normal 5 2 2 2 4 2 2 5 2" xfId="34230" xr:uid="{00000000-0005-0000-0000-0000B34B0000}"/>
    <cellStyle name="Normal 5 2 2 2 4 2 2 6" xfId="21676" xr:uid="{00000000-0005-0000-0000-0000B44B0000}"/>
    <cellStyle name="Normal 5 2 2 2 4 2 2 6 2" xfId="28920" xr:uid="{00000000-0005-0000-0000-0000B54B0000}"/>
    <cellStyle name="Normal 5 2 2 2 4 2 2 7" xfId="23605" xr:uid="{00000000-0005-0000-0000-0000B64B0000}"/>
    <cellStyle name="Normal 5 2 2 2 4 2 2 8" xfId="44871" xr:uid="{00000000-0005-0000-0000-0000B74B0000}"/>
    <cellStyle name="Normal 5 2 2 2 4 2 2 9" xfId="4891" xr:uid="{00000000-0005-0000-0000-0000B84B0000}"/>
    <cellStyle name="Normal 5 2 2 2 4 2 3" xfId="6838" xr:uid="{00000000-0005-0000-0000-0000B94B0000}"/>
    <cellStyle name="Normal 5 2 2 2 4 2 3 2" xfId="17208" xr:uid="{00000000-0005-0000-0000-0000BA4B0000}"/>
    <cellStyle name="Normal 5 2 2 2 4 2 3 2 2" xfId="40496" xr:uid="{00000000-0005-0000-0000-0000BB4B0000}"/>
    <cellStyle name="Normal 5 2 2 2 4 2 3 3" xfId="11998" xr:uid="{00000000-0005-0000-0000-0000BC4B0000}"/>
    <cellStyle name="Normal 5 2 2 2 4 2 3 3 2" xfId="35181" xr:uid="{00000000-0005-0000-0000-0000BD4B0000}"/>
    <cellStyle name="Normal 5 2 2 2 4 2 3 4" xfId="29871" xr:uid="{00000000-0005-0000-0000-0000BE4B0000}"/>
    <cellStyle name="Normal 5 2 2 2 4 2 3 5" xfId="24556" xr:uid="{00000000-0005-0000-0000-0000BF4B0000}"/>
    <cellStyle name="Normal 5 2 2 2 4 2 4" xfId="8497" xr:uid="{00000000-0005-0000-0000-0000C04B0000}"/>
    <cellStyle name="Normal 5 2 2 2 4 2 4 2" xfId="18919" xr:uid="{00000000-0005-0000-0000-0000C14B0000}"/>
    <cellStyle name="Normal 5 2 2 2 4 2 4 2 2" xfId="42264" xr:uid="{00000000-0005-0000-0000-0000C24B0000}"/>
    <cellStyle name="Normal 5 2 2 2 4 2 4 3" xfId="13765" xr:uid="{00000000-0005-0000-0000-0000C34B0000}"/>
    <cellStyle name="Normal 5 2 2 2 4 2 4 3 2" xfId="36949" xr:uid="{00000000-0005-0000-0000-0000C44B0000}"/>
    <cellStyle name="Normal 5 2 2 2 4 2 4 4" xfId="31639" xr:uid="{00000000-0005-0000-0000-0000C54B0000}"/>
    <cellStyle name="Normal 5 2 2 2 4 2 4 5" xfId="26324" xr:uid="{00000000-0005-0000-0000-0000C64B0000}"/>
    <cellStyle name="Normal 5 2 2 2 4 2 5" xfId="15546" xr:uid="{00000000-0005-0000-0000-0000C74B0000}"/>
    <cellStyle name="Normal 5 2 2 2 4 2 5 2" xfId="38733" xr:uid="{00000000-0005-0000-0000-0000C84B0000}"/>
    <cellStyle name="Normal 5 2 2 2 4 2 6" xfId="10237" xr:uid="{00000000-0005-0000-0000-0000C94B0000}"/>
    <cellStyle name="Normal 5 2 2 2 4 2 6 2" xfId="33418" xr:uid="{00000000-0005-0000-0000-0000CA4B0000}"/>
    <cellStyle name="Normal 5 2 2 2 4 2 7" xfId="20864" xr:uid="{00000000-0005-0000-0000-0000CB4B0000}"/>
    <cellStyle name="Normal 5 2 2 2 4 2 7 2" xfId="28108" xr:uid="{00000000-0005-0000-0000-0000CC4B0000}"/>
    <cellStyle name="Normal 5 2 2 2 4 2 8" xfId="22793" xr:uid="{00000000-0005-0000-0000-0000CD4B0000}"/>
    <cellStyle name="Normal 5 2 2 2 4 2 9" xfId="44059" xr:uid="{00000000-0005-0000-0000-0000CE4B0000}"/>
    <cellStyle name="Normal 5 2 2 2 4 3" xfId="1676" xr:uid="{00000000-0005-0000-0000-0000CF4B0000}"/>
    <cellStyle name="Normal 5 2 2 2 4 3 10" xfId="3625" xr:uid="{00000000-0005-0000-0000-0000D04B0000}"/>
    <cellStyle name="Normal 5 2 2 2 4 3 2" xfId="7238" xr:uid="{00000000-0005-0000-0000-0000D14B0000}"/>
    <cellStyle name="Normal 5 2 2 2 4 3 2 2" xfId="17590" xr:uid="{00000000-0005-0000-0000-0000D24B0000}"/>
    <cellStyle name="Normal 5 2 2 2 4 3 2 2 2" xfId="40902" xr:uid="{00000000-0005-0000-0000-0000D34B0000}"/>
    <cellStyle name="Normal 5 2 2 2 4 3 2 3" xfId="12404" xr:uid="{00000000-0005-0000-0000-0000D44B0000}"/>
    <cellStyle name="Normal 5 2 2 2 4 3 2 3 2" xfId="35587" xr:uid="{00000000-0005-0000-0000-0000D54B0000}"/>
    <cellStyle name="Normal 5 2 2 2 4 3 2 4" xfId="30277" xr:uid="{00000000-0005-0000-0000-0000D64B0000}"/>
    <cellStyle name="Normal 5 2 2 2 4 3 2 5" xfId="24962" xr:uid="{00000000-0005-0000-0000-0000D74B0000}"/>
    <cellStyle name="Normal 5 2 2 2 4 3 3" xfId="8879" xr:uid="{00000000-0005-0000-0000-0000D84B0000}"/>
    <cellStyle name="Normal 5 2 2 2 4 3 3 2" xfId="19325" xr:uid="{00000000-0005-0000-0000-0000D94B0000}"/>
    <cellStyle name="Normal 5 2 2 2 4 3 3 2 2" xfId="42670" xr:uid="{00000000-0005-0000-0000-0000DA4B0000}"/>
    <cellStyle name="Normal 5 2 2 2 4 3 3 3" xfId="14171" xr:uid="{00000000-0005-0000-0000-0000DB4B0000}"/>
    <cellStyle name="Normal 5 2 2 2 4 3 3 3 2" xfId="37355" xr:uid="{00000000-0005-0000-0000-0000DC4B0000}"/>
    <cellStyle name="Normal 5 2 2 2 4 3 3 4" xfId="32045" xr:uid="{00000000-0005-0000-0000-0000DD4B0000}"/>
    <cellStyle name="Normal 5 2 2 2 4 3 3 5" xfId="26730" xr:uid="{00000000-0005-0000-0000-0000DE4B0000}"/>
    <cellStyle name="Normal 5 2 2 2 4 3 4" xfId="15952" xr:uid="{00000000-0005-0000-0000-0000DF4B0000}"/>
    <cellStyle name="Normal 5 2 2 2 4 3 4 2" xfId="39139" xr:uid="{00000000-0005-0000-0000-0000E04B0000}"/>
    <cellStyle name="Normal 5 2 2 2 4 3 5" xfId="10643" xr:uid="{00000000-0005-0000-0000-0000E14B0000}"/>
    <cellStyle name="Normal 5 2 2 2 4 3 5 2" xfId="33824" xr:uid="{00000000-0005-0000-0000-0000E24B0000}"/>
    <cellStyle name="Normal 5 2 2 2 4 3 6" xfId="21270" xr:uid="{00000000-0005-0000-0000-0000E34B0000}"/>
    <cellStyle name="Normal 5 2 2 2 4 3 6 2" xfId="28514" xr:uid="{00000000-0005-0000-0000-0000E44B0000}"/>
    <cellStyle name="Normal 5 2 2 2 4 3 7" xfId="23199" xr:uid="{00000000-0005-0000-0000-0000E54B0000}"/>
    <cellStyle name="Normal 5 2 2 2 4 3 8" xfId="44465" xr:uid="{00000000-0005-0000-0000-0000E64B0000}"/>
    <cellStyle name="Normal 5 2 2 2 4 3 9" xfId="4892" xr:uid="{00000000-0005-0000-0000-0000E74B0000}"/>
    <cellStyle name="Normal 5 2 2 2 4 4" xfId="6439" xr:uid="{00000000-0005-0000-0000-0000E84B0000}"/>
    <cellStyle name="Normal 5 2 2 2 4 4 2" xfId="16850" xr:uid="{00000000-0005-0000-0000-0000E94B0000}"/>
    <cellStyle name="Normal 5 2 2 2 4 4 2 2" xfId="40090" xr:uid="{00000000-0005-0000-0000-0000EA4B0000}"/>
    <cellStyle name="Normal 5 2 2 2 4 4 3" xfId="11592" xr:uid="{00000000-0005-0000-0000-0000EB4B0000}"/>
    <cellStyle name="Normal 5 2 2 2 4 4 3 2" xfId="34775" xr:uid="{00000000-0005-0000-0000-0000EC4B0000}"/>
    <cellStyle name="Normal 5 2 2 2 4 4 4" xfId="29465" xr:uid="{00000000-0005-0000-0000-0000ED4B0000}"/>
    <cellStyle name="Normal 5 2 2 2 4 4 5" xfId="24150" xr:uid="{00000000-0005-0000-0000-0000EE4B0000}"/>
    <cellStyle name="Normal 5 2 2 2 4 5" xfId="8139" xr:uid="{00000000-0005-0000-0000-0000EF4B0000}"/>
    <cellStyle name="Normal 5 2 2 2 4 5 2" xfId="18514" xr:uid="{00000000-0005-0000-0000-0000F04B0000}"/>
    <cellStyle name="Normal 5 2 2 2 4 5 2 2" xfId="41858" xr:uid="{00000000-0005-0000-0000-0000F14B0000}"/>
    <cellStyle name="Normal 5 2 2 2 4 5 3" xfId="13359" xr:uid="{00000000-0005-0000-0000-0000F24B0000}"/>
    <cellStyle name="Normal 5 2 2 2 4 5 3 2" xfId="36543" xr:uid="{00000000-0005-0000-0000-0000F34B0000}"/>
    <cellStyle name="Normal 5 2 2 2 4 5 4" xfId="31233" xr:uid="{00000000-0005-0000-0000-0000F44B0000}"/>
    <cellStyle name="Normal 5 2 2 2 4 5 5" xfId="25918" xr:uid="{00000000-0005-0000-0000-0000F54B0000}"/>
    <cellStyle name="Normal 5 2 2 2 4 6" xfId="15140" xr:uid="{00000000-0005-0000-0000-0000F64B0000}"/>
    <cellStyle name="Normal 5 2 2 2 4 6 2" xfId="38327" xr:uid="{00000000-0005-0000-0000-0000F74B0000}"/>
    <cellStyle name="Normal 5 2 2 2 4 7" xfId="9831" xr:uid="{00000000-0005-0000-0000-0000F84B0000}"/>
    <cellStyle name="Normal 5 2 2 2 4 7 2" xfId="33012" xr:uid="{00000000-0005-0000-0000-0000F94B0000}"/>
    <cellStyle name="Normal 5 2 2 2 4 8" xfId="20458" xr:uid="{00000000-0005-0000-0000-0000FA4B0000}"/>
    <cellStyle name="Normal 5 2 2 2 4 8 2" xfId="27702" xr:uid="{00000000-0005-0000-0000-0000FB4B0000}"/>
    <cellStyle name="Normal 5 2 2 2 4 9" xfId="22387" xr:uid="{00000000-0005-0000-0000-0000FC4B0000}"/>
    <cellStyle name="Normal 5 2 2 2 5" xfId="1004" xr:uid="{00000000-0005-0000-0000-0000FD4B0000}"/>
    <cellStyle name="Normal 5 2 2 2 5 10" xfId="4893" xr:uid="{00000000-0005-0000-0000-0000FE4B0000}"/>
    <cellStyle name="Normal 5 2 2 2 5 11" xfId="2955" xr:uid="{00000000-0005-0000-0000-0000FF4B0000}"/>
    <cellStyle name="Normal 5 2 2 2 5 2" xfId="1819" xr:uid="{00000000-0005-0000-0000-0000004C0000}"/>
    <cellStyle name="Normal 5 2 2 2 5 2 10" xfId="3767" xr:uid="{00000000-0005-0000-0000-0000014C0000}"/>
    <cellStyle name="Normal 5 2 2 2 5 2 2" xfId="7378" xr:uid="{00000000-0005-0000-0000-0000024C0000}"/>
    <cellStyle name="Normal 5 2 2 2 5 2 2 2" xfId="17732" xr:uid="{00000000-0005-0000-0000-0000034C0000}"/>
    <cellStyle name="Normal 5 2 2 2 5 2 2 2 2" xfId="41044" xr:uid="{00000000-0005-0000-0000-0000044C0000}"/>
    <cellStyle name="Normal 5 2 2 2 5 2 2 3" xfId="12546" xr:uid="{00000000-0005-0000-0000-0000054C0000}"/>
    <cellStyle name="Normal 5 2 2 2 5 2 2 3 2" xfId="35729" xr:uid="{00000000-0005-0000-0000-0000064C0000}"/>
    <cellStyle name="Normal 5 2 2 2 5 2 2 4" xfId="30419" xr:uid="{00000000-0005-0000-0000-0000074C0000}"/>
    <cellStyle name="Normal 5 2 2 2 5 2 2 5" xfId="25104" xr:uid="{00000000-0005-0000-0000-0000084C0000}"/>
    <cellStyle name="Normal 5 2 2 2 5 2 3" xfId="9022" xr:uid="{00000000-0005-0000-0000-0000094C0000}"/>
    <cellStyle name="Normal 5 2 2 2 5 2 3 2" xfId="19467" xr:uid="{00000000-0005-0000-0000-00000A4C0000}"/>
    <cellStyle name="Normal 5 2 2 2 5 2 3 2 2" xfId="42812" xr:uid="{00000000-0005-0000-0000-00000B4C0000}"/>
    <cellStyle name="Normal 5 2 2 2 5 2 3 3" xfId="14313" xr:uid="{00000000-0005-0000-0000-00000C4C0000}"/>
    <cellStyle name="Normal 5 2 2 2 5 2 3 3 2" xfId="37497" xr:uid="{00000000-0005-0000-0000-00000D4C0000}"/>
    <cellStyle name="Normal 5 2 2 2 5 2 3 4" xfId="32187" xr:uid="{00000000-0005-0000-0000-00000E4C0000}"/>
    <cellStyle name="Normal 5 2 2 2 5 2 3 5" xfId="26872" xr:uid="{00000000-0005-0000-0000-00000F4C0000}"/>
    <cellStyle name="Normal 5 2 2 2 5 2 4" xfId="16094" xr:uid="{00000000-0005-0000-0000-0000104C0000}"/>
    <cellStyle name="Normal 5 2 2 2 5 2 4 2" xfId="39281" xr:uid="{00000000-0005-0000-0000-0000114C0000}"/>
    <cellStyle name="Normal 5 2 2 2 5 2 5" xfId="10785" xr:uid="{00000000-0005-0000-0000-0000124C0000}"/>
    <cellStyle name="Normal 5 2 2 2 5 2 5 2" xfId="33966" xr:uid="{00000000-0005-0000-0000-0000134C0000}"/>
    <cellStyle name="Normal 5 2 2 2 5 2 6" xfId="21412" xr:uid="{00000000-0005-0000-0000-0000144C0000}"/>
    <cellStyle name="Normal 5 2 2 2 5 2 6 2" xfId="28656" xr:uid="{00000000-0005-0000-0000-0000154C0000}"/>
    <cellStyle name="Normal 5 2 2 2 5 2 7" xfId="23341" xr:uid="{00000000-0005-0000-0000-0000164C0000}"/>
    <cellStyle name="Normal 5 2 2 2 5 2 8" xfId="44607" xr:uid="{00000000-0005-0000-0000-0000174C0000}"/>
    <cellStyle name="Normal 5 2 2 2 5 2 9" xfId="4894" xr:uid="{00000000-0005-0000-0000-0000184C0000}"/>
    <cellStyle name="Normal 5 2 2 2 5 3" xfId="6578" xr:uid="{00000000-0005-0000-0000-0000194C0000}"/>
    <cellStyle name="Normal 5 2 2 2 5 3 2" xfId="16980" xr:uid="{00000000-0005-0000-0000-00001A4C0000}"/>
    <cellStyle name="Normal 5 2 2 2 5 3 2 2" xfId="40232" xr:uid="{00000000-0005-0000-0000-00001B4C0000}"/>
    <cellStyle name="Normal 5 2 2 2 5 3 3" xfId="11734" xr:uid="{00000000-0005-0000-0000-00001C4C0000}"/>
    <cellStyle name="Normal 5 2 2 2 5 3 3 2" xfId="34917" xr:uid="{00000000-0005-0000-0000-00001D4C0000}"/>
    <cellStyle name="Normal 5 2 2 2 5 3 4" xfId="29607" xr:uid="{00000000-0005-0000-0000-00001E4C0000}"/>
    <cellStyle name="Normal 5 2 2 2 5 3 5" xfId="24292" xr:uid="{00000000-0005-0000-0000-00001F4C0000}"/>
    <cellStyle name="Normal 5 2 2 2 5 4" xfId="8269" xr:uid="{00000000-0005-0000-0000-0000204C0000}"/>
    <cellStyle name="Normal 5 2 2 2 5 4 2" xfId="18655" xr:uid="{00000000-0005-0000-0000-0000214C0000}"/>
    <cellStyle name="Normal 5 2 2 2 5 4 2 2" xfId="42000" xr:uid="{00000000-0005-0000-0000-0000224C0000}"/>
    <cellStyle name="Normal 5 2 2 2 5 4 3" xfId="13501" xr:uid="{00000000-0005-0000-0000-0000234C0000}"/>
    <cellStyle name="Normal 5 2 2 2 5 4 3 2" xfId="36685" xr:uid="{00000000-0005-0000-0000-0000244C0000}"/>
    <cellStyle name="Normal 5 2 2 2 5 4 4" xfId="31375" xr:uid="{00000000-0005-0000-0000-0000254C0000}"/>
    <cellStyle name="Normal 5 2 2 2 5 4 5" xfId="26060" xr:uid="{00000000-0005-0000-0000-0000264C0000}"/>
    <cellStyle name="Normal 5 2 2 2 5 5" xfId="15282" xr:uid="{00000000-0005-0000-0000-0000274C0000}"/>
    <cellStyle name="Normal 5 2 2 2 5 5 2" xfId="38469" xr:uid="{00000000-0005-0000-0000-0000284C0000}"/>
    <cellStyle name="Normal 5 2 2 2 5 6" xfId="9973" xr:uid="{00000000-0005-0000-0000-0000294C0000}"/>
    <cellStyle name="Normal 5 2 2 2 5 6 2" xfId="33154" xr:uid="{00000000-0005-0000-0000-00002A4C0000}"/>
    <cellStyle name="Normal 5 2 2 2 5 7" xfId="20600" xr:uid="{00000000-0005-0000-0000-00002B4C0000}"/>
    <cellStyle name="Normal 5 2 2 2 5 7 2" xfId="27844" xr:uid="{00000000-0005-0000-0000-00002C4C0000}"/>
    <cellStyle name="Normal 5 2 2 2 5 8" xfId="22529" xr:uid="{00000000-0005-0000-0000-00002D4C0000}"/>
    <cellStyle name="Normal 5 2 2 2 5 9" xfId="43795" xr:uid="{00000000-0005-0000-0000-00002E4C0000}"/>
    <cellStyle name="Normal 5 2 2 2 6" xfId="585" xr:uid="{00000000-0005-0000-0000-00002F4C0000}"/>
    <cellStyle name="Normal 5 2 2 2 6 10" xfId="2549" xr:uid="{00000000-0005-0000-0000-0000304C0000}"/>
    <cellStyle name="Normal 5 2 2 2 6 2" xfId="6179" xr:uid="{00000000-0005-0000-0000-0000314C0000}"/>
    <cellStyle name="Normal 5 2 2 2 6 2 2" xfId="16622" xr:uid="{00000000-0005-0000-0000-0000324C0000}"/>
    <cellStyle name="Normal 5 2 2 2 6 2 2 2" xfId="39826" xr:uid="{00000000-0005-0000-0000-0000334C0000}"/>
    <cellStyle name="Normal 5 2 2 2 6 2 3" xfId="11328" xr:uid="{00000000-0005-0000-0000-0000344C0000}"/>
    <cellStyle name="Normal 5 2 2 2 6 2 3 2" xfId="34511" xr:uid="{00000000-0005-0000-0000-0000354C0000}"/>
    <cellStyle name="Normal 5 2 2 2 6 2 4" xfId="29201" xr:uid="{00000000-0005-0000-0000-0000364C0000}"/>
    <cellStyle name="Normal 5 2 2 2 6 2 5" xfId="23886" xr:uid="{00000000-0005-0000-0000-0000374C0000}"/>
    <cellStyle name="Normal 5 2 2 2 6 3" xfId="7911" xr:uid="{00000000-0005-0000-0000-0000384C0000}"/>
    <cellStyle name="Normal 5 2 2 2 6 3 2" xfId="18250" xr:uid="{00000000-0005-0000-0000-0000394C0000}"/>
    <cellStyle name="Normal 5 2 2 2 6 3 2 2" xfId="41594" xr:uid="{00000000-0005-0000-0000-00003A4C0000}"/>
    <cellStyle name="Normal 5 2 2 2 6 3 3" xfId="13095" xr:uid="{00000000-0005-0000-0000-00003B4C0000}"/>
    <cellStyle name="Normal 5 2 2 2 6 3 3 2" xfId="36279" xr:uid="{00000000-0005-0000-0000-00003C4C0000}"/>
    <cellStyle name="Normal 5 2 2 2 6 3 4" xfId="30969" xr:uid="{00000000-0005-0000-0000-00003D4C0000}"/>
    <cellStyle name="Normal 5 2 2 2 6 3 5" xfId="25654" xr:uid="{00000000-0005-0000-0000-00003E4C0000}"/>
    <cellStyle name="Normal 5 2 2 2 6 4" xfId="14876" xr:uid="{00000000-0005-0000-0000-00003F4C0000}"/>
    <cellStyle name="Normal 5 2 2 2 6 4 2" xfId="38063" xr:uid="{00000000-0005-0000-0000-0000404C0000}"/>
    <cellStyle name="Normal 5 2 2 2 6 5" xfId="9567" xr:uid="{00000000-0005-0000-0000-0000414C0000}"/>
    <cellStyle name="Normal 5 2 2 2 6 5 2" xfId="32748" xr:uid="{00000000-0005-0000-0000-0000424C0000}"/>
    <cellStyle name="Normal 5 2 2 2 6 6" xfId="20194" xr:uid="{00000000-0005-0000-0000-0000434C0000}"/>
    <cellStyle name="Normal 5 2 2 2 6 6 2" xfId="27438" xr:uid="{00000000-0005-0000-0000-0000444C0000}"/>
    <cellStyle name="Normal 5 2 2 2 6 7" xfId="22123" xr:uid="{00000000-0005-0000-0000-0000454C0000}"/>
    <cellStyle name="Normal 5 2 2 2 6 8" xfId="43389" xr:uid="{00000000-0005-0000-0000-0000464C0000}"/>
    <cellStyle name="Normal 5 2 2 2 6 9" xfId="4895" xr:uid="{00000000-0005-0000-0000-0000474C0000}"/>
    <cellStyle name="Normal 5 2 2 2 7" xfId="1412" xr:uid="{00000000-0005-0000-0000-0000484C0000}"/>
    <cellStyle name="Normal 5 2 2 2 7 10" xfId="3361" xr:uid="{00000000-0005-0000-0000-0000494C0000}"/>
    <cellStyle name="Normal 5 2 2 2 7 2" xfId="6978" xr:uid="{00000000-0005-0000-0000-00004A4C0000}"/>
    <cellStyle name="Normal 5 2 2 2 7 2 2" xfId="17350" xr:uid="{00000000-0005-0000-0000-00004B4C0000}"/>
    <cellStyle name="Normal 5 2 2 2 7 2 2 2" xfId="40638" xr:uid="{00000000-0005-0000-0000-00004C4C0000}"/>
    <cellStyle name="Normal 5 2 2 2 7 2 3" xfId="12140" xr:uid="{00000000-0005-0000-0000-00004D4C0000}"/>
    <cellStyle name="Normal 5 2 2 2 7 2 3 2" xfId="35323" xr:uid="{00000000-0005-0000-0000-00004E4C0000}"/>
    <cellStyle name="Normal 5 2 2 2 7 2 4" xfId="30013" xr:uid="{00000000-0005-0000-0000-00004F4C0000}"/>
    <cellStyle name="Normal 5 2 2 2 7 2 5" xfId="24698" xr:uid="{00000000-0005-0000-0000-0000504C0000}"/>
    <cellStyle name="Normal 5 2 2 2 7 3" xfId="8639" xr:uid="{00000000-0005-0000-0000-0000514C0000}"/>
    <cellStyle name="Normal 5 2 2 2 7 3 2" xfId="19061" xr:uid="{00000000-0005-0000-0000-0000524C0000}"/>
    <cellStyle name="Normal 5 2 2 2 7 3 2 2" xfId="42406" xr:uid="{00000000-0005-0000-0000-0000534C0000}"/>
    <cellStyle name="Normal 5 2 2 2 7 3 3" xfId="13907" xr:uid="{00000000-0005-0000-0000-0000544C0000}"/>
    <cellStyle name="Normal 5 2 2 2 7 3 3 2" xfId="37091" xr:uid="{00000000-0005-0000-0000-0000554C0000}"/>
    <cellStyle name="Normal 5 2 2 2 7 3 4" xfId="31781" xr:uid="{00000000-0005-0000-0000-0000564C0000}"/>
    <cellStyle name="Normal 5 2 2 2 7 3 5" xfId="26466" xr:uid="{00000000-0005-0000-0000-0000574C0000}"/>
    <cellStyle name="Normal 5 2 2 2 7 4" xfId="15688" xr:uid="{00000000-0005-0000-0000-0000584C0000}"/>
    <cellStyle name="Normal 5 2 2 2 7 4 2" xfId="38875" xr:uid="{00000000-0005-0000-0000-0000594C0000}"/>
    <cellStyle name="Normal 5 2 2 2 7 5" xfId="10379" xr:uid="{00000000-0005-0000-0000-00005A4C0000}"/>
    <cellStyle name="Normal 5 2 2 2 7 5 2" xfId="33560" xr:uid="{00000000-0005-0000-0000-00005B4C0000}"/>
    <cellStyle name="Normal 5 2 2 2 7 6" xfId="21006" xr:uid="{00000000-0005-0000-0000-00005C4C0000}"/>
    <cellStyle name="Normal 5 2 2 2 7 6 2" xfId="28250" xr:uid="{00000000-0005-0000-0000-00005D4C0000}"/>
    <cellStyle name="Normal 5 2 2 2 7 7" xfId="22935" xr:uid="{00000000-0005-0000-0000-00005E4C0000}"/>
    <cellStyle name="Normal 5 2 2 2 7 8" xfId="44201" xr:uid="{00000000-0005-0000-0000-00005F4C0000}"/>
    <cellStyle name="Normal 5 2 2 2 7 9" xfId="4896" xr:uid="{00000000-0005-0000-0000-0000604C0000}"/>
    <cellStyle name="Normal 5 2 2 2 8" xfId="6046" xr:uid="{00000000-0005-0000-0000-0000614C0000}"/>
    <cellStyle name="Normal 5 2 2 2 8 2" xfId="16501" xr:uid="{00000000-0005-0000-0000-0000624C0000}"/>
    <cellStyle name="Normal 5 2 2 2 8 2 2" xfId="39692" xr:uid="{00000000-0005-0000-0000-0000634C0000}"/>
    <cellStyle name="Normal 5 2 2 2 8 3" xfId="11194" xr:uid="{00000000-0005-0000-0000-0000644C0000}"/>
    <cellStyle name="Normal 5 2 2 2 8 3 2" xfId="34377" xr:uid="{00000000-0005-0000-0000-0000654C0000}"/>
    <cellStyle name="Normal 5 2 2 2 8 4" xfId="29067" xr:uid="{00000000-0005-0000-0000-0000664C0000}"/>
    <cellStyle name="Normal 5 2 2 2 8 5" xfId="23752" xr:uid="{00000000-0005-0000-0000-0000674C0000}"/>
    <cellStyle name="Normal 5 2 2 2 9" xfId="7790" xr:uid="{00000000-0005-0000-0000-0000684C0000}"/>
    <cellStyle name="Normal 5 2 2 2 9 2" xfId="18117" xr:uid="{00000000-0005-0000-0000-0000694C0000}"/>
    <cellStyle name="Normal 5 2 2 2 9 2 2" xfId="41460" xr:uid="{00000000-0005-0000-0000-00006A4C0000}"/>
    <cellStyle name="Normal 5 2 2 2 9 3" xfId="12961" xr:uid="{00000000-0005-0000-0000-00006B4C0000}"/>
    <cellStyle name="Normal 5 2 2 2 9 3 2" xfId="36145" xr:uid="{00000000-0005-0000-0000-00006C4C0000}"/>
    <cellStyle name="Normal 5 2 2 2 9 4" xfId="30835" xr:uid="{00000000-0005-0000-0000-00006D4C0000}"/>
    <cellStyle name="Normal 5 2 2 2 9 5" xfId="25520" xr:uid="{00000000-0005-0000-0000-00006E4C0000}"/>
    <cellStyle name="Normal 5 2 2 3" xfId="474" xr:uid="{00000000-0005-0000-0000-00006F4C0000}"/>
    <cellStyle name="Normal 5 2 2 3 10" xfId="9456" xr:uid="{00000000-0005-0000-0000-0000704C0000}"/>
    <cellStyle name="Normal 5 2 2 3 10 2" xfId="32637" xr:uid="{00000000-0005-0000-0000-0000714C0000}"/>
    <cellStyle name="Normal 5 2 2 3 11" xfId="20083" xr:uid="{00000000-0005-0000-0000-0000724C0000}"/>
    <cellStyle name="Normal 5 2 2 3 11 2" xfId="27327" xr:uid="{00000000-0005-0000-0000-0000734C0000}"/>
    <cellStyle name="Normal 5 2 2 3 12" xfId="22012" xr:uid="{00000000-0005-0000-0000-0000744C0000}"/>
    <cellStyle name="Normal 5 2 2 3 13" xfId="43278" xr:uid="{00000000-0005-0000-0000-0000754C0000}"/>
    <cellStyle name="Normal 5 2 2 3 14" xfId="4897" xr:uid="{00000000-0005-0000-0000-0000764C0000}"/>
    <cellStyle name="Normal 5 2 2 3 15" xfId="2438" xr:uid="{00000000-0005-0000-0000-0000774C0000}"/>
    <cellStyle name="Normal 5 2 2 3 2" xfId="746" xr:uid="{00000000-0005-0000-0000-0000784C0000}"/>
    <cellStyle name="Normal 5 2 2 3 2 10" xfId="43547" xr:uid="{00000000-0005-0000-0000-0000794C0000}"/>
    <cellStyle name="Normal 5 2 2 3 2 11" xfId="4898" xr:uid="{00000000-0005-0000-0000-00007A4C0000}"/>
    <cellStyle name="Normal 5 2 2 3 2 12" xfId="2707" xr:uid="{00000000-0005-0000-0000-00007B4C0000}"/>
    <cellStyle name="Normal 5 2 2 3 2 2" xfId="1162" xr:uid="{00000000-0005-0000-0000-00007C4C0000}"/>
    <cellStyle name="Normal 5 2 2 3 2 2 10" xfId="4899" xr:uid="{00000000-0005-0000-0000-00007D4C0000}"/>
    <cellStyle name="Normal 5 2 2 3 2 2 11" xfId="3113" xr:uid="{00000000-0005-0000-0000-00007E4C0000}"/>
    <cellStyle name="Normal 5 2 2 3 2 2 2" xfId="1977" xr:uid="{00000000-0005-0000-0000-00007F4C0000}"/>
    <cellStyle name="Normal 5 2 2 3 2 2 2 10" xfId="3925" xr:uid="{00000000-0005-0000-0000-0000804C0000}"/>
    <cellStyle name="Normal 5 2 2 3 2 2 2 2" xfId="7534" xr:uid="{00000000-0005-0000-0000-0000814C0000}"/>
    <cellStyle name="Normal 5 2 2 3 2 2 2 2 2" xfId="17878" xr:uid="{00000000-0005-0000-0000-0000824C0000}"/>
    <cellStyle name="Normal 5 2 2 3 2 2 2 2 2 2" xfId="41202" xr:uid="{00000000-0005-0000-0000-0000834C0000}"/>
    <cellStyle name="Normal 5 2 2 3 2 2 2 2 3" xfId="12704" xr:uid="{00000000-0005-0000-0000-0000844C0000}"/>
    <cellStyle name="Normal 5 2 2 3 2 2 2 2 3 2" xfId="35887" xr:uid="{00000000-0005-0000-0000-0000854C0000}"/>
    <cellStyle name="Normal 5 2 2 3 2 2 2 2 4" xfId="30577" xr:uid="{00000000-0005-0000-0000-0000864C0000}"/>
    <cellStyle name="Normal 5 2 2 3 2 2 2 2 5" xfId="25262" xr:uid="{00000000-0005-0000-0000-0000874C0000}"/>
    <cellStyle name="Normal 5 2 2 3 2 2 2 3" xfId="9168" xr:uid="{00000000-0005-0000-0000-0000884C0000}"/>
    <cellStyle name="Normal 5 2 2 3 2 2 2 3 2" xfId="19625" xr:uid="{00000000-0005-0000-0000-0000894C0000}"/>
    <cellStyle name="Normal 5 2 2 3 2 2 2 3 2 2" xfId="42970" xr:uid="{00000000-0005-0000-0000-00008A4C0000}"/>
    <cellStyle name="Normal 5 2 2 3 2 2 2 3 3" xfId="14471" xr:uid="{00000000-0005-0000-0000-00008B4C0000}"/>
    <cellStyle name="Normal 5 2 2 3 2 2 2 3 3 2" xfId="37655" xr:uid="{00000000-0005-0000-0000-00008C4C0000}"/>
    <cellStyle name="Normal 5 2 2 3 2 2 2 3 4" xfId="32345" xr:uid="{00000000-0005-0000-0000-00008D4C0000}"/>
    <cellStyle name="Normal 5 2 2 3 2 2 2 3 5" xfId="27030" xr:uid="{00000000-0005-0000-0000-00008E4C0000}"/>
    <cellStyle name="Normal 5 2 2 3 2 2 2 4" xfId="16252" xr:uid="{00000000-0005-0000-0000-00008F4C0000}"/>
    <cellStyle name="Normal 5 2 2 3 2 2 2 4 2" xfId="39439" xr:uid="{00000000-0005-0000-0000-0000904C0000}"/>
    <cellStyle name="Normal 5 2 2 3 2 2 2 5" xfId="10943" xr:uid="{00000000-0005-0000-0000-0000914C0000}"/>
    <cellStyle name="Normal 5 2 2 3 2 2 2 5 2" xfId="34124" xr:uid="{00000000-0005-0000-0000-0000924C0000}"/>
    <cellStyle name="Normal 5 2 2 3 2 2 2 6" xfId="21570" xr:uid="{00000000-0005-0000-0000-0000934C0000}"/>
    <cellStyle name="Normal 5 2 2 3 2 2 2 6 2" xfId="28814" xr:uid="{00000000-0005-0000-0000-0000944C0000}"/>
    <cellStyle name="Normal 5 2 2 3 2 2 2 7" xfId="23499" xr:uid="{00000000-0005-0000-0000-0000954C0000}"/>
    <cellStyle name="Normal 5 2 2 3 2 2 2 8" xfId="44765" xr:uid="{00000000-0005-0000-0000-0000964C0000}"/>
    <cellStyle name="Normal 5 2 2 3 2 2 2 9" xfId="4900" xr:uid="{00000000-0005-0000-0000-0000974C0000}"/>
    <cellStyle name="Normal 5 2 2 3 2 2 3" xfId="6734" xr:uid="{00000000-0005-0000-0000-0000984C0000}"/>
    <cellStyle name="Normal 5 2 2 3 2 2 3 2" xfId="17126" xr:uid="{00000000-0005-0000-0000-0000994C0000}"/>
    <cellStyle name="Normal 5 2 2 3 2 2 3 2 2" xfId="40390" xr:uid="{00000000-0005-0000-0000-00009A4C0000}"/>
    <cellStyle name="Normal 5 2 2 3 2 2 3 3" xfId="11892" xr:uid="{00000000-0005-0000-0000-00009B4C0000}"/>
    <cellStyle name="Normal 5 2 2 3 2 2 3 3 2" xfId="35075" xr:uid="{00000000-0005-0000-0000-00009C4C0000}"/>
    <cellStyle name="Normal 5 2 2 3 2 2 3 4" xfId="29765" xr:uid="{00000000-0005-0000-0000-00009D4C0000}"/>
    <cellStyle name="Normal 5 2 2 3 2 2 3 5" xfId="24450" xr:uid="{00000000-0005-0000-0000-00009E4C0000}"/>
    <cellStyle name="Normal 5 2 2 3 2 2 4" xfId="8415" xr:uid="{00000000-0005-0000-0000-00009F4C0000}"/>
    <cellStyle name="Normal 5 2 2 3 2 2 4 2" xfId="18813" xr:uid="{00000000-0005-0000-0000-0000A04C0000}"/>
    <cellStyle name="Normal 5 2 2 3 2 2 4 2 2" xfId="42158" xr:uid="{00000000-0005-0000-0000-0000A14C0000}"/>
    <cellStyle name="Normal 5 2 2 3 2 2 4 3" xfId="13659" xr:uid="{00000000-0005-0000-0000-0000A24C0000}"/>
    <cellStyle name="Normal 5 2 2 3 2 2 4 3 2" xfId="36843" xr:uid="{00000000-0005-0000-0000-0000A34C0000}"/>
    <cellStyle name="Normal 5 2 2 3 2 2 4 4" xfId="31533" xr:uid="{00000000-0005-0000-0000-0000A44C0000}"/>
    <cellStyle name="Normal 5 2 2 3 2 2 4 5" xfId="26218" xr:uid="{00000000-0005-0000-0000-0000A54C0000}"/>
    <cellStyle name="Normal 5 2 2 3 2 2 5" xfId="15440" xr:uid="{00000000-0005-0000-0000-0000A64C0000}"/>
    <cellStyle name="Normal 5 2 2 3 2 2 5 2" xfId="38627" xr:uid="{00000000-0005-0000-0000-0000A74C0000}"/>
    <cellStyle name="Normal 5 2 2 3 2 2 6" xfId="10131" xr:uid="{00000000-0005-0000-0000-0000A84C0000}"/>
    <cellStyle name="Normal 5 2 2 3 2 2 6 2" xfId="33312" xr:uid="{00000000-0005-0000-0000-0000A94C0000}"/>
    <cellStyle name="Normal 5 2 2 3 2 2 7" xfId="20758" xr:uid="{00000000-0005-0000-0000-0000AA4C0000}"/>
    <cellStyle name="Normal 5 2 2 3 2 2 7 2" xfId="28002" xr:uid="{00000000-0005-0000-0000-0000AB4C0000}"/>
    <cellStyle name="Normal 5 2 2 3 2 2 8" xfId="22687" xr:uid="{00000000-0005-0000-0000-0000AC4C0000}"/>
    <cellStyle name="Normal 5 2 2 3 2 2 9" xfId="43953" xr:uid="{00000000-0005-0000-0000-0000AD4C0000}"/>
    <cellStyle name="Normal 5 2 2 3 2 3" xfId="1570" xr:uid="{00000000-0005-0000-0000-0000AE4C0000}"/>
    <cellStyle name="Normal 5 2 2 3 2 3 10" xfId="3519" xr:uid="{00000000-0005-0000-0000-0000AF4C0000}"/>
    <cellStyle name="Normal 5 2 2 3 2 3 2" xfId="7134" xr:uid="{00000000-0005-0000-0000-0000B04C0000}"/>
    <cellStyle name="Normal 5 2 2 3 2 3 2 2" xfId="17496" xr:uid="{00000000-0005-0000-0000-0000B14C0000}"/>
    <cellStyle name="Normal 5 2 2 3 2 3 2 2 2" xfId="40796" xr:uid="{00000000-0005-0000-0000-0000B24C0000}"/>
    <cellStyle name="Normal 5 2 2 3 2 3 2 3" xfId="12298" xr:uid="{00000000-0005-0000-0000-0000B34C0000}"/>
    <cellStyle name="Normal 5 2 2 3 2 3 2 3 2" xfId="35481" xr:uid="{00000000-0005-0000-0000-0000B44C0000}"/>
    <cellStyle name="Normal 5 2 2 3 2 3 2 4" xfId="30171" xr:uid="{00000000-0005-0000-0000-0000B54C0000}"/>
    <cellStyle name="Normal 5 2 2 3 2 3 2 5" xfId="24856" xr:uid="{00000000-0005-0000-0000-0000B64C0000}"/>
    <cellStyle name="Normal 5 2 2 3 2 3 3" xfId="8785" xr:uid="{00000000-0005-0000-0000-0000B74C0000}"/>
    <cellStyle name="Normal 5 2 2 3 2 3 3 2" xfId="19219" xr:uid="{00000000-0005-0000-0000-0000B84C0000}"/>
    <cellStyle name="Normal 5 2 2 3 2 3 3 2 2" xfId="42564" xr:uid="{00000000-0005-0000-0000-0000B94C0000}"/>
    <cellStyle name="Normal 5 2 2 3 2 3 3 3" xfId="14065" xr:uid="{00000000-0005-0000-0000-0000BA4C0000}"/>
    <cellStyle name="Normal 5 2 2 3 2 3 3 3 2" xfId="37249" xr:uid="{00000000-0005-0000-0000-0000BB4C0000}"/>
    <cellStyle name="Normal 5 2 2 3 2 3 3 4" xfId="31939" xr:uid="{00000000-0005-0000-0000-0000BC4C0000}"/>
    <cellStyle name="Normal 5 2 2 3 2 3 3 5" xfId="26624" xr:uid="{00000000-0005-0000-0000-0000BD4C0000}"/>
    <cellStyle name="Normal 5 2 2 3 2 3 4" xfId="15846" xr:uid="{00000000-0005-0000-0000-0000BE4C0000}"/>
    <cellStyle name="Normal 5 2 2 3 2 3 4 2" xfId="39033" xr:uid="{00000000-0005-0000-0000-0000BF4C0000}"/>
    <cellStyle name="Normal 5 2 2 3 2 3 5" xfId="10537" xr:uid="{00000000-0005-0000-0000-0000C04C0000}"/>
    <cellStyle name="Normal 5 2 2 3 2 3 5 2" xfId="33718" xr:uid="{00000000-0005-0000-0000-0000C14C0000}"/>
    <cellStyle name="Normal 5 2 2 3 2 3 6" xfId="21164" xr:uid="{00000000-0005-0000-0000-0000C24C0000}"/>
    <cellStyle name="Normal 5 2 2 3 2 3 6 2" xfId="28408" xr:uid="{00000000-0005-0000-0000-0000C34C0000}"/>
    <cellStyle name="Normal 5 2 2 3 2 3 7" xfId="23093" xr:uid="{00000000-0005-0000-0000-0000C44C0000}"/>
    <cellStyle name="Normal 5 2 2 3 2 3 8" xfId="44359" xr:uid="{00000000-0005-0000-0000-0000C54C0000}"/>
    <cellStyle name="Normal 5 2 2 3 2 3 9" xfId="4901" xr:uid="{00000000-0005-0000-0000-0000C64C0000}"/>
    <cellStyle name="Normal 5 2 2 3 2 4" xfId="6335" xr:uid="{00000000-0005-0000-0000-0000C74C0000}"/>
    <cellStyle name="Normal 5 2 2 3 2 4 2" xfId="16768" xr:uid="{00000000-0005-0000-0000-0000C84C0000}"/>
    <cellStyle name="Normal 5 2 2 3 2 4 2 2" xfId="39984" xr:uid="{00000000-0005-0000-0000-0000C94C0000}"/>
    <cellStyle name="Normal 5 2 2 3 2 4 3" xfId="11486" xr:uid="{00000000-0005-0000-0000-0000CA4C0000}"/>
    <cellStyle name="Normal 5 2 2 3 2 4 3 2" xfId="34669" xr:uid="{00000000-0005-0000-0000-0000CB4C0000}"/>
    <cellStyle name="Normal 5 2 2 3 2 4 4" xfId="29359" xr:uid="{00000000-0005-0000-0000-0000CC4C0000}"/>
    <cellStyle name="Normal 5 2 2 3 2 4 5" xfId="24044" xr:uid="{00000000-0005-0000-0000-0000CD4C0000}"/>
    <cellStyle name="Normal 5 2 2 3 2 5" xfId="8057" xr:uid="{00000000-0005-0000-0000-0000CE4C0000}"/>
    <cellStyle name="Normal 5 2 2 3 2 5 2" xfId="18408" xr:uid="{00000000-0005-0000-0000-0000CF4C0000}"/>
    <cellStyle name="Normal 5 2 2 3 2 5 2 2" xfId="41752" xr:uid="{00000000-0005-0000-0000-0000D04C0000}"/>
    <cellStyle name="Normal 5 2 2 3 2 5 3" xfId="13253" xr:uid="{00000000-0005-0000-0000-0000D14C0000}"/>
    <cellStyle name="Normal 5 2 2 3 2 5 3 2" xfId="36437" xr:uid="{00000000-0005-0000-0000-0000D24C0000}"/>
    <cellStyle name="Normal 5 2 2 3 2 5 4" xfId="31127" xr:uid="{00000000-0005-0000-0000-0000D34C0000}"/>
    <cellStyle name="Normal 5 2 2 3 2 5 5" xfId="25812" xr:uid="{00000000-0005-0000-0000-0000D44C0000}"/>
    <cellStyle name="Normal 5 2 2 3 2 6" xfId="15034" xr:uid="{00000000-0005-0000-0000-0000D54C0000}"/>
    <cellStyle name="Normal 5 2 2 3 2 6 2" xfId="38221" xr:uid="{00000000-0005-0000-0000-0000D64C0000}"/>
    <cellStyle name="Normal 5 2 2 3 2 7" xfId="9725" xr:uid="{00000000-0005-0000-0000-0000D74C0000}"/>
    <cellStyle name="Normal 5 2 2 3 2 7 2" xfId="32906" xr:uid="{00000000-0005-0000-0000-0000D84C0000}"/>
    <cellStyle name="Normal 5 2 2 3 2 8" xfId="20352" xr:uid="{00000000-0005-0000-0000-0000D94C0000}"/>
    <cellStyle name="Normal 5 2 2 3 2 8 2" xfId="27596" xr:uid="{00000000-0005-0000-0000-0000DA4C0000}"/>
    <cellStyle name="Normal 5 2 2 3 2 9" xfId="22281" xr:uid="{00000000-0005-0000-0000-0000DB4C0000}"/>
    <cellStyle name="Normal 5 2 2 3 3" xfId="883" xr:uid="{00000000-0005-0000-0000-0000DC4C0000}"/>
    <cellStyle name="Normal 5 2 2 3 3 10" xfId="43676" xr:uid="{00000000-0005-0000-0000-0000DD4C0000}"/>
    <cellStyle name="Normal 5 2 2 3 3 11" xfId="4902" xr:uid="{00000000-0005-0000-0000-0000DE4C0000}"/>
    <cellStyle name="Normal 5 2 2 3 3 12" xfId="2836" xr:uid="{00000000-0005-0000-0000-0000DF4C0000}"/>
    <cellStyle name="Normal 5 2 2 3 3 2" xfId="1291" xr:uid="{00000000-0005-0000-0000-0000E04C0000}"/>
    <cellStyle name="Normal 5 2 2 3 3 2 10" xfId="4903" xr:uid="{00000000-0005-0000-0000-0000E14C0000}"/>
    <cellStyle name="Normal 5 2 2 3 3 2 11" xfId="3242" xr:uid="{00000000-0005-0000-0000-0000E24C0000}"/>
    <cellStyle name="Normal 5 2 2 3 3 2 2" xfId="2106" xr:uid="{00000000-0005-0000-0000-0000E34C0000}"/>
    <cellStyle name="Normal 5 2 2 3 3 2 2 10" xfId="4054" xr:uid="{00000000-0005-0000-0000-0000E44C0000}"/>
    <cellStyle name="Normal 5 2 2 3 3 2 2 2" xfId="7661" xr:uid="{00000000-0005-0000-0000-0000E54C0000}"/>
    <cellStyle name="Normal 5 2 2 3 3 2 2 2 2" xfId="17995" xr:uid="{00000000-0005-0000-0000-0000E64C0000}"/>
    <cellStyle name="Normal 5 2 2 3 3 2 2 2 2 2" xfId="41331" xr:uid="{00000000-0005-0000-0000-0000E74C0000}"/>
    <cellStyle name="Normal 5 2 2 3 3 2 2 2 3" xfId="12833" xr:uid="{00000000-0005-0000-0000-0000E84C0000}"/>
    <cellStyle name="Normal 5 2 2 3 3 2 2 2 3 2" xfId="36016" xr:uid="{00000000-0005-0000-0000-0000E94C0000}"/>
    <cellStyle name="Normal 5 2 2 3 3 2 2 2 4" xfId="30706" xr:uid="{00000000-0005-0000-0000-0000EA4C0000}"/>
    <cellStyle name="Normal 5 2 2 3 3 2 2 2 5" xfId="25391" xr:uid="{00000000-0005-0000-0000-0000EB4C0000}"/>
    <cellStyle name="Normal 5 2 2 3 3 2 2 3" xfId="9285" xr:uid="{00000000-0005-0000-0000-0000EC4C0000}"/>
    <cellStyle name="Normal 5 2 2 3 3 2 2 3 2" xfId="19754" xr:uid="{00000000-0005-0000-0000-0000ED4C0000}"/>
    <cellStyle name="Normal 5 2 2 3 3 2 2 3 2 2" xfId="43099" xr:uid="{00000000-0005-0000-0000-0000EE4C0000}"/>
    <cellStyle name="Normal 5 2 2 3 3 2 2 3 3" xfId="14600" xr:uid="{00000000-0005-0000-0000-0000EF4C0000}"/>
    <cellStyle name="Normal 5 2 2 3 3 2 2 3 3 2" xfId="37784" xr:uid="{00000000-0005-0000-0000-0000F04C0000}"/>
    <cellStyle name="Normal 5 2 2 3 3 2 2 3 4" xfId="32474" xr:uid="{00000000-0005-0000-0000-0000F14C0000}"/>
    <cellStyle name="Normal 5 2 2 3 3 2 2 3 5" xfId="27159" xr:uid="{00000000-0005-0000-0000-0000F24C0000}"/>
    <cellStyle name="Normal 5 2 2 3 3 2 2 4" xfId="16381" xr:uid="{00000000-0005-0000-0000-0000F34C0000}"/>
    <cellStyle name="Normal 5 2 2 3 3 2 2 4 2" xfId="39568" xr:uid="{00000000-0005-0000-0000-0000F44C0000}"/>
    <cellStyle name="Normal 5 2 2 3 3 2 2 5" xfId="11072" xr:uid="{00000000-0005-0000-0000-0000F54C0000}"/>
    <cellStyle name="Normal 5 2 2 3 3 2 2 5 2" xfId="34253" xr:uid="{00000000-0005-0000-0000-0000F64C0000}"/>
    <cellStyle name="Normal 5 2 2 3 3 2 2 6" xfId="21699" xr:uid="{00000000-0005-0000-0000-0000F74C0000}"/>
    <cellStyle name="Normal 5 2 2 3 3 2 2 6 2" xfId="28943" xr:uid="{00000000-0005-0000-0000-0000F84C0000}"/>
    <cellStyle name="Normal 5 2 2 3 3 2 2 7" xfId="23628" xr:uid="{00000000-0005-0000-0000-0000F94C0000}"/>
    <cellStyle name="Normal 5 2 2 3 3 2 2 8" xfId="44894" xr:uid="{00000000-0005-0000-0000-0000FA4C0000}"/>
    <cellStyle name="Normal 5 2 2 3 3 2 2 9" xfId="4904" xr:uid="{00000000-0005-0000-0000-0000FB4C0000}"/>
    <cellStyle name="Normal 5 2 2 3 3 2 3" xfId="6861" xr:uid="{00000000-0005-0000-0000-0000FC4C0000}"/>
    <cellStyle name="Normal 5 2 2 3 3 2 3 2" xfId="17231" xr:uid="{00000000-0005-0000-0000-0000FD4C0000}"/>
    <cellStyle name="Normal 5 2 2 3 3 2 3 2 2" xfId="40519" xr:uid="{00000000-0005-0000-0000-0000FE4C0000}"/>
    <cellStyle name="Normal 5 2 2 3 3 2 3 3" xfId="12021" xr:uid="{00000000-0005-0000-0000-0000FF4C0000}"/>
    <cellStyle name="Normal 5 2 2 3 3 2 3 3 2" xfId="35204" xr:uid="{00000000-0005-0000-0000-0000004D0000}"/>
    <cellStyle name="Normal 5 2 2 3 3 2 3 4" xfId="29894" xr:uid="{00000000-0005-0000-0000-0000014D0000}"/>
    <cellStyle name="Normal 5 2 2 3 3 2 3 5" xfId="24579" xr:uid="{00000000-0005-0000-0000-0000024D0000}"/>
    <cellStyle name="Normal 5 2 2 3 3 2 4" xfId="8520" xr:uid="{00000000-0005-0000-0000-0000034D0000}"/>
    <cellStyle name="Normal 5 2 2 3 3 2 4 2" xfId="18942" xr:uid="{00000000-0005-0000-0000-0000044D0000}"/>
    <cellStyle name="Normal 5 2 2 3 3 2 4 2 2" xfId="42287" xr:uid="{00000000-0005-0000-0000-0000054D0000}"/>
    <cellStyle name="Normal 5 2 2 3 3 2 4 3" xfId="13788" xr:uid="{00000000-0005-0000-0000-0000064D0000}"/>
    <cellStyle name="Normal 5 2 2 3 3 2 4 3 2" xfId="36972" xr:uid="{00000000-0005-0000-0000-0000074D0000}"/>
    <cellStyle name="Normal 5 2 2 3 3 2 4 4" xfId="31662" xr:uid="{00000000-0005-0000-0000-0000084D0000}"/>
    <cellStyle name="Normal 5 2 2 3 3 2 4 5" xfId="26347" xr:uid="{00000000-0005-0000-0000-0000094D0000}"/>
    <cellStyle name="Normal 5 2 2 3 3 2 5" xfId="15569" xr:uid="{00000000-0005-0000-0000-00000A4D0000}"/>
    <cellStyle name="Normal 5 2 2 3 3 2 5 2" xfId="38756" xr:uid="{00000000-0005-0000-0000-00000B4D0000}"/>
    <cellStyle name="Normal 5 2 2 3 3 2 6" xfId="10260" xr:uid="{00000000-0005-0000-0000-00000C4D0000}"/>
    <cellStyle name="Normal 5 2 2 3 3 2 6 2" xfId="33441" xr:uid="{00000000-0005-0000-0000-00000D4D0000}"/>
    <cellStyle name="Normal 5 2 2 3 3 2 7" xfId="20887" xr:uid="{00000000-0005-0000-0000-00000E4D0000}"/>
    <cellStyle name="Normal 5 2 2 3 3 2 7 2" xfId="28131" xr:uid="{00000000-0005-0000-0000-00000F4D0000}"/>
    <cellStyle name="Normal 5 2 2 3 3 2 8" xfId="22816" xr:uid="{00000000-0005-0000-0000-0000104D0000}"/>
    <cellStyle name="Normal 5 2 2 3 3 2 9" xfId="44082" xr:uid="{00000000-0005-0000-0000-0000114D0000}"/>
    <cellStyle name="Normal 5 2 2 3 3 3" xfId="1699" xr:uid="{00000000-0005-0000-0000-0000124D0000}"/>
    <cellStyle name="Normal 5 2 2 3 3 3 10" xfId="3648" xr:uid="{00000000-0005-0000-0000-0000134D0000}"/>
    <cellStyle name="Normal 5 2 2 3 3 3 2" xfId="7261" xr:uid="{00000000-0005-0000-0000-0000144D0000}"/>
    <cellStyle name="Normal 5 2 2 3 3 3 2 2" xfId="17613" xr:uid="{00000000-0005-0000-0000-0000154D0000}"/>
    <cellStyle name="Normal 5 2 2 3 3 3 2 2 2" xfId="40925" xr:uid="{00000000-0005-0000-0000-0000164D0000}"/>
    <cellStyle name="Normal 5 2 2 3 3 3 2 3" xfId="12427" xr:uid="{00000000-0005-0000-0000-0000174D0000}"/>
    <cellStyle name="Normal 5 2 2 3 3 3 2 3 2" xfId="35610" xr:uid="{00000000-0005-0000-0000-0000184D0000}"/>
    <cellStyle name="Normal 5 2 2 3 3 3 2 4" xfId="30300" xr:uid="{00000000-0005-0000-0000-0000194D0000}"/>
    <cellStyle name="Normal 5 2 2 3 3 3 2 5" xfId="24985" xr:uid="{00000000-0005-0000-0000-00001A4D0000}"/>
    <cellStyle name="Normal 5 2 2 3 3 3 3" xfId="8902" xr:uid="{00000000-0005-0000-0000-00001B4D0000}"/>
    <cellStyle name="Normal 5 2 2 3 3 3 3 2" xfId="19348" xr:uid="{00000000-0005-0000-0000-00001C4D0000}"/>
    <cellStyle name="Normal 5 2 2 3 3 3 3 2 2" xfId="42693" xr:uid="{00000000-0005-0000-0000-00001D4D0000}"/>
    <cellStyle name="Normal 5 2 2 3 3 3 3 3" xfId="14194" xr:uid="{00000000-0005-0000-0000-00001E4D0000}"/>
    <cellStyle name="Normal 5 2 2 3 3 3 3 3 2" xfId="37378" xr:uid="{00000000-0005-0000-0000-00001F4D0000}"/>
    <cellStyle name="Normal 5 2 2 3 3 3 3 4" xfId="32068" xr:uid="{00000000-0005-0000-0000-0000204D0000}"/>
    <cellStyle name="Normal 5 2 2 3 3 3 3 5" xfId="26753" xr:uid="{00000000-0005-0000-0000-0000214D0000}"/>
    <cellStyle name="Normal 5 2 2 3 3 3 4" xfId="15975" xr:uid="{00000000-0005-0000-0000-0000224D0000}"/>
    <cellStyle name="Normal 5 2 2 3 3 3 4 2" xfId="39162" xr:uid="{00000000-0005-0000-0000-0000234D0000}"/>
    <cellStyle name="Normal 5 2 2 3 3 3 5" xfId="10666" xr:uid="{00000000-0005-0000-0000-0000244D0000}"/>
    <cellStyle name="Normal 5 2 2 3 3 3 5 2" xfId="33847" xr:uid="{00000000-0005-0000-0000-0000254D0000}"/>
    <cellStyle name="Normal 5 2 2 3 3 3 6" xfId="21293" xr:uid="{00000000-0005-0000-0000-0000264D0000}"/>
    <cellStyle name="Normal 5 2 2 3 3 3 6 2" xfId="28537" xr:uid="{00000000-0005-0000-0000-0000274D0000}"/>
    <cellStyle name="Normal 5 2 2 3 3 3 7" xfId="23222" xr:uid="{00000000-0005-0000-0000-0000284D0000}"/>
    <cellStyle name="Normal 5 2 2 3 3 3 8" xfId="44488" xr:uid="{00000000-0005-0000-0000-0000294D0000}"/>
    <cellStyle name="Normal 5 2 2 3 3 3 9" xfId="4905" xr:uid="{00000000-0005-0000-0000-00002A4D0000}"/>
    <cellStyle name="Normal 5 2 2 3 3 4" xfId="6462" xr:uid="{00000000-0005-0000-0000-00002B4D0000}"/>
    <cellStyle name="Normal 5 2 2 3 3 4 2" xfId="16873" xr:uid="{00000000-0005-0000-0000-00002C4D0000}"/>
    <cellStyle name="Normal 5 2 2 3 3 4 2 2" xfId="40113" xr:uid="{00000000-0005-0000-0000-00002D4D0000}"/>
    <cellStyle name="Normal 5 2 2 3 3 4 3" xfId="11615" xr:uid="{00000000-0005-0000-0000-00002E4D0000}"/>
    <cellStyle name="Normal 5 2 2 3 3 4 3 2" xfId="34798" xr:uid="{00000000-0005-0000-0000-00002F4D0000}"/>
    <cellStyle name="Normal 5 2 2 3 3 4 4" xfId="29488" xr:uid="{00000000-0005-0000-0000-0000304D0000}"/>
    <cellStyle name="Normal 5 2 2 3 3 4 5" xfId="24173" xr:uid="{00000000-0005-0000-0000-0000314D0000}"/>
    <cellStyle name="Normal 5 2 2 3 3 5" xfId="8162" xr:uid="{00000000-0005-0000-0000-0000324D0000}"/>
    <cellStyle name="Normal 5 2 2 3 3 5 2" xfId="18537" xr:uid="{00000000-0005-0000-0000-0000334D0000}"/>
    <cellStyle name="Normal 5 2 2 3 3 5 2 2" xfId="41881" xr:uid="{00000000-0005-0000-0000-0000344D0000}"/>
    <cellStyle name="Normal 5 2 2 3 3 5 3" xfId="13382" xr:uid="{00000000-0005-0000-0000-0000354D0000}"/>
    <cellStyle name="Normal 5 2 2 3 3 5 3 2" xfId="36566" xr:uid="{00000000-0005-0000-0000-0000364D0000}"/>
    <cellStyle name="Normal 5 2 2 3 3 5 4" xfId="31256" xr:uid="{00000000-0005-0000-0000-0000374D0000}"/>
    <cellStyle name="Normal 5 2 2 3 3 5 5" xfId="25941" xr:uid="{00000000-0005-0000-0000-0000384D0000}"/>
    <cellStyle name="Normal 5 2 2 3 3 6" xfId="15163" xr:uid="{00000000-0005-0000-0000-0000394D0000}"/>
    <cellStyle name="Normal 5 2 2 3 3 6 2" xfId="38350" xr:uid="{00000000-0005-0000-0000-00003A4D0000}"/>
    <cellStyle name="Normal 5 2 2 3 3 7" xfId="9854" xr:uid="{00000000-0005-0000-0000-00003B4D0000}"/>
    <cellStyle name="Normal 5 2 2 3 3 7 2" xfId="33035" xr:uid="{00000000-0005-0000-0000-00003C4D0000}"/>
    <cellStyle name="Normal 5 2 2 3 3 8" xfId="20481" xr:uid="{00000000-0005-0000-0000-00003D4D0000}"/>
    <cellStyle name="Normal 5 2 2 3 3 8 2" xfId="27725" xr:uid="{00000000-0005-0000-0000-00003E4D0000}"/>
    <cellStyle name="Normal 5 2 2 3 3 9" xfId="22410" xr:uid="{00000000-0005-0000-0000-00003F4D0000}"/>
    <cellStyle name="Normal 5 2 2 3 4" xfId="1027" xr:uid="{00000000-0005-0000-0000-0000404D0000}"/>
    <cellStyle name="Normal 5 2 2 3 4 10" xfId="4906" xr:uid="{00000000-0005-0000-0000-0000414D0000}"/>
    <cellStyle name="Normal 5 2 2 3 4 11" xfId="2978" xr:uid="{00000000-0005-0000-0000-0000424D0000}"/>
    <cellStyle name="Normal 5 2 2 3 4 2" xfId="1842" xr:uid="{00000000-0005-0000-0000-0000434D0000}"/>
    <cellStyle name="Normal 5 2 2 3 4 2 10" xfId="3790" xr:uid="{00000000-0005-0000-0000-0000444D0000}"/>
    <cellStyle name="Normal 5 2 2 3 4 2 2" xfId="7401" xr:uid="{00000000-0005-0000-0000-0000454D0000}"/>
    <cellStyle name="Normal 5 2 2 3 4 2 2 2" xfId="17755" xr:uid="{00000000-0005-0000-0000-0000464D0000}"/>
    <cellStyle name="Normal 5 2 2 3 4 2 2 2 2" xfId="41067" xr:uid="{00000000-0005-0000-0000-0000474D0000}"/>
    <cellStyle name="Normal 5 2 2 3 4 2 2 3" xfId="12569" xr:uid="{00000000-0005-0000-0000-0000484D0000}"/>
    <cellStyle name="Normal 5 2 2 3 4 2 2 3 2" xfId="35752" xr:uid="{00000000-0005-0000-0000-0000494D0000}"/>
    <cellStyle name="Normal 5 2 2 3 4 2 2 4" xfId="30442" xr:uid="{00000000-0005-0000-0000-00004A4D0000}"/>
    <cellStyle name="Normal 5 2 2 3 4 2 2 5" xfId="25127" xr:uid="{00000000-0005-0000-0000-00004B4D0000}"/>
    <cellStyle name="Normal 5 2 2 3 4 2 3" xfId="9045" xr:uid="{00000000-0005-0000-0000-00004C4D0000}"/>
    <cellStyle name="Normal 5 2 2 3 4 2 3 2" xfId="19490" xr:uid="{00000000-0005-0000-0000-00004D4D0000}"/>
    <cellStyle name="Normal 5 2 2 3 4 2 3 2 2" xfId="42835" xr:uid="{00000000-0005-0000-0000-00004E4D0000}"/>
    <cellStyle name="Normal 5 2 2 3 4 2 3 3" xfId="14336" xr:uid="{00000000-0005-0000-0000-00004F4D0000}"/>
    <cellStyle name="Normal 5 2 2 3 4 2 3 3 2" xfId="37520" xr:uid="{00000000-0005-0000-0000-0000504D0000}"/>
    <cellStyle name="Normal 5 2 2 3 4 2 3 4" xfId="32210" xr:uid="{00000000-0005-0000-0000-0000514D0000}"/>
    <cellStyle name="Normal 5 2 2 3 4 2 3 5" xfId="26895" xr:uid="{00000000-0005-0000-0000-0000524D0000}"/>
    <cellStyle name="Normal 5 2 2 3 4 2 4" xfId="16117" xr:uid="{00000000-0005-0000-0000-0000534D0000}"/>
    <cellStyle name="Normal 5 2 2 3 4 2 4 2" xfId="39304" xr:uid="{00000000-0005-0000-0000-0000544D0000}"/>
    <cellStyle name="Normal 5 2 2 3 4 2 5" xfId="10808" xr:uid="{00000000-0005-0000-0000-0000554D0000}"/>
    <cellStyle name="Normal 5 2 2 3 4 2 5 2" xfId="33989" xr:uid="{00000000-0005-0000-0000-0000564D0000}"/>
    <cellStyle name="Normal 5 2 2 3 4 2 6" xfId="21435" xr:uid="{00000000-0005-0000-0000-0000574D0000}"/>
    <cellStyle name="Normal 5 2 2 3 4 2 6 2" xfId="28679" xr:uid="{00000000-0005-0000-0000-0000584D0000}"/>
    <cellStyle name="Normal 5 2 2 3 4 2 7" xfId="23364" xr:uid="{00000000-0005-0000-0000-0000594D0000}"/>
    <cellStyle name="Normal 5 2 2 3 4 2 8" xfId="44630" xr:uid="{00000000-0005-0000-0000-00005A4D0000}"/>
    <cellStyle name="Normal 5 2 2 3 4 2 9" xfId="4907" xr:uid="{00000000-0005-0000-0000-00005B4D0000}"/>
    <cellStyle name="Normal 5 2 2 3 4 3" xfId="6601" xr:uid="{00000000-0005-0000-0000-00005C4D0000}"/>
    <cellStyle name="Normal 5 2 2 3 4 3 2" xfId="17003" xr:uid="{00000000-0005-0000-0000-00005D4D0000}"/>
    <cellStyle name="Normal 5 2 2 3 4 3 2 2" xfId="40255" xr:uid="{00000000-0005-0000-0000-00005E4D0000}"/>
    <cellStyle name="Normal 5 2 2 3 4 3 3" xfId="11757" xr:uid="{00000000-0005-0000-0000-00005F4D0000}"/>
    <cellStyle name="Normal 5 2 2 3 4 3 3 2" xfId="34940" xr:uid="{00000000-0005-0000-0000-0000604D0000}"/>
    <cellStyle name="Normal 5 2 2 3 4 3 4" xfId="29630" xr:uid="{00000000-0005-0000-0000-0000614D0000}"/>
    <cellStyle name="Normal 5 2 2 3 4 3 5" xfId="24315" xr:uid="{00000000-0005-0000-0000-0000624D0000}"/>
    <cellStyle name="Normal 5 2 2 3 4 4" xfId="8292" xr:uid="{00000000-0005-0000-0000-0000634D0000}"/>
    <cellStyle name="Normal 5 2 2 3 4 4 2" xfId="18678" xr:uid="{00000000-0005-0000-0000-0000644D0000}"/>
    <cellStyle name="Normal 5 2 2 3 4 4 2 2" xfId="42023" xr:uid="{00000000-0005-0000-0000-0000654D0000}"/>
    <cellStyle name="Normal 5 2 2 3 4 4 3" xfId="13524" xr:uid="{00000000-0005-0000-0000-0000664D0000}"/>
    <cellStyle name="Normal 5 2 2 3 4 4 3 2" xfId="36708" xr:uid="{00000000-0005-0000-0000-0000674D0000}"/>
    <cellStyle name="Normal 5 2 2 3 4 4 4" xfId="31398" xr:uid="{00000000-0005-0000-0000-0000684D0000}"/>
    <cellStyle name="Normal 5 2 2 3 4 4 5" xfId="26083" xr:uid="{00000000-0005-0000-0000-0000694D0000}"/>
    <cellStyle name="Normal 5 2 2 3 4 5" xfId="15305" xr:uid="{00000000-0005-0000-0000-00006A4D0000}"/>
    <cellStyle name="Normal 5 2 2 3 4 5 2" xfId="38492" xr:uid="{00000000-0005-0000-0000-00006B4D0000}"/>
    <cellStyle name="Normal 5 2 2 3 4 6" xfId="9996" xr:uid="{00000000-0005-0000-0000-00006C4D0000}"/>
    <cellStyle name="Normal 5 2 2 3 4 6 2" xfId="33177" xr:uid="{00000000-0005-0000-0000-00006D4D0000}"/>
    <cellStyle name="Normal 5 2 2 3 4 7" xfId="20623" xr:uid="{00000000-0005-0000-0000-00006E4D0000}"/>
    <cellStyle name="Normal 5 2 2 3 4 7 2" xfId="27867" xr:uid="{00000000-0005-0000-0000-00006F4D0000}"/>
    <cellStyle name="Normal 5 2 2 3 4 8" xfId="22552" xr:uid="{00000000-0005-0000-0000-0000704D0000}"/>
    <cellStyle name="Normal 5 2 2 3 4 9" xfId="43818" xr:uid="{00000000-0005-0000-0000-0000714D0000}"/>
    <cellStyle name="Normal 5 2 2 3 5" xfId="608" xr:uid="{00000000-0005-0000-0000-0000724D0000}"/>
    <cellStyle name="Normal 5 2 2 3 5 10" xfId="2572" xr:uid="{00000000-0005-0000-0000-0000734D0000}"/>
    <cellStyle name="Normal 5 2 2 3 5 2" xfId="6202" xr:uid="{00000000-0005-0000-0000-0000744D0000}"/>
    <cellStyle name="Normal 5 2 2 3 5 2 2" xfId="16645" xr:uid="{00000000-0005-0000-0000-0000754D0000}"/>
    <cellStyle name="Normal 5 2 2 3 5 2 2 2" xfId="39849" xr:uid="{00000000-0005-0000-0000-0000764D0000}"/>
    <cellStyle name="Normal 5 2 2 3 5 2 3" xfId="11351" xr:uid="{00000000-0005-0000-0000-0000774D0000}"/>
    <cellStyle name="Normal 5 2 2 3 5 2 3 2" xfId="34534" xr:uid="{00000000-0005-0000-0000-0000784D0000}"/>
    <cellStyle name="Normal 5 2 2 3 5 2 4" xfId="29224" xr:uid="{00000000-0005-0000-0000-0000794D0000}"/>
    <cellStyle name="Normal 5 2 2 3 5 2 5" xfId="23909" xr:uid="{00000000-0005-0000-0000-00007A4D0000}"/>
    <cellStyle name="Normal 5 2 2 3 5 3" xfId="7934" xr:uid="{00000000-0005-0000-0000-00007B4D0000}"/>
    <cellStyle name="Normal 5 2 2 3 5 3 2" xfId="18273" xr:uid="{00000000-0005-0000-0000-00007C4D0000}"/>
    <cellStyle name="Normal 5 2 2 3 5 3 2 2" xfId="41617" xr:uid="{00000000-0005-0000-0000-00007D4D0000}"/>
    <cellStyle name="Normal 5 2 2 3 5 3 3" xfId="13118" xr:uid="{00000000-0005-0000-0000-00007E4D0000}"/>
    <cellStyle name="Normal 5 2 2 3 5 3 3 2" xfId="36302" xr:uid="{00000000-0005-0000-0000-00007F4D0000}"/>
    <cellStyle name="Normal 5 2 2 3 5 3 4" xfId="30992" xr:uid="{00000000-0005-0000-0000-0000804D0000}"/>
    <cellStyle name="Normal 5 2 2 3 5 3 5" xfId="25677" xr:uid="{00000000-0005-0000-0000-0000814D0000}"/>
    <cellStyle name="Normal 5 2 2 3 5 4" xfId="14899" xr:uid="{00000000-0005-0000-0000-0000824D0000}"/>
    <cellStyle name="Normal 5 2 2 3 5 4 2" xfId="38086" xr:uid="{00000000-0005-0000-0000-0000834D0000}"/>
    <cellStyle name="Normal 5 2 2 3 5 5" xfId="9590" xr:uid="{00000000-0005-0000-0000-0000844D0000}"/>
    <cellStyle name="Normal 5 2 2 3 5 5 2" xfId="32771" xr:uid="{00000000-0005-0000-0000-0000854D0000}"/>
    <cellStyle name="Normal 5 2 2 3 5 6" xfId="20217" xr:uid="{00000000-0005-0000-0000-0000864D0000}"/>
    <cellStyle name="Normal 5 2 2 3 5 6 2" xfId="27461" xr:uid="{00000000-0005-0000-0000-0000874D0000}"/>
    <cellStyle name="Normal 5 2 2 3 5 7" xfId="22146" xr:uid="{00000000-0005-0000-0000-0000884D0000}"/>
    <cellStyle name="Normal 5 2 2 3 5 8" xfId="43412" xr:uid="{00000000-0005-0000-0000-0000894D0000}"/>
    <cellStyle name="Normal 5 2 2 3 5 9" xfId="4908" xr:uid="{00000000-0005-0000-0000-00008A4D0000}"/>
    <cellStyle name="Normal 5 2 2 3 6" xfId="1435" xr:uid="{00000000-0005-0000-0000-00008B4D0000}"/>
    <cellStyle name="Normal 5 2 2 3 6 10" xfId="3384" xr:uid="{00000000-0005-0000-0000-00008C4D0000}"/>
    <cellStyle name="Normal 5 2 2 3 6 2" xfId="7001" xr:uid="{00000000-0005-0000-0000-00008D4D0000}"/>
    <cellStyle name="Normal 5 2 2 3 6 2 2" xfId="17373" xr:uid="{00000000-0005-0000-0000-00008E4D0000}"/>
    <cellStyle name="Normal 5 2 2 3 6 2 2 2" xfId="40661" xr:uid="{00000000-0005-0000-0000-00008F4D0000}"/>
    <cellStyle name="Normal 5 2 2 3 6 2 3" xfId="12163" xr:uid="{00000000-0005-0000-0000-0000904D0000}"/>
    <cellStyle name="Normal 5 2 2 3 6 2 3 2" xfId="35346" xr:uid="{00000000-0005-0000-0000-0000914D0000}"/>
    <cellStyle name="Normal 5 2 2 3 6 2 4" xfId="30036" xr:uid="{00000000-0005-0000-0000-0000924D0000}"/>
    <cellStyle name="Normal 5 2 2 3 6 2 5" xfId="24721" xr:uid="{00000000-0005-0000-0000-0000934D0000}"/>
    <cellStyle name="Normal 5 2 2 3 6 3" xfId="8662" xr:uid="{00000000-0005-0000-0000-0000944D0000}"/>
    <cellStyle name="Normal 5 2 2 3 6 3 2" xfId="19084" xr:uid="{00000000-0005-0000-0000-0000954D0000}"/>
    <cellStyle name="Normal 5 2 2 3 6 3 2 2" xfId="42429" xr:uid="{00000000-0005-0000-0000-0000964D0000}"/>
    <cellStyle name="Normal 5 2 2 3 6 3 3" xfId="13930" xr:uid="{00000000-0005-0000-0000-0000974D0000}"/>
    <cellStyle name="Normal 5 2 2 3 6 3 3 2" xfId="37114" xr:uid="{00000000-0005-0000-0000-0000984D0000}"/>
    <cellStyle name="Normal 5 2 2 3 6 3 4" xfId="31804" xr:uid="{00000000-0005-0000-0000-0000994D0000}"/>
    <cellStyle name="Normal 5 2 2 3 6 3 5" xfId="26489" xr:uid="{00000000-0005-0000-0000-00009A4D0000}"/>
    <cellStyle name="Normal 5 2 2 3 6 4" xfId="15711" xr:uid="{00000000-0005-0000-0000-00009B4D0000}"/>
    <cellStyle name="Normal 5 2 2 3 6 4 2" xfId="38898" xr:uid="{00000000-0005-0000-0000-00009C4D0000}"/>
    <cellStyle name="Normal 5 2 2 3 6 5" xfId="10402" xr:uid="{00000000-0005-0000-0000-00009D4D0000}"/>
    <cellStyle name="Normal 5 2 2 3 6 5 2" xfId="33583" xr:uid="{00000000-0005-0000-0000-00009E4D0000}"/>
    <cellStyle name="Normal 5 2 2 3 6 6" xfId="21029" xr:uid="{00000000-0005-0000-0000-00009F4D0000}"/>
    <cellStyle name="Normal 5 2 2 3 6 6 2" xfId="28273" xr:uid="{00000000-0005-0000-0000-0000A04D0000}"/>
    <cellStyle name="Normal 5 2 2 3 6 7" xfId="22958" xr:uid="{00000000-0005-0000-0000-0000A14D0000}"/>
    <cellStyle name="Normal 5 2 2 3 6 8" xfId="44224" xr:uid="{00000000-0005-0000-0000-0000A24D0000}"/>
    <cellStyle name="Normal 5 2 2 3 6 9" xfId="4909" xr:uid="{00000000-0005-0000-0000-0000A34D0000}"/>
    <cellStyle name="Normal 5 2 2 3 7" xfId="6069" xr:uid="{00000000-0005-0000-0000-0000A44D0000}"/>
    <cellStyle name="Normal 5 2 2 3 7 2" xfId="16524" xr:uid="{00000000-0005-0000-0000-0000A54D0000}"/>
    <cellStyle name="Normal 5 2 2 3 7 2 2" xfId="39715" xr:uid="{00000000-0005-0000-0000-0000A64D0000}"/>
    <cellStyle name="Normal 5 2 2 3 7 3" xfId="11217" xr:uid="{00000000-0005-0000-0000-0000A74D0000}"/>
    <cellStyle name="Normal 5 2 2 3 7 3 2" xfId="34400" xr:uid="{00000000-0005-0000-0000-0000A84D0000}"/>
    <cellStyle name="Normal 5 2 2 3 7 4" xfId="29090" xr:uid="{00000000-0005-0000-0000-0000A94D0000}"/>
    <cellStyle name="Normal 5 2 2 3 7 5" xfId="23775" xr:uid="{00000000-0005-0000-0000-0000AA4D0000}"/>
    <cellStyle name="Normal 5 2 2 3 8" xfId="7813" xr:uid="{00000000-0005-0000-0000-0000AB4D0000}"/>
    <cellStyle name="Normal 5 2 2 3 8 2" xfId="18140" xr:uid="{00000000-0005-0000-0000-0000AC4D0000}"/>
    <cellStyle name="Normal 5 2 2 3 8 2 2" xfId="41483" xr:uid="{00000000-0005-0000-0000-0000AD4D0000}"/>
    <cellStyle name="Normal 5 2 2 3 8 3" xfId="12984" xr:uid="{00000000-0005-0000-0000-0000AE4D0000}"/>
    <cellStyle name="Normal 5 2 2 3 8 3 2" xfId="36168" xr:uid="{00000000-0005-0000-0000-0000AF4D0000}"/>
    <cellStyle name="Normal 5 2 2 3 8 4" xfId="30858" xr:uid="{00000000-0005-0000-0000-0000B04D0000}"/>
    <cellStyle name="Normal 5 2 2 3 8 5" xfId="25543" xr:uid="{00000000-0005-0000-0000-0000B14D0000}"/>
    <cellStyle name="Normal 5 2 2 3 9" xfId="14765" xr:uid="{00000000-0005-0000-0000-0000B24D0000}"/>
    <cellStyle name="Normal 5 2 2 3 9 2" xfId="37952" xr:uid="{00000000-0005-0000-0000-0000B34D0000}"/>
    <cellStyle name="Normal 5 2 2 4" xfId="696" xr:uid="{00000000-0005-0000-0000-0000B44D0000}"/>
    <cellStyle name="Normal 5 2 2 4 10" xfId="43497" xr:uid="{00000000-0005-0000-0000-0000B54D0000}"/>
    <cellStyle name="Normal 5 2 2 4 11" xfId="4910" xr:uid="{00000000-0005-0000-0000-0000B64D0000}"/>
    <cellStyle name="Normal 5 2 2 4 12" xfId="2657" xr:uid="{00000000-0005-0000-0000-0000B74D0000}"/>
    <cellStyle name="Normal 5 2 2 4 2" xfId="1112" xr:uid="{00000000-0005-0000-0000-0000B84D0000}"/>
    <cellStyle name="Normal 5 2 2 4 2 10" xfId="4911" xr:uid="{00000000-0005-0000-0000-0000B94D0000}"/>
    <cellStyle name="Normal 5 2 2 4 2 11" xfId="3063" xr:uid="{00000000-0005-0000-0000-0000BA4D0000}"/>
    <cellStyle name="Normal 5 2 2 4 2 2" xfId="1927" xr:uid="{00000000-0005-0000-0000-0000BB4D0000}"/>
    <cellStyle name="Normal 5 2 2 4 2 2 10" xfId="3875" xr:uid="{00000000-0005-0000-0000-0000BC4D0000}"/>
    <cellStyle name="Normal 5 2 2 4 2 2 2" xfId="7485" xr:uid="{00000000-0005-0000-0000-0000BD4D0000}"/>
    <cellStyle name="Normal 5 2 2 4 2 2 2 2" xfId="17828" xr:uid="{00000000-0005-0000-0000-0000BE4D0000}"/>
    <cellStyle name="Normal 5 2 2 4 2 2 2 2 2" xfId="41152" xr:uid="{00000000-0005-0000-0000-0000BF4D0000}"/>
    <cellStyle name="Normal 5 2 2 4 2 2 2 3" xfId="12654" xr:uid="{00000000-0005-0000-0000-0000C04D0000}"/>
    <cellStyle name="Normal 5 2 2 4 2 2 2 3 2" xfId="35837" xr:uid="{00000000-0005-0000-0000-0000C14D0000}"/>
    <cellStyle name="Normal 5 2 2 4 2 2 2 4" xfId="30527" xr:uid="{00000000-0005-0000-0000-0000C24D0000}"/>
    <cellStyle name="Normal 5 2 2 4 2 2 2 5" xfId="25212" xr:uid="{00000000-0005-0000-0000-0000C34D0000}"/>
    <cellStyle name="Normal 5 2 2 4 2 2 3" xfId="9118" xr:uid="{00000000-0005-0000-0000-0000C44D0000}"/>
    <cellStyle name="Normal 5 2 2 4 2 2 3 2" xfId="19575" xr:uid="{00000000-0005-0000-0000-0000C54D0000}"/>
    <cellStyle name="Normal 5 2 2 4 2 2 3 2 2" xfId="42920" xr:uid="{00000000-0005-0000-0000-0000C64D0000}"/>
    <cellStyle name="Normal 5 2 2 4 2 2 3 3" xfId="14421" xr:uid="{00000000-0005-0000-0000-0000C74D0000}"/>
    <cellStyle name="Normal 5 2 2 4 2 2 3 3 2" xfId="37605" xr:uid="{00000000-0005-0000-0000-0000C84D0000}"/>
    <cellStyle name="Normal 5 2 2 4 2 2 3 4" xfId="32295" xr:uid="{00000000-0005-0000-0000-0000C94D0000}"/>
    <cellStyle name="Normal 5 2 2 4 2 2 3 5" xfId="26980" xr:uid="{00000000-0005-0000-0000-0000CA4D0000}"/>
    <cellStyle name="Normal 5 2 2 4 2 2 4" xfId="16202" xr:uid="{00000000-0005-0000-0000-0000CB4D0000}"/>
    <cellStyle name="Normal 5 2 2 4 2 2 4 2" xfId="39389" xr:uid="{00000000-0005-0000-0000-0000CC4D0000}"/>
    <cellStyle name="Normal 5 2 2 4 2 2 5" xfId="10893" xr:uid="{00000000-0005-0000-0000-0000CD4D0000}"/>
    <cellStyle name="Normal 5 2 2 4 2 2 5 2" xfId="34074" xr:uid="{00000000-0005-0000-0000-0000CE4D0000}"/>
    <cellStyle name="Normal 5 2 2 4 2 2 6" xfId="21520" xr:uid="{00000000-0005-0000-0000-0000CF4D0000}"/>
    <cellStyle name="Normal 5 2 2 4 2 2 6 2" xfId="28764" xr:uid="{00000000-0005-0000-0000-0000D04D0000}"/>
    <cellStyle name="Normal 5 2 2 4 2 2 7" xfId="23449" xr:uid="{00000000-0005-0000-0000-0000D14D0000}"/>
    <cellStyle name="Normal 5 2 2 4 2 2 8" xfId="44715" xr:uid="{00000000-0005-0000-0000-0000D24D0000}"/>
    <cellStyle name="Normal 5 2 2 4 2 2 9" xfId="4912" xr:uid="{00000000-0005-0000-0000-0000D34D0000}"/>
    <cellStyle name="Normal 5 2 2 4 2 3" xfId="6685" xr:uid="{00000000-0005-0000-0000-0000D44D0000}"/>
    <cellStyle name="Normal 5 2 2 4 2 3 2" xfId="17076" xr:uid="{00000000-0005-0000-0000-0000D54D0000}"/>
    <cellStyle name="Normal 5 2 2 4 2 3 2 2" xfId="40340" xr:uid="{00000000-0005-0000-0000-0000D64D0000}"/>
    <cellStyle name="Normal 5 2 2 4 2 3 3" xfId="11842" xr:uid="{00000000-0005-0000-0000-0000D74D0000}"/>
    <cellStyle name="Normal 5 2 2 4 2 3 3 2" xfId="35025" xr:uid="{00000000-0005-0000-0000-0000D84D0000}"/>
    <cellStyle name="Normal 5 2 2 4 2 3 4" xfId="29715" xr:uid="{00000000-0005-0000-0000-0000D94D0000}"/>
    <cellStyle name="Normal 5 2 2 4 2 3 5" xfId="24400" xr:uid="{00000000-0005-0000-0000-0000DA4D0000}"/>
    <cellStyle name="Normal 5 2 2 4 2 4" xfId="8365" xr:uid="{00000000-0005-0000-0000-0000DB4D0000}"/>
    <cellStyle name="Normal 5 2 2 4 2 4 2" xfId="18763" xr:uid="{00000000-0005-0000-0000-0000DC4D0000}"/>
    <cellStyle name="Normal 5 2 2 4 2 4 2 2" xfId="42108" xr:uid="{00000000-0005-0000-0000-0000DD4D0000}"/>
    <cellStyle name="Normal 5 2 2 4 2 4 3" xfId="13609" xr:uid="{00000000-0005-0000-0000-0000DE4D0000}"/>
    <cellStyle name="Normal 5 2 2 4 2 4 3 2" xfId="36793" xr:uid="{00000000-0005-0000-0000-0000DF4D0000}"/>
    <cellStyle name="Normal 5 2 2 4 2 4 4" xfId="31483" xr:uid="{00000000-0005-0000-0000-0000E04D0000}"/>
    <cellStyle name="Normal 5 2 2 4 2 4 5" xfId="26168" xr:uid="{00000000-0005-0000-0000-0000E14D0000}"/>
    <cellStyle name="Normal 5 2 2 4 2 5" xfId="15390" xr:uid="{00000000-0005-0000-0000-0000E24D0000}"/>
    <cellStyle name="Normal 5 2 2 4 2 5 2" xfId="38577" xr:uid="{00000000-0005-0000-0000-0000E34D0000}"/>
    <cellStyle name="Normal 5 2 2 4 2 6" xfId="10081" xr:uid="{00000000-0005-0000-0000-0000E44D0000}"/>
    <cellStyle name="Normal 5 2 2 4 2 6 2" xfId="33262" xr:uid="{00000000-0005-0000-0000-0000E54D0000}"/>
    <cellStyle name="Normal 5 2 2 4 2 7" xfId="20708" xr:uid="{00000000-0005-0000-0000-0000E64D0000}"/>
    <cellStyle name="Normal 5 2 2 4 2 7 2" xfId="27952" xr:uid="{00000000-0005-0000-0000-0000E74D0000}"/>
    <cellStyle name="Normal 5 2 2 4 2 8" xfId="22637" xr:uid="{00000000-0005-0000-0000-0000E84D0000}"/>
    <cellStyle name="Normal 5 2 2 4 2 9" xfId="43903" xr:uid="{00000000-0005-0000-0000-0000E94D0000}"/>
    <cellStyle name="Normal 5 2 2 4 3" xfId="1520" xr:uid="{00000000-0005-0000-0000-0000EA4D0000}"/>
    <cellStyle name="Normal 5 2 2 4 3 10" xfId="3469" xr:uid="{00000000-0005-0000-0000-0000EB4D0000}"/>
    <cellStyle name="Normal 5 2 2 4 3 2" xfId="7085" xr:uid="{00000000-0005-0000-0000-0000EC4D0000}"/>
    <cellStyle name="Normal 5 2 2 4 3 2 2" xfId="17446" xr:uid="{00000000-0005-0000-0000-0000ED4D0000}"/>
    <cellStyle name="Normal 5 2 2 4 3 2 2 2" xfId="40746" xr:uid="{00000000-0005-0000-0000-0000EE4D0000}"/>
    <cellStyle name="Normal 5 2 2 4 3 2 3" xfId="12248" xr:uid="{00000000-0005-0000-0000-0000EF4D0000}"/>
    <cellStyle name="Normal 5 2 2 4 3 2 3 2" xfId="35431" xr:uid="{00000000-0005-0000-0000-0000F04D0000}"/>
    <cellStyle name="Normal 5 2 2 4 3 2 4" xfId="30121" xr:uid="{00000000-0005-0000-0000-0000F14D0000}"/>
    <cellStyle name="Normal 5 2 2 4 3 2 5" xfId="24806" xr:uid="{00000000-0005-0000-0000-0000F24D0000}"/>
    <cellStyle name="Normal 5 2 2 4 3 3" xfId="8735" xr:uid="{00000000-0005-0000-0000-0000F34D0000}"/>
    <cellStyle name="Normal 5 2 2 4 3 3 2" xfId="19169" xr:uid="{00000000-0005-0000-0000-0000F44D0000}"/>
    <cellStyle name="Normal 5 2 2 4 3 3 2 2" xfId="42514" xr:uid="{00000000-0005-0000-0000-0000F54D0000}"/>
    <cellStyle name="Normal 5 2 2 4 3 3 3" xfId="14015" xr:uid="{00000000-0005-0000-0000-0000F64D0000}"/>
    <cellStyle name="Normal 5 2 2 4 3 3 3 2" xfId="37199" xr:uid="{00000000-0005-0000-0000-0000F74D0000}"/>
    <cellStyle name="Normal 5 2 2 4 3 3 4" xfId="31889" xr:uid="{00000000-0005-0000-0000-0000F84D0000}"/>
    <cellStyle name="Normal 5 2 2 4 3 3 5" xfId="26574" xr:uid="{00000000-0005-0000-0000-0000F94D0000}"/>
    <cellStyle name="Normal 5 2 2 4 3 4" xfId="15796" xr:uid="{00000000-0005-0000-0000-0000FA4D0000}"/>
    <cellStyle name="Normal 5 2 2 4 3 4 2" xfId="38983" xr:uid="{00000000-0005-0000-0000-0000FB4D0000}"/>
    <cellStyle name="Normal 5 2 2 4 3 5" xfId="10487" xr:uid="{00000000-0005-0000-0000-0000FC4D0000}"/>
    <cellStyle name="Normal 5 2 2 4 3 5 2" xfId="33668" xr:uid="{00000000-0005-0000-0000-0000FD4D0000}"/>
    <cellStyle name="Normal 5 2 2 4 3 6" xfId="21114" xr:uid="{00000000-0005-0000-0000-0000FE4D0000}"/>
    <cellStyle name="Normal 5 2 2 4 3 6 2" xfId="28358" xr:uid="{00000000-0005-0000-0000-0000FF4D0000}"/>
    <cellStyle name="Normal 5 2 2 4 3 7" xfId="23043" xr:uid="{00000000-0005-0000-0000-0000004E0000}"/>
    <cellStyle name="Normal 5 2 2 4 3 8" xfId="44309" xr:uid="{00000000-0005-0000-0000-0000014E0000}"/>
    <cellStyle name="Normal 5 2 2 4 3 9" xfId="4913" xr:uid="{00000000-0005-0000-0000-0000024E0000}"/>
    <cellStyle name="Normal 5 2 2 4 4" xfId="6286" xr:uid="{00000000-0005-0000-0000-0000034E0000}"/>
    <cellStyle name="Normal 5 2 2 4 4 2" xfId="16718" xr:uid="{00000000-0005-0000-0000-0000044E0000}"/>
    <cellStyle name="Normal 5 2 2 4 4 2 2" xfId="39934" xr:uid="{00000000-0005-0000-0000-0000054E0000}"/>
    <cellStyle name="Normal 5 2 2 4 4 3" xfId="11436" xr:uid="{00000000-0005-0000-0000-0000064E0000}"/>
    <cellStyle name="Normal 5 2 2 4 4 3 2" xfId="34619" xr:uid="{00000000-0005-0000-0000-0000074E0000}"/>
    <cellStyle name="Normal 5 2 2 4 4 4" xfId="29309" xr:uid="{00000000-0005-0000-0000-0000084E0000}"/>
    <cellStyle name="Normal 5 2 2 4 4 5" xfId="23994" xr:uid="{00000000-0005-0000-0000-0000094E0000}"/>
    <cellStyle name="Normal 5 2 2 4 5" xfId="8007" xr:uid="{00000000-0005-0000-0000-00000A4E0000}"/>
    <cellStyle name="Normal 5 2 2 4 5 2" xfId="18358" xr:uid="{00000000-0005-0000-0000-00000B4E0000}"/>
    <cellStyle name="Normal 5 2 2 4 5 2 2" xfId="41702" xr:uid="{00000000-0005-0000-0000-00000C4E0000}"/>
    <cellStyle name="Normal 5 2 2 4 5 3" xfId="13203" xr:uid="{00000000-0005-0000-0000-00000D4E0000}"/>
    <cellStyle name="Normal 5 2 2 4 5 3 2" xfId="36387" xr:uid="{00000000-0005-0000-0000-00000E4E0000}"/>
    <cellStyle name="Normal 5 2 2 4 5 4" xfId="31077" xr:uid="{00000000-0005-0000-0000-00000F4E0000}"/>
    <cellStyle name="Normal 5 2 2 4 5 5" xfId="25762" xr:uid="{00000000-0005-0000-0000-0000104E0000}"/>
    <cellStyle name="Normal 5 2 2 4 6" xfId="14984" xr:uid="{00000000-0005-0000-0000-0000114E0000}"/>
    <cellStyle name="Normal 5 2 2 4 6 2" xfId="38171" xr:uid="{00000000-0005-0000-0000-0000124E0000}"/>
    <cellStyle name="Normal 5 2 2 4 7" xfId="9675" xr:uid="{00000000-0005-0000-0000-0000134E0000}"/>
    <cellStyle name="Normal 5 2 2 4 7 2" xfId="32856" xr:uid="{00000000-0005-0000-0000-0000144E0000}"/>
    <cellStyle name="Normal 5 2 2 4 8" xfId="20302" xr:uid="{00000000-0005-0000-0000-0000154E0000}"/>
    <cellStyle name="Normal 5 2 2 4 8 2" xfId="27546" xr:uid="{00000000-0005-0000-0000-0000164E0000}"/>
    <cellStyle name="Normal 5 2 2 4 9" xfId="22231" xr:uid="{00000000-0005-0000-0000-0000174E0000}"/>
    <cellStyle name="Normal 5 2 2 5" xfId="833" xr:uid="{00000000-0005-0000-0000-0000184E0000}"/>
    <cellStyle name="Normal 5 2 2 5 10" xfId="43626" xr:uid="{00000000-0005-0000-0000-0000194E0000}"/>
    <cellStyle name="Normal 5 2 2 5 11" xfId="4914" xr:uid="{00000000-0005-0000-0000-00001A4E0000}"/>
    <cellStyle name="Normal 5 2 2 5 12" xfId="2786" xr:uid="{00000000-0005-0000-0000-00001B4E0000}"/>
    <cellStyle name="Normal 5 2 2 5 2" xfId="1241" xr:uid="{00000000-0005-0000-0000-00001C4E0000}"/>
    <cellStyle name="Normal 5 2 2 5 2 10" xfId="4915" xr:uid="{00000000-0005-0000-0000-00001D4E0000}"/>
    <cellStyle name="Normal 5 2 2 5 2 11" xfId="3192" xr:uid="{00000000-0005-0000-0000-00001E4E0000}"/>
    <cellStyle name="Normal 5 2 2 5 2 2" xfId="2056" xr:uid="{00000000-0005-0000-0000-00001F4E0000}"/>
    <cellStyle name="Normal 5 2 2 5 2 2 10" xfId="4004" xr:uid="{00000000-0005-0000-0000-0000204E0000}"/>
    <cellStyle name="Normal 5 2 2 5 2 2 2" xfId="7612" xr:uid="{00000000-0005-0000-0000-0000214E0000}"/>
    <cellStyle name="Normal 5 2 2 5 2 2 2 2" xfId="17945" xr:uid="{00000000-0005-0000-0000-0000224E0000}"/>
    <cellStyle name="Normal 5 2 2 5 2 2 2 2 2" xfId="41281" xr:uid="{00000000-0005-0000-0000-0000234E0000}"/>
    <cellStyle name="Normal 5 2 2 5 2 2 2 3" xfId="12783" xr:uid="{00000000-0005-0000-0000-0000244E0000}"/>
    <cellStyle name="Normal 5 2 2 5 2 2 2 3 2" xfId="35966" xr:uid="{00000000-0005-0000-0000-0000254E0000}"/>
    <cellStyle name="Normal 5 2 2 5 2 2 2 4" xfId="30656" xr:uid="{00000000-0005-0000-0000-0000264E0000}"/>
    <cellStyle name="Normal 5 2 2 5 2 2 2 5" xfId="25341" xr:uid="{00000000-0005-0000-0000-0000274E0000}"/>
    <cellStyle name="Normal 5 2 2 5 2 2 3" xfId="9235" xr:uid="{00000000-0005-0000-0000-0000284E0000}"/>
    <cellStyle name="Normal 5 2 2 5 2 2 3 2" xfId="19704" xr:uid="{00000000-0005-0000-0000-0000294E0000}"/>
    <cellStyle name="Normal 5 2 2 5 2 2 3 2 2" xfId="43049" xr:uid="{00000000-0005-0000-0000-00002A4E0000}"/>
    <cellStyle name="Normal 5 2 2 5 2 2 3 3" xfId="14550" xr:uid="{00000000-0005-0000-0000-00002B4E0000}"/>
    <cellStyle name="Normal 5 2 2 5 2 2 3 3 2" xfId="37734" xr:uid="{00000000-0005-0000-0000-00002C4E0000}"/>
    <cellStyle name="Normal 5 2 2 5 2 2 3 4" xfId="32424" xr:uid="{00000000-0005-0000-0000-00002D4E0000}"/>
    <cellStyle name="Normal 5 2 2 5 2 2 3 5" xfId="27109" xr:uid="{00000000-0005-0000-0000-00002E4E0000}"/>
    <cellStyle name="Normal 5 2 2 5 2 2 4" xfId="16331" xr:uid="{00000000-0005-0000-0000-00002F4E0000}"/>
    <cellStyle name="Normal 5 2 2 5 2 2 4 2" xfId="39518" xr:uid="{00000000-0005-0000-0000-0000304E0000}"/>
    <cellStyle name="Normal 5 2 2 5 2 2 5" xfId="11022" xr:uid="{00000000-0005-0000-0000-0000314E0000}"/>
    <cellStyle name="Normal 5 2 2 5 2 2 5 2" xfId="34203" xr:uid="{00000000-0005-0000-0000-0000324E0000}"/>
    <cellStyle name="Normal 5 2 2 5 2 2 6" xfId="21649" xr:uid="{00000000-0005-0000-0000-0000334E0000}"/>
    <cellStyle name="Normal 5 2 2 5 2 2 6 2" xfId="28893" xr:uid="{00000000-0005-0000-0000-0000344E0000}"/>
    <cellStyle name="Normal 5 2 2 5 2 2 7" xfId="23578" xr:uid="{00000000-0005-0000-0000-0000354E0000}"/>
    <cellStyle name="Normal 5 2 2 5 2 2 8" xfId="44844" xr:uid="{00000000-0005-0000-0000-0000364E0000}"/>
    <cellStyle name="Normal 5 2 2 5 2 2 9" xfId="4916" xr:uid="{00000000-0005-0000-0000-0000374E0000}"/>
    <cellStyle name="Normal 5 2 2 5 2 3" xfId="6812" xr:uid="{00000000-0005-0000-0000-0000384E0000}"/>
    <cellStyle name="Normal 5 2 2 5 2 3 2" xfId="17181" xr:uid="{00000000-0005-0000-0000-0000394E0000}"/>
    <cellStyle name="Normal 5 2 2 5 2 3 2 2" xfId="40469" xr:uid="{00000000-0005-0000-0000-00003A4E0000}"/>
    <cellStyle name="Normal 5 2 2 5 2 3 3" xfId="11971" xr:uid="{00000000-0005-0000-0000-00003B4E0000}"/>
    <cellStyle name="Normal 5 2 2 5 2 3 3 2" xfId="35154" xr:uid="{00000000-0005-0000-0000-00003C4E0000}"/>
    <cellStyle name="Normal 5 2 2 5 2 3 4" xfId="29844" xr:uid="{00000000-0005-0000-0000-00003D4E0000}"/>
    <cellStyle name="Normal 5 2 2 5 2 3 5" xfId="24529" xr:uid="{00000000-0005-0000-0000-00003E4E0000}"/>
    <cellStyle name="Normal 5 2 2 5 2 4" xfId="8470" xr:uid="{00000000-0005-0000-0000-00003F4E0000}"/>
    <cellStyle name="Normal 5 2 2 5 2 4 2" xfId="18892" xr:uid="{00000000-0005-0000-0000-0000404E0000}"/>
    <cellStyle name="Normal 5 2 2 5 2 4 2 2" xfId="42237" xr:uid="{00000000-0005-0000-0000-0000414E0000}"/>
    <cellStyle name="Normal 5 2 2 5 2 4 3" xfId="13738" xr:uid="{00000000-0005-0000-0000-0000424E0000}"/>
    <cellStyle name="Normal 5 2 2 5 2 4 3 2" xfId="36922" xr:uid="{00000000-0005-0000-0000-0000434E0000}"/>
    <cellStyle name="Normal 5 2 2 5 2 4 4" xfId="31612" xr:uid="{00000000-0005-0000-0000-0000444E0000}"/>
    <cellStyle name="Normal 5 2 2 5 2 4 5" xfId="26297" xr:uid="{00000000-0005-0000-0000-0000454E0000}"/>
    <cellStyle name="Normal 5 2 2 5 2 5" xfId="15519" xr:uid="{00000000-0005-0000-0000-0000464E0000}"/>
    <cellStyle name="Normal 5 2 2 5 2 5 2" xfId="38706" xr:uid="{00000000-0005-0000-0000-0000474E0000}"/>
    <cellStyle name="Normal 5 2 2 5 2 6" xfId="10210" xr:uid="{00000000-0005-0000-0000-0000484E0000}"/>
    <cellStyle name="Normal 5 2 2 5 2 6 2" xfId="33391" xr:uid="{00000000-0005-0000-0000-0000494E0000}"/>
    <cellStyle name="Normal 5 2 2 5 2 7" xfId="20837" xr:uid="{00000000-0005-0000-0000-00004A4E0000}"/>
    <cellStyle name="Normal 5 2 2 5 2 7 2" xfId="28081" xr:uid="{00000000-0005-0000-0000-00004B4E0000}"/>
    <cellStyle name="Normal 5 2 2 5 2 8" xfId="22766" xr:uid="{00000000-0005-0000-0000-00004C4E0000}"/>
    <cellStyle name="Normal 5 2 2 5 2 9" xfId="44032" xr:uid="{00000000-0005-0000-0000-00004D4E0000}"/>
    <cellStyle name="Normal 5 2 2 5 3" xfId="1649" xr:uid="{00000000-0005-0000-0000-00004E4E0000}"/>
    <cellStyle name="Normal 5 2 2 5 3 10" xfId="3598" xr:uid="{00000000-0005-0000-0000-00004F4E0000}"/>
    <cellStyle name="Normal 5 2 2 5 3 2" xfId="7212" xr:uid="{00000000-0005-0000-0000-0000504E0000}"/>
    <cellStyle name="Normal 5 2 2 5 3 2 2" xfId="17563" xr:uid="{00000000-0005-0000-0000-0000514E0000}"/>
    <cellStyle name="Normal 5 2 2 5 3 2 2 2" xfId="40875" xr:uid="{00000000-0005-0000-0000-0000524E0000}"/>
    <cellStyle name="Normal 5 2 2 5 3 2 3" xfId="12377" xr:uid="{00000000-0005-0000-0000-0000534E0000}"/>
    <cellStyle name="Normal 5 2 2 5 3 2 3 2" xfId="35560" xr:uid="{00000000-0005-0000-0000-0000544E0000}"/>
    <cellStyle name="Normal 5 2 2 5 3 2 4" xfId="30250" xr:uid="{00000000-0005-0000-0000-0000554E0000}"/>
    <cellStyle name="Normal 5 2 2 5 3 2 5" xfId="24935" xr:uid="{00000000-0005-0000-0000-0000564E0000}"/>
    <cellStyle name="Normal 5 2 2 5 3 3" xfId="8852" xr:uid="{00000000-0005-0000-0000-0000574E0000}"/>
    <cellStyle name="Normal 5 2 2 5 3 3 2" xfId="19298" xr:uid="{00000000-0005-0000-0000-0000584E0000}"/>
    <cellStyle name="Normal 5 2 2 5 3 3 2 2" xfId="42643" xr:uid="{00000000-0005-0000-0000-0000594E0000}"/>
    <cellStyle name="Normal 5 2 2 5 3 3 3" xfId="14144" xr:uid="{00000000-0005-0000-0000-00005A4E0000}"/>
    <cellStyle name="Normal 5 2 2 5 3 3 3 2" xfId="37328" xr:uid="{00000000-0005-0000-0000-00005B4E0000}"/>
    <cellStyle name="Normal 5 2 2 5 3 3 4" xfId="32018" xr:uid="{00000000-0005-0000-0000-00005C4E0000}"/>
    <cellStyle name="Normal 5 2 2 5 3 3 5" xfId="26703" xr:uid="{00000000-0005-0000-0000-00005D4E0000}"/>
    <cellStyle name="Normal 5 2 2 5 3 4" xfId="15925" xr:uid="{00000000-0005-0000-0000-00005E4E0000}"/>
    <cellStyle name="Normal 5 2 2 5 3 4 2" xfId="39112" xr:uid="{00000000-0005-0000-0000-00005F4E0000}"/>
    <cellStyle name="Normal 5 2 2 5 3 5" xfId="10616" xr:uid="{00000000-0005-0000-0000-0000604E0000}"/>
    <cellStyle name="Normal 5 2 2 5 3 5 2" xfId="33797" xr:uid="{00000000-0005-0000-0000-0000614E0000}"/>
    <cellStyle name="Normal 5 2 2 5 3 6" xfId="21243" xr:uid="{00000000-0005-0000-0000-0000624E0000}"/>
    <cellStyle name="Normal 5 2 2 5 3 6 2" xfId="28487" xr:uid="{00000000-0005-0000-0000-0000634E0000}"/>
    <cellStyle name="Normal 5 2 2 5 3 7" xfId="23172" xr:uid="{00000000-0005-0000-0000-0000644E0000}"/>
    <cellStyle name="Normal 5 2 2 5 3 8" xfId="44438" xr:uid="{00000000-0005-0000-0000-0000654E0000}"/>
    <cellStyle name="Normal 5 2 2 5 3 9" xfId="4917" xr:uid="{00000000-0005-0000-0000-0000664E0000}"/>
    <cellStyle name="Normal 5 2 2 5 4" xfId="6413" xr:uid="{00000000-0005-0000-0000-0000674E0000}"/>
    <cellStyle name="Normal 5 2 2 5 4 2" xfId="16823" xr:uid="{00000000-0005-0000-0000-0000684E0000}"/>
    <cellStyle name="Normal 5 2 2 5 4 2 2" xfId="40063" xr:uid="{00000000-0005-0000-0000-0000694E0000}"/>
    <cellStyle name="Normal 5 2 2 5 4 3" xfId="11565" xr:uid="{00000000-0005-0000-0000-00006A4E0000}"/>
    <cellStyle name="Normal 5 2 2 5 4 3 2" xfId="34748" xr:uid="{00000000-0005-0000-0000-00006B4E0000}"/>
    <cellStyle name="Normal 5 2 2 5 4 4" xfId="29438" xr:uid="{00000000-0005-0000-0000-00006C4E0000}"/>
    <cellStyle name="Normal 5 2 2 5 4 5" xfId="24123" xr:uid="{00000000-0005-0000-0000-00006D4E0000}"/>
    <cellStyle name="Normal 5 2 2 5 5" xfId="8112" xr:uid="{00000000-0005-0000-0000-00006E4E0000}"/>
    <cellStyle name="Normal 5 2 2 5 5 2" xfId="18487" xr:uid="{00000000-0005-0000-0000-00006F4E0000}"/>
    <cellStyle name="Normal 5 2 2 5 5 2 2" xfId="41831" xr:uid="{00000000-0005-0000-0000-0000704E0000}"/>
    <cellStyle name="Normal 5 2 2 5 5 3" xfId="13332" xr:uid="{00000000-0005-0000-0000-0000714E0000}"/>
    <cellStyle name="Normal 5 2 2 5 5 3 2" xfId="36516" xr:uid="{00000000-0005-0000-0000-0000724E0000}"/>
    <cellStyle name="Normal 5 2 2 5 5 4" xfId="31206" xr:uid="{00000000-0005-0000-0000-0000734E0000}"/>
    <cellStyle name="Normal 5 2 2 5 5 5" xfId="25891" xr:uid="{00000000-0005-0000-0000-0000744E0000}"/>
    <cellStyle name="Normal 5 2 2 5 6" xfId="15113" xr:uid="{00000000-0005-0000-0000-0000754E0000}"/>
    <cellStyle name="Normal 5 2 2 5 6 2" xfId="38300" xr:uid="{00000000-0005-0000-0000-0000764E0000}"/>
    <cellStyle name="Normal 5 2 2 5 7" xfId="9804" xr:uid="{00000000-0005-0000-0000-0000774E0000}"/>
    <cellStyle name="Normal 5 2 2 5 7 2" xfId="32985" xr:uid="{00000000-0005-0000-0000-0000784E0000}"/>
    <cellStyle name="Normal 5 2 2 5 8" xfId="20431" xr:uid="{00000000-0005-0000-0000-0000794E0000}"/>
    <cellStyle name="Normal 5 2 2 5 8 2" xfId="27675" xr:uid="{00000000-0005-0000-0000-00007A4E0000}"/>
    <cellStyle name="Normal 5 2 2 5 9" xfId="22360" xr:uid="{00000000-0005-0000-0000-00007B4E0000}"/>
    <cellStyle name="Normal 5 2 2 6" xfId="977" xr:uid="{00000000-0005-0000-0000-00007C4E0000}"/>
    <cellStyle name="Normal 5 2 2 6 10" xfId="4918" xr:uid="{00000000-0005-0000-0000-00007D4E0000}"/>
    <cellStyle name="Normal 5 2 2 6 11" xfId="2928" xr:uid="{00000000-0005-0000-0000-00007E4E0000}"/>
    <cellStyle name="Normal 5 2 2 6 2" xfId="1792" xr:uid="{00000000-0005-0000-0000-00007F4E0000}"/>
    <cellStyle name="Normal 5 2 2 6 2 10" xfId="3740" xr:uid="{00000000-0005-0000-0000-0000804E0000}"/>
    <cellStyle name="Normal 5 2 2 6 2 2" xfId="7352" xr:uid="{00000000-0005-0000-0000-0000814E0000}"/>
    <cellStyle name="Normal 5 2 2 6 2 2 2" xfId="17705" xr:uid="{00000000-0005-0000-0000-0000824E0000}"/>
    <cellStyle name="Normal 5 2 2 6 2 2 2 2" xfId="41017" xr:uid="{00000000-0005-0000-0000-0000834E0000}"/>
    <cellStyle name="Normal 5 2 2 6 2 2 3" xfId="12519" xr:uid="{00000000-0005-0000-0000-0000844E0000}"/>
    <cellStyle name="Normal 5 2 2 6 2 2 3 2" xfId="35702" xr:uid="{00000000-0005-0000-0000-0000854E0000}"/>
    <cellStyle name="Normal 5 2 2 6 2 2 4" xfId="30392" xr:uid="{00000000-0005-0000-0000-0000864E0000}"/>
    <cellStyle name="Normal 5 2 2 6 2 2 5" xfId="25077" xr:uid="{00000000-0005-0000-0000-0000874E0000}"/>
    <cellStyle name="Normal 5 2 2 6 2 3" xfId="8995" xr:uid="{00000000-0005-0000-0000-0000884E0000}"/>
    <cellStyle name="Normal 5 2 2 6 2 3 2" xfId="19440" xr:uid="{00000000-0005-0000-0000-0000894E0000}"/>
    <cellStyle name="Normal 5 2 2 6 2 3 2 2" xfId="42785" xr:uid="{00000000-0005-0000-0000-00008A4E0000}"/>
    <cellStyle name="Normal 5 2 2 6 2 3 3" xfId="14286" xr:uid="{00000000-0005-0000-0000-00008B4E0000}"/>
    <cellStyle name="Normal 5 2 2 6 2 3 3 2" xfId="37470" xr:uid="{00000000-0005-0000-0000-00008C4E0000}"/>
    <cellStyle name="Normal 5 2 2 6 2 3 4" xfId="32160" xr:uid="{00000000-0005-0000-0000-00008D4E0000}"/>
    <cellStyle name="Normal 5 2 2 6 2 3 5" xfId="26845" xr:uid="{00000000-0005-0000-0000-00008E4E0000}"/>
    <cellStyle name="Normal 5 2 2 6 2 4" xfId="16067" xr:uid="{00000000-0005-0000-0000-00008F4E0000}"/>
    <cellStyle name="Normal 5 2 2 6 2 4 2" xfId="39254" xr:uid="{00000000-0005-0000-0000-0000904E0000}"/>
    <cellStyle name="Normal 5 2 2 6 2 5" xfId="10758" xr:uid="{00000000-0005-0000-0000-0000914E0000}"/>
    <cellStyle name="Normal 5 2 2 6 2 5 2" xfId="33939" xr:uid="{00000000-0005-0000-0000-0000924E0000}"/>
    <cellStyle name="Normal 5 2 2 6 2 6" xfId="21385" xr:uid="{00000000-0005-0000-0000-0000934E0000}"/>
    <cellStyle name="Normal 5 2 2 6 2 6 2" xfId="28629" xr:uid="{00000000-0005-0000-0000-0000944E0000}"/>
    <cellStyle name="Normal 5 2 2 6 2 7" xfId="23314" xr:uid="{00000000-0005-0000-0000-0000954E0000}"/>
    <cellStyle name="Normal 5 2 2 6 2 8" xfId="44580" xr:uid="{00000000-0005-0000-0000-0000964E0000}"/>
    <cellStyle name="Normal 5 2 2 6 2 9" xfId="4919" xr:uid="{00000000-0005-0000-0000-0000974E0000}"/>
    <cellStyle name="Normal 5 2 2 6 3" xfId="6552" xr:uid="{00000000-0005-0000-0000-0000984E0000}"/>
    <cellStyle name="Normal 5 2 2 6 3 2" xfId="16953" xr:uid="{00000000-0005-0000-0000-0000994E0000}"/>
    <cellStyle name="Normal 5 2 2 6 3 2 2" xfId="40205" xr:uid="{00000000-0005-0000-0000-00009A4E0000}"/>
    <cellStyle name="Normal 5 2 2 6 3 3" xfId="11707" xr:uid="{00000000-0005-0000-0000-00009B4E0000}"/>
    <cellStyle name="Normal 5 2 2 6 3 3 2" xfId="34890" xr:uid="{00000000-0005-0000-0000-00009C4E0000}"/>
    <cellStyle name="Normal 5 2 2 6 3 4" xfId="29580" xr:uid="{00000000-0005-0000-0000-00009D4E0000}"/>
    <cellStyle name="Normal 5 2 2 6 3 5" xfId="24265" xr:uid="{00000000-0005-0000-0000-00009E4E0000}"/>
    <cellStyle name="Normal 5 2 2 6 4" xfId="8242" xr:uid="{00000000-0005-0000-0000-00009F4E0000}"/>
    <cellStyle name="Normal 5 2 2 6 4 2" xfId="18628" xr:uid="{00000000-0005-0000-0000-0000A04E0000}"/>
    <cellStyle name="Normal 5 2 2 6 4 2 2" xfId="41973" xr:uid="{00000000-0005-0000-0000-0000A14E0000}"/>
    <cellStyle name="Normal 5 2 2 6 4 3" xfId="13474" xr:uid="{00000000-0005-0000-0000-0000A24E0000}"/>
    <cellStyle name="Normal 5 2 2 6 4 3 2" xfId="36658" xr:uid="{00000000-0005-0000-0000-0000A34E0000}"/>
    <cellStyle name="Normal 5 2 2 6 4 4" xfId="31348" xr:uid="{00000000-0005-0000-0000-0000A44E0000}"/>
    <cellStyle name="Normal 5 2 2 6 4 5" xfId="26033" xr:uid="{00000000-0005-0000-0000-0000A54E0000}"/>
    <cellStyle name="Normal 5 2 2 6 5" xfId="15255" xr:uid="{00000000-0005-0000-0000-0000A64E0000}"/>
    <cellStyle name="Normal 5 2 2 6 5 2" xfId="38442" xr:uid="{00000000-0005-0000-0000-0000A74E0000}"/>
    <cellStyle name="Normal 5 2 2 6 6" xfId="9946" xr:uid="{00000000-0005-0000-0000-0000A84E0000}"/>
    <cellStyle name="Normal 5 2 2 6 6 2" xfId="33127" xr:uid="{00000000-0005-0000-0000-0000A94E0000}"/>
    <cellStyle name="Normal 5 2 2 6 7" xfId="20573" xr:uid="{00000000-0005-0000-0000-0000AA4E0000}"/>
    <cellStyle name="Normal 5 2 2 6 7 2" xfId="27817" xr:uid="{00000000-0005-0000-0000-0000AB4E0000}"/>
    <cellStyle name="Normal 5 2 2 6 8" xfId="22502" xr:uid="{00000000-0005-0000-0000-0000AC4E0000}"/>
    <cellStyle name="Normal 5 2 2 6 9" xfId="43768" xr:uid="{00000000-0005-0000-0000-0000AD4E0000}"/>
    <cellStyle name="Normal 5 2 2 7" xfId="558" xr:uid="{00000000-0005-0000-0000-0000AE4E0000}"/>
    <cellStyle name="Normal 5 2 2 7 10" xfId="2522" xr:uid="{00000000-0005-0000-0000-0000AF4E0000}"/>
    <cellStyle name="Normal 5 2 2 7 2" xfId="6153" xr:uid="{00000000-0005-0000-0000-0000B04E0000}"/>
    <cellStyle name="Normal 5 2 2 7 2 2" xfId="16595" xr:uid="{00000000-0005-0000-0000-0000B14E0000}"/>
    <cellStyle name="Normal 5 2 2 7 2 2 2" xfId="39799" xr:uid="{00000000-0005-0000-0000-0000B24E0000}"/>
    <cellStyle name="Normal 5 2 2 7 2 3" xfId="11301" xr:uid="{00000000-0005-0000-0000-0000B34E0000}"/>
    <cellStyle name="Normal 5 2 2 7 2 3 2" xfId="34484" xr:uid="{00000000-0005-0000-0000-0000B44E0000}"/>
    <cellStyle name="Normal 5 2 2 7 2 4" xfId="29174" xr:uid="{00000000-0005-0000-0000-0000B54E0000}"/>
    <cellStyle name="Normal 5 2 2 7 2 5" xfId="23859" xr:uid="{00000000-0005-0000-0000-0000B64E0000}"/>
    <cellStyle name="Normal 5 2 2 7 3" xfId="7884" xr:uid="{00000000-0005-0000-0000-0000B74E0000}"/>
    <cellStyle name="Normal 5 2 2 7 3 2" xfId="18223" xr:uid="{00000000-0005-0000-0000-0000B84E0000}"/>
    <cellStyle name="Normal 5 2 2 7 3 2 2" xfId="41567" xr:uid="{00000000-0005-0000-0000-0000B94E0000}"/>
    <cellStyle name="Normal 5 2 2 7 3 3" xfId="13068" xr:uid="{00000000-0005-0000-0000-0000BA4E0000}"/>
    <cellStyle name="Normal 5 2 2 7 3 3 2" xfId="36252" xr:uid="{00000000-0005-0000-0000-0000BB4E0000}"/>
    <cellStyle name="Normal 5 2 2 7 3 4" xfId="30942" xr:uid="{00000000-0005-0000-0000-0000BC4E0000}"/>
    <cellStyle name="Normal 5 2 2 7 3 5" xfId="25627" xr:uid="{00000000-0005-0000-0000-0000BD4E0000}"/>
    <cellStyle name="Normal 5 2 2 7 4" xfId="14849" xr:uid="{00000000-0005-0000-0000-0000BE4E0000}"/>
    <cellStyle name="Normal 5 2 2 7 4 2" xfId="38036" xr:uid="{00000000-0005-0000-0000-0000BF4E0000}"/>
    <cellStyle name="Normal 5 2 2 7 5" xfId="9540" xr:uid="{00000000-0005-0000-0000-0000C04E0000}"/>
    <cellStyle name="Normal 5 2 2 7 5 2" xfId="32721" xr:uid="{00000000-0005-0000-0000-0000C14E0000}"/>
    <cellStyle name="Normal 5 2 2 7 6" xfId="20167" xr:uid="{00000000-0005-0000-0000-0000C24E0000}"/>
    <cellStyle name="Normal 5 2 2 7 6 2" xfId="27411" xr:uid="{00000000-0005-0000-0000-0000C34E0000}"/>
    <cellStyle name="Normal 5 2 2 7 7" xfId="22096" xr:uid="{00000000-0005-0000-0000-0000C44E0000}"/>
    <cellStyle name="Normal 5 2 2 7 8" xfId="43362" xr:uid="{00000000-0005-0000-0000-0000C54E0000}"/>
    <cellStyle name="Normal 5 2 2 7 9" xfId="4920" xr:uid="{00000000-0005-0000-0000-0000C64E0000}"/>
    <cellStyle name="Normal 5 2 2 8" xfId="1385" xr:uid="{00000000-0005-0000-0000-0000C74E0000}"/>
    <cellStyle name="Normal 5 2 2 8 10" xfId="3334" xr:uid="{00000000-0005-0000-0000-0000C84E0000}"/>
    <cellStyle name="Normal 5 2 2 8 2" xfId="6952" xr:uid="{00000000-0005-0000-0000-0000C94E0000}"/>
    <cellStyle name="Normal 5 2 2 8 2 2" xfId="17323" xr:uid="{00000000-0005-0000-0000-0000CA4E0000}"/>
    <cellStyle name="Normal 5 2 2 8 2 2 2" xfId="40611" xr:uid="{00000000-0005-0000-0000-0000CB4E0000}"/>
    <cellStyle name="Normal 5 2 2 8 2 3" xfId="12113" xr:uid="{00000000-0005-0000-0000-0000CC4E0000}"/>
    <cellStyle name="Normal 5 2 2 8 2 3 2" xfId="35296" xr:uid="{00000000-0005-0000-0000-0000CD4E0000}"/>
    <cellStyle name="Normal 5 2 2 8 2 4" xfId="29986" xr:uid="{00000000-0005-0000-0000-0000CE4E0000}"/>
    <cellStyle name="Normal 5 2 2 8 2 5" xfId="24671" xr:uid="{00000000-0005-0000-0000-0000CF4E0000}"/>
    <cellStyle name="Normal 5 2 2 8 3" xfId="8612" xr:uid="{00000000-0005-0000-0000-0000D04E0000}"/>
    <cellStyle name="Normal 5 2 2 8 3 2" xfId="19034" xr:uid="{00000000-0005-0000-0000-0000D14E0000}"/>
    <cellStyle name="Normal 5 2 2 8 3 2 2" xfId="42379" xr:uid="{00000000-0005-0000-0000-0000D24E0000}"/>
    <cellStyle name="Normal 5 2 2 8 3 3" xfId="13880" xr:uid="{00000000-0005-0000-0000-0000D34E0000}"/>
    <cellStyle name="Normal 5 2 2 8 3 3 2" xfId="37064" xr:uid="{00000000-0005-0000-0000-0000D44E0000}"/>
    <cellStyle name="Normal 5 2 2 8 3 4" xfId="31754" xr:uid="{00000000-0005-0000-0000-0000D54E0000}"/>
    <cellStyle name="Normal 5 2 2 8 3 5" xfId="26439" xr:uid="{00000000-0005-0000-0000-0000D64E0000}"/>
    <cellStyle name="Normal 5 2 2 8 4" xfId="15661" xr:uid="{00000000-0005-0000-0000-0000D74E0000}"/>
    <cellStyle name="Normal 5 2 2 8 4 2" xfId="38848" xr:uid="{00000000-0005-0000-0000-0000D84E0000}"/>
    <cellStyle name="Normal 5 2 2 8 5" xfId="10352" xr:uid="{00000000-0005-0000-0000-0000D94E0000}"/>
    <cellStyle name="Normal 5 2 2 8 5 2" xfId="33533" xr:uid="{00000000-0005-0000-0000-0000DA4E0000}"/>
    <cellStyle name="Normal 5 2 2 8 6" xfId="20979" xr:uid="{00000000-0005-0000-0000-0000DB4E0000}"/>
    <cellStyle name="Normal 5 2 2 8 6 2" xfId="28223" xr:uid="{00000000-0005-0000-0000-0000DC4E0000}"/>
    <cellStyle name="Normal 5 2 2 8 7" xfId="22908" xr:uid="{00000000-0005-0000-0000-0000DD4E0000}"/>
    <cellStyle name="Normal 5 2 2 8 8" xfId="44174" xr:uid="{00000000-0005-0000-0000-0000DE4E0000}"/>
    <cellStyle name="Normal 5 2 2 8 9" xfId="4921" xr:uid="{00000000-0005-0000-0000-0000DF4E0000}"/>
    <cellStyle name="Normal 5 2 2 9" xfId="6023" xr:uid="{00000000-0005-0000-0000-0000E04E0000}"/>
    <cellStyle name="Normal 5 2 2 9 2" xfId="16476" xr:uid="{00000000-0005-0000-0000-0000E14E0000}"/>
    <cellStyle name="Normal 5 2 2 9 2 2" xfId="39665" xr:uid="{00000000-0005-0000-0000-0000E24E0000}"/>
    <cellStyle name="Normal 5 2 2 9 3" xfId="11167" xr:uid="{00000000-0005-0000-0000-0000E34E0000}"/>
    <cellStyle name="Normal 5 2 2 9 3 2" xfId="34350" xr:uid="{00000000-0005-0000-0000-0000E44E0000}"/>
    <cellStyle name="Normal 5 2 2 9 4" xfId="29040" xr:uid="{00000000-0005-0000-0000-0000E54E0000}"/>
    <cellStyle name="Normal 5 2 2 9 5" xfId="23725" xr:uid="{00000000-0005-0000-0000-0000E64E0000}"/>
    <cellStyle name="Normal 5 2 3" xfId="399" xr:uid="{00000000-0005-0000-0000-0000E74E0000}"/>
    <cellStyle name="Normal 5 2 4" xfId="446" xr:uid="{00000000-0005-0000-0000-0000E84E0000}"/>
    <cellStyle name="Normal 5 2 4 10" xfId="14735" xr:uid="{00000000-0005-0000-0000-0000E94E0000}"/>
    <cellStyle name="Normal 5 2 4 10 2" xfId="37922" xr:uid="{00000000-0005-0000-0000-0000EA4E0000}"/>
    <cellStyle name="Normal 5 2 4 11" xfId="9426" xr:uid="{00000000-0005-0000-0000-0000EB4E0000}"/>
    <cellStyle name="Normal 5 2 4 11 2" xfId="32607" xr:uid="{00000000-0005-0000-0000-0000EC4E0000}"/>
    <cellStyle name="Normal 5 2 4 12" xfId="20056" xr:uid="{00000000-0005-0000-0000-0000ED4E0000}"/>
    <cellStyle name="Normal 5 2 4 12 2" xfId="27297" xr:uid="{00000000-0005-0000-0000-0000EE4E0000}"/>
    <cellStyle name="Normal 5 2 4 13" xfId="21982" xr:uid="{00000000-0005-0000-0000-0000EF4E0000}"/>
    <cellStyle name="Normal 5 2 4 14" xfId="43251" xr:uid="{00000000-0005-0000-0000-0000F04E0000}"/>
    <cellStyle name="Normal 5 2 4 15" xfId="4922" xr:uid="{00000000-0005-0000-0000-0000F14E0000}"/>
    <cellStyle name="Normal 5 2 4 16" xfId="2411" xr:uid="{00000000-0005-0000-0000-0000F24E0000}"/>
    <cellStyle name="Normal 5 2 4 2" xfId="506" xr:uid="{00000000-0005-0000-0000-0000F34E0000}"/>
    <cellStyle name="Normal 5 2 4 2 10" xfId="9488" xr:uid="{00000000-0005-0000-0000-0000F44E0000}"/>
    <cellStyle name="Normal 5 2 4 2 10 2" xfId="32669" xr:uid="{00000000-0005-0000-0000-0000F54E0000}"/>
    <cellStyle name="Normal 5 2 4 2 11" xfId="20115" xr:uid="{00000000-0005-0000-0000-0000F64E0000}"/>
    <cellStyle name="Normal 5 2 4 2 11 2" xfId="27359" xr:uid="{00000000-0005-0000-0000-0000F74E0000}"/>
    <cellStyle name="Normal 5 2 4 2 12" xfId="22044" xr:uid="{00000000-0005-0000-0000-0000F84E0000}"/>
    <cellStyle name="Normal 5 2 4 2 13" xfId="43310" xr:uid="{00000000-0005-0000-0000-0000F94E0000}"/>
    <cellStyle name="Normal 5 2 4 2 14" xfId="4923" xr:uid="{00000000-0005-0000-0000-0000FA4E0000}"/>
    <cellStyle name="Normal 5 2 4 2 15" xfId="2470" xr:uid="{00000000-0005-0000-0000-0000FB4E0000}"/>
    <cellStyle name="Normal 5 2 4 2 2" xfId="778" xr:uid="{00000000-0005-0000-0000-0000FC4E0000}"/>
    <cellStyle name="Normal 5 2 4 2 2 10" xfId="43579" xr:uid="{00000000-0005-0000-0000-0000FD4E0000}"/>
    <cellStyle name="Normal 5 2 4 2 2 11" xfId="4924" xr:uid="{00000000-0005-0000-0000-0000FE4E0000}"/>
    <cellStyle name="Normal 5 2 4 2 2 12" xfId="2739" xr:uid="{00000000-0005-0000-0000-0000FF4E0000}"/>
    <cellStyle name="Normal 5 2 4 2 2 2" xfId="1194" xr:uid="{00000000-0005-0000-0000-0000004F0000}"/>
    <cellStyle name="Normal 5 2 4 2 2 2 10" xfId="4925" xr:uid="{00000000-0005-0000-0000-0000014F0000}"/>
    <cellStyle name="Normal 5 2 4 2 2 2 11" xfId="3145" xr:uid="{00000000-0005-0000-0000-0000024F0000}"/>
    <cellStyle name="Normal 5 2 4 2 2 2 2" xfId="2009" xr:uid="{00000000-0005-0000-0000-0000034F0000}"/>
    <cellStyle name="Normal 5 2 4 2 2 2 2 10" xfId="3957" xr:uid="{00000000-0005-0000-0000-0000044F0000}"/>
    <cellStyle name="Normal 5 2 4 2 2 2 2 2" xfId="7566" xr:uid="{00000000-0005-0000-0000-0000054F0000}"/>
    <cellStyle name="Normal 5 2 4 2 2 2 2 2 2" xfId="17910" xr:uid="{00000000-0005-0000-0000-0000064F0000}"/>
    <cellStyle name="Normal 5 2 4 2 2 2 2 2 2 2" xfId="41234" xr:uid="{00000000-0005-0000-0000-0000074F0000}"/>
    <cellStyle name="Normal 5 2 4 2 2 2 2 2 3" xfId="12736" xr:uid="{00000000-0005-0000-0000-0000084F0000}"/>
    <cellStyle name="Normal 5 2 4 2 2 2 2 2 3 2" xfId="35919" xr:uid="{00000000-0005-0000-0000-0000094F0000}"/>
    <cellStyle name="Normal 5 2 4 2 2 2 2 2 4" xfId="30609" xr:uid="{00000000-0005-0000-0000-00000A4F0000}"/>
    <cellStyle name="Normal 5 2 4 2 2 2 2 2 5" xfId="25294" xr:uid="{00000000-0005-0000-0000-00000B4F0000}"/>
    <cellStyle name="Normal 5 2 4 2 2 2 2 3" xfId="9200" xr:uid="{00000000-0005-0000-0000-00000C4F0000}"/>
    <cellStyle name="Normal 5 2 4 2 2 2 2 3 2" xfId="19657" xr:uid="{00000000-0005-0000-0000-00000D4F0000}"/>
    <cellStyle name="Normal 5 2 4 2 2 2 2 3 2 2" xfId="43002" xr:uid="{00000000-0005-0000-0000-00000E4F0000}"/>
    <cellStyle name="Normal 5 2 4 2 2 2 2 3 3" xfId="14503" xr:uid="{00000000-0005-0000-0000-00000F4F0000}"/>
    <cellStyle name="Normal 5 2 4 2 2 2 2 3 3 2" xfId="37687" xr:uid="{00000000-0005-0000-0000-0000104F0000}"/>
    <cellStyle name="Normal 5 2 4 2 2 2 2 3 4" xfId="32377" xr:uid="{00000000-0005-0000-0000-0000114F0000}"/>
    <cellStyle name="Normal 5 2 4 2 2 2 2 3 5" xfId="27062" xr:uid="{00000000-0005-0000-0000-0000124F0000}"/>
    <cellStyle name="Normal 5 2 4 2 2 2 2 4" xfId="16284" xr:uid="{00000000-0005-0000-0000-0000134F0000}"/>
    <cellStyle name="Normal 5 2 4 2 2 2 2 4 2" xfId="39471" xr:uid="{00000000-0005-0000-0000-0000144F0000}"/>
    <cellStyle name="Normal 5 2 4 2 2 2 2 5" xfId="10975" xr:uid="{00000000-0005-0000-0000-0000154F0000}"/>
    <cellStyle name="Normal 5 2 4 2 2 2 2 5 2" xfId="34156" xr:uid="{00000000-0005-0000-0000-0000164F0000}"/>
    <cellStyle name="Normal 5 2 4 2 2 2 2 6" xfId="21602" xr:uid="{00000000-0005-0000-0000-0000174F0000}"/>
    <cellStyle name="Normal 5 2 4 2 2 2 2 6 2" xfId="28846" xr:uid="{00000000-0005-0000-0000-0000184F0000}"/>
    <cellStyle name="Normal 5 2 4 2 2 2 2 7" xfId="23531" xr:uid="{00000000-0005-0000-0000-0000194F0000}"/>
    <cellStyle name="Normal 5 2 4 2 2 2 2 8" xfId="44797" xr:uid="{00000000-0005-0000-0000-00001A4F0000}"/>
    <cellStyle name="Normal 5 2 4 2 2 2 2 9" xfId="4926" xr:uid="{00000000-0005-0000-0000-00001B4F0000}"/>
    <cellStyle name="Normal 5 2 4 2 2 2 3" xfId="6766" xr:uid="{00000000-0005-0000-0000-00001C4F0000}"/>
    <cellStyle name="Normal 5 2 4 2 2 2 3 2" xfId="17146" xr:uid="{00000000-0005-0000-0000-00001D4F0000}"/>
    <cellStyle name="Normal 5 2 4 2 2 2 3 2 2" xfId="40422" xr:uid="{00000000-0005-0000-0000-00001E4F0000}"/>
    <cellStyle name="Normal 5 2 4 2 2 2 3 3" xfId="11924" xr:uid="{00000000-0005-0000-0000-00001F4F0000}"/>
    <cellStyle name="Normal 5 2 4 2 2 2 3 3 2" xfId="35107" xr:uid="{00000000-0005-0000-0000-0000204F0000}"/>
    <cellStyle name="Normal 5 2 4 2 2 2 3 4" xfId="29797" xr:uid="{00000000-0005-0000-0000-0000214F0000}"/>
    <cellStyle name="Normal 5 2 4 2 2 2 3 5" xfId="24482" xr:uid="{00000000-0005-0000-0000-0000224F0000}"/>
    <cellStyle name="Normal 5 2 4 2 2 2 4" xfId="8435" xr:uid="{00000000-0005-0000-0000-0000234F0000}"/>
    <cellStyle name="Normal 5 2 4 2 2 2 4 2" xfId="18845" xr:uid="{00000000-0005-0000-0000-0000244F0000}"/>
    <cellStyle name="Normal 5 2 4 2 2 2 4 2 2" xfId="42190" xr:uid="{00000000-0005-0000-0000-0000254F0000}"/>
    <cellStyle name="Normal 5 2 4 2 2 2 4 3" xfId="13691" xr:uid="{00000000-0005-0000-0000-0000264F0000}"/>
    <cellStyle name="Normal 5 2 4 2 2 2 4 3 2" xfId="36875" xr:uid="{00000000-0005-0000-0000-0000274F0000}"/>
    <cellStyle name="Normal 5 2 4 2 2 2 4 4" xfId="31565" xr:uid="{00000000-0005-0000-0000-0000284F0000}"/>
    <cellStyle name="Normal 5 2 4 2 2 2 4 5" xfId="26250" xr:uid="{00000000-0005-0000-0000-0000294F0000}"/>
    <cellStyle name="Normal 5 2 4 2 2 2 5" xfId="15472" xr:uid="{00000000-0005-0000-0000-00002A4F0000}"/>
    <cellStyle name="Normal 5 2 4 2 2 2 5 2" xfId="38659" xr:uid="{00000000-0005-0000-0000-00002B4F0000}"/>
    <cellStyle name="Normal 5 2 4 2 2 2 6" xfId="10163" xr:uid="{00000000-0005-0000-0000-00002C4F0000}"/>
    <cellStyle name="Normal 5 2 4 2 2 2 6 2" xfId="33344" xr:uid="{00000000-0005-0000-0000-00002D4F0000}"/>
    <cellStyle name="Normal 5 2 4 2 2 2 7" xfId="20790" xr:uid="{00000000-0005-0000-0000-00002E4F0000}"/>
    <cellStyle name="Normal 5 2 4 2 2 2 7 2" xfId="28034" xr:uid="{00000000-0005-0000-0000-00002F4F0000}"/>
    <cellStyle name="Normal 5 2 4 2 2 2 8" xfId="22719" xr:uid="{00000000-0005-0000-0000-0000304F0000}"/>
    <cellStyle name="Normal 5 2 4 2 2 2 9" xfId="43985" xr:uid="{00000000-0005-0000-0000-0000314F0000}"/>
    <cellStyle name="Normal 5 2 4 2 2 3" xfId="1602" xr:uid="{00000000-0005-0000-0000-0000324F0000}"/>
    <cellStyle name="Normal 5 2 4 2 2 3 10" xfId="3551" xr:uid="{00000000-0005-0000-0000-0000334F0000}"/>
    <cellStyle name="Normal 5 2 4 2 2 3 2" xfId="7166" xr:uid="{00000000-0005-0000-0000-0000344F0000}"/>
    <cellStyle name="Normal 5 2 4 2 2 3 2 2" xfId="17528" xr:uid="{00000000-0005-0000-0000-0000354F0000}"/>
    <cellStyle name="Normal 5 2 4 2 2 3 2 2 2" xfId="40828" xr:uid="{00000000-0005-0000-0000-0000364F0000}"/>
    <cellStyle name="Normal 5 2 4 2 2 3 2 3" xfId="12330" xr:uid="{00000000-0005-0000-0000-0000374F0000}"/>
    <cellStyle name="Normal 5 2 4 2 2 3 2 3 2" xfId="35513" xr:uid="{00000000-0005-0000-0000-0000384F0000}"/>
    <cellStyle name="Normal 5 2 4 2 2 3 2 4" xfId="30203" xr:uid="{00000000-0005-0000-0000-0000394F0000}"/>
    <cellStyle name="Normal 5 2 4 2 2 3 2 5" xfId="24888" xr:uid="{00000000-0005-0000-0000-00003A4F0000}"/>
    <cellStyle name="Normal 5 2 4 2 2 3 3" xfId="8817" xr:uid="{00000000-0005-0000-0000-00003B4F0000}"/>
    <cellStyle name="Normal 5 2 4 2 2 3 3 2" xfId="19251" xr:uid="{00000000-0005-0000-0000-00003C4F0000}"/>
    <cellStyle name="Normal 5 2 4 2 2 3 3 2 2" xfId="42596" xr:uid="{00000000-0005-0000-0000-00003D4F0000}"/>
    <cellStyle name="Normal 5 2 4 2 2 3 3 3" xfId="14097" xr:uid="{00000000-0005-0000-0000-00003E4F0000}"/>
    <cellStyle name="Normal 5 2 4 2 2 3 3 3 2" xfId="37281" xr:uid="{00000000-0005-0000-0000-00003F4F0000}"/>
    <cellStyle name="Normal 5 2 4 2 2 3 3 4" xfId="31971" xr:uid="{00000000-0005-0000-0000-0000404F0000}"/>
    <cellStyle name="Normal 5 2 4 2 2 3 3 5" xfId="26656" xr:uid="{00000000-0005-0000-0000-0000414F0000}"/>
    <cellStyle name="Normal 5 2 4 2 2 3 4" xfId="15878" xr:uid="{00000000-0005-0000-0000-0000424F0000}"/>
    <cellStyle name="Normal 5 2 4 2 2 3 4 2" xfId="39065" xr:uid="{00000000-0005-0000-0000-0000434F0000}"/>
    <cellStyle name="Normal 5 2 4 2 2 3 5" xfId="10569" xr:uid="{00000000-0005-0000-0000-0000444F0000}"/>
    <cellStyle name="Normal 5 2 4 2 2 3 5 2" xfId="33750" xr:uid="{00000000-0005-0000-0000-0000454F0000}"/>
    <cellStyle name="Normal 5 2 4 2 2 3 6" xfId="21196" xr:uid="{00000000-0005-0000-0000-0000464F0000}"/>
    <cellStyle name="Normal 5 2 4 2 2 3 6 2" xfId="28440" xr:uid="{00000000-0005-0000-0000-0000474F0000}"/>
    <cellStyle name="Normal 5 2 4 2 2 3 7" xfId="23125" xr:uid="{00000000-0005-0000-0000-0000484F0000}"/>
    <cellStyle name="Normal 5 2 4 2 2 3 8" xfId="44391" xr:uid="{00000000-0005-0000-0000-0000494F0000}"/>
    <cellStyle name="Normal 5 2 4 2 2 3 9" xfId="4927" xr:uid="{00000000-0005-0000-0000-00004A4F0000}"/>
    <cellStyle name="Normal 5 2 4 2 2 4" xfId="6367" xr:uid="{00000000-0005-0000-0000-00004B4F0000}"/>
    <cellStyle name="Normal 5 2 4 2 2 4 2" xfId="16788" xr:uid="{00000000-0005-0000-0000-00004C4F0000}"/>
    <cellStyle name="Normal 5 2 4 2 2 4 2 2" xfId="40016" xr:uid="{00000000-0005-0000-0000-00004D4F0000}"/>
    <cellStyle name="Normal 5 2 4 2 2 4 3" xfId="11518" xr:uid="{00000000-0005-0000-0000-00004E4F0000}"/>
    <cellStyle name="Normal 5 2 4 2 2 4 3 2" xfId="34701" xr:uid="{00000000-0005-0000-0000-00004F4F0000}"/>
    <cellStyle name="Normal 5 2 4 2 2 4 4" xfId="29391" xr:uid="{00000000-0005-0000-0000-0000504F0000}"/>
    <cellStyle name="Normal 5 2 4 2 2 4 5" xfId="24076" xr:uid="{00000000-0005-0000-0000-0000514F0000}"/>
    <cellStyle name="Normal 5 2 4 2 2 5" xfId="8077" xr:uid="{00000000-0005-0000-0000-0000524F0000}"/>
    <cellStyle name="Normal 5 2 4 2 2 5 2" xfId="18440" xr:uid="{00000000-0005-0000-0000-0000534F0000}"/>
    <cellStyle name="Normal 5 2 4 2 2 5 2 2" xfId="41784" xr:uid="{00000000-0005-0000-0000-0000544F0000}"/>
    <cellStyle name="Normal 5 2 4 2 2 5 3" xfId="13285" xr:uid="{00000000-0005-0000-0000-0000554F0000}"/>
    <cellStyle name="Normal 5 2 4 2 2 5 3 2" xfId="36469" xr:uid="{00000000-0005-0000-0000-0000564F0000}"/>
    <cellStyle name="Normal 5 2 4 2 2 5 4" xfId="31159" xr:uid="{00000000-0005-0000-0000-0000574F0000}"/>
    <cellStyle name="Normal 5 2 4 2 2 5 5" xfId="25844" xr:uid="{00000000-0005-0000-0000-0000584F0000}"/>
    <cellStyle name="Normal 5 2 4 2 2 6" xfId="15066" xr:uid="{00000000-0005-0000-0000-0000594F0000}"/>
    <cellStyle name="Normal 5 2 4 2 2 6 2" xfId="38253" xr:uid="{00000000-0005-0000-0000-00005A4F0000}"/>
    <cellStyle name="Normal 5 2 4 2 2 7" xfId="9757" xr:uid="{00000000-0005-0000-0000-00005B4F0000}"/>
    <cellStyle name="Normal 5 2 4 2 2 7 2" xfId="32938" xr:uid="{00000000-0005-0000-0000-00005C4F0000}"/>
    <cellStyle name="Normal 5 2 4 2 2 8" xfId="20384" xr:uid="{00000000-0005-0000-0000-00005D4F0000}"/>
    <cellStyle name="Normal 5 2 4 2 2 8 2" xfId="27628" xr:uid="{00000000-0005-0000-0000-00005E4F0000}"/>
    <cellStyle name="Normal 5 2 4 2 2 9" xfId="22313" xr:uid="{00000000-0005-0000-0000-00005F4F0000}"/>
    <cellStyle name="Normal 5 2 4 2 3" xfId="915" xr:uid="{00000000-0005-0000-0000-0000604F0000}"/>
    <cellStyle name="Normal 5 2 4 2 3 10" xfId="43708" xr:uid="{00000000-0005-0000-0000-0000614F0000}"/>
    <cellStyle name="Normal 5 2 4 2 3 11" xfId="4928" xr:uid="{00000000-0005-0000-0000-0000624F0000}"/>
    <cellStyle name="Normal 5 2 4 2 3 12" xfId="2868" xr:uid="{00000000-0005-0000-0000-0000634F0000}"/>
    <cellStyle name="Normal 5 2 4 2 3 2" xfId="1323" xr:uid="{00000000-0005-0000-0000-0000644F0000}"/>
    <cellStyle name="Normal 5 2 4 2 3 2 10" xfId="4929" xr:uid="{00000000-0005-0000-0000-0000654F0000}"/>
    <cellStyle name="Normal 5 2 4 2 3 2 11" xfId="3274" xr:uid="{00000000-0005-0000-0000-0000664F0000}"/>
    <cellStyle name="Normal 5 2 4 2 3 2 2" xfId="2138" xr:uid="{00000000-0005-0000-0000-0000674F0000}"/>
    <cellStyle name="Normal 5 2 4 2 3 2 2 10" xfId="4086" xr:uid="{00000000-0005-0000-0000-0000684F0000}"/>
    <cellStyle name="Normal 5 2 4 2 3 2 2 2" xfId="7693" xr:uid="{00000000-0005-0000-0000-0000694F0000}"/>
    <cellStyle name="Normal 5 2 4 2 3 2 2 2 2" xfId="18027" xr:uid="{00000000-0005-0000-0000-00006A4F0000}"/>
    <cellStyle name="Normal 5 2 4 2 3 2 2 2 2 2" xfId="41363" xr:uid="{00000000-0005-0000-0000-00006B4F0000}"/>
    <cellStyle name="Normal 5 2 4 2 3 2 2 2 3" xfId="12865" xr:uid="{00000000-0005-0000-0000-00006C4F0000}"/>
    <cellStyle name="Normal 5 2 4 2 3 2 2 2 3 2" xfId="36048" xr:uid="{00000000-0005-0000-0000-00006D4F0000}"/>
    <cellStyle name="Normal 5 2 4 2 3 2 2 2 4" xfId="30738" xr:uid="{00000000-0005-0000-0000-00006E4F0000}"/>
    <cellStyle name="Normal 5 2 4 2 3 2 2 2 5" xfId="25423" xr:uid="{00000000-0005-0000-0000-00006F4F0000}"/>
    <cellStyle name="Normal 5 2 4 2 3 2 2 3" xfId="9317" xr:uid="{00000000-0005-0000-0000-0000704F0000}"/>
    <cellStyle name="Normal 5 2 4 2 3 2 2 3 2" xfId="19786" xr:uid="{00000000-0005-0000-0000-0000714F0000}"/>
    <cellStyle name="Normal 5 2 4 2 3 2 2 3 2 2" xfId="43131" xr:uid="{00000000-0005-0000-0000-0000724F0000}"/>
    <cellStyle name="Normal 5 2 4 2 3 2 2 3 3" xfId="14632" xr:uid="{00000000-0005-0000-0000-0000734F0000}"/>
    <cellStyle name="Normal 5 2 4 2 3 2 2 3 3 2" xfId="37816" xr:uid="{00000000-0005-0000-0000-0000744F0000}"/>
    <cellStyle name="Normal 5 2 4 2 3 2 2 3 4" xfId="32506" xr:uid="{00000000-0005-0000-0000-0000754F0000}"/>
    <cellStyle name="Normal 5 2 4 2 3 2 2 3 5" xfId="27191" xr:uid="{00000000-0005-0000-0000-0000764F0000}"/>
    <cellStyle name="Normal 5 2 4 2 3 2 2 4" xfId="16413" xr:uid="{00000000-0005-0000-0000-0000774F0000}"/>
    <cellStyle name="Normal 5 2 4 2 3 2 2 4 2" xfId="39600" xr:uid="{00000000-0005-0000-0000-0000784F0000}"/>
    <cellStyle name="Normal 5 2 4 2 3 2 2 5" xfId="11104" xr:uid="{00000000-0005-0000-0000-0000794F0000}"/>
    <cellStyle name="Normal 5 2 4 2 3 2 2 5 2" xfId="34285" xr:uid="{00000000-0005-0000-0000-00007A4F0000}"/>
    <cellStyle name="Normal 5 2 4 2 3 2 2 6" xfId="21731" xr:uid="{00000000-0005-0000-0000-00007B4F0000}"/>
    <cellStyle name="Normal 5 2 4 2 3 2 2 6 2" xfId="28975" xr:uid="{00000000-0005-0000-0000-00007C4F0000}"/>
    <cellStyle name="Normal 5 2 4 2 3 2 2 7" xfId="23660" xr:uid="{00000000-0005-0000-0000-00007D4F0000}"/>
    <cellStyle name="Normal 5 2 4 2 3 2 2 8" xfId="44926" xr:uid="{00000000-0005-0000-0000-00007E4F0000}"/>
    <cellStyle name="Normal 5 2 4 2 3 2 2 9" xfId="4930" xr:uid="{00000000-0005-0000-0000-00007F4F0000}"/>
    <cellStyle name="Normal 5 2 4 2 3 2 3" xfId="6893" xr:uid="{00000000-0005-0000-0000-0000804F0000}"/>
    <cellStyle name="Normal 5 2 4 2 3 2 3 2" xfId="17263" xr:uid="{00000000-0005-0000-0000-0000814F0000}"/>
    <cellStyle name="Normal 5 2 4 2 3 2 3 2 2" xfId="40551" xr:uid="{00000000-0005-0000-0000-0000824F0000}"/>
    <cellStyle name="Normal 5 2 4 2 3 2 3 3" xfId="12053" xr:uid="{00000000-0005-0000-0000-0000834F0000}"/>
    <cellStyle name="Normal 5 2 4 2 3 2 3 3 2" xfId="35236" xr:uid="{00000000-0005-0000-0000-0000844F0000}"/>
    <cellStyle name="Normal 5 2 4 2 3 2 3 4" xfId="29926" xr:uid="{00000000-0005-0000-0000-0000854F0000}"/>
    <cellStyle name="Normal 5 2 4 2 3 2 3 5" xfId="24611" xr:uid="{00000000-0005-0000-0000-0000864F0000}"/>
    <cellStyle name="Normal 5 2 4 2 3 2 4" xfId="8552" xr:uid="{00000000-0005-0000-0000-0000874F0000}"/>
    <cellStyle name="Normal 5 2 4 2 3 2 4 2" xfId="18974" xr:uid="{00000000-0005-0000-0000-0000884F0000}"/>
    <cellStyle name="Normal 5 2 4 2 3 2 4 2 2" xfId="42319" xr:uid="{00000000-0005-0000-0000-0000894F0000}"/>
    <cellStyle name="Normal 5 2 4 2 3 2 4 3" xfId="13820" xr:uid="{00000000-0005-0000-0000-00008A4F0000}"/>
    <cellStyle name="Normal 5 2 4 2 3 2 4 3 2" xfId="37004" xr:uid="{00000000-0005-0000-0000-00008B4F0000}"/>
    <cellStyle name="Normal 5 2 4 2 3 2 4 4" xfId="31694" xr:uid="{00000000-0005-0000-0000-00008C4F0000}"/>
    <cellStyle name="Normal 5 2 4 2 3 2 4 5" xfId="26379" xr:uid="{00000000-0005-0000-0000-00008D4F0000}"/>
    <cellStyle name="Normal 5 2 4 2 3 2 5" xfId="15601" xr:uid="{00000000-0005-0000-0000-00008E4F0000}"/>
    <cellStyle name="Normal 5 2 4 2 3 2 5 2" xfId="38788" xr:uid="{00000000-0005-0000-0000-00008F4F0000}"/>
    <cellStyle name="Normal 5 2 4 2 3 2 6" xfId="10292" xr:uid="{00000000-0005-0000-0000-0000904F0000}"/>
    <cellStyle name="Normal 5 2 4 2 3 2 6 2" xfId="33473" xr:uid="{00000000-0005-0000-0000-0000914F0000}"/>
    <cellStyle name="Normal 5 2 4 2 3 2 7" xfId="20919" xr:uid="{00000000-0005-0000-0000-0000924F0000}"/>
    <cellStyle name="Normal 5 2 4 2 3 2 7 2" xfId="28163" xr:uid="{00000000-0005-0000-0000-0000934F0000}"/>
    <cellStyle name="Normal 5 2 4 2 3 2 8" xfId="22848" xr:uid="{00000000-0005-0000-0000-0000944F0000}"/>
    <cellStyle name="Normal 5 2 4 2 3 2 9" xfId="44114" xr:uid="{00000000-0005-0000-0000-0000954F0000}"/>
    <cellStyle name="Normal 5 2 4 2 3 3" xfId="1731" xr:uid="{00000000-0005-0000-0000-0000964F0000}"/>
    <cellStyle name="Normal 5 2 4 2 3 3 10" xfId="3680" xr:uid="{00000000-0005-0000-0000-0000974F0000}"/>
    <cellStyle name="Normal 5 2 4 2 3 3 2" xfId="7293" xr:uid="{00000000-0005-0000-0000-0000984F0000}"/>
    <cellStyle name="Normal 5 2 4 2 3 3 2 2" xfId="17645" xr:uid="{00000000-0005-0000-0000-0000994F0000}"/>
    <cellStyle name="Normal 5 2 4 2 3 3 2 2 2" xfId="40957" xr:uid="{00000000-0005-0000-0000-00009A4F0000}"/>
    <cellStyle name="Normal 5 2 4 2 3 3 2 3" xfId="12459" xr:uid="{00000000-0005-0000-0000-00009B4F0000}"/>
    <cellStyle name="Normal 5 2 4 2 3 3 2 3 2" xfId="35642" xr:uid="{00000000-0005-0000-0000-00009C4F0000}"/>
    <cellStyle name="Normal 5 2 4 2 3 3 2 4" xfId="30332" xr:uid="{00000000-0005-0000-0000-00009D4F0000}"/>
    <cellStyle name="Normal 5 2 4 2 3 3 2 5" xfId="25017" xr:uid="{00000000-0005-0000-0000-00009E4F0000}"/>
    <cellStyle name="Normal 5 2 4 2 3 3 3" xfId="8934" xr:uid="{00000000-0005-0000-0000-00009F4F0000}"/>
    <cellStyle name="Normal 5 2 4 2 3 3 3 2" xfId="19380" xr:uid="{00000000-0005-0000-0000-0000A04F0000}"/>
    <cellStyle name="Normal 5 2 4 2 3 3 3 2 2" xfId="42725" xr:uid="{00000000-0005-0000-0000-0000A14F0000}"/>
    <cellStyle name="Normal 5 2 4 2 3 3 3 3" xfId="14226" xr:uid="{00000000-0005-0000-0000-0000A24F0000}"/>
    <cellStyle name="Normal 5 2 4 2 3 3 3 3 2" xfId="37410" xr:uid="{00000000-0005-0000-0000-0000A34F0000}"/>
    <cellStyle name="Normal 5 2 4 2 3 3 3 4" xfId="32100" xr:uid="{00000000-0005-0000-0000-0000A44F0000}"/>
    <cellStyle name="Normal 5 2 4 2 3 3 3 5" xfId="26785" xr:uid="{00000000-0005-0000-0000-0000A54F0000}"/>
    <cellStyle name="Normal 5 2 4 2 3 3 4" xfId="16007" xr:uid="{00000000-0005-0000-0000-0000A64F0000}"/>
    <cellStyle name="Normal 5 2 4 2 3 3 4 2" xfId="39194" xr:uid="{00000000-0005-0000-0000-0000A74F0000}"/>
    <cellStyle name="Normal 5 2 4 2 3 3 5" xfId="10698" xr:uid="{00000000-0005-0000-0000-0000A84F0000}"/>
    <cellStyle name="Normal 5 2 4 2 3 3 5 2" xfId="33879" xr:uid="{00000000-0005-0000-0000-0000A94F0000}"/>
    <cellStyle name="Normal 5 2 4 2 3 3 6" xfId="21325" xr:uid="{00000000-0005-0000-0000-0000AA4F0000}"/>
    <cellStyle name="Normal 5 2 4 2 3 3 6 2" xfId="28569" xr:uid="{00000000-0005-0000-0000-0000AB4F0000}"/>
    <cellStyle name="Normal 5 2 4 2 3 3 7" xfId="23254" xr:uid="{00000000-0005-0000-0000-0000AC4F0000}"/>
    <cellStyle name="Normal 5 2 4 2 3 3 8" xfId="44520" xr:uid="{00000000-0005-0000-0000-0000AD4F0000}"/>
    <cellStyle name="Normal 5 2 4 2 3 3 9" xfId="4931" xr:uid="{00000000-0005-0000-0000-0000AE4F0000}"/>
    <cellStyle name="Normal 5 2 4 2 3 4" xfId="6494" xr:uid="{00000000-0005-0000-0000-0000AF4F0000}"/>
    <cellStyle name="Normal 5 2 4 2 3 4 2" xfId="16893" xr:uid="{00000000-0005-0000-0000-0000B04F0000}"/>
    <cellStyle name="Normal 5 2 4 2 3 4 2 2" xfId="40145" xr:uid="{00000000-0005-0000-0000-0000B14F0000}"/>
    <cellStyle name="Normal 5 2 4 2 3 4 3" xfId="11647" xr:uid="{00000000-0005-0000-0000-0000B24F0000}"/>
    <cellStyle name="Normal 5 2 4 2 3 4 3 2" xfId="34830" xr:uid="{00000000-0005-0000-0000-0000B34F0000}"/>
    <cellStyle name="Normal 5 2 4 2 3 4 4" xfId="29520" xr:uid="{00000000-0005-0000-0000-0000B44F0000}"/>
    <cellStyle name="Normal 5 2 4 2 3 4 5" xfId="24205" xr:uid="{00000000-0005-0000-0000-0000B54F0000}"/>
    <cellStyle name="Normal 5 2 4 2 3 5" xfId="8182" xr:uid="{00000000-0005-0000-0000-0000B64F0000}"/>
    <cellStyle name="Normal 5 2 4 2 3 5 2" xfId="18569" xr:uid="{00000000-0005-0000-0000-0000B74F0000}"/>
    <cellStyle name="Normal 5 2 4 2 3 5 2 2" xfId="41913" xr:uid="{00000000-0005-0000-0000-0000B84F0000}"/>
    <cellStyle name="Normal 5 2 4 2 3 5 3" xfId="13414" xr:uid="{00000000-0005-0000-0000-0000B94F0000}"/>
    <cellStyle name="Normal 5 2 4 2 3 5 3 2" xfId="36598" xr:uid="{00000000-0005-0000-0000-0000BA4F0000}"/>
    <cellStyle name="Normal 5 2 4 2 3 5 4" xfId="31288" xr:uid="{00000000-0005-0000-0000-0000BB4F0000}"/>
    <cellStyle name="Normal 5 2 4 2 3 5 5" xfId="25973" xr:uid="{00000000-0005-0000-0000-0000BC4F0000}"/>
    <cellStyle name="Normal 5 2 4 2 3 6" xfId="15195" xr:uid="{00000000-0005-0000-0000-0000BD4F0000}"/>
    <cellStyle name="Normal 5 2 4 2 3 6 2" xfId="38382" xr:uid="{00000000-0005-0000-0000-0000BE4F0000}"/>
    <cellStyle name="Normal 5 2 4 2 3 7" xfId="9886" xr:uid="{00000000-0005-0000-0000-0000BF4F0000}"/>
    <cellStyle name="Normal 5 2 4 2 3 7 2" xfId="33067" xr:uid="{00000000-0005-0000-0000-0000C04F0000}"/>
    <cellStyle name="Normal 5 2 4 2 3 8" xfId="20513" xr:uid="{00000000-0005-0000-0000-0000C14F0000}"/>
    <cellStyle name="Normal 5 2 4 2 3 8 2" xfId="27757" xr:uid="{00000000-0005-0000-0000-0000C24F0000}"/>
    <cellStyle name="Normal 5 2 4 2 3 9" xfId="22442" xr:uid="{00000000-0005-0000-0000-0000C34F0000}"/>
    <cellStyle name="Normal 5 2 4 2 4" xfId="1059" xr:uid="{00000000-0005-0000-0000-0000C44F0000}"/>
    <cellStyle name="Normal 5 2 4 2 4 10" xfId="4932" xr:uid="{00000000-0005-0000-0000-0000C54F0000}"/>
    <cellStyle name="Normal 5 2 4 2 4 11" xfId="3010" xr:uid="{00000000-0005-0000-0000-0000C64F0000}"/>
    <cellStyle name="Normal 5 2 4 2 4 2" xfId="1874" xr:uid="{00000000-0005-0000-0000-0000C74F0000}"/>
    <cellStyle name="Normal 5 2 4 2 4 2 10" xfId="3822" xr:uid="{00000000-0005-0000-0000-0000C84F0000}"/>
    <cellStyle name="Normal 5 2 4 2 4 2 2" xfId="7433" xr:uid="{00000000-0005-0000-0000-0000C94F0000}"/>
    <cellStyle name="Normal 5 2 4 2 4 2 2 2" xfId="17787" xr:uid="{00000000-0005-0000-0000-0000CA4F0000}"/>
    <cellStyle name="Normal 5 2 4 2 4 2 2 2 2" xfId="41099" xr:uid="{00000000-0005-0000-0000-0000CB4F0000}"/>
    <cellStyle name="Normal 5 2 4 2 4 2 2 3" xfId="12601" xr:uid="{00000000-0005-0000-0000-0000CC4F0000}"/>
    <cellStyle name="Normal 5 2 4 2 4 2 2 3 2" xfId="35784" xr:uid="{00000000-0005-0000-0000-0000CD4F0000}"/>
    <cellStyle name="Normal 5 2 4 2 4 2 2 4" xfId="30474" xr:uid="{00000000-0005-0000-0000-0000CE4F0000}"/>
    <cellStyle name="Normal 5 2 4 2 4 2 2 5" xfId="25159" xr:uid="{00000000-0005-0000-0000-0000CF4F0000}"/>
    <cellStyle name="Normal 5 2 4 2 4 2 3" xfId="9077" xr:uid="{00000000-0005-0000-0000-0000D04F0000}"/>
    <cellStyle name="Normal 5 2 4 2 4 2 3 2" xfId="19522" xr:uid="{00000000-0005-0000-0000-0000D14F0000}"/>
    <cellStyle name="Normal 5 2 4 2 4 2 3 2 2" xfId="42867" xr:uid="{00000000-0005-0000-0000-0000D24F0000}"/>
    <cellStyle name="Normal 5 2 4 2 4 2 3 3" xfId="14368" xr:uid="{00000000-0005-0000-0000-0000D34F0000}"/>
    <cellStyle name="Normal 5 2 4 2 4 2 3 3 2" xfId="37552" xr:uid="{00000000-0005-0000-0000-0000D44F0000}"/>
    <cellStyle name="Normal 5 2 4 2 4 2 3 4" xfId="32242" xr:uid="{00000000-0005-0000-0000-0000D54F0000}"/>
    <cellStyle name="Normal 5 2 4 2 4 2 3 5" xfId="26927" xr:uid="{00000000-0005-0000-0000-0000D64F0000}"/>
    <cellStyle name="Normal 5 2 4 2 4 2 4" xfId="16149" xr:uid="{00000000-0005-0000-0000-0000D74F0000}"/>
    <cellStyle name="Normal 5 2 4 2 4 2 4 2" xfId="39336" xr:uid="{00000000-0005-0000-0000-0000D84F0000}"/>
    <cellStyle name="Normal 5 2 4 2 4 2 5" xfId="10840" xr:uid="{00000000-0005-0000-0000-0000D94F0000}"/>
    <cellStyle name="Normal 5 2 4 2 4 2 5 2" xfId="34021" xr:uid="{00000000-0005-0000-0000-0000DA4F0000}"/>
    <cellStyle name="Normal 5 2 4 2 4 2 6" xfId="21467" xr:uid="{00000000-0005-0000-0000-0000DB4F0000}"/>
    <cellStyle name="Normal 5 2 4 2 4 2 6 2" xfId="28711" xr:uid="{00000000-0005-0000-0000-0000DC4F0000}"/>
    <cellStyle name="Normal 5 2 4 2 4 2 7" xfId="23396" xr:uid="{00000000-0005-0000-0000-0000DD4F0000}"/>
    <cellStyle name="Normal 5 2 4 2 4 2 8" xfId="44662" xr:uid="{00000000-0005-0000-0000-0000DE4F0000}"/>
    <cellStyle name="Normal 5 2 4 2 4 2 9" xfId="4933" xr:uid="{00000000-0005-0000-0000-0000DF4F0000}"/>
    <cellStyle name="Normal 5 2 4 2 4 3" xfId="6633" xr:uid="{00000000-0005-0000-0000-0000E04F0000}"/>
    <cellStyle name="Normal 5 2 4 2 4 3 2" xfId="17035" xr:uid="{00000000-0005-0000-0000-0000E14F0000}"/>
    <cellStyle name="Normal 5 2 4 2 4 3 2 2" xfId="40287" xr:uid="{00000000-0005-0000-0000-0000E24F0000}"/>
    <cellStyle name="Normal 5 2 4 2 4 3 3" xfId="11789" xr:uid="{00000000-0005-0000-0000-0000E34F0000}"/>
    <cellStyle name="Normal 5 2 4 2 4 3 3 2" xfId="34972" xr:uid="{00000000-0005-0000-0000-0000E44F0000}"/>
    <cellStyle name="Normal 5 2 4 2 4 3 4" xfId="29662" xr:uid="{00000000-0005-0000-0000-0000E54F0000}"/>
    <cellStyle name="Normal 5 2 4 2 4 3 5" xfId="24347" xr:uid="{00000000-0005-0000-0000-0000E64F0000}"/>
    <cellStyle name="Normal 5 2 4 2 4 4" xfId="8324" xr:uid="{00000000-0005-0000-0000-0000E74F0000}"/>
    <cellStyle name="Normal 5 2 4 2 4 4 2" xfId="18710" xr:uid="{00000000-0005-0000-0000-0000E84F0000}"/>
    <cellStyle name="Normal 5 2 4 2 4 4 2 2" xfId="42055" xr:uid="{00000000-0005-0000-0000-0000E94F0000}"/>
    <cellStyle name="Normal 5 2 4 2 4 4 3" xfId="13556" xr:uid="{00000000-0005-0000-0000-0000EA4F0000}"/>
    <cellStyle name="Normal 5 2 4 2 4 4 3 2" xfId="36740" xr:uid="{00000000-0005-0000-0000-0000EB4F0000}"/>
    <cellStyle name="Normal 5 2 4 2 4 4 4" xfId="31430" xr:uid="{00000000-0005-0000-0000-0000EC4F0000}"/>
    <cellStyle name="Normal 5 2 4 2 4 4 5" xfId="26115" xr:uid="{00000000-0005-0000-0000-0000ED4F0000}"/>
    <cellStyle name="Normal 5 2 4 2 4 5" xfId="15337" xr:uid="{00000000-0005-0000-0000-0000EE4F0000}"/>
    <cellStyle name="Normal 5 2 4 2 4 5 2" xfId="38524" xr:uid="{00000000-0005-0000-0000-0000EF4F0000}"/>
    <cellStyle name="Normal 5 2 4 2 4 6" xfId="10028" xr:uid="{00000000-0005-0000-0000-0000F04F0000}"/>
    <cellStyle name="Normal 5 2 4 2 4 6 2" xfId="33209" xr:uid="{00000000-0005-0000-0000-0000F14F0000}"/>
    <cellStyle name="Normal 5 2 4 2 4 7" xfId="20655" xr:uid="{00000000-0005-0000-0000-0000F24F0000}"/>
    <cellStyle name="Normal 5 2 4 2 4 7 2" xfId="27899" xr:uid="{00000000-0005-0000-0000-0000F34F0000}"/>
    <cellStyle name="Normal 5 2 4 2 4 8" xfId="22584" xr:uid="{00000000-0005-0000-0000-0000F44F0000}"/>
    <cellStyle name="Normal 5 2 4 2 4 9" xfId="43850" xr:uid="{00000000-0005-0000-0000-0000F54F0000}"/>
    <cellStyle name="Normal 5 2 4 2 5" xfId="640" xr:uid="{00000000-0005-0000-0000-0000F64F0000}"/>
    <cellStyle name="Normal 5 2 4 2 5 10" xfId="2604" xr:uid="{00000000-0005-0000-0000-0000F74F0000}"/>
    <cellStyle name="Normal 5 2 4 2 5 2" xfId="6234" xr:uid="{00000000-0005-0000-0000-0000F84F0000}"/>
    <cellStyle name="Normal 5 2 4 2 5 2 2" xfId="16677" xr:uid="{00000000-0005-0000-0000-0000F94F0000}"/>
    <cellStyle name="Normal 5 2 4 2 5 2 2 2" xfId="39881" xr:uid="{00000000-0005-0000-0000-0000FA4F0000}"/>
    <cellStyle name="Normal 5 2 4 2 5 2 3" xfId="11383" xr:uid="{00000000-0005-0000-0000-0000FB4F0000}"/>
    <cellStyle name="Normal 5 2 4 2 5 2 3 2" xfId="34566" xr:uid="{00000000-0005-0000-0000-0000FC4F0000}"/>
    <cellStyle name="Normal 5 2 4 2 5 2 4" xfId="29256" xr:uid="{00000000-0005-0000-0000-0000FD4F0000}"/>
    <cellStyle name="Normal 5 2 4 2 5 2 5" xfId="23941" xr:uid="{00000000-0005-0000-0000-0000FE4F0000}"/>
    <cellStyle name="Normal 5 2 4 2 5 3" xfId="7966" xr:uid="{00000000-0005-0000-0000-0000FF4F0000}"/>
    <cellStyle name="Normal 5 2 4 2 5 3 2" xfId="18305" xr:uid="{00000000-0005-0000-0000-000000500000}"/>
    <cellStyle name="Normal 5 2 4 2 5 3 2 2" xfId="41649" xr:uid="{00000000-0005-0000-0000-000001500000}"/>
    <cellStyle name="Normal 5 2 4 2 5 3 3" xfId="13150" xr:uid="{00000000-0005-0000-0000-000002500000}"/>
    <cellStyle name="Normal 5 2 4 2 5 3 3 2" xfId="36334" xr:uid="{00000000-0005-0000-0000-000003500000}"/>
    <cellStyle name="Normal 5 2 4 2 5 3 4" xfId="31024" xr:uid="{00000000-0005-0000-0000-000004500000}"/>
    <cellStyle name="Normal 5 2 4 2 5 3 5" xfId="25709" xr:uid="{00000000-0005-0000-0000-000005500000}"/>
    <cellStyle name="Normal 5 2 4 2 5 4" xfId="14931" xr:uid="{00000000-0005-0000-0000-000006500000}"/>
    <cellStyle name="Normal 5 2 4 2 5 4 2" xfId="38118" xr:uid="{00000000-0005-0000-0000-000007500000}"/>
    <cellStyle name="Normal 5 2 4 2 5 5" xfId="9622" xr:uid="{00000000-0005-0000-0000-000008500000}"/>
    <cellStyle name="Normal 5 2 4 2 5 5 2" xfId="32803" xr:uid="{00000000-0005-0000-0000-000009500000}"/>
    <cellStyle name="Normal 5 2 4 2 5 6" xfId="20249" xr:uid="{00000000-0005-0000-0000-00000A500000}"/>
    <cellStyle name="Normal 5 2 4 2 5 6 2" xfId="27493" xr:uid="{00000000-0005-0000-0000-00000B500000}"/>
    <cellStyle name="Normal 5 2 4 2 5 7" xfId="22178" xr:uid="{00000000-0005-0000-0000-00000C500000}"/>
    <cellStyle name="Normal 5 2 4 2 5 8" xfId="43444" xr:uid="{00000000-0005-0000-0000-00000D500000}"/>
    <cellStyle name="Normal 5 2 4 2 5 9" xfId="4934" xr:uid="{00000000-0005-0000-0000-00000E500000}"/>
    <cellStyle name="Normal 5 2 4 2 6" xfId="1467" xr:uid="{00000000-0005-0000-0000-00000F500000}"/>
    <cellStyle name="Normal 5 2 4 2 6 10" xfId="3416" xr:uid="{00000000-0005-0000-0000-000010500000}"/>
    <cellStyle name="Normal 5 2 4 2 6 2" xfId="7033" xr:uid="{00000000-0005-0000-0000-000011500000}"/>
    <cellStyle name="Normal 5 2 4 2 6 2 2" xfId="17405" xr:uid="{00000000-0005-0000-0000-000012500000}"/>
    <cellStyle name="Normal 5 2 4 2 6 2 2 2" xfId="40693" xr:uid="{00000000-0005-0000-0000-000013500000}"/>
    <cellStyle name="Normal 5 2 4 2 6 2 3" xfId="12195" xr:uid="{00000000-0005-0000-0000-000014500000}"/>
    <cellStyle name="Normal 5 2 4 2 6 2 3 2" xfId="35378" xr:uid="{00000000-0005-0000-0000-000015500000}"/>
    <cellStyle name="Normal 5 2 4 2 6 2 4" xfId="30068" xr:uid="{00000000-0005-0000-0000-000016500000}"/>
    <cellStyle name="Normal 5 2 4 2 6 2 5" xfId="24753" xr:uid="{00000000-0005-0000-0000-000017500000}"/>
    <cellStyle name="Normal 5 2 4 2 6 3" xfId="8694" xr:uid="{00000000-0005-0000-0000-000018500000}"/>
    <cellStyle name="Normal 5 2 4 2 6 3 2" xfId="19116" xr:uid="{00000000-0005-0000-0000-000019500000}"/>
    <cellStyle name="Normal 5 2 4 2 6 3 2 2" xfId="42461" xr:uid="{00000000-0005-0000-0000-00001A500000}"/>
    <cellStyle name="Normal 5 2 4 2 6 3 3" xfId="13962" xr:uid="{00000000-0005-0000-0000-00001B500000}"/>
    <cellStyle name="Normal 5 2 4 2 6 3 3 2" xfId="37146" xr:uid="{00000000-0005-0000-0000-00001C500000}"/>
    <cellStyle name="Normal 5 2 4 2 6 3 4" xfId="31836" xr:uid="{00000000-0005-0000-0000-00001D500000}"/>
    <cellStyle name="Normal 5 2 4 2 6 3 5" xfId="26521" xr:uid="{00000000-0005-0000-0000-00001E500000}"/>
    <cellStyle name="Normal 5 2 4 2 6 4" xfId="15743" xr:uid="{00000000-0005-0000-0000-00001F500000}"/>
    <cellStyle name="Normal 5 2 4 2 6 4 2" xfId="38930" xr:uid="{00000000-0005-0000-0000-000020500000}"/>
    <cellStyle name="Normal 5 2 4 2 6 5" xfId="10434" xr:uid="{00000000-0005-0000-0000-000021500000}"/>
    <cellStyle name="Normal 5 2 4 2 6 5 2" xfId="33615" xr:uid="{00000000-0005-0000-0000-000022500000}"/>
    <cellStyle name="Normal 5 2 4 2 6 6" xfId="21061" xr:uid="{00000000-0005-0000-0000-000023500000}"/>
    <cellStyle name="Normal 5 2 4 2 6 6 2" xfId="28305" xr:uid="{00000000-0005-0000-0000-000024500000}"/>
    <cellStyle name="Normal 5 2 4 2 6 7" xfId="22990" xr:uid="{00000000-0005-0000-0000-000025500000}"/>
    <cellStyle name="Normal 5 2 4 2 6 8" xfId="44256" xr:uid="{00000000-0005-0000-0000-000026500000}"/>
    <cellStyle name="Normal 5 2 4 2 6 9" xfId="4935" xr:uid="{00000000-0005-0000-0000-000027500000}"/>
    <cellStyle name="Normal 5 2 4 2 7" xfId="6101" xr:uid="{00000000-0005-0000-0000-000028500000}"/>
    <cellStyle name="Normal 5 2 4 2 7 2" xfId="16544" xr:uid="{00000000-0005-0000-0000-000029500000}"/>
    <cellStyle name="Normal 5 2 4 2 7 2 2" xfId="39747" xr:uid="{00000000-0005-0000-0000-00002A500000}"/>
    <cellStyle name="Normal 5 2 4 2 7 3" xfId="11249" xr:uid="{00000000-0005-0000-0000-00002B500000}"/>
    <cellStyle name="Normal 5 2 4 2 7 3 2" xfId="34432" xr:uid="{00000000-0005-0000-0000-00002C500000}"/>
    <cellStyle name="Normal 5 2 4 2 7 4" xfId="29122" xr:uid="{00000000-0005-0000-0000-00002D500000}"/>
    <cellStyle name="Normal 5 2 4 2 7 5" xfId="23807" xr:uid="{00000000-0005-0000-0000-00002E500000}"/>
    <cellStyle name="Normal 5 2 4 2 8" xfId="7833" xr:uid="{00000000-0005-0000-0000-00002F500000}"/>
    <cellStyle name="Normal 5 2 4 2 8 2" xfId="18172" xr:uid="{00000000-0005-0000-0000-000030500000}"/>
    <cellStyle name="Normal 5 2 4 2 8 2 2" xfId="41515" xr:uid="{00000000-0005-0000-0000-000031500000}"/>
    <cellStyle name="Normal 5 2 4 2 8 3" xfId="13016" xr:uid="{00000000-0005-0000-0000-000032500000}"/>
    <cellStyle name="Normal 5 2 4 2 8 3 2" xfId="36200" xr:uid="{00000000-0005-0000-0000-000033500000}"/>
    <cellStyle name="Normal 5 2 4 2 8 4" xfId="30890" xr:uid="{00000000-0005-0000-0000-000034500000}"/>
    <cellStyle name="Normal 5 2 4 2 8 5" xfId="25575" xr:uid="{00000000-0005-0000-0000-000035500000}"/>
    <cellStyle name="Normal 5 2 4 2 9" xfId="14797" xr:uid="{00000000-0005-0000-0000-000036500000}"/>
    <cellStyle name="Normal 5 2 4 2 9 2" xfId="37984" xr:uid="{00000000-0005-0000-0000-000037500000}"/>
    <cellStyle name="Normal 5 2 4 3" xfId="716" xr:uid="{00000000-0005-0000-0000-000038500000}"/>
    <cellStyle name="Normal 5 2 4 3 10" xfId="43517" xr:uid="{00000000-0005-0000-0000-000039500000}"/>
    <cellStyle name="Normal 5 2 4 3 11" xfId="4936" xr:uid="{00000000-0005-0000-0000-00003A500000}"/>
    <cellStyle name="Normal 5 2 4 3 12" xfId="2677" xr:uid="{00000000-0005-0000-0000-00003B500000}"/>
    <cellStyle name="Normal 5 2 4 3 2" xfId="1132" xr:uid="{00000000-0005-0000-0000-00003C500000}"/>
    <cellStyle name="Normal 5 2 4 3 2 10" xfId="4937" xr:uid="{00000000-0005-0000-0000-00003D500000}"/>
    <cellStyle name="Normal 5 2 4 3 2 11" xfId="3083" xr:uid="{00000000-0005-0000-0000-00003E500000}"/>
    <cellStyle name="Normal 5 2 4 3 2 2" xfId="1947" xr:uid="{00000000-0005-0000-0000-00003F500000}"/>
    <cellStyle name="Normal 5 2 4 3 2 2 10" xfId="3895" xr:uid="{00000000-0005-0000-0000-000040500000}"/>
    <cellStyle name="Normal 5 2 4 3 2 2 2" xfId="7505" xr:uid="{00000000-0005-0000-0000-000041500000}"/>
    <cellStyle name="Normal 5 2 4 3 2 2 2 2" xfId="17848" xr:uid="{00000000-0005-0000-0000-000042500000}"/>
    <cellStyle name="Normal 5 2 4 3 2 2 2 2 2" xfId="41172" xr:uid="{00000000-0005-0000-0000-000043500000}"/>
    <cellStyle name="Normal 5 2 4 3 2 2 2 3" xfId="12674" xr:uid="{00000000-0005-0000-0000-000044500000}"/>
    <cellStyle name="Normal 5 2 4 3 2 2 2 3 2" xfId="35857" xr:uid="{00000000-0005-0000-0000-000045500000}"/>
    <cellStyle name="Normal 5 2 4 3 2 2 2 4" xfId="30547" xr:uid="{00000000-0005-0000-0000-000046500000}"/>
    <cellStyle name="Normal 5 2 4 3 2 2 2 5" xfId="25232" xr:uid="{00000000-0005-0000-0000-000047500000}"/>
    <cellStyle name="Normal 5 2 4 3 2 2 3" xfId="9138" xr:uid="{00000000-0005-0000-0000-000048500000}"/>
    <cellStyle name="Normal 5 2 4 3 2 2 3 2" xfId="19595" xr:uid="{00000000-0005-0000-0000-000049500000}"/>
    <cellStyle name="Normal 5 2 4 3 2 2 3 2 2" xfId="42940" xr:uid="{00000000-0005-0000-0000-00004A500000}"/>
    <cellStyle name="Normal 5 2 4 3 2 2 3 3" xfId="14441" xr:uid="{00000000-0005-0000-0000-00004B500000}"/>
    <cellStyle name="Normal 5 2 4 3 2 2 3 3 2" xfId="37625" xr:uid="{00000000-0005-0000-0000-00004C500000}"/>
    <cellStyle name="Normal 5 2 4 3 2 2 3 4" xfId="32315" xr:uid="{00000000-0005-0000-0000-00004D500000}"/>
    <cellStyle name="Normal 5 2 4 3 2 2 3 5" xfId="27000" xr:uid="{00000000-0005-0000-0000-00004E500000}"/>
    <cellStyle name="Normal 5 2 4 3 2 2 4" xfId="16222" xr:uid="{00000000-0005-0000-0000-00004F500000}"/>
    <cellStyle name="Normal 5 2 4 3 2 2 4 2" xfId="39409" xr:uid="{00000000-0005-0000-0000-000050500000}"/>
    <cellStyle name="Normal 5 2 4 3 2 2 5" xfId="10913" xr:uid="{00000000-0005-0000-0000-000051500000}"/>
    <cellStyle name="Normal 5 2 4 3 2 2 5 2" xfId="34094" xr:uid="{00000000-0005-0000-0000-000052500000}"/>
    <cellStyle name="Normal 5 2 4 3 2 2 6" xfId="21540" xr:uid="{00000000-0005-0000-0000-000053500000}"/>
    <cellStyle name="Normal 5 2 4 3 2 2 6 2" xfId="28784" xr:uid="{00000000-0005-0000-0000-000054500000}"/>
    <cellStyle name="Normal 5 2 4 3 2 2 7" xfId="23469" xr:uid="{00000000-0005-0000-0000-000055500000}"/>
    <cellStyle name="Normal 5 2 4 3 2 2 8" xfId="44735" xr:uid="{00000000-0005-0000-0000-000056500000}"/>
    <cellStyle name="Normal 5 2 4 3 2 2 9" xfId="4938" xr:uid="{00000000-0005-0000-0000-000057500000}"/>
    <cellStyle name="Normal 5 2 4 3 2 3" xfId="6705" xr:uid="{00000000-0005-0000-0000-000058500000}"/>
    <cellStyle name="Normal 5 2 4 3 2 3 2" xfId="17096" xr:uid="{00000000-0005-0000-0000-000059500000}"/>
    <cellStyle name="Normal 5 2 4 3 2 3 2 2" xfId="40360" xr:uid="{00000000-0005-0000-0000-00005A500000}"/>
    <cellStyle name="Normal 5 2 4 3 2 3 3" xfId="11862" xr:uid="{00000000-0005-0000-0000-00005B500000}"/>
    <cellStyle name="Normal 5 2 4 3 2 3 3 2" xfId="35045" xr:uid="{00000000-0005-0000-0000-00005C500000}"/>
    <cellStyle name="Normal 5 2 4 3 2 3 4" xfId="29735" xr:uid="{00000000-0005-0000-0000-00005D500000}"/>
    <cellStyle name="Normal 5 2 4 3 2 3 5" xfId="24420" xr:uid="{00000000-0005-0000-0000-00005E500000}"/>
    <cellStyle name="Normal 5 2 4 3 2 4" xfId="8385" xr:uid="{00000000-0005-0000-0000-00005F500000}"/>
    <cellStyle name="Normal 5 2 4 3 2 4 2" xfId="18783" xr:uid="{00000000-0005-0000-0000-000060500000}"/>
    <cellStyle name="Normal 5 2 4 3 2 4 2 2" xfId="42128" xr:uid="{00000000-0005-0000-0000-000061500000}"/>
    <cellStyle name="Normal 5 2 4 3 2 4 3" xfId="13629" xr:uid="{00000000-0005-0000-0000-000062500000}"/>
    <cellStyle name="Normal 5 2 4 3 2 4 3 2" xfId="36813" xr:uid="{00000000-0005-0000-0000-000063500000}"/>
    <cellStyle name="Normal 5 2 4 3 2 4 4" xfId="31503" xr:uid="{00000000-0005-0000-0000-000064500000}"/>
    <cellStyle name="Normal 5 2 4 3 2 4 5" xfId="26188" xr:uid="{00000000-0005-0000-0000-000065500000}"/>
    <cellStyle name="Normal 5 2 4 3 2 5" xfId="15410" xr:uid="{00000000-0005-0000-0000-000066500000}"/>
    <cellStyle name="Normal 5 2 4 3 2 5 2" xfId="38597" xr:uid="{00000000-0005-0000-0000-000067500000}"/>
    <cellStyle name="Normal 5 2 4 3 2 6" xfId="10101" xr:uid="{00000000-0005-0000-0000-000068500000}"/>
    <cellStyle name="Normal 5 2 4 3 2 6 2" xfId="33282" xr:uid="{00000000-0005-0000-0000-000069500000}"/>
    <cellStyle name="Normal 5 2 4 3 2 7" xfId="20728" xr:uid="{00000000-0005-0000-0000-00006A500000}"/>
    <cellStyle name="Normal 5 2 4 3 2 7 2" xfId="27972" xr:uid="{00000000-0005-0000-0000-00006B500000}"/>
    <cellStyle name="Normal 5 2 4 3 2 8" xfId="22657" xr:uid="{00000000-0005-0000-0000-00006C500000}"/>
    <cellStyle name="Normal 5 2 4 3 2 9" xfId="43923" xr:uid="{00000000-0005-0000-0000-00006D500000}"/>
    <cellStyle name="Normal 5 2 4 3 3" xfId="1540" xr:uid="{00000000-0005-0000-0000-00006E500000}"/>
    <cellStyle name="Normal 5 2 4 3 3 10" xfId="3489" xr:uid="{00000000-0005-0000-0000-00006F500000}"/>
    <cellStyle name="Normal 5 2 4 3 3 2" xfId="7105" xr:uid="{00000000-0005-0000-0000-000070500000}"/>
    <cellStyle name="Normal 5 2 4 3 3 2 2" xfId="17466" xr:uid="{00000000-0005-0000-0000-000071500000}"/>
    <cellStyle name="Normal 5 2 4 3 3 2 2 2" xfId="40766" xr:uid="{00000000-0005-0000-0000-000072500000}"/>
    <cellStyle name="Normal 5 2 4 3 3 2 3" xfId="12268" xr:uid="{00000000-0005-0000-0000-000073500000}"/>
    <cellStyle name="Normal 5 2 4 3 3 2 3 2" xfId="35451" xr:uid="{00000000-0005-0000-0000-000074500000}"/>
    <cellStyle name="Normal 5 2 4 3 3 2 4" xfId="30141" xr:uid="{00000000-0005-0000-0000-000075500000}"/>
    <cellStyle name="Normal 5 2 4 3 3 2 5" xfId="24826" xr:uid="{00000000-0005-0000-0000-000076500000}"/>
    <cellStyle name="Normal 5 2 4 3 3 3" xfId="8755" xr:uid="{00000000-0005-0000-0000-000077500000}"/>
    <cellStyle name="Normal 5 2 4 3 3 3 2" xfId="19189" xr:uid="{00000000-0005-0000-0000-000078500000}"/>
    <cellStyle name="Normal 5 2 4 3 3 3 2 2" xfId="42534" xr:uid="{00000000-0005-0000-0000-000079500000}"/>
    <cellStyle name="Normal 5 2 4 3 3 3 3" xfId="14035" xr:uid="{00000000-0005-0000-0000-00007A500000}"/>
    <cellStyle name="Normal 5 2 4 3 3 3 3 2" xfId="37219" xr:uid="{00000000-0005-0000-0000-00007B500000}"/>
    <cellStyle name="Normal 5 2 4 3 3 3 4" xfId="31909" xr:uid="{00000000-0005-0000-0000-00007C500000}"/>
    <cellStyle name="Normal 5 2 4 3 3 3 5" xfId="26594" xr:uid="{00000000-0005-0000-0000-00007D500000}"/>
    <cellStyle name="Normal 5 2 4 3 3 4" xfId="15816" xr:uid="{00000000-0005-0000-0000-00007E500000}"/>
    <cellStyle name="Normal 5 2 4 3 3 4 2" xfId="39003" xr:uid="{00000000-0005-0000-0000-00007F500000}"/>
    <cellStyle name="Normal 5 2 4 3 3 5" xfId="10507" xr:uid="{00000000-0005-0000-0000-000080500000}"/>
    <cellStyle name="Normal 5 2 4 3 3 5 2" xfId="33688" xr:uid="{00000000-0005-0000-0000-000081500000}"/>
    <cellStyle name="Normal 5 2 4 3 3 6" xfId="21134" xr:uid="{00000000-0005-0000-0000-000082500000}"/>
    <cellStyle name="Normal 5 2 4 3 3 6 2" xfId="28378" xr:uid="{00000000-0005-0000-0000-000083500000}"/>
    <cellStyle name="Normal 5 2 4 3 3 7" xfId="23063" xr:uid="{00000000-0005-0000-0000-000084500000}"/>
    <cellStyle name="Normal 5 2 4 3 3 8" xfId="44329" xr:uid="{00000000-0005-0000-0000-000085500000}"/>
    <cellStyle name="Normal 5 2 4 3 3 9" xfId="4939" xr:uid="{00000000-0005-0000-0000-000086500000}"/>
    <cellStyle name="Normal 5 2 4 3 4" xfId="6306" xr:uid="{00000000-0005-0000-0000-000087500000}"/>
    <cellStyle name="Normal 5 2 4 3 4 2" xfId="16738" xr:uid="{00000000-0005-0000-0000-000088500000}"/>
    <cellStyle name="Normal 5 2 4 3 4 2 2" xfId="39954" xr:uid="{00000000-0005-0000-0000-000089500000}"/>
    <cellStyle name="Normal 5 2 4 3 4 3" xfId="11456" xr:uid="{00000000-0005-0000-0000-00008A500000}"/>
    <cellStyle name="Normal 5 2 4 3 4 3 2" xfId="34639" xr:uid="{00000000-0005-0000-0000-00008B500000}"/>
    <cellStyle name="Normal 5 2 4 3 4 4" xfId="29329" xr:uid="{00000000-0005-0000-0000-00008C500000}"/>
    <cellStyle name="Normal 5 2 4 3 4 5" xfId="24014" xr:uid="{00000000-0005-0000-0000-00008D500000}"/>
    <cellStyle name="Normal 5 2 4 3 5" xfId="8027" xr:uid="{00000000-0005-0000-0000-00008E500000}"/>
    <cellStyle name="Normal 5 2 4 3 5 2" xfId="18378" xr:uid="{00000000-0005-0000-0000-00008F500000}"/>
    <cellStyle name="Normal 5 2 4 3 5 2 2" xfId="41722" xr:uid="{00000000-0005-0000-0000-000090500000}"/>
    <cellStyle name="Normal 5 2 4 3 5 3" xfId="13223" xr:uid="{00000000-0005-0000-0000-000091500000}"/>
    <cellStyle name="Normal 5 2 4 3 5 3 2" xfId="36407" xr:uid="{00000000-0005-0000-0000-000092500000}"/>
    <cellStyle name="Normal 5 2 4 3 5 4" xfId="31097" xr:uid="{00000000-0005-0000-0000-000093500000}"/>
    <cellStyle name="Normal 5 2 4 3 5 5" xfId="25782" xr:uid="{00000000-0005-0000-0000-000094500000}"/>
    <cellStyle name="Normal 5 2 4 3 6" xfId="15004" xr:uid="{00000000-0005-0000-0000-000095500000}"/>
    <cellStyle name="Normal 5 2 4 3 6 2" xfId="38191" xr:uid="{00000000-0005-0000-0000-000096500000}"/>
    <cellStyle name="Normal 5 2 4 3 7" xfId="9695" xr:uid="{00000000-0005-0000-0000-000097500000}"/>
    <cellStyle name="Normal 5 2 4 3 7 2" xfId="32876" xr:uid="{00000000-0005-0000-0000-000098500000}"/>
    <cellStyle name="Normal 5 2 4 3 8" xfId="20322" xr:uid="{00000000-0005-0000-0000-000099500000}"/>
    <cellStyle name="Normal 5 2 4 3 8 2" xfId="27566" xr:uid="{00000000-0005-0000-0000-00009A500000}"/>
    <cellStyle name="Normal 5 2 4 3 9" xfId="22251" xr:uid="{00000000-0005-0000-0000-00009B500000}"/>
    <cellStyle name="Normal 5 2 4 4" xfId="853" xr:uid="{00000000-0005-0000-0000-00009C500000}"/>
    <cellStyle name="Normal 5 2 4 4 10" xfId="43646" xr:uid="{00000000-0005-0000-0000-00009D500000}"/>
    <cellStyle name="Normal 5 2 4 4 11" xfId="4940" xr:uid="{00000000-0005-0000-0000-00009E500000}"/>
    <cellStyle name="Normal 5 2 4 4 12" xfId="2806" xr:uid="{00000000-0005-0000-0000-00009F500000}"/>
    <cellStyle name="Normal 5 2 4 4 2" xfId="1261" xr:uid="{00000000-0005-0000-0000-0000A0500000}"/>
    <cellStyle name="Normal 5 2 4 4 2 10" xfId="4941" xr:uid="{00000000-0005-0000-0000-0000A1500000}"/>
    <cellStyle name="Normal 5 2 4 4 2 11" xfId="3212" xr:uid="{00000000-0005-0000-0000-0000A2500000}"/>
    <cellStyle name="Normal 5 2 4 4 2 2" xfId="2076" xr:uid="{00000000-0005-0000-0000-0000A3500000}"/>
    <cellStyle name="Normal 5 2 4 4 2 2 10" xfId="4024" xr:uid="{00000000-0005-0000-0000-0000A4500000}"/>
    <cellStyle name="Normal 5 2 4 4 2 2 2" xfId="7632" xr:uid="{00000000-0005-0000-0000-0000A5500000}"/>
    <cellStyle name="Normal 5 2 4 4 2 2 2 2" xfId="17965" xr:uid="{00000000-0005-0000-0000-0000A6500000}"/>
    <cellStyle name="Normal 5 2 4 4 2 2 2 2 2" xfId="41301" xr:uid="{00000000-0005-0000-0000-0000A7500000}"/>
    <cellStyle name="Normal 5 2 4 4 2 2 2 3" xfId="12803" xr:uid="{00000000-0005-0000-0000-0000A8500000}"/>
    <cellStyle name="Normal 5 2 4 4 2 2 2 3 2" xfId="35986" xr:uid="{00000000-0005-0000-0000-0000A9500000}"/>
    <cellStyle name="Normal 5 2 4 4 2 2 2 4" xfId="30676" xr:uid="{00000000-0005-0000-0000-0000AA500000}"/>
    <cellStyle name="Normal 5 2 4 4 2 2 2 5" xfId="25361" xr:uid="{00000000-0005-0000-0000-0000AB500000}"/>
    <cellStyle name="Normal 5 2 4 4 2 2 3" xfId="9255" xr:uid="{00000000-0005-0000-0000-0000AC500000}"/>
    <cellStyle name="Normal 5 2 4 4 2 2 3 2" xfId="19724" xr:uid="{00000000-0005-0000-0000-0000AD500000}"/>
    <cellStyle name="Normal 5 2 4 4 2 2 3 2 2" xfId="43069" xr:uid="{00000000-0005-0000-0000-0000AE500000}"/>
    <cellStyle name="Normal 5 2 4 4 2 2 3 3" xfId="14570" xr:uid="{00000000-0005-0000-0000-0000AF500000}"/>
    <cellStyle name="Normal 5 2 4 4 2 2 3 3 2" xfId="37754" xr:uid="{00000000-0005-0000-0000-0000B0500000}"/>
    <cellStyle name="Normal 5 2 4 4 2 2 3 4" xfId="32444" xr:uid="{00000000-0005-0000-0000-0000B1500000}"/>
    <cellStyle name="Normal 5 2 4 4 2 2 3 5" xfId="27129" xr:uid="{00000000-0005-0000-0000-0000B2500000}"/>
    <cellStyle name="Normal 5 2 4 4 2 2 4" xfId="16351" xr:uid="{00000000-0005-0000-0000-0000B3500000}"/>
    <cellStyle name="Normal 5 2 4 4 2 2 4 2" xfId="39538" xr:uid="{00000000-0005-0000-0000-0000B4500000}"/>
    <cellStyle name="Normal 5 2 4 4 2 2 5" xfId="11042" xr:uid="{00000000-0005-0000-0000-0000B5500000}"/>
    <cellStyle name="Normal 5 2 4 4 2 2 5 2" xfId="34223" xr:uid="{00000000-0005-0000-0000-0000B6500000}"/>
    <cellStyle name="Normal 5 2 4 4 2 2 6" xfId="21669" xr:uid="{00000000-0005-0000-0000-0000B7500000}"/>
    <cellStyle name="Normal 5 2 4 4 2 2 6 2" xfId="28913" xr:uid="{00000000-0005-0000-0000-0000B8500000}"/>
    <cellStyle name="Normal 5 2 4 4 2 2 7" xfId="23598" xr:uid="{00000000-0005-0000-0000-0000B9500000}"/>
    <cellStyle name="Normal 5 2 4 4 2 2 8" xfId="44864" xr:uid="{00000000-0005-0000-0000-0000BA500000}"/>
    <cellStyle name="Normal 5 2 4 4 2 2 9" xfId="4942" xr:uid="{00000000-0005-0000-0000-0000BB500000}"/>
    <cellStyle name="Normal 5 2 4 4 2 3" xfId="6832" xr:uid="{00000000-0005-0000-0000-0000BC500000}"/>
    <cellStyle name="Normal 5 2 4 4 2 3 2" xfId="17201" xr:uid="{00000000-0005-0000-0000-0000BD500000}"/>
    <cellStyle name="Normal 5 2 4 4 2 3 2 2" xfId="40489" xr:uid="{00000000-0005-0000-0000-0000BE500000}"/>
    <cellStyle name="Normal 5 2 4 4 2 3 3" xfId="11991" xr:uid="{00000000-0005-0000-0000-0000BF500000}"/>
    <cellStyle name="Normal 5 2 4 4 2 3 3 2" xfId="35174" xr:uid="{00000000-0005-0000-0000-0000C0500000}"/>
    <cellStyle name="Normal 5 2 4 4 2 3 4" xfId="29864" xr:uid="{00000000-0005-0000-0000-0000C1500000}"/>
    <cellStyle name="Normal 5 2 4 4 2 3 5" xfId="24549" xr:uid="{00000000-0005-0000-0000-0000C2500000}"/>
    <cellStyle name="Normal 5 2 4 4 2 4" xfId="8490" xr:uid="{00000000-0005-0000-0000-0000C3500000}"/>
    <cellStyle name="Normal 5 2 4 4 2 4 2" xfId="18912" xr:uid="{00000000-0005-0000-0000-0000C4500000}"/>
    <cellStyle name="Normal 5 2 4 4 2 4 2 2" xfId="42257" xr:uid="{00000000-0005-0000-0000-0000C5500000}"/>
    <cellStyle name="Normal 5 2 4 4 2 4 3" xfId="13758" xr:uid="{00000000-0005-0000-0000-0000C6500000}"/>
    <cellStyle name="Normal 5 2 4 4 2 4 3 2" xfId="36942" xr:uid="{00000000-0005-0000-0000-0000C7500000}"/>
    <cellStyle name="Normal 5 2 4 4 2 4 4" xfId="31632" xr:uid="{00000000-0005-0000-0000-0000C8500000}"/>
    <cellStyle name="Normal 5 2 4 4 2 4 5" xfId="26317" xr:uid="{00000000-0005-0000-0000-0000C9500000}"/>
    <cellStyle name="Normal 5 2 4 4 2 5" xfId="15539" xr:uid="{00000000-0005-0000-0000-0000CA500000}"/>
    <cellStyle name="Normal 5 2 4 4 2 5 2" xfId="38726" xr:uid="{00000000-0005-0000-0000-0000CB500000}"/>
    <cellStyle name="Normal 5 2 4 4 2 6" xfId="10230" xr:uid="{00000000-0005-0000-0000-0000CC500000}"/>
    <cellStyle name="Normal 5 2 4 4 2 6 2" xfId="33411" xr:uid="{00000000-0005-0000-0000-0000CD500000}"/>
    <cellStyle name="Normal 5 2 4 4 2 7" xfId="20857" xr:uid="{00000000-0005-0000-0000-0000CE500000}"/>
    <cellStyle name="Normal 5 2 4 4 2 7 2" xfId="28101" xr:uid="{00000000-0005-0000-0000-0000CF500000}"/>
    <cellStyle name="Normal 5 2 4 4 2 8" xfId="22786" xr:uid="{00000000-0005-0000-0000-0000D0500000}"/>
    <cellStyle name="Normal 5 2 4 4 2 9" xfId="44052" xr:uid="{00000000-0005-0000-0000-0000D1500000}"/>
    <cellStyle name="Normal 5 2 4 4 3" xfId="1669" xr:uid="{00000000-0005-0000-0000-0000D2500000}"/>
    <cellStyle name="Normal 5 2 4 4 3 10" xfId="3618" xr:uid="{00000000-0005-0000-0000-0000D3500000}"/>
    <cellStyle name="Normal 5 2 4 4 3 2" xfId="7232" xr:uid="{00000000-0005-0000-0000-0000D4500000}"/>
    <cellStyle name="Normal 5 2 4 4 3 2 2" xfId="17583" xr:uid="{00000000-0005-0000-0000-0000D5500000}"/>
    <cellStyle name="Normal 5 2 4 4 3 2 2 2" xfId="40895" xr:uid="{00000000-0005-0000-0000-0000D6500000}"/>
    <cellStyle name="Normal 5 2 4 4 3 2 3" xfId="12397" xr:uid="{00000000-0005-0000-0000-0000D7500000}"/>
    <cellStyle name="Normal 5 2 4 4 3 2 3 2" xfId="35580" xr:uid="{00000000-0005-0000-0000-0000D8500000}"/>
    <cellStyle name="Normal 5 2 4 4 3 2 4" xfId="30270" xr:uid="{00000000-0005-0000-0000-0000D9500000}"/>
    <cellStyle name="Normal 5 2 4 4 3 2 5" xfId="24955" xr:uid="{00000000-0005-0000-0000-0000DA500000}"/>
    <cellStyle name="Normal 5 2 4 4 3 3" xfId="8872" xr:uid="{00000000-0005-0000-0000-0000DB500000}"/>
    <cellStyle name="Normal 5 2 4 4 3 3 2" xfId="19318" xr:uid="{00000000-0005-0000-0000-0000DC500000}"/>
    <cellStyle name="Normal 5 2 4 4 3 3 2 2" xfId="42663" xr:uid="{00000000-0005-0000-0000-0000DD500000}"/>
    <cellStyle name="Normal 5 2 4 4 3 3 3" xfId="14164" xr:uid="{00000000-0005-0000-0000-0000DE500000}"/>
    <cellStyle name="Normal 5 2 4 4 3 3 3 2" xfId="37348" xr:uid="{00000000-0005-0000-0000-0000DF500000}"/>
    <cellStyle name="Normal 5 2 4 4 3 3 4" xfId="32038" xr:uid="{00000000-0005-0000-0000-0000E0500000}"/>
    <cellStyle name="Normal 5 2 4 4 3 3 5" xfId="26723" xr:uid="{00000000-0005-0000-0000-0000E1500000}"/>
    <cellStyle name="Normal 5 2 4 4 3 4" xfId="15945" xr:uid="{00000000-0005-0000-0000-0000E2500000}"/>
    <cellStyle name="Normal 5 2 4 4 3 4 2" xfId="39132" xr:uid="{00000000-0005-0000-0000-0000E3500000}"/>
    <cellStyle name="Normal 5 2 4 4 3 5" xfId="10636" xr:uid="{00000000-0005-0000-0000-0000E4500000}"/>
    <cellStyle name="Normal 5 2 4 4 3 5 2" xfId="33817" xr:uid="{00000000-0005-0000-0000-0000E5500000}"/>
    <cellStyle name="Normal 5 2 4 4 3 6" xfId="21263" xr:uid="{00000000-0005-0000-0000-0000E6500000}"/>
    <cellStyle name="Normal 5 2 4 4 3 6 2" xfId="28507" xr:uid="{00000000-0005-0000-0000-0000E7500000}"/>
    <cellStyle name="Normal 5 2 4 4 3 7" xfId="23192" xr:uid="{00000000-0005-0000-0000-0000E8500000}"/>
    <cellStyle name="Normal 5 2 4 4 3 8" xfId="44458" xr:uid="{00000000-0005-0000-0000-0000E9500000}"/>
    <cellStyle name="Normal 5 2 4 4 3 9" xfId="4943" xr:uid="{00000000-0005-0000-0000-0000EA500000}"/>
    <cellStyle name="Normal 5 2 4 4 4" xfId="6433" xr:uid="{00000000-0005-0000-0000-0000EB500000}"/>
    <cellStyle name="Normal 5 2 4 4 4 2" xfId="16843" xr:uid="{00000000-0005-0000-0000-0000EC500000}"/>
    <cellStyle name="Normal 5 2 4 4 4 2 2" xfId="40083" xr:uid="{00000000-0005-0000-0000-0000ED500000}"/>
    <cellStyle name="Normal 5 2 4 4 4 3" xfId="11585" xr:uid="{00000000-0005-0000-0000-0000EE500000}"/>
    <cellStyle name="Normal 5 2 4 4 4 3 2" xfId="34768" xr:uid="{00000000-0005-0000-0000-0000EF500000}"/>
    <cellStyle name="Normal 5 2 4 4 4 4" xfId="29458" xr:uid="{00000000-0005-0000-0000-0000F0500000}"/>
    <cellStyle name="Normal 5 2 4 4 4 5" xfId="24143" xr:uid="{00000000-0005-0000-0000-0000F1500000}"/>
    <cellStyle name="Normal 5 2 4 4 5" xfId="8132" xr:uid="{00000000-0005-0000-0000-0000F2500000}"/>
    <cellStyle name="Normal 5 2 4 4 5 2" xfId="18507" xr:uid="{00000000-0005-0000-0000-0000F3500000}"/>
    <cellStyle name="Normal 5 2 4 4 5 2 2" xfId="41851" xr:uid="{00000000-0005-0000-0000-0000F4500000}"/>
    <cellStyle name="Normal 5 2 4 4 5 3" xfId="13352" xr:uid="{00000000-0005-0000-0000-0000F5500000}"/>
    <cellStyle name="Normal 5 2 4 4 5 3 2" xfId="36536" xr:uid="{00000000-0005-0000-0000-0000F6500000}"/>
    <cellStyle name="Normal 5 2 4 4 5 4" xfId="31226" xr:uid="{00000000-0005-0000-0000-0000F7500000}"/>
    <cellStyle name="Normal 5 2 4 4 5 5" xfId="25911" xr:uid="{00000000-0005-0000-0000-0000F8500000}"/>
    <cellStyle name="Normal 5 2 4 4 6" xfId="15133" xr:uid="{00000000-0005-0000-0000-0000F9500000}"/>
    <cellStyle name="Normal 5 2 4 4 6 2" xfId="38320" xr:uid="{00000000-0005-0000-0000-0000FA500000}"/>
    <cellStyle name="Normal 5 2 4 4 7" xfId="9824" xr:uid="{00000000-0005-0000-0000-0000FB500000}"/>
    <cellStyle name="Normal 5 2 4 4 7 2" xfId="33005" xr:uid="{00000000-0005-0000-0000-0000FC500000}"/>
    <cellStyle name="Normal 5 2 4 4 8" xfId="20451" xr:uid="{00000000-0005-0000-0000-0000FD500000}"/>
    <cellStyle name="Normal 5 2 4 4 8 2" xfId="27695" xr:uid="{00000000-0005-0000-0000-0000FE500000}"/>
    <cellStyle name="Normal 5 2 4 4 9" xfId="22380" xr:uid="{00000000-0005-0000-0000-0000FF500000}"/>
    <cellStyle name="Normal 5 2 4 5" xfId="997" xr:uid="{00000000-0005-0000-0000-000000510000}"/>
    <cellStyle name="Normal 5 2 4 5 10" xfId="4944" xr:uid="{00000000-0005-0000-0000-000001510000}"/>
    <cellStyle name="Normal 5 2 4 5 11" xfId="2948" xr:uid="{00000000-0005-0000-0000-000002510000}"/>
    <cellStyle name="Normal 5 2 4 5 2" xfId="1812" xr:uid="{00000000-0005-0000-0000-000003510000}"/>
    <cellStyle name="Normal 5 2 4 5 2 10" xfId="3760" xr:uid="{00000000-0005-0000-0000-000004510000}"/>
    <cellStyle name="Normal 5 2 4 5 2 2" xfId="7372" xr:uid="{00000000-0005-0000-0000-000005510000}"/>
    <cellStyle name="Normal 5 2 4 5 2 2 2" xfId="17725" xr:uid="{00000000-0005-0000-0000-000006510000}"/>
    <cellStyle name="Normal 5 2 4 5 2 2 2 2" xfId="41037" xr:uid="{00000000-0005-0000-0000-000007510000}"/>
    <cellStyle name="Normal 5 2 4 5 2 2 3" xfId="12539" xr:uid="{00000000-0005-0000-0000-000008510000}"/>
    <cellStyle name="Normal 5 2 4 5 2 2 3 2" xfId="35722" xr:uid="{00000000-0005-0000-0000-000009510000}"/>
    <cellStyle name="Normal 5 2 4 5 2 2 4" xfId="30412" xr:uid="{00000000-0005-0000-0000-00000A510000}"/>
    <cellStyle name="Normal 5 2 4 5 2 2 5" xfId="25097" xr:uid="{00000000-0005-0000-0000-00000B510000}"/>
    <cellStyle name="Normal 5 2 4 5 2 3" xfId="9015" xr:uid="{00000000-0005-0000-0000-00000C510000}"/>
    <cellStyle name="Normal 5 2 4 5 2 3 2" xfId="19460" xr:uid="{00000000-0005-0000-0000-00000D510000}"/>
    <cellStyle name="Normal 5 2 4 5 2 3 2 2" xfId="42805" xr:uid="{00000000-0005-0000-0000-00000E510000}"/>
    <cellStyle name="Normal 5 2 4 5 2 3 3" xfId="14306" xr:uid="{00000000-0005-0000-0000-00000F510000}"/>
    <cellStyle name="Normal 5 2 4 5 2 3 3 2" xfId="37490" xr:uid="{00000000-0005-0000-0000-000010510000}"/>
    <cellStyle name="Normal 5 2 4 5 2 3 4" xfId="32180" xr:uid="{00000000-0005-0000-0000-000011510000}"/>
    <cellStyle name="Normal 5 2 4 5 2 3 5" xfId="26865" xr:uid="{00000000-0005-0000-0000-000012510000}"/>
    <cellStyle name="Normal 5 2 4 5 2 4" xfId="16087" xr:uid="{00000000-0005-0000-0000-000013510000}"/>
    <cellStyle name="Normal 5 2 4 5 2 4 2" xfId="39274" xr:uid="{00000000-0005-0000-0000-000014510000}"/>
    <cellStyle name="Normal 5 2 4 5 2 5" xfId="10778" xr:uid="{00000000-0005-0000-0000-000015510000}"/>
    <cellStyle name="Normal 5 2 4 5 2 5 2" xfId="33959" xr:uid="{00000000-0005-0000-0000-000016510000}"/>
    <cellStyle name="Normal 5 2 4 5 2 6" xfId="21405" xr:uid="{00000000-0005-0000-0000-000017510000}"/>
    <cellStyle name="Normal 5 2 4 5 2 6 2" xfId="28649" xr:uid="{00000000-0005-0000-0000-000018510000}"/>
    <cellStyle name="Normal 5 2 4 5 2 7" xfId="23334" xr:uid="{00000000-0005-0000-0000-000019510000}"/>
    <cellStyle name="Normal 5 2 4 5 2 8" xfId="44600" xr:uid="{00000000-0005-0000-0000-00001A510000}"/>
    <cellStyle name="Normal 5 2 4 5 2 9" xfId="4945" xr:uid="{00000000-0005-0000-0000-00001B510000}"/>
    <cellStyle name="Normal 5 2 4 5 3" xfId="6572" xr:uid="{00000000-0005-0000-0000-00001C510000}"/>
    <cellStyle name="Normal 5 2 4 5 3 2" xfId="16973" xr:uid="{00000000-0005-0000-0000-00001D510000}"/>
    <cellStyle name="Normal 5 2 4 5 3 2 2" xfId="40225" xr:uid="{00000000-0005-0000-0000-00001E510000}"/>
    <cellStyle name="Normal 5 2 4 5 3 3" xfId="11727" xr:uid="{00000000-0005-0000-0000-00001F510000}"/>
    <cellStyle name="Normal 5 2 4 5 3 3 2" xfId="34910" xr:uid="{00000000-0005-0000-0000-000020510000}"/>
    <cellStyle name="Normal 5 2 4 5 3 4" xfId="29600" xr:uid="{00000000-0005-0000-0000-000021510000}"/>
    <cellStyle name="Normal 5 2 4 5 3 5" xfId="24285" xr:uid="{00000000-0005-0000-0000-000022510000}"/>
    <cellStyle name="Normal 5 2 4 5 4" xfId="8262" xr:uid="{00000000-0005-0000-0000-000023510000}"/>
    <cellStyle name="Normal 5 2 4 5 4 2" xfId="18648" xr:uid="{00000000-0005-0000-0000-000024510000}"/>
    <cellStyle name="Normal 5 2 4 5 4 2 2" xfId="41993" xr:uid="{00000000-0005-0000-0000-000025510000}"/>
    <cellStyle name="Normal 5 2 4 5 4 3" xfId="13494" xr:uid="{00000000-0005-0000-0000-000026510000}"/>
    <cellStyle name="Normal 5 2 4 5 4 3 2" xfId="36678" xr:uid="{00000000-0005-0000-0000-000027510000}"/>
    <cellStyle name="Normal 5 2 4 5 4 4" xfId="31368" xr:uid="{00000000-0005-0000-0000-000028510000}"/>
    <cellStyle name="Normal 5 2 4 5 4 5" xfId="26053" xr:uid="{00000000-0005-0000-0000-000029510000}"/>
    <cellStyle name="Normal 5 2 4 5 5" xfId="15275" xr:uid="{00000000-0005-0000-0000-00002A510000}"/>
    <cellStyle name="Normal 5 2 4 5 5 2" xfId="38462" xr:uid="{00000000-0005-0000-0000-00002B510000}"/>
    <cellStyle name="Normal 5 2 4 5 6" xfId="9966" xr:uid="{00000000-0005-0000-0000-00002C510000}"/>
    <cellStyle name="Normal 5 2 4 5 6 2" xfId="33147" xr:uid="{00000000-0005-0000-0000-00002D510000}"/>
    <cellStyle name="Normal 5 2 4 5 7" xfId="20593" xr:uid="{00000000-0005-0000-0000-00002E510000}"/>
    <cellStyle name="Normal 5 2 4 5 7 2" xfId="27837" xr:uid="{00000000-0005-0000-0000-00002F510000}"/>
    <cellStyle name="Normal 5 2 4 5 8" xfId="22522" xr:uid="{00000000-0005-0000-0000-000030510000}"/>
    <cellStyle name="Normal 5 2 4 5 9" xfId="43788" xr:uid="{00000000-0005-0000-0000-000031510000}"/>
    <cellStyle name="Normal 5 2 4 6" xfId="578" xr:uid="{00000000-0005-0000-0000-000032510000}"/>
    <cellStyle name="Normal 5 2 4 6 10" xfId="2542" xr:uid="{00000000-0005-0000-0000-000033510000}"/>
    <cellStyle name="Normal 5 2 4 6 2" xfId="6173" xr:uid="{00000000-0005-0000-0000-000034510000}"/>
    <cellStyle name="Normal 5 2 4 6 2 2" xfId="16615" xr:uid="{00000000-0005-0000-0000-000035510000}"/>
    <cellStyle name="Normal 5 2 4 6 2 2 2" xfId="39819" xr:uid="{00000000-0005-0000-0000-000036510000}"/>
    <cellStyle name="Normal 5 2 4 6 2 3" xfId="11321" xr:uid="{00000000-0005-0000-0000-000037510000}"/>
    <cellStyle name="Normal 5 2 4 6 2 3 2" xfId="34504" xr:uid="{00000000-0005-0000-0000-000038510000}"/>
    <cellStyle name="Normal 5 2 4 6 2 4" xfId="29194" xr:uid="{00000000-0005-0000-0000-000039510000}"/>
    <cellStyle name="Normal 5 2 4 6 2 5" xfId="23879" xr:uid="{00000000-0005-0000-0000-00003A510000}"/>
    <cellStyle name="Normal 5 2 4 6 3" xfId="7904" xr:uid="{00000000-0005-0000-0000-00003B510000}"/>
    <cellStyle name="Normal 5 2 4 6 3 2" xfId="18243" xr:uid="{00000000-0005-0000-0000-00003C510000}"/>
    <cellStyle name="Normal 5 2 4 6 3 2 2" xfId="41587" xr:uid="{00000000-0005-0000-0000-00003D510000}"/>
    <cellStyle name="Normal 5 2 4 6 3 3" xfId="13088" xr:uid="{00000000-0005-0000-0000-00003E510000}"/>
    <cellStyle name="Normal 5 2 4 6 3 3 2" xfId="36272" xr:uid="{00000000-0005-0000-0000-00003F510000}"/>
    <cellStyle name="Normal 5 2 4 6 3 4" xfId="30962" xr:uid="{00000000-0005-0000-0000-000040510000}"/>
    <cellStyle name="Normal 5 2 4 6 3 5" xfId="25647" xr:uid="{00000000-0005-0000-0000-000041510000}"/>
    <cellStyle name="Normal 5 2 4 6 4" xfId="14869" xr:uid="{00000000-0005-0000-0000-000042510000}"/>
    <cellStyle name="Normal 5 2 4 6 4 2" xfId="38056" xr:uid="{00000000-0005-0000-0000-000043510000}"/>
    <cellStyle name="Normal 5 2 4 6 5" xfId="9560" xr:uid="{00000000-0005-0000-0000-000044510000}"/>
    <cellStyle name="Normal 5 2 4 6 5 2" xfId="32741" xr:uid="{00000000-0005-0000-0000-000045510000}"/>
    <cellStyle name="Normal 5 2 4 6 6" xfId="20187" xr:uid="{00000000-0005-0000-0000-000046510000}"/>
    <cellStyle name="Normal 5 2 4 6 6 2" xfId="27431" xr:uid="{00000000-0005-0000-0000-000047510000}"/>
    <cellStyle name="Normal 5 2 4 6 7" xfId="22116" xr:uid="{00000000-0005-0000-0000-000048510000}"/>
    <cellStyle name="Normal 5 2 4 6 8" xfId="43382" xr:uid="{00000000-0005-0000-0000-000049510000}"/>
    <cellStyle name="Normal 5 2 4 6 9" xfId="4946" xr:uid="{00000000-0005-0000-0000-00004A510000}"/>
    <cellStyle name="Normal 5 2 4 7" xfId="1405" xr:uid="{00000000-0005-0000-0000-00004B510000}"/>
    <cellStyle name="Normal 5 2 4 7 10" xfId="3354" xr:uid="{00000000-0005-0000-0000-00004C510000}"/>
    <cellStyle name="Normal 5 2 4 7 2" xfId="6972" xr:uid="{00000000-0005-0000-0000-00004D510000}"/>
    <cellStyle name="Normal 5 2 4 7 2 2" xfId="17343" xr:uid="{00000000-0005-0000-0000-00004E510000}"/>
    <cellStyle name="Normal 5 2 4 7 2 2 2" xfId="40631" xr:uid="{00000000-0005-0000-0000-00004F510000}"/>
    <cellStyle name="Normal 5 2 4 7 2 3" xfId="12133" xr:uid="{00000000-0005-0000-0000-000050510000}"/>
    <cellStyle name="Normal 5 2 4 7 2 3 2" xfId="35316" xr:uid="{00000000-0005-0000-0000-000051510000}"/>
    <cellStyle name="Normal 5 2 4 7 2 4" xfId="30006" xr:uid="{00000000-0005-0000-0000-000052510000}"/>
    <cellStyle name="Normal 5 2 4 7 2 5" xfId="24691" xr:uid="{00000000-0005-0000-0000-000053510000}"/>
    <cellStyle name="Normal 5 2 4 7 3" xfId="8632" xr:uid="{00000000-0005-0000-0000-000054510000}"/>
    <cellStyle name="Normal 5 2 4 7 3 2" xfId="19054" xr:uid="{00000000-0005-0000-0000-000055510000}"/>
    <cellStyle name="Normal 5 2 4 7 3 2 2" xfId="42399" xr:uid="{00000000-0005-0000-0000-000056510000}"/>
    <cellStyle name="Normal 5 2 4 7 3 3" xfId="13900" xr:uid="{00000000-0005-0000-0000-000057510000}"/>
    <cellStyle name="Normal 5 2 4 7 3 3 2" xfId="37084" xr:uid="{00000000-0005-0000-0000-000058510000}"/>
    <cellStyle name="Normal 5 2 4 7 3 4" xfId="31774" xr:uid="{00000000-0005-0000-0000-000059510000}"/>
    <cellStyle name="Normal 5 2 4 7 3 5" xfId="26459" xr:uid="{00000000-0005-0000-0000-00005A510000}"/>
    <cellStyle name="Normal 5 2 4 7 4" xfId="15681" xr:uid="{00000000-0005-0000-0000-00005B510000}"/>
    <cellStyle name="Normal 5 2 4 7 4 2" xfId="38868" xr:uid="{00000000-0005-0000-0000-00005C510000}"/>
    <cellStyle name="Normal 5 2 4 7 5" xfId="10372" xr:uid="{00000000-0005-0000-0000-00005D510000}"/>
    <cellStyle name="Normal 5 2 4 7 5 2" xfId="33553" xr:uid="{00000000-0005-0000-0000-00005E510000}"/>
    <cellStyle name="Normal 5 2 4 7 6" xfId="20999" xr:uid="{00000000-0005-0000-0000-00005F510000}"/>
    <cellStyle name="Normal 5 2 4 7 6 2" xfId="28243" xr:uid="{00000000-0005-0000-0000-000060510000}"/>
    <cellStyle name="Normal 5 2 4 7 7" xfId="22928" xr:uid="{00000000-0005-0000-0000-000061510000}"/>
    <cellStyle name="Normal 5 2 4 7 8" xfId="44194" xr:uid="{00000000-0005-0000-0000-000062510000}"/>
    <cellStyle name="Normal 5 2 4 7 9" xfId="4947" xr:uid="{00000000-0005-0000-0000-000063510000}"/>
    <cellStyle name="Normal 5 2 4 8" xfId="6040" xr:uid="{00000000-0005-0000-0000-000064510000}"/>
    <cellStyle name="Normal 5 2 4 8 2" xfId="16495" xr:uid="{00000000-0005-0000-0000-000065510000}"/>
    <cellStyle name="Normal 5 2 4 8 2 2" xfId="39685" xr:uid="{00000000-0005-0000-0000-000066510000}"/>
    <cellStyle name="Normal 5 2 4 8 3" xfId="11187" xr:uid="{00000000-0005-0000-0000-000067510000}"/>
    <cellStyle name="Normal 5 2 4 8 3 2" xfId="34370" xr:uid="{00000000-0005-0000-0000-000068510000}"/>
    <cellStyle name="Normal 5 2 4 8 4" xfId="29060" xr:uid="{00000000-0005-0000-0000-000069510000}"/>
    <cellStyle name="Normal 5 2 4 8 5" xfId="23745" xr:uid="{00000000-0005-0000-0000-00006A510000}"/>
    <cellStyle name="Normal 5 2 4 9" xfId="7783" xr:uid="{00000000-0005-0000-0000-00006B510000}"/>
    <cellStyle name="Normal 5 2 4 9 2" xfId="18111" xr:uid="{00000000-0005-0000-0000-00006C510000}"/>
    <cellStyle name="Normal 5 2 4 9 2 2" xfId="41453" xr:uid="{00000000-0005-0000-0000-00006D510000}"/>
    <cellStyle name="Normal 5 2 4 9 3" xfId="12954" xr:uid="{00000000-0005-0000-0000-00006E510000}"/>
    <cellStyle name="Normal 5 2 4 9 3 2" xfId="36138" xr:uid="{00000000-0005-0000-0000-00006F510000}"/>
    <cellStyle name="Normal 5 2 4 9 4" xfId="30828" xr:uid="{00000000-0005-0000-0000-000070510000}"/>
    <cellStyle name="Normal 5 2 4 9 5" xfId="25513" xr:uid="{00000000-0005-0000-0000-000071510000}"/>
    <cellStyle name="Normal 5 2 5" xfId="473" xr:uid="{00000000-0005-0000-0000-000072510000}"/>
    <cellStyle name="Normal 5 2 5 10" xfId="9455" xr:uid="{00000000-0005-0000-0000-000073510000}"/>
    <cellStyle name="Normal 5 2 5 10 2" xfId="32636" xr:uid="{00000000-0005-0000-0000-000074510000}"/>
    <cellStyle name="Normal 5 2 5 11" xfId="20082" xr:uid="{00000000-0005-0000-0000-000075510000}"/>
    <cellStyle name="Normal 5 2 5 11 2" xfId="27326" xr:uid="{00000000-0005-0000-0000-000076510000}"/>
    <cellStyle name="Normal 5 2 5 12" xfId="22011" xr:uid="{00000000-0005-0000-0000-000077510000}"/>
    <cellStyle name="Normal 5 2 5 13" xfId="43277" xr:uid="{00000000-0005-0000-0000-000078510000}"/>
    <cellStyle name="Normal 5 2 5 14" xfId="4948" xr:uid="{00000000-0005-0000-0000-000079510000}"/>
    <cellStyle name="Normal 5 2 5 15" xfId="2437" xr:uid="{00000000-0005-0000-0000-00007A510000}"/>
    <cellStyle name="Normal 5 2 5 2" xfId="745" xr:uid="{00000000-0005-0000-0000-00007B510000}"/>
    <cellStyle name="Normal 5 2 5 2 10" xfId="43546" xr:uid="{00000000-0005-0000-0000-00007C510000}"/>
    <cellStyle name="Normal 5 2 5 2 11" xfId="4949" xr:uid="{00000000-0005-0000-0000-00007D510000}"/>
    <cellStyle name="Normal 5 2 5 2 12" xfId="2706" xr:uid="{00000000-0005-0000-0000-00007E510000}"/>
    <cellStyle name="Normal 5 2 5 2 2" xfId="1161" xr:uid="{00000000-0005-0000-0000-00007F510000}"/>
    <cellStyle name="Normal 5 2 5 2 2 10" xfId="4950" xr:uid="{00000000-0005-0000-0000-000080510000}"/>
    <cellStyle name="Normal 5 2 5 2 2 11" xfId="3112" xr:uid="{00000000-0005-0000-0000-000081510000}"/>
    <cellStyle name="Normal 5 2 5 2 2 2" xfId="1976" xr:uid="{00000000-0005-0000-0000-000082510000}"/>
    <cellStyle name="Normal 5 2 5 2 2 2 10" xfId="3924" xr:uid="{00000000-0005-0000-0000-000083510000}"/>
    <cellStyle name="Normal 5 2 5 2 2 2 2" xfId="7533" xr:uid="{00000000-0005-0000-0000-000084510000}"/>
    <cellStyle name="Normal 5 2 5 2 2 2 2 2" xfId="17877" xr:uid="{00000000-0005-0000-0000-000085510000}"/>
    <cellStyle name="Normal 5 2 5 2 2 2 2 2 2" xfId="41201" xr:uid="{00000000-0005-0000-0000-000086510000}"/>
    <cellStyle name="Normal 5 2 5 2 2 2 2 3" xfId="12703" xr:uid="{00000000-0005-0000-0000-000087510000}"/>
    <cellStyle name="Normal 5 2 5 2 2 2 2 3 2" xfId="35886" xr:uid="{00000000-0005-0000-0000-000088510000}"/>
    <cellStyle name="Normal 5 2 5 2 2 2 2 4" xfId="30576" xr:uid="{00000000-0005-0000-0000-000089510000}"/>
    <cellStyle name="Normal 5 2 5 2 2 2 2 5" xfId="25261" xr:uid="{00000000-0005-0000-0000-00008A510000}"/>
    <cellStyle name="Normal 5 2 5 2 2 2 3" xfId="9167" xr:uid="{00000000-0005-0000-0000-00008B510000}"/>
    <cellStyle name="Normal 5 2 5 2 2 2 3 2" xfId="19624" xr:uid="{00000000-0005-0000-0000-00008C510000}"/>
    <cellStyle name="Normal 5 2 5 2 2 2 3 2 2" xfId="42969" xr:uid="{00000000-0005-0000-0000-00008D510000}"/>
    <cellStyle name="Normal 5 2 5 2 2 2 3 3" xfId="14470" xr:uid="{00000000-0005-0000-0000-00008E510000}"/>
    <cellStyle name="Normal 5 2 5 2 2 2 3 3 2" xfId="37654" xr:uid="{00000000-0005-0000-0000-00008F510000}"/>
    <cellStyle name="Normal 5 2 5 2 2 2 3 4" xfId="32344" xr:uid="{00000000-0005-0000-0000-000090510000}"/>
    <cellStyle name="Normal 5 2 5 2 2 2 3 5" xfId="27029" xr:uid="{00000000-0005-0000-0000-000091510000}"/>
    <cellStyle name="Normal 5 2 5 2 2 2 4" xfId="16251" xr:uid="{00000000-0005-0000-0000-000092510000}"/>
    <cellStyle name="Normal 5 2 5 2 2 2 4 2" xfId="39438" xr:uid="{00000000-0005-0000-0000-000093510000}"/>
    <cellStyle name="Normal 5 2 5 2 2 2 5" xfId="10942" xr:uid="{00000000-0005-0000-0000-000094510000}"/>
    <cellStyle name="Normal 5 2 5 2 2 2 5 2" xfId="34123" xr:uid="{00000000-0005-0000-0000-000095510000}"/>
    <cellStyle name="Normal 5 2 5 2 2 2 6" xfId="21569" xr:uid="{00000000-0005-0000-0000-000096510000}"/>
    <cellStyle name="Normal 5 2 5 2 2 2 6 2" xfId="28813" xr:uid="{00000000-0005-0000-0000-000097510000}"/>
    <cellStyle name="Normal 5 2 5 2 2 2 7" xfId="23498" xr:uid="{00000000-0005-0000-0000-000098510000}"/>
    <cellStyle name="Normal 5 2 5 2 2 2 8" xfId="44764" xr:uid="{00000000-0005-0000-0000-000099510000}"/>
    <cellStyle name="Normal 5 2 5 2 2 2 9" xfId="4951" xr:uid="{00000000-0005-0000-0000-00009A510000}"/>
    <cellStyle name="Normal 5 2 5 2 2 3" xfId="6733" xr:uid="{00000000-0005-0000-0000-00009B510000}"/>
    <cellStyle name="Normal 5 2 5 2 2 3 2" xfId="17125" xr:uid="{00000000-0005-0000-0000-00009C510000}"/>
    <cellStyle name="Normal 5 2 5 2 2 3 2 2" xfId="40389" xr:uid="{00000000-0005-0000-0000-00009D510000}"/>
    <cellStyle name="Normal 5 2 5 2 2 3 3" xfId="11891" xr:uid="{00000000-0005-0000-0000-00009E510000}"/>
    <cellStyle name="Normal 5 2 5 2 2 3 3 2" xfId="35074" xr:uid="{00000000-0005-0000-0000-00009F510000}"/>
    <cellStyle name="Normal 5 2 5 2 2 3 4" xfId="29764" xr:uid="{00000000-0005-0000-0000-0000A0510000}"/>
    <cellStyle name="Normal 5 2 5 2 2 3 5" xfId="24449" xr:uid="{00000000-0005-0000-0000-0000A1510000}"/>
    <cellStyle name="Normal 5 2 5 2 2 4" xfId="8414" xr:uid="{00000000-0005-0000-0000-0000A2510000}"/>
    <cellStyle name="Normal 5 2 5 2 2 4 2" xfId="18812" xr:uid="{00000000-0005-0000-0000-0000A3510000}"/>
    <cellStyle name="Normal 5 2 5 2 2 4 2 2" xfId="42157" xr:uid="{00000000-0005-0000-0000-0000A4510000}"/>
    <cellStyle name="Normal 5 2 5 2 2 4 3" xfId="13658" xr:uid="{00000000-0005-0000-0000-0000A5510000}"/>
    <cellStyle name="Normal 5 2 5 2 2 4 3 2" xfId="36842" xr:uid="{00000000-0005-0000-0000-0000A6510000}"/>
    <cellStyle name="Normal 5 2 5 2 2 4 4" xfId="31532" xr:uid="{00000000-0005-0000-0000-0000A7510000}"/>
    <cellStyle name="Normal 5 2 5 2 2 4 5" xfId="26217" xr:uid="{00000000-0005-0000-0000-0000A8510000}"/>
    <cellStyle name="Normal 5 2 5 2 2 5" xfId="15439" xr:uid="{00000000-0005-0000-0000-0000A9510000}"/>
    <cellStyle name="Normal 5 2 5 2 2 5 2" xfId="38626" xr:uid="{00000000-0005-0000-0000-0000AA510000}"/>
    <cellStyle name="Normal 5 2 5 2 2 6" xfId="10130" xr:uid="{00000000-0005-0000-0000-0000AB510000}"/>
    <cellStyle name="Normal 5 2 5 2 2 6 2" xfId="33311" xr:uid="{00000000-0005-0000-0000-0000AC510000}"/>
    <cellStyle name="Normal 5 2 5 2 2 7" xfId="20757" xr:uid="{00000000-0005-0000-0000-0000AD510000}"/>
    <cellStyle name="Normal 5 2 5 2 2 7 2" xfId="28001" xr:uid="{00000000-0005-0000-0000-0000AE510000}"/>
    <cellStyle name="Normal 5 2 5 2 2 8" xfId="22686" xr:uid="{00000000-0005-0000-0000-0000AF510000}"/>
    <cellStyle name="Normal 5 2 5 2 2 9" xfId="43952" xr:uid="{00000000-0005-0000-0000-0000B0510000}"/>
    <cellStyle name="Normal 5 2 5 2 3" xfId="1569" xr:uid="{00000000-0005-0000-0000-0000B1510000}"/>
    <cellStyle name="Normal 5 2 5 2 3 10" xfId="3518" xr:uid="{00000000-0005-0000-0000-0000B2510000}"/>
    <cellStyle name="Normal 5 2 5 2 3 2" xfId="7133" xr:uid="{00000000-0005-0000-0000-0000B3510000}"/>
    <cellStyle name="Normal 5 2 5 2 3 2 2" xfId="17495" xr:uid="{00000000-0005-0000-0000-0000B4510000}"/>
    <cellStyle name="Normal 5 2 5 2 3 2 2 2" xfId="40795" xr:uid="{00000000-0005-0000-0000-0000B5510000}"/>
    <cellStyle name="Normal 5 2 5 2 3 2 3" xfId="12297" xr:uid="{00000000-0005-0000-0000-0000B6510000}"/>
    <cellStyle name="Normal 5 2 5 2 3 2 3 2" xfId="35480" xr:uid="{00000000-0005-0000-0000-0000B7510000}"/>
    <cellStyle name="Normal 5 2 5 2 3 2 4" xfId="30170" xr:uid="{00000000-0005-0000-0000-0000B8510000}"/>
    <cellStyle name="Normal 5 2 5 2 3 2 5" xfId="24855" xr:uid="{00000000-0005-0000-0000-0000B9510000}"/>
    <cellStyle name="Normal 5 2 5 2 3 3" xfId="8784" xr:uid="{00000000-0005-0000-0000-0000BA510000}"/>
    <cellStyle name="Normal 5 2 5 2 3 3 2" xfId="19218" xr:uid="{00000000-0005-0000-0000-0000BB510000}"/>
    <cellStyle name="Normal 5 2 5 2 3 3 2 2" xfId="42563" xr:uid="{00000000-0005-0000-0000-0000BC510000}"/>
    <cellStyle name="Normal 5 2 5 2 3 3 3" xfId="14064" xr:uid="{00000000-0005-0000-0000-0000BD510000}"/>
    <cellStyle name="Normal 5 2 5 2 3 3 3 2" xfId="37248" xr:uid="{00000000-0005-0000-0000-0000BE510000}"/>
    <cellStyle name="Normal 5 2 5 2 3 3 4" xfId="31938" xr:uid="{00000000-0005-0000-0000-0000BF510000}"/>
    <cellStyle name="Normal 5 2 5 2 3 3 5" xfId="26623" xr:uid="{00000000-0005-0000-0000-0000C0510000}"/>
    <cellStyle name="Normal 5 2 5 2 3 4" xfId="15845" xr:uid="{00000000-0005-0000-0000-0000C1510000}"/>
    <cellStyle name="Normal 5 2 5 2 3 4 2" xfId="39032" xr:uid="{00000000-0005-0000-0000-0000C2510000}"/>
    <cellStyle name="Normal 5 2 5 2 3 5" xfId="10536" xr:uid="{00000000-0005-0000-0000-0000C3510000}"/>
    <cellStyle name="Normal 5 2 5 2 3 5 2" xfId="33717" xr:uid="{00000000-0005-0000-0000-0000C4510000}"/>
    <cellStyle name="Normal 5 2 5 2 3 6" xfId="21163" xr:uid="{00000000-0005-0000-0000-0000C5510000}"/>
    <cellStyle name="Normal 5 2 5 2 3 6 2" xfId="28407" xr:uid="{00000000-0005-0000-0000-0000C6510000}"/>
    <cellStyle name="Normal 5 2 5 2 3 7" xfId="23092" xr:uid="{00000000-0005-0000-0000-0000C7510000}"/>
    <cellStyle name="Normal 5 2 5 2 3 8" xfId="44358" xr:uid="{00000000-0005-0000-0000-0000C8510000}"/>
    <cellStyle name="Normal 5 2 5 2 3 9" xfId="4952" xr:uid="{00000000-0005-0000-0000-0000C9510000}"/>
    <cellStyle name="Normal 5 2 5 2 4" xfId="6334" xr:uid="{00000000-0005-0000-0000-0000CA510000}"/>
    <cellStyle name="Normal 5 2 5 2 4 2" xfId="16767" xr:uid="{00000000-0005-0000-0000-0000CB510000}"/>
    <cellStyle name="Normal 5 2 5 2 4 2 2" xfId="39983" xr:uid="{00000000-0005-0000-0000-0000CC510000}"/>
    <cellStyle name="Normal 5 2 5 2 4 3" xfId="11485" xr:uid="{00000000-0005-0000-0000-0000CD510000}"/>
    <cellStyle name="Normal 5 2 5 2 4 3 2" xfId="34668" xr:uid="{00000000-0005-0000-0000-0000CE510000}"/>
    <cellStyle name="Normal 5 2 5 2 4 4" xfId="29358" xr:uid="{00000000-0005-0000-0000-0000CF510000}"/>
    <cellStyle name="Normal 5 2 5 2 4 5" xfId="24043" xr:uid="{00000000-0005-0000-0000-0000D0510000}"/>
    <cellStyle name="Normal 5 2 5 2 5" xfId="8056" xr:uid="{00000000-0005-0000-0000-0000D1510000}"/>
    <cellStyle name="Normal 5 2 5 2 5 2" xfId="18407" xr:uid="{00000000-0005-0000-0000-0000D2510000}"/>
    <cellStyle name="Normal 5 2 5 2 5 2 2" xfId="41751" xr:uid="{00000000-0005-0000-0000-0000D3510000}"/>
    <cellStyle name="Normal 5 2 5 2 5 3" xfId="13252" xr:uid="{00000000-0005-0000-0000-0000D4510000}"/>
    <cellStyle name="Normal 5 2 5 2 5 3 2" xfId="36436" xr:uid="{00000000-0005-0000-0000-0000D5510000}"/>
    <cellStyle name="Normal 5 2 5 2 5 4" xfId="31126" xr:uid="{00000000-0005-0000-0000-0000D6510000}"/>
    <cellStyle name="Normal 5 2 5 2 5 5" xfId="25811" xr:uid="{00000000-0005-0000-0000-0000D7510000}"/>
    <cellStyle name="Normal 5 2 5 2 6" xfId="15033" xr:uid="{00000000-0005-0000-0000-0000D8510000}"/>
    <cellStyle name="Normal 5 2 5 2 6 2" xfId="38220" xr:uid="{00000000-0005-0000-0000-0000D9510000}"/>
    <cellStyle name="Normal 5 2 5 2 7" xfId="9724" xr:uid="{00000000-0005-0000-0000-0000DA510000}"/>
    <cellStyle name="Normal 5 2 5 2 7 2" xfId="32905" xr:uid="{00000000-0005-0000-0000-0000DB510000}"/>
    <cellStyle name="Normal 5 2 5 2 8" xfId="20351" xr:uid="{00000000-0005-0000-0000-0000DC510000}"/>
    <cellStyle name="Normal 5 2 5 2 8 2" xfId="27595" xr:uid="{00000000-0005-0000-0000-0000DD510000}"/>
    <cellStyle name="Normal 5 2 5 2 9" xfId="22280" xr:uid="{00000000-0005-0000-0000-0000DE510000}"/>
    <cellStyle name="Normal 5 2 5 3" xfId="882" xr:uid="{00000000-0005-0000-0000-0000DF510000}"/>
    <cellStyle name="Normal 5 2 5 3 10" xfId="43675" xr:uid="{00000000-0005-0000-0000-0000E0510000}"/>
    <cellStyle name="Normal 5 2 5 3 11" xfId="4953" xr:uid="{00000000-0005-0000-0000-0000E1510000}"/>
    <cellStyle name="Normal 5 2 5 3 12" xfId="2835" xr:uid="{00000000-0005-0000-0000-0000E2510000}"/>
    <cellStyle name="Normal 5 2 5 3 2" xfId="1290" xr:uid="{00000000-0005-0000-0000-0000E3510000}"/>
    <cellStyle name="Normal 5 2 5 3 2 10" xfId="4954" xr:uid="{00000000-0005-0000-0000-0000E4510000}"/>
    <cellStyle name="Normal 5 2 5 3 2 11" xfId="3241" xr:uid="{00000000-0005-0000-0000-0000E5510000}"/>
    <cellStyle name="Normal 5 2 5 3 2 2" xfId="2105" xr:uid="{00000000-0005-0000-0000-0000E6510000}"/>
    <cellStyle name="Normal 5 2 5 3 2 2 10" xfId="4053" xr:uid="{00000000-0005-0000-0000-0000E7510000}"/>
    <cellStyle name="Normal 5 2 5 3 2 2 2" xfId="7660" xr:uid="{00000000-0005-0000-0000-0000E8510000}"/>
    <cellStyle name="Normal 5 2 5 3 2 2 2 2" xfId="17994" xr:uid="{00000000-0005-0000-0000-0000E9510000}"/>
    <cellStyle name="Normal 5 2 5 3 2 2 2 2 2" xfId="41330" xr:uid="{00000000-0005-0000-0000-0000EA510000}"/>
    <cellStyle name="Normal 5 2 5 3 2 2 2 3" xfId="12832" xr:uid="{00000000-0005-0000-0000-0000EB510000}"/>
    <cellStyle name="Normal 5 2 5 3 2 2 2 3 2" xfId="36015" xr:uid="{00000000-0005-0000-0000-0000EC510000}"/>
    <cellStyle name="Normal 5 2 5 3 2 2 2 4" xfId="30705" xr:uid="{00000000-0005-0000-0000-0000ED510000}"/>
    <cellStyle name="Normal 5 2 5 3 2 2 2 5" xfId="25390" xr:uid="{00000000-0005-0000-0000-0000EE510000}"/>
    <cellStyle name="Normal 5 2 5 3 2 2 3" xfId="9284" xr:uid="{00000000-0005-0000-0000-0000EF510000}"/>
    <cellStyle name="Normal 5 2 5 3 2 2 3 2" xfId="19753" xr:uid="{00000000-0005-0000-0000-0000F0510000}"/>
    <cellStyle name="Normal 5 2 5 3 2 2 3 2 2" xfId="43098" xr:uid="{00000000-0005-0000-0000-0000F1510000}"/>
    <cellStyle name="Normal 5 2 5 3 2 2 3 3" xfId="14599" xr:uid="{00000000-0005-0000-0000-0000F2510000}"/>
    <cellStyle name="Normal 5 2 5 3 2 2 3 3 2" xfId="37783" xr:uid="{00000000-0005-0000-0000-0000F3510000}"/>
    <cellStyle name="Normal 5 2 5 3 2 2 3 4" xfId="32473" xr:uid="{00000000-0005-0000-0000-0000F4510000}"/>
    <cellStyle name="Normal 5 2 5 3 2 2 3 5" xfId="27158" xr:uid="{00000000-0005-0000-0000-0000F5510000}"/>
    <cellStyle name="Normal 5 2 5 3 2 2 4" xfId="16380" xr:uid="{00000000-0005-0000-0000-0000F6510000}"/>
    <cellStyle name="Normal 5 2 5 3 2 2 4 2" xfId="39567" xr:uid="{00000000-0005-0000-0000-0000F7510000}"/>
    <cellStyle name="Normal 5 2 5 3 2 2 5" xfId="11071" xr:uid="{00000000-0005-0000-0000-0000F8510000}"/>
    <cellStyle name="Normal 5 2 5 3 2 2 5 2" xfId="34252" xr:uid="{00000000-0005-0000-0000-0000F9510000}"/>
    <cellStyle name="Normal 5 2 5 3 2 2 6" xfId="21698" xr:uid="{00000000-0005-0000-0000-0000FA510000}"/>
    <cellStyle name="Normal 5 2 5 3 2 2 6 2" xfId="28942" xr:uid="{00000000-0005-0000-0000-0000FB510000}"/>
    <cellStyle name="Normal 5 2 5 3 2 2 7" xfId="23627" xr:uid="{00000000-0005-0000-0000-0000FC510000}"/>
    <cellStyle name="Normal 5 2 5 3 2 2 8" xfId="44893" xr:uid="{00000000-0005-0000-0000-0000FD510000}"/>
    <cellStyle name="Normal 5 2 5 3 2 2 9" xfId="4955" xr:uid="{00000000-0005-0000-0000-0000FE510000}"/>
    <cellStyle name="Normal 5 2 5 3 2 3" xfId="6860" xr:uid="{00000000-0005-0000-0000-0000FF510000}"/>
    <cellStyle name="Normal 5 2 5 3 2 3 2" xfId="17230" xr:uid="{00000000-0005-0000-0000-000000520000}"/>
    <cellStyle name="Normal 5 2 5 3 2 3 2 2" xfId="40518" xr:uid="{00000000-0005-0000-0000-000001520000}"/>
    <cellStyle name="Normal 5 2 5 3 2 3 3" xfId="12020" xr:uid="{00000000-0005-0000-0000-000002520000}"/>
    <cellStyle name="Normal 5 2 5 3 2 3 3 2" xfId="35203" xr:uid="{00000000-0005-0000-0000-000003520000}"/>
    <cellStyle name="Normal 5 2 5 3 2 3 4" xfId="29893" xr:uid="{00000000-0005-0000-0000-000004520000}"/>
    <cellStyle name="Normal 5 2 5 3 2 3 5" xfId="24578" xr:uid="{00000000-0005-0000-0000-000005520000}"/>
    <cellStyle name="Normal 5 2 5 3 2 4" xfId="8519" xr:uid="{00000000-0005-0000-0000-000006520000}"/>
    <cellStyle name="Normal 5 2 5 3 2 4 2" xfId="18941" xr:uid="{00000000-0005-0000-0000-000007520000}"/>
    <cellStyle name="Normal 5 2 5 3 2 4 2 2" xfId="42286" xr:uid="{00000000-0005-0000-0000-000008520000}"/>
    <cellStyle name="Normal 5 2 5 3 2 4 3" xfId="13787" xr:uid="{00000000-0005-0000-0000-000009520000}"/>
    <cellStyle name="Normal 5 2 5 3 2 4 3 2" xfId="36971" xr:uid="{00000000-0005-0000-0000-00000A520000}"/>
    <cellStyle name="Normal 5 2 5 3 2 4 4" xfId="31661" xr:uid="{00000000-0005-0000-0000-00000B520000}"/>
    <cellStyle name="Normal 5 2 5 3 2 4 5" xfId="26346" xr:uid="{00000000-0005-0000-0000-00000C520000}"/>
    <cellStyle name="Normal 5 2 5 3 2 5" xfId="15568" xr:uid="{00000000-0005-0000-0000-00000D520000}"/>
    <cellStyle name="Normal 5 2 5 3 2 5 2" xfId="38755" xr:uid="{00000000-0005-0000-0000-00000E520000}"/>
    <cellStyle name="Normal 5 2 5 3 2 6" xfId="10259" xr:uid="{00000000-0005-0000-0000-00000F520000}"/>
    <cellStyle name="Normal 5 2 5 3 2 6 2" xfId="33440" xr:uid="{00000000-0005-0000-0000-000010520000}"/>
    <cellStyle name="Normal 5 2 5 3 2 7" xfId="20886" xr:uid="{00000000-0005-0000-0000-000011520000}"/>
    <cellStyle name="Normal 5 2 5 3 2 7 2" xfId="28130" xr:uid="{00000000-0005-0000-0000-000012520000}"/>
    <cellStyle name="Normal 5 2 5 3 2 8" xfId="22815" xr:uid="{00000000-0005-0000-0000-000013520000}"/>
    <cellStyle name="Normal 5 2 5 3 2 9" xfId="44081" xr:uid="{00000000-0005-0000-0000-000014520000}"/>
    <cellStyle name="Normal 5 2 5 3 3" xfId="1698" xr:uid="{00000000-0005-0000-0000-000015520000}"/>
    <cellStyle name="Normal 5 2 5 3 3 10" xfId="3647" xr:uid="{00000000-0005-0000-0000-000016520000}"/>
    <cellStyle name="Normal 5 2 5 3 3 2" xfId="7260" xr:uid="{00000000-0005-0000-0000-000017520000}"/>
    <cellStyle name="Normal 5 2 5 3 3 2 2" xfId="17612" xr:uid="{00000000-0005-0000-0000-000018520000}"/>
    <cellStyle name="Normal 5 2 5 3 3 2 2 2" xfId="40924" xr:uid="{00000000-0005-0000-0000-000019520000}"/>
    <cellStyle name="Normal 5 2 5 3 3 2 3" xfId="12426" xr:uid="{00000000-0005-0000-0000-00001A520000}"/>
    <cellStyle name="Normal 5 2 5 3 3 2 3 2" xfId="35609" xr:uid="{00000000-0005-0000-0000-00001B520000}"/>
    <cellStyle name="Normal 5 2 5 3 3 2 4" xfId="30299" xr:uid="{00000000-0005-0000-0000-00001C520000}"/>
    <cellStyle name="Normal 5 2 5 3 3 2 5" xfId="24984" xr:uid="{00000000-0005-0000-0000-00001D520000}"/>
    <cellStyle name="Normal 5 2 5 3 3 3" xfId="8901" xr:uid="{00000000-0005-0000-0000-00001E520000}"/>
    <cellStyle name="Normal 5 2 5 3 3 3 2" xfId="19347" xr:uid="{00000000-0005-0000-0000-00001F520000}"/>
    <cellStyle name="Normal 5 2 5 3 3 3 2 2" xfId="42692" xr:uid="{00000000-0005-0000-0000-000020520000}"/>
    <cellStyle name="Normal 5 2 5 3 3 3 3" xfId="14193" xr:uid="{00000000-0005-0000-0000-000021520000}"/>
    <cellStyle name="Normal 5 2 5 3 3 3 3 2" xfId="37377" xr:uid="{00000000-0005-0000-0000-000022520000}"/>
    <cellStyle name="Normal 5 2 5 3 3 3 4" xfId="32067" xr:uid="{00000000-0005-0000-0000-000023520000}"/>
    <cellStyle name="Normal 5 2 5 3 3 3 5" xfId="26752" xr:uid="{00000000-0005-0000-0000-000024520000}"/>
    <cellStyle name="Normal 5 2 5 3 3 4" xfId="15974" xr:uid="{00000000-0005-0000-0000-000025520000}"/>
    <cellStyle name="Normal 5 2 5 3 3 4 2" xfId="39161" xr:uid="{00000000-0005-0000-0000-000026520000}"/>
    <cellStyle name="Normal 5 2 5 3 3 5" xfId="10665" xr:uid="{00000000-0005-0000-0000-000027520000}"/>
    <cellStyle name="Normal 5 2 5 3 3 5 2" xfId="33846" xr:uid="{00000000-0005-0000-0000-000028520000}"/>
    <cellStyle name="Normal 5 2 5 3 3 6" xfId="21292" xr:uid="{00000000-0005-0000-0000-000029520000}"/>
    <cellStyle name="Normal 5 2 5 3 3 6 2" xfId="28536" xr:uid="{00000000-0005-0000-0000-00002A520000}"/>
    <cellStyle name="Normal 5 2 5 3 3 7" xfId="23221" xr:uid="{00000000-0005-0000-0000-00002B520000}"/>
    <cellStyle name="Normal 5 2 5 3 3 8" xfId="44487" xr:uid="{00000000-0005-0000-0000-00002C520000}"/>
    <cellStyle name="Normal 5 2 5 3 3 9" xfId="4956" xr:uid="{00000000-0005-0000-0000-00002D520000}"/>
    <cellStyle name="Normal 5 2 5 3 4" xfId="6461" xr:uid="{00000000-0005-0000-0000-00002E520000}"/>
    <cellStyle name="Normal 5 2 5 3 4 2" xfId="16872" xr:uid="{00000000-0005-0000-0000-00002F520000}"/>
    <cellStyle name="Normal 5 2 5 3 4 2 2" xfId="40112" xr:uid="{00000000-0005-0000-0000-000030520000}"/>
    <cellStyle name="Normal 5 2 5 3 4 3" xfId="11614" xr:uid="{00000000-0005-0000-0000-000031520000}"/>
    <cellStyle name="Normal 5 2 5 3 4 3 2" xfId="34797" xr:uid="{00000000-0005-0000-0000-000032520000}"/>
    <cellStyle name="Normal 5 2 5 3 4 4" xfId="29487" xr:uid="{00000000-0005-0000-0000-000033520000}"/>
    <cellStyle name="Normal 5 2 5 3 4 5" xfId="24172" xr:uid="{00000000-0005-0000-0000-000034520000}"/>
    <cellStyle name="Normal 5 2 5 3 5" xfId="8161" xr:uid="{00000000-0005-0000-0000-000035520000}"/>
    <cellStyle name="Normal 5 2 5 3 5 2" xfId="18536" xr:uid="{00000000-0005-0000-0000-000036520000}"/>
    <cellStyle name="Normal 5 2 5 3 5 2 2" xfId="41880" xr:uid="{00000000-0005-0000-0000-000037520000}"/>
    <cellStyle name="Normal 5 2 5 3 5 3" xfId="13381" xr:uid="{00000000-0005-0000-0000-000038520000}"/>
    <cellStyle name="Normal 5 2 5 3 5 3 2" xfId="36565" xr:uid="{00000000-0005-0000-0000-000039520000}"/>
    <cellStyle name="Normal 5 2 5 3 5 4" xfId="31255" xr:uid="{00000000-0005-0000-0000-00003A520000}"/>
    <cellStyle name="Normal 5 2 5 3 5 5" xfId="25940" xr:uid="{00000000-0005-0000-0000-00003B520000}"/>
    <cellStyle name="Normal 5 2 5 3 6" xfId="15162" xr:uid="{00000000-0005-0000-0000-00003C520000}"/>
    <cellStyle name="Normal 5 2 5 3 6 2" xfId="38349" xr:uid="{00000000-0005-0000-0000-00003D520000}"/>
    <cellStyle name="Normal 5 2 5 3 7" xfId="9853" xr:uid="{00000000-0005-0000-0000-00003E520000}"/>
    <cellStyle name="Normal 5 2 5 3 7 2" xfId="33034" xr:uid="{00000000-0005-0000-0000-00003F520000}"/>
    <cellStyle name="Normal 5 2 5 3 8" xfId="20480" xr:uid="{00000000-0005-0000-0000-000040520000}"/>
    <cellStyle name="Normal 5 2 5 3 8 2" xfId="27724" xr:uid="{00000000-0005-0000-0000-000041520000}"/>
    <cellStyle name="Normal 5 2 5 3 9" xfId="22409" xr:uid="{00000000-0005-0000-0000-000042520000}"/>
    <cellStyle name="Normal 5 2 5 4" xfId="1026" xr:uid="{00000000-0005-0000-0000-000043520000}"/>
    <cellStyle name="Normal 5 2 5 4 10" xfId="4957" xr:uid="{00000000-0005-0000-0000-000044520000}"/>
    <cellStyle name="Normal 5 2 5 4 11" xfId="2977" xr:uid="{00000000-0005-0000-0000-000045520000}"/>
    <cellStyle name="Normal 5 2 5 4 2" xfId="1841" xr:uid="{00000000-0005-0000-0000-000046520000}"/>
    <cellStyle name="Normal 5 2 5 4 2 10" xfId="3789" xr:uid="{00000000-0005-0000-0000-000047520000}"/>
    <cellStyle name="Normal 5 2 5 4 2 2" xfId="7400" xr:uid="{00000000-0005-0000-0000-000048520000}"/>
    <cellStyle name="Normal 5 2 5 4 2 2 2" xfId="17754" xr:uid="{00000000-0005-0000-0000-000049520000}"/>
    <cellStyle name="Normal 5 2 5 4 2 2 2 2" xfId="41066" xr:uid="{00000000-0005-0000-0000-00004A520000}"/>
    <cellStyle name="Normal 5 2 5 4 2 2 3" xfId="12568" xr:uid="{00000000-0005-0000-0000-00004B520000}"/>
    <cellStyle name="Normal 5 2 5 4 2 2 3 2" xfId="35751" xr:uid="{00000000-0005-0000-0000-00004C520000}"/>
    <cellStyle name="Normal 5 2 5 4 2 2 4" xfId="30441" xr:uid="{00000000-0005-0000-0000-00004D520000}"/>
    <cellStyle name="Normal 5 2 5 4 2 2 5" xfId="25126" xr:uid="{00000000-0005-0000-0000-00004E520000}"/>
    <cellStyle name="Normal 5 2 5 4 2 3" xfId="9044" xr:uid="{00000000-0005-0000-0000-00004F520000}"/>
    <cellStyle name="Normal 5 2 5 4 2 3 2" xfId="19489" xr:uid="{00000000-0005-0000-0000-000050520000}"/>
    <cellStyle name="Normal 5 2 5 4 2 3 2 2" xfId="42834" xr:uid="{00000000-0005-0000-0000-000051520000}"/>
    <cellStyle name="Normal 5 2 5 4 2 3 3" xfId="14335" xr:uid="{00000000-0005-0000-0000-000052520000}"/>
    <cellStyle name="Normal 5 2 5 4 2 3 3 2" xfId="37519" xr:uid="{00000000-0005-0000-0000-000053520000}"/>
    <cellStyle name="Normal 5 2 5 4 2 3 4" xfId="32209" xr:uid="{00000000-0005-0000-0000-000054520000}"/>
    <cellStyle name="Normal 5 2 5 4 2 3 5" xfId="26894" xr:uid="{00000000-0005-0000-0000-000055520000}"/>
    <cellStyle name="Normal 5 2 5 4 2 4" xfId="16116" xr:uid="{00000000-0005-0000-0000-000056520000}"/>
    <cellStyle name="Normal 5 2 5 4 2 4 2" xfId="39303" xr:uid="{00000000-0005-0000-0000-000057520000}"/>
    <cellStyle name="Normal 5 2 5 4 2 5" xfId="10807" xr:uid="{00000000-0005-0000-0000-000058520000}"/>
    <cellStyle name="Normal 5 2 5 4 2 5 2" xfId="33988" xr:uid="{00000000-0005-0000-0000-000059520000}"/>
    <cellStyle name="Normal 5 2 5 4 2 6" xfId="21434" xr:uid="{00000000-0005-0000-0000-00005A520000}"/>
    <cellStyle name="Normal 5 2 5 4 2 6 2" xfId="28678" xr:uid="{00000000-0005-0000-0000-00005B520000}"/>
    <cellStyle name="Normal 5 2 5 4 2 7" xfId="23363" xr:uid="{00000000-0005-0000-0000-00005C520000}"/>
    <cellStyle name="Normal 5 2 5 4 2 8" xfId="44629" xr:uid="{00000000-0005-0000-0000-00005D520000}"/>
    <cellStyle name="Normal 5 2 5 4 2 9" xfId="4958" xr:uid="{00000000-0005-0000-0000-00005E520000}"/>
    <cellStyle name="Normal 5 2 5 4 3" xfId="6600" xr:uid="{00000000-0005-0000-0000-00005F520000}"/>
    <cellStyle name="Normal 5 2 5 4 3 2" xfId="17002" xr:uid="{00000000-0005-0000-0000-000060520000}"/>
    <cellStyle name="Normal 5 2 5 4 3 2 2" xfId="40254" xr:uid="{00000000-0005-0000-0000-000061520000}"/>
    <cellStyle name="Normal 5 2 5 4 3 3" xfId="11756" xr:uid="{00000000-0005-0000-0000-000062520000}"/>
    <cellStyle name="Normal 5 2 5 4 3 3 2" xfId="34939" xr:uid="{00000000-0005-0000-0000-000063520000}"/>
    <cellStyle name="Normal 5 2 5 4 3 4" xfId="29629" xr:uid="{00000000-0005-0000-0000-000064520000}"/>
    <cellStyle name="Normal 5 2 5 4 3 5" xfId="24314" xr:uid="{00000000-0005-0000-0000-000065520000}"/>
    <cellStyle name="Normal 5 2 5 4 4" xfId="8291" xr:uid="{00000000-0005-0000-0000-000066520000}"/>
    <cellStyle name="Normal 5 2 5 4 4 2" xfId="18677" xr:uid="{00000000-0005-0000-0000-000067520000}"/>
    <cellStyle name="Normal 5 2 5 4 4 2 2" xfId="42022" xr:uid="{00000000-0005-0000-0000-000068520000}"/>
    <cellStyle name="Normal 5 2 5 4 4 3" xfId="13523" xr:uid="{00000000-0005-0000-0000-000069520000}"/>
    <cellStyle name="Normal 5 2 5 4 4 3 2" xfId="36707" xr:uid="{00000000-0005-0000-0000-00006A520000}"/>
    <cellStyle name="Normal 5 2 5 4 4 4" xfId="31397" xr:uid="{00000000-0005-0000-0000-00006B520000}"/>
    <cellStyle name="Normal 5 2 5 4 4 5" xfId="26082" xr:uid="{00000000-0005-0000-0000-00006C520000}"/>
    <cellStyle name="Normal 5 2 5 4 5" xfId="15304" xr:uid="{00000000-0005-0000-0000-00006D520000}"/>
    <cellStyle name="Normal 5 2 5 4 5 2" xfId="38491" xr:uid="{00000000-0005-0000-0000-00006E520000}"/>
    <cellStyle name="Normal 5 2 5 4 6" xfId="9995" xr:uid="{00000000-0005-0000-0000-00006F520000}"/>
    <cellStyle name="Normal 5 2 5 4 6 2" xfId="33176" xr:uid="{00000000-0005-0000-0000-000070520000}"/>
    <cellStyle name="Normal 5 2 5 4 7" xfId="20622" xr:uid="{00000000-0005-0000-0000-000071520000}"/>
    <cellStyle name="Normal 5 2 5 4 7 2" xfId="27866" xr:uid="{00000000-0005-0000-0000-000072520000}"/>
    <cellStyle name="Normal 5 2 5 4 8" xfId="22551" xr:uid="{00000000-0005-0000-0000-000073520000}"/>
    <cellStyle name="Normal 5 2 5 4 9" xfId="43817" xr:uid="{00000000-0005-0000-0000-000074520000}"/>
    <cellStyle name="Normal 5 2 5 5" xfId="607" xr:uid="{00000000-0005-0000-0000-000075520000}"/>
    <cellStyle name="Normal 5 2 5 5 10" xfId="2571" xr:uid="{00000000-0005-0000-0000-000076520000}"/>
    <cellStyle name="Normal 5 2 5 5 2" xfId="6201" xr:uid="{00000000-0005-0000-0000-000077520000}"/>
    <cellStyle name="Normal 5 2 5 5 2 2" xfId="16644" xr:uid="{00000000-0005-0000-0000-000078520000}"/>
    <cellStyle name="Normal 5 2 5 5 2 2 2" xfId="39848" xr:uid="{00000000-0005-0000-0000-000079520000}"/>
    <cellStyle name="Normal 5 2 5 5 2 3" xfId="11350" xr:uid="{00000000-0005-0000-0000-00007A520000}"/>
    <cellStyle name="Normal 5 2 5 5 2 3 2" xfId="34533" xr:uid="{00000000-0005-0000-0000-00007B520000}"/>
    <cellStyle name="Normal 5 2 5 5 2 4" xfId="29223" xr:uid="{00000000-0005-0000-0000-00007C520000}"/>
    <cellStyle name="Normal 5 2 5 5 2 5" xfId="23908" xr:uid="{00000000-0005-0000-0000-00007D520000}"/>
    <cellStyle name="Normal 5 2 5 5 3" xfId="7933" xr:uid="{00000000-0005-0000-0000-00007E520000}"/>
    <cellStyle name="Normal 5 2 5 5 3 2" xfId="18272" xr:uid="{00000000-0005-0000-0000-00007F520000}"/>
    <cellStyle name="Normal 5 2 5 5 3 2 2" xfId="41616" xr:uid="{00000000-0005-0000-0000-000080520000}"/>
    <cellStyle name="Normal 5 2 5 5 3 3" xfId="13117" xr:uid="{00000000-0005-0000-0000-000081520000}"/>
    <cellStyle name="Normal 5 2 5 5 3 3 2" xfId="36301" xr:uid="{00000000-0005-0000-0000-000082520000}"/>
    <cellStyle name="Normal 5 2 5 5 3 4" xfId="30991" xr:uid="{00000000-0005-0000-0000-000083520000}"/>
    <cellStyle name="Normal 5 2 5 5 3 5" xfId="25676" xr:uid="{00000000-0005-0000-0000-000084520000}"/>
    <cellStyle name="Normal 5 2 5 5 4" xfId="14898" xr:uid="{00000000-0005-0000-0000-000085520000}"/>
    <cellStyle name="Normal 5 2 5 5 4 2" xfId="38085" xr:uid="{00000000-0005-0000-0000-000086520000}"/>
    <cellStyle name="Normal 5 2 5 5 5" xfId="9589" xr:uid="{00000000-0005-0000-0000-000087520000}"/>
    <cellStyle name="Normal 5 2 5 5 5 2" xfId="32770" xr:uid="{00000000-0005-0000-0000-000088520000}"/>
    <cellStyle name="Normal 5 2 5 5 6" xfId="20216" xr:uid="{00000000-0005-0000-0000-000089520000}"/>
    <cellStyle name="Normal 5 2 5 5 6 2" xfId="27460" xr:uid="{00000000-0005-0000-0000-00008A520000}"/>
    <cellStyle name="Normal 5 2 5 5 7" xfId="22145" xr:uid="{00000000-0005-0000-0000-00008B520000}"/>
    <cellStyle name="Normal 5 2 5 5 8" xfId="43411" xr:uid="{00000000-0005-0000-0000-00008C520000}"/>
    <cellStyle name="Normal 5 2 5 5 9" xfId="4959" xr:uid="{00000000-0005-0000-0000-00008D520000}"/>
    <cellStyle name="Normal 5 2 5 6" xfId="1434" xr:uid="{00000000-0005-0000-0000-00008E520000}"/>
    <cellStyle name="Normal 5 2 5 6 10" xfId="3383" xr:uid="{00000000-0005-0000-0000-00008F520000}"/>
    <cellStyle name="Normal 5 2 5 6 2" xfId="7000" xr:uid="{00000000-0005-0000-0000-000090520000}"/>
    <cellStyle name="Normal 5 2 5 6 2 2" xfId="17372" xr:uid="{00000000-0005-0000-0000-000091520000}"/>
    <cellStyle name="Normal 5 2 5 6 2 2 2" xfId="40660" xr:uid="{00000000-0005-0000-0000-000092520000}"/>
    <cellStyle name="Normal 5 2 5 6 2 3" xfId="12162" xr:uid="{00000000-0005-0000-0000-000093520000}"/>
    <cellStyle name="Normal 5 2 5 6 2 3 2" xfId="35345" xr:uid="{00000000-0005-0000-0000-000094520000}"/>
    <cellStyle name="Normal 5 2 5 6 2 4" xfId="30035" xr:uid="{00000000-0005-0000-0000-000095520000}"/>
    <cellStyle name="Normal 5 2 5 6 2 5" xfId="24720" xr:uid="{00000000-0005-0000-0000-000096520000}"/>
    <cellStyle name="Normal 5 2 5 6 3" xfId="8661" xr:uid="{00000000-0005-0000-0000-000097520000}"/>
    <cellStyle name="Normal 5 2 5 6 3 2" xfId="19083" xr:uid="{00000000-0005-0000-0000-000098520000}"/>
    <cellStyle name="Normal 5 2 5 6 3 2 2" xfId="42428" xr:uid="{00000000-0005-0000-0000-000099520000}"/>
    <cellStyle name="Normal 5 2 5 6 3 3" xfId="13929" xr:uid="{00000000-0005-0000-0000-00009A520000}"/>
    <cellStyle name="Normal 5 2 5 6 3 3 2" xfId="37113" xr:uid="{00000000-0005-0000-0000-00009B520000}"/>
    <cellStyle name="Normal 5 2 5 6 3 4" xfId="31803" xr:uid="{00000000-0005-0000-0000-00009C520000}"/>
    <cellStyle name="Normal 5 2 5 6 3 5" xfId="26488" xr:uid="{00000000-0005-0000-0000-00009D520000}"/>
    <cellStyle name="Normal 5 2 5 6 4" xfId="15710" xr:uid="{00000000-0005-0000-0000-00009E520000}"/>
    <cellStyle name="Normal 5 2 5 6 4 2" xfId="38897" xr:uid="{00000000-0005-0000-0000-00009F520000}"/>
    <cellStyle name="Normal 5 2 5 6 5" xfId="10401" xr:uid="{00000000-0005-0000-0000-0000A0520000}"/>
    <cellStyle name="Normal 5 2 5 6 5 2" xfId="33582" xr:uid="{00000000-0005-0000-0000-0000A1520000}"/>
    <cellStyle name="Normal 5 2 5 6 6" xfId="21028" xr:uid="{00000000-0005-0000-0000-0000A2520000}"/>
    <cellStyle name="Normal 5 2 5 6 6 2" xfId="28272" xr:uid="{00000000-0005-0000-0000-0000A3520000}"/>
    <cellStyle name="Normal 5 2 5 6 7" xfId="22957" xr:uid="{00000000-0005-0000-0000-0000A4520000}"/>
    <cellStyle name="Normal 5 2 5 6 8" xfId="44223" xr:uid="{00000000-0005-0000-0000-0000A5520000}"/>
    <cellStyle name="Normal 5 2 5 6 9" xfId="4960" xr:uid="{00000000-0005-0000-0000-0000A6520000}"/>
    <cellStyle name="Normal 5 2 5 7" xfId="6068" xr:uid="{00000000-0005-0000-0000-0000A7520000}"/>
    <cellStyle name="Normal 5 2 5 7 2" xfId="16523" xr:uid="{00000000-0005-0000-0000-0000A8520000}"/>
    <cellStyle name="Normal 5 2 5 7 2 2" xfId="39714" xr:uid="{00000000-0005-0000-0000-0000A9520000}"/>
    <cellStyle name="Normal 5 2 5 7 3" xfId="11216" xr:uid="{00000000-0005-0000-0000-0000AA520000}"/>
    <cellStyle name="Normal 5 2 5 7 3 2" xfId="34399" xr:uid="{00000000-0005-0000-0000-0000AB520000}"/>
    <cellStyle name="Normal 5 2 5 7 4" xfId="29089" xr:uid="{00000000-0005-0000-0000-0000AC520000}"/>
    <cellStyle name="Normal 5 2 5 7 5" xfId="23774" xr:uid="{00000000-0005-0000-0000-0000AD520000}"/>
    <cellStyle name="Normal 5 2 5 8" xfId="7812" xr:uid="{00000000-0005-0000-0000-0000AE520000}"/>
    <cellStyle name="Normal 5 2 5 8 2" xfId="18139" xr:uid="{00000000-0005-0000-0000-0000AF520000}"/>
    <cellStyle name="Normal 5 2 5 8 2 2" xfId="41482" xr:uid="{00000000-0005-0000-0000-0000B0520000}"/>
    <cellStyle name="Normal 5 2 5 8 3" xfId="12983" xr:uid="{00000000-0005-0000-0000-0000B1520000}"/>
    <cellStyle name="Normal 5 2 5 8 3 2" xfId="36167" xr:uid="{00000000-0005-0000-0000-0000B2520000}"/>
    <cellStyle name="Normal 5 2 5 8 4" xfId="30857" xr:uid="{00000000-0005-0000-0000-0000B3520000}"/>
    <cellStyle name="Normal 5 2 5 8 5" xfId="25542" xr:uid="{00000000-0005-0000-0000-0000B4520000}"/>
    <cellStyle name="Normal 5 2 5 9" xfId="14764" xr:uid="{00000000-0005-0000-0000-0000B5520000}"/>
    <cellStyle name="Normal 5 2 5 9 2" xfId="37951" xr:uid="{00000000-0005-0000-0000-0000B6520000}"/>
    <cellStyle name="Normal 5 2 6" xfId="695" xr:uid="{00000000-0005-0000-0000-0000B7520000}"/>
    <cellStyle name="Normal 5 2 6 10" xfId="43496" xr:uid="{00000000-0005-0000-0000-0000B8520000}"/>
    <cellStyle name="Normal 5 2 6 11" xfId="4961" xr:uid="{00000000-0005-0000-0000-0000B9520000}"/>
    <cellStyle name="Normal 5 2 6 12" xfId="2656" xr:uid="{00000000-0005-0000-0000-0000BA520000}"/>
    <cellStyle name="Normal 5 2 6 2" xfId="1111" xr:uid="{00000000-0005-0000-0000-0000BB520000}"/>
    <cellStyle name="Normal 5 2 6 2 10" xfId="4962" xr:uid="{00000000-0005-0000-0000-0000BC520000}"/>
    <cellStyle name="Normal 5 2 6 2 11" xfId="3062" xr:uid="{00000000-0005-0000-0000-0000BD520000}"/>
    <cellStyle name="Normal 5 2 6 2 2" xfId="1926" xr:uid="{00000000-0005-0000-0000-0000BE520000}"/>
    <cellStyle name="Normal 5 2 6 2 2 10" xfId="3874" xr:uid="{00000000-0005-0000-0000-0000BF520000}"/>
    <cellStyle name="Normal 5 2 6 2 2 2" xfId="7484" xr:uid="{00000000-0005-0000-0000-0000C0520000}"/>
    <cellStyle name="Normal 5 2 6 2 2 2 2" xfId="17827" xr:uid="{00000000-0005-0000-0000-0000C1520000}"/>
    <cellStyle name="Normal 5 2 6 2 2 2 2 2" xfId="41151" xr:uid="{00000000-0005-0000-0000-0000C2520000}"/>
    <cellStyle name="Normal 5 2 6 2 2 2 3" xfId="12653" xr:uid="{00000000-0005-0000-0000-0000C3520000}"/>
    <cellStyle name="Normal 5 2 6 2 2 2 3 2" xfId="35836" xr:uid="{00000000-0005-0000-0000-0000C4520000}"/>
    <cellStyle name="Normal 5 2 6 2 2 2 4" xfId="30526" xr:uid="{00000000-0005-0000-0000-0000C5520000}"/>
    <cellStyle name="Normal 5 2 6 2 2 2 5" xfId="25211" xr:uid="{00000000-0005-0000-0000-0000C6520000}"/>
    <cellStyle name="Normal 5 2 6 2 2 3" xfId="9117" xr:uid="{00000000-0005-0000-0000-0000C7520000}"/>
    <cellStyle name="Normal 5 2 6 2 2 3 2" xfId="19574" xr:uid="{00000000-0005-0000-0000-0000C8520000}"/>
    <cellStyle name="Normal 5 2 6 2 2 3 2 2" xfId="42919" xr:uid="{00000000-0005-0000-0000-0000C9520000}"/>
    <cellStyle name="Normal 5 2 6 2 2 3 3" xfId="14420" xr:uid="{00000000-0005-0000-0000-0000CA520000}"/>
    <cellStyle name="Normal 5 2 6 2 2 3 3 2" xfId="37604" xr:uid="{00000000-0005-0000-0000-0000CB520000}"/>
    <cellStyle name="Normal 5 2 6 2 2 3 4" xfId="32294" xr:uid="{00000000-0005-0000-0000-0000CC520000}"/>
    <cellStyle name="Normal 5 2 6 2 2 3 5" xfId="26979" xr:uid="{00000000-0005-0000-0000-0000CD520000}"/>
    <cellStyle name="Normal 5 2 6 2 2 4" xfId="16201" xr:uid="{00000000-0005-0000-0000-0000CE520000}"/>
    <cellStyle name="Normal 5 2 6 2 2 4 2" xfId="39388" xr:uid="{00000000-0005-0000-0000-0000CF520000}"/>
    <cellStyle name="Normal 5 2 6 2 2 5" xfId="10892" xr:uid="{00000000-0005-0000-0000-0000D0520000}"/>
    <cellStyle name="Normal 5 2 6 2 2 5 2" xfId="34073" xr:uid="{00000000-0005-0000-0000-0000D1520000}"/>
    <cellStyle name="Normal 5 2 6 2 2 6" xfId="21519" xr:uid="{00000000-0005-0000-0000-0000D2520000}"/>
    <cellStyle name="Normal 5 2 6 2 2 6 2" xfId="28763" xr:uid="{00000000-0005-0000-0000-0000D3520000}"/>
    <cellStyle name="Normal 5 2 6 2 2 7" xfId="23448" xr:uid="{00000000-0005-0000-0000-0000D4520000}"/>
    <cellStyle name="Normal 5 2 6 2 2 8" xfId="44714" xr:uid="{00000000-0005-0000-0000-0000D5520000}"/>
    <cellStyle name="Normal 5 2 6 2 2 9" xfId="4963" xr:uid="{00000000-0005-0000-0000-0000D6520000}"/>
    <cellStyle name="Normal 5 2 6 2 3" xfId="6684" xr:uid="{00000000-0005-0000-0000-0000D7520000}"/>
    <cellStyle name="Normal 5 2 6 2 3 2" xfId="17075" xr:uid="{00000000-0005-0000-0000-0000D8520000}"/>
    <cellStyle name="Normal 5 2 6 2 3 2 2" xfId="40339" xr:uid="{00000000-0005-0000-0000-0000D9520000}"/>
    <cellStyle name="Normal 5 2 6 2 3 3" xfId="11841" xr:uid="{00000000-0005-0000-0000-0000DA520000}"/>
    <cellStyle name="Normal 5 2 6 2 3 3 2" xfId="35024" xr:uid="{00000000-0005-0000-0000-0000DB520000}"/>
    <cellStyle name="Normal 5 2 6 2 3 4" xfId="29714" xr:uid="{00000000-0005-0000-0000-0000DC520000}"/>
    <cellStyle name="Normal 5 2 6 2 3 5" xfId="24399" xr:uid="{00000000-0005-0000-0000-0000DD520000}"/>
    <cellStyle name="Normal 5 2 6 2 4" xfId="8364" xr:uid="{00000000-0005-0000-0000-0000DE520000}"/>
    <cellStyle name="Normal 5 2 6 2 4 2" xfId="18762" xr:uid="{00000000-0005-0000-0000-0000DF520000}"/>
    <cellStyle name="Normal 5 2 6 2 4 2 2" xfId="42107" xr:uid="{00000000-0005-0000-0000-0000E0520000}"/>
    <cellStyle name="Normal 5 2 6 2 4 3" xfId="13608" xr:uid="{00000000-0005-0000-0000-0000E1520000}"/>
    <cellStyle name="Normal 5 2 6 2 4 3 2" xfId="36792" xr:uid="{00000000-0005-0000-0000-0000E2520000}"/>
    <cellStyle name="Normal 5 2 6 2 4 4" xfId="31482" xr:uid="{00000000-0005-0000-0000-0000E3520000}"/>
    <cellStyle name="Normal 5 2 6 2 4 5" xfId="26167" xr:uid="{00000000-0005-0000-0000-0000E4520000}"/>
    <cellStyle name="Normal 5 2 6 2 5" xfId="15389" xr:uid="{00000000-0005-0000-0000-0000E5520000}"/>
    <cellStyle name="Normal 5 2 6 2 5 2" xfId="38576" xr:uid="{00000000-0005-0000-0000-0000E6520000}"/>
    <cellStyle name="Normal 5 2 6 2 6" xfId="10080" xr:uid="{00000000-0005-0000-0000-0000E7520000}"/>
    <cellStyle name="Normal 5 2 6 2 6 2" xfId="33261" xr:uid="{00000000-0005-0000-0000-0000E8520000}"/>
    <cellStyle name="Normal 5 2 6 2 7" xfId="20707" xr:uid="{00000000-0005-0000-0000-0000E9520000}"/>
    <cellStyle name="Normal 5 2 6 2 7 2" xfId="27951" xr:uid="{00000000-0005-0000-0000-0000EA520000}"/>
    <cellStyle name="Normal 5 2 6 2 8" xfId="22636" xr:uid="{00000000-0005-0000-0000-0000EB520000}"/>
    <cellStyle name="Normal 5 2 6 2 9" xfId="43902" xr:uid="{00000000-0005-0000-0000-0000EC520000}"/>
    <cellStyle name="Normal 5 2 6 3" xfId="1519" xr:uid="{00000000-0005-0000-0000-0000ED520000}"/>
    <cellStyle name="Normal 5 2 6 3 10" xfId="3468" xr:uid="{00000000-0005-0000-0000-0000EE520000}"/>
    <cellStyle name="Normal 5 2 6 3 2" xfId="7084" xr:uid="{00000000-0005-0000-0000-0000EF520000}"/>
    <cellStyle name="Normal 5 2 6 3 2 2" xfId="17445" xr:uid="{00000000-0005-0000-0000-0000F0520000}"/>
    <cellStyle name="Normal 5 2 6 3 2 2 2" xfId="40745" xr:uid="{00000000-0005-0000-0000-0000F1520000}"/>
    <cellStyle name="Normal 5 2 6 3 2 3" xfId="12247" xr:uid="{00000000-0005-0000-0000-0000F2520000}"/>
    <cellStyle name="Normal 5 2 6 3 2 3 2" xfId="35430" xr:uid="{00000000-0005-0000-0000-0000F3520000}"/>
    <cellStyle name="Normal 5 2 6 3 2 4" xfId="30120" xr:uid="{00000000-0005-0000-0000-0000F4520000}"/>
    <cellStyle name="Normal 5 2 6 3 2 5" xfId="24805" xr:uid="{00000000-0005-0000-0000-0000F5520000}"/>
    <cellStyle name="Normal 5 2 6 3 3" xfId="8734" xr:uid="{00000000-0005-0000-0000-0000F6520000}"/>
    <cellStyle name="Normal 5 2 6 3 3 2" xfId="19168" xr:uid="{00000000-0005-0000-0000-0000F7520000}"/>
    <cellStyle name="Normal 5 2 6 3 3 2 2" xfId="42513" xr:uid="{00000000-0005-0000-0000-0000F8520000}"/>
    <cellStyle name="Normal 5 2 6 3 3 3" xfId="14014" xr:uid="{00000000-0005-0000-0000-0000F9520000}"/>
    <cellStyle name="Normal 5 2 6 3 3 3 2" xfId="37198" xr:uid="{00000000-0005-0000-0000-0000FA520000}"/>
    <cellStyle name="Normal 5 2 6 3 3 4" xfId="31888" xr:uid="{00000000-0005-0000-0000-0000FB520000}"/>
    <cellStyle name="Normal 5 2 6 3 3 5" xfId="26573" xr:uid="{00000000-0005-0000-0000-0000FC520000}"/>
    <cellStyle name="Normal 5 2 6 3 4" xfId="15795" xr:uid="{00000000-0005-0000-0000-0000FD520000}"/>
    <cellStyle name="Normal 5 2 6 3 4 2" xfId="38982" xr:uid="{00000000-0005-0000-0000-0000FE520000}"/>
    <cellStyle name="Normal 5 2 6 3 5" xfId="10486" xr:uid="{00000000-0005-0000-0000-0000FF520000}"/>
    <cellStyle name="Normal 5 2 6 3 5 2" xfId="33667" xr:uid="{00000000-0005-0000-0000-000000530000}"/>
    <cellStyle name="Normal 5 2 6 3 6" xfId="21113" xr:uid="{00000000-0005-0000-0000-000001530000}"/>
    <cellStyle name="Normal 5 2 6 3 6 2" xfId="28357" xr:uid="{00000000-0005-0000-0000-000002530000}"/>
    <cellStyle name="Normal 5 2 6 3 7" xfId="23042" xr:uid="{00000000-0005-0000-0000-000003530000}"/>
    <cellStyle name="Normal 5 2 6 3 8" xfId="44308" xr:uid="{00000000-0005-0000-0000-000004530000}"/>
    <cellStyle name="Normal 5 2 6 3 9" xfId="4964" xr:uid="{00000000-0005-0000-0000-000005530000}"/>
    <cellStyle name="Normal 5 2 6 4" xfId="6285" xr:uid="{00000000-0005-0000-0000-000006530000}"/>
    <cellStyle name="Normal 5 2 6 4 2" xfId="16717" xr:uid="{00000000-0005-0000-0000-000007530000}"/>
    <cellStyle name="Normal 5 2 6 4 2 2" xfId="39933" xr:uid="{00000000-0005-0000-0000-000008530000}"/>
    <cellStyle name="Normal 5 2 6 4 3" xfId="11435" xr:uid="{00000000-0005-0000-0000-000009530000}"/>
    <cellStyle name="Normal 5 2 6 4 3 2" xfId="34618" xr:uid="{00000000-0005-0000-0000-00000A530000}"/>
    <cellStyle name="Normal 5 2 6 4 4" xfId="29308" xr:uid="{00000000-0005-0000-0000-00000B530000}"/>
    <cellStyle name="Normal 5 2 6 4 5" xfId="23993" xr:uid="{00000000-0005-0000-0000-00000C530000}"/>
    <cellStyle name="Normal 5 2 6 5" xfId="8006" xr:uid="{00000000-0005-0000-0000-00000D530000}"/>
    <cellStyle name="Normal 5 2 6 5 2" xfId="18357" xr:uid="{00000000-0005-0000-0000-00000E530000}"/>
    <cellStyle name="Normal 5 2 6 5 2 2" xfId="41701" xr:uid="{00000000-0005-0000-0000-00000F530000}"/>
    <cellStyle name="Normal 5 2 6 5 3" xfId="13202" xr:uid="{00000000-0005-0000-0000-000010530000}"/>
    <cellStyle name="Normal 5 2 6 5 3 2" xfId="36386" xr:uid="{00000000-0005-0000-0000-000011530000}"/>
    <cellStyle name="Normal 5 2 6 5 4" xfId="31076" xr:uid="{00000000-0005-0000-0000-000012530000}"/>
    <cellStyle name="Normal 5 2 6 5 5" xfId="25761" xr:uid="{00000000-0005-0000-0000-000013530000}"/>
    <cellStyle name="Normal 5 2 6 6" xfId="14983" xr:uid="{00000000-0005-0000-0000-000014530000}"/>
    <cellStyle name="Normal 5 2 6 6 2" xfId="38170" xr:uid="{00000000-0005-0000-0000-000015530000}"/>
    <cellStyle name="Normal 5 2 6 7" xfId="9674" xr:uid="{00000000-0005-0000-0000-000016530000}"/>
    <cellStyle name="Normal 5 2 6 7 2" xfId="32855" xr:uid="{00000000-0005-0000-0000-000017530000}"/>
    <cellStyle name="Normal 5 2 6 8" xfId="20301" xr:uid="{00000000-0005-0000-0000-000018530000}"/>
    <cellStyle name="Normal 5 2 6 8 2" xfId="27545" xr:uid="{00000000-0005-0000-0000-000019530000}"/>
    <cellStyle name="Normal 5 2 6 9" xfId="22230" xr:uid="{00000000-0005-0000-0000-00001A530000}"/>
    <cellStyle name="Normal 5 2 7" xfId="832" xr:uid="{00000000-0005-0000-0000-00001B530000}"/>
    <cellStyle name="Normal 5 2 7 10" xfId="43625" xr:uid="{00000000-0005-0000-0000-00001C530000}"/>
    <cellStyle name="Normal 5 2 7 11" xfId="4965" xr:uid="{00000000-0005-0000-0000-00001D530000}"/>
    <cellStyle name="Normal 5 2 7 12" xfId="2785" xr:uid="{00000000-0005-0000-0000-00001E530000}"/>
    <cellStyle name="Normal 5 2 7 2" xfId="1240" xr:uid="{00000000-0005-0000-0000-00001F530000}"/>
    <cellStyle name="Normal 5 2 7 2 10" xfId="4966" xr:uid="{00000000-0005-0000-0000-000020530000}"/>
    <cellStyle name="Normal 5 2 7 2 11" xfId="3191" xr:uid="{00000000-0005-0000-0000-000021530000}"/>
    <cellStyle name="Normal 5 2 7 2 2" xfId="2055" xr:uid="{00000000-0005-0000-0000-000022530000}"/>
    <cellStyle name="Normal 5 2 7 2 2 10" xfId="4003" xr:uid="{00000000-0005-0000-0000-000023530000}"/>
    <cellStyle name="Normal 5 2 7 2 2 2" xfId="7611" xr:uid="{00000000-0005-0000-0000-000024530000}"/>
    <cellStyle name="Normal 5 2 7 2 2 2 2" xfId="17944" xr:uid="{00000000-0005-0000-0000-000025530000}"/>
    <cellStyle name="Normal 5 2 7 2 2 2 2 2" xfId="41280" xr:uid="{00000000-0005-0000-0000-000026530000}"/>
    <cellStyle name="Normal 5 2 7 2 2 2 3" xfId="12782" xr:uid="{00000000-0005-0000-0000-000027530000}"/>
    <cellStyle name="Normal 5 2 7 2 2 2 3 2" xfId="35965" xr:uid="{00000000-0005-0000-0000-000028530000}"/>
    <cellStyle name="Normal 5 2 7 2 2 2 4" xfId="30655" xr:uid="{00000000-0005-0000-0000-000029530000}"/>
    <cellStyle name="Normal 5 2 7 2 2 2 5" xfId="25340" xr:uid="{00000000-0005-0000-0000-00002A530000}"/>
    <cellStyle name="Normal 5 2 7 2 2 3" xfId="9234" xr:uid="{00000000-0005-0000-0000-00002B530000}"/>
    <cellStyle name="Normal 5 2 7 2 2 3 2" xfId="19703" xr:uid="{00000000-0005-0000-0000-00002C530000}"/>
    <cellStyle name="Normal 5 2 7 2 2 3 2 2" xfId="43048" xr:uid="{00000000-0005-0000-0000-00002D530000}"/>
    <cellStyle name="Normal 5 2 7 2 2 3 3" xfId="14549" xr:uid="{00000000-0005-0000-0000-00002E530000}"/>
    <cellStyle name="Normal 5 2 7 2 2 3 3 2" xfId="37733" xr:uid="{00000000-0005-0000-0000-00002F530000}"/>
    <cellStyle name="Normal 5 2 7 2 2 3 4" xfId="32423" xr:uid="{00000000-0005-0000-0000-000030530000}"/>
    <cellStyle name="Normal 5 2 7 2 2 3 5" xfId="27108" xr:uid="{00000000-0005-0000-0000-000031530000}"/>
    <cellStyle name="Normal 5 2 7 2 2 4" xfId="16330" xr:uid="{00000000-0005-0000-0000-000032530000}"/>
    <cellStyle name="Normal 5 2 7 2 2 4 2" xfId="39517" xr:uid="{00000000-0005-0000-0000-000033530000}"/>
    <cellStyle name="Normal 5 2 7 2 2 5" xfId="11021" xr:uid="{00000000-0005-0000-0000-000034530000}"/>
    <cellStyle name="Normal 5 2 7 2 2 5 2" xfId="34202" xr:uid="{00000000-0005-0000-0000-000035530000}"/>
    <cellStyle name="Normal 5 2 7 2 2 6" xfId="21648" xr:uid="{00000000-0005-0000-0000-000036530000}"/>
    <cellStyle name="Normal 5 2 7 2 2 6 2" xfId="28892" xr:uid="{00000000-0005-0000-0000-000037530000}"/>
    <cellStyle name="Normal 5 2 7 2 2 7" xfId="23577" xr:uid="{00000000-0005-0000-0000-000038530000}"/>
    <cellStyle name="Normal 5 2 7 2 2 8" xfId="44843" xr:uid="{00000000-0005-0000-0000-000039530000}"/>
    <cellStyle name="Normal 5 2 7 2 2 9" xfId="4967" xr:uid="{00000000-0005-0000-0000-00003A530000}"/>
    <cellStyle name="Normal 5 2 7 2 3" xfId="6811" xr:uid="{00000000-0005-0000-0000-00003B530000}"/>
    <cellStyle name="Normal 5 2 7 2 3 2" xfId="17180" xr:uid="{00000000-0005-0000-0000-00003C530000}"/>
    <cellStyle name="Normal 5 2 7 2 3 2 2" xfId="40468" xr:uid="{00000000-0005-0000-0000-00003D530000}"/>
    <cellStyle name="Normal 5 2 7 2 3 3" xfId="11970" xr:uid="{00000000-0005-0000-0000-00003E530000}"/>
    <cellStyle name="Normal 5 2 7 2 3 3 2" xfId="35153" xr:uid="{00000000-0005-0000-0000-00003F530000}"/>
    <cellStyle name="Normal 5 2 7 2 3 4" xfId="29843" xr:uid="{00000000-0005-0000-0000-000040530000}"/>
    <cellStyle name="Normal 5 2 7 2 3 5" xfId="24528" xr:uid="{00000000-0005-0000-0000-000041530000}"/>
    <cellStyle name="Normal 5 2 7 2 4" xfId="8469" xr:uid="{00000000-0005-0000-0000-000042530000}"/>
    <cellStyle name="Normal 5 2 7 2 4 2" xfId="18891" xr:uid="{00000000-0005-0000-0000-000043530000}"/>
    <cellStyle name="Normal 5 2 7 2 4 2 2" xfId="42236" xr:uid="{00000000-0005-0000-0000-000044530000}"/>
    <cellStyle name="Normal 5 2 7 2 4 3" xfId="13737" xr:uid="{00000000-0005-0000-0000-000045530000}"/>
    <cellStyle name="Normal 5 2 7 2 4 3 2" xfId="36921" xr:uid="{00000000-0005-0000-0000-000046530000}"/>
    <cellStyle name="Normal 5 2 7 2 4 4" xfId="31611" xr:uid="{00000000-0005-0000-0000-000047530000}"/>
    <cellStyle name="Normal 5 2 7 2 4 5" xfId="26296" xr:uid="{00000000-0005-0000-0000-000048530000}"/>
    <cellStyle name="Normal 5 2 7 2 5" xfId="15518" xr:uid="{00000000-0005-0000-0000-000049530000}"/>
    <cellStyle name="Normal 5 2 7 2 5 2" xfId="38705" xr:uid="{00000000-0005-0000-0000-00004A530000}"/>
    <cellStyle name="Normal 5 2 7 2 6" xfId="10209" xr:uid="{00000000-0005-0000-0000-00004B530000}"/>
    <cellStyle name="Normal 5 2 7 2 6 2" xfId="33390" xr:uid="{00000000-0005-0000-0000-00004C530000}"/>
    <cellStyle name="Normal 5 2 7 2 7" xfId="20836" xr:uid="{00000000-0005-0000-0000-00004D530000}"/>
    <cellStyle name="Normal 5 2 7 2 7 2" xfId="28080" xr:uid="{00000000-0005-0000-0000-00004E530000}"/>
    <cellStyle name="Normal 5 2 7 2 8" xfId="22765" xr:uid="{00000000-0005-0000-0000-00004F530000}"/>
    <cellStyle name="Normal 5 2 7 2 9" xfId="44031" xr:uid="{00000000-0005-0000-0000-000050530000}"/>
    <cellStyle name="Normal 5 2 7 3" xfId="1648" xr:uid="{00000000-0005-0000-0000-000051530000}"/>
    <cellStyle name="Normal 5 2 7 3 10" xfId="3597" xr:uid="{00000000-0005-0000-0000-000052530000}"/>
    <cellStyle name="Normal 5 2 7 3 2" xfId="7211" xr:uid="{00000000-0005-0000-0000-000053530000}"/>
    <cellStyle name="Normal 5 2 7 3 2 2" xfId="17562" xr:uid="{00000000-0005-0000-0000-000054530000}"/>
    <cellStyle name="Normal 5 2 7 3 2 2 2" xfId="40874" xr:uid="{00000000-0005-0000-0000-000055530000}"/>
    <cellStyle name="Normal 5 2 7 3 2 3" xfId="12376" xr:uid="{00000000-0005-0000-0000-000056530000}"/>
    <cellStyle name="Normal 5 2 7 3 2 3 2" xfId="35559" xr:uid="{00000000-0005-0000-0000-000057530000}"/>
    <cellStyle name="Normal 5 2 7 3 2 4" xfId="30249" xr:uid="{00000000-0005-0000-0000-000058530000}"/>
    <cellStyle name="Normal 5 2 7 3 2 5" xfId="24934" xr:uid="{00000000-0005-0000-0000-000059530000}"/>
    <cellStyle name="Normal 5 2 7 3 3" xfId="8851" xr:uid="{00000000-0005-0000-0000-00005A530000}"/>
    <cellStyle name="Normal 5 2 7 3 3 2" xfId="19297" xr:uid="{00000000-0005-0000-0000-00005B530000}"/>
    <cellStyle name="Normal 5 2 7 3 3 2 2" xfId="42642" xr:uid="{00000000-0005-0000-0000-00005C530000}"/>
    <cellStyle name="Normal 5 2 7 3 3 3" xfId="14143" xr:uid="{00000000-0005-0000-0000-00005D530000}"/>
    <cellStyle name="Normal 5 2 7 3 3 3 2" xfId="37327" xr:uid="{00000000-0005-0000-0000-00005E530000}"/>
    <cellStyle name="Normal 5 2 7 3 3 4" xfId="32017" xr:uid="{00000000-0005-0000-0000-00005F530000}"/>
    <cellStyle name="Normal 5 2 7 3 3 5" xfId="26702" xr:uid="{00000000-0005-0000-0000-000060530000}"/>
    <cellStyle name="Normal 5 2 7 3 4" xfId="15924" xr:uid="{00000000-0005-0000-0000-000061530000}"/>
    <cellStyle name="Normal 5 2 7 3 4 2" xfId="39111" xr:uid="{00000000-0005-0000-0000-000062530000}"/>
    <cellStyle name="Normal 5 2 7 3 5" xfId="10615" xr:uid="{00000000-0005-0000-0000-000063530000}"/>
    <cellStyle name="Normal 5 2 7 3 5 2" xfId="33796" xr:uid="{00000000-0005-0000-0000-000064530000}"/>
    <cellStyle name="Normal 5 2 7 3 6" xfId="21242" xr:uid="{00000000-0005-0000-0000-000065530000}"/>
    <cellStyle name="Normal 5 2 7 3 6 2" xfId="28486" xr:uid="{00000000-0005-0000-0000-000066530000}"/>
    <cellStyle name="Normal 5 2 7 3 7" xfId="23171" xr:uid="{00000000-0005-0000-0000-000067530000}"/>
    <cellStyle name="Normal 5 2 7 3 8" xfId="44437" xr:uid="{00000000-0005-0000-0000-000068530000}"/>
    <cellStyle name="Normal 5 2 7 3 9" xfId="4968" xr:uid="{00000000-0005-0000-0000-000069530000}"/>
    <cellStyle name="Normal 5 2 7 4" xfId="6412" xr:uid="{00000000-0005-0000-0000-00006A530000}"/>
    <cellStyle name="Normal 5 2 7 4 2" xfId="16822" xr:uid="{00000000-0005-0000-0000-00006B530000}"/>
    <cellStyle name="Normal 5 2 7 4 2 2" xfId="40062" xr:uid="{00000000-0005-0000-0000-00006C530000}"/>
    <cellStyle name="Normal 5 2 7 4 3" xfId="11564" xr:uid="{00000000-0005-0000-0000-00006D530000}"/>
    <cellStyle name="Normal 5 2 7 4 3 2" xfId="34747" xr:uid="{00000000-0005-0000-0000-00006E530000}"/>
    <cellStyle name="Normal 5 2 7 4 4" xfId="29437" xr:uid="{00000000-0005-0000-0000-00006F530000}"/>
    <cellStyle name="Normal 5 2 7 4 5" xfId="24122" xr:uid="{00000000-0005-0000-0000-000070530000}"/>
    <cellStyle name="Normal 5 2 7 5" xfId="8111" xr:uid="{00000000-0005-0000-0000-000071530000}"/>
    <cellStyle name="Normal 5 2 7 5 2" xfId="18486" xr:uid="{00000000-0005-0000-0000-000072530000}"/>
    <cellStyle name="Normal 5 2 7 5 2 2" xfId="41830" xr:uid="{00000000-0005-0000-0000-000073530000}"/>
    <cellStyle name="Normal 5 2 7 5 3" xfId="13331" xr:uid="{00000000-0005-0000-0000-000074530000}"/>
    <cellStyle name="Normal 5 2 7 5 3 2" xfId="36515" xr:uid="{00000000-0005-0000-0000-000075530000}"/>
    <cellStyle name="Normal 5 2 7 5 4" xfId="31205" xr:uid="{00000000-0005-0000-0000-000076530000}"/>
    <cellStyle name="Normal 5 2 7 5 5" xfId="25890" xr:uid="{00000000-0005-0000-0000-000077530000}"/>
    <cellStyle name="Normal 5 2 7 6" xfId="15112" xr:uid="{00000000-0005-0000-0000-000078530000}"/>
    <cellStyle name="Normal 5 2 7 6 2" xfId="38299" xr:uid="{00000000-0005-0000-0000-000079530000}"/>
    <cellStyle name="Normal 5 2 7 7" xfId="9803" xr:uid="{00000000-0005-0000-0000-00007A530000}"/>
    <cellStyle name="Normal 5 2 7 7 2" xfId="32984" xr:uid="{00000000-0005-0000-0000-00007B530000}"/>
    <cellStyle name="Normal 5 2 7 8" xfId="20430" xr:uid="{00000000-0005-0000-0000-00007C530000}"/>
    <cellStyle name="Normal 5 2 7 8 2" xfId="27674" xr:uid="{00000000-0005-0000-0000-00007D530000}"/>
    <cellStyle name="Normal 5 2 7 9" xfId="22359" xr:uid="{00000000-0005-0000-0000-00007E530000}"/>
    <cellStyle name="Normal 5 2 8" xfId="976" xr:uid="{00000000-0005-0000-0000-00007F530000}"/>
    <cellStyle name="Normal 5 2 8 10" xfId="4969" xr:uid="{00000000-0005-0000-0000-000080530000}"/>
    <cellStyle name="Normal 5 2 8 11" xfId="2927" xr:uid="{00000000-0005-0000-0000-000081530000}"/>
    <cellStyle name="Normal 5 2 8 2" xfId="1791" xr:uid="{00000000-0005-0000-0000-000082530000}"/>
    <cellStyle name="Normal 5 2 8 2 10" xfId="3739" xr:uid="{00000000-0005-0000-0000-000083530000}"/>
    <cellStyle name="Normal 5 2 8 2 2" xfId="7351" xr:uid="{00000000-0005-0000-0000-000084530000}"/>
    <cellStyle name="Normal 5 2 8 2 2 2" xfId="17704" xr:uid="{00000000-0005-0000-0000-000085530000}"/>
    <cellStyle name="Normal 5 2 8 2 2 2 2" xfId="41016" xr:uid="{00000000-0005-0000-0000-000086530000}"/>
    <cellStyle name="Normal 5 2 8 2 2 3" xfId="12518" xr:uid="{00000000-0005-0000-0000-000087530000}"/>
    <cellStyle name="Normal 5 2 8 2 2 3 2" xfId="35701" xr:uid="{00000000-0005-0000-0000-000088530000}"/>
    <cellStyle name="Normal 5 2 8 2 2 4" xfId="30391" xr:uid="{00000000-0005-0000-0000-000089530000}"/>
    <cellStyle name="Normal 5 2 8 2 2 5" xfId="25076" xr:uid="{00000000-0005-0000-0000-00008A530000}"/>
    <cellStyle name="Normal 5 2 8 2 3" xfId="8994" xr:uid="{00000000-0005-0000-0000-00008B530000}"/>
    <cellStyle name="Normal 5 2 8 2 3 2" xfId="19439" xr:uid="{00000000-0005-0000-0000-00008C530000}"/>
    <cellStyle name="Normal 5 2 8 2 3 2 2" xfId="42784" xr:uid="{00000000-0005-0000-0000-00008D530000}"/>
    <cellStyle name="Normal 5 2 8 2 3 3" xfId="14285" xr:uid="{00000000-0005-0000-0000-00008E530000}"/>
    <cellStyle name="Normal 5 2 8 2 3 3 2" xfId="37469" xr:uid="{00000000-0005-0000-0000-00008F530000}"/>
    <cellStyle name="Normal 5 2 8 2 3 4" xfId="32159" xr:uid="{00000000-0005-0000-0000-000090530000}"/>
    <cellStyle name="Normal 5 2 8 2 3 5" xfId="26844" xr:uid="{00000000-0005-0000-0000-000091530000}"/>
    <cellStyle name="Normal 5 2 8 2 4" xfId="16066" xr:uid="{00000000-0005-0000-0000-000092530000}"/>
    <cellStyle name="Normal 5 2 8 2 4 2" xfId="39253" xr:uid="{00000000-0005-0000-0000-000093530000}"/>
    <cellStyle name="Normal 5 2 8 2 5" xfId="10757" xr:uid="{00000000-0005-0000-0000-000094530000}"/>
    <cellStyle name="Normal 5 2 8 2 5 2" xfId="33938" xr:uid="{00000000-0005-0000-0000-000095530000}"/>
    <cellStyle name="Normal 5 2 8 2 6" xfId="21384" xr:uid="{00000000-0005-0000-0000-000096530000}"/>
    <cellStyle name="Normal 5 2 8 2 6 2" xfId="28628" xr:uid="{00000000-0005-0000-0000-000097530000}"/>
    <cellStyle name="Normal 5 2 8 2 7" xfId="23313" xr:uid="{00000000-0005-0000-0000-000098530000}"/>
    <cellStyle name="Normal 5 2 8 2 8" xfId="44579" xr:uid="{00000000-0005-0000-0000-000099530000}"/>
    <cellStyle name="Normal 5 2 8 2 9" xfId="4970" xr:uid="{00000000-0005-0000-0000-00009A530000}"/>
    <cellStyle name="Normal 5 2 8 3" xfId="6551" xr:uid="{00000000-0005-0000-0000-00009B530000}"/>
    <cellStyle name="Normal 5 2 8 3 2" xfId="16952" xr:uid="{00000000-0005-0000-0000-00009C530000}"/>
    <cellStyle name="Normal 5 2 8 3 2 2" xfId="40204" xr:uid="{00000000-0005-0000-0000-00009D530000}"/>
    <cellStyle name="Normal 5 2 8 3 3" xfId="11706" xr:uid="{00000000-0005-0000-0000-00009E530000}"/>
    <cellStyle name="Normal 5 2 8 3 3 2" xfId="34889" xr:uid="{00000000-0005-0000-0000-00009F530000}"/>
    <cellStyle name="Normal 5 2 8 3 4" xfId="29579" xr:uid="{00000000-0005-0000-0000-0000A0530000}"/>
    <cellStyle name="Normal 5 2 8 3 5" xfId="24264" xr:uid="{00000000-0005-0000-0000-0000A1530000}"/>
    <cellStyle name="Normal 5 2 8 4" xfId="8241" xr:uid="{00000000-0005-0000-0000-0000A2530000}"/>
    <cellStyle name="Normal 5 2 8 4 2" xfId="18627" xr:uid="{00000000-0005-0000-0000-0000A3530000}"/>
    <cellStyle name="Normal 5 2 8 4 2 2" xfId="41972" xr:uid="{00000000-0005-0000-0000-0000A4530000}"/>
    <cellStyle name="Normal 5 2 8 4 3" xfId="13473" xr:uid="{00000000-0005-0000-0000-0000A5530000}"/>
    <cellStyle name="Normal 5 2 8 4 3 2" xfId="36657" xr:uid="{00000000-0005-0000-0000-0000A6530000}"/>
    <cellStyle name="Normal 5 2 8 4 4" xfId="31347" xr:uid="{00000000-0005-0000-0000-0000A7530000}"/>
    <cellStyle name="Normal 5 2 8 4 5" xfId="26032" xr:uid="{00000000-0005-0000-0000-0000A8530000}"/>
    <cellStyle name="Normal 5 2 8 5" xfId="15254" xr:uid="{00000000-0005-0000-0000-0000A9530000}"/>
    <cellStyle name="Normal 5 2 8 5 2" xfId="38441" xr:uid="{00000000-0005-0000-0000-0000AA530000}"/>
    <cellStyle name="Normal 5 2 8 6" xfId="9945" xr:uid="{00000000-0005-0000-0000-0000AB530000}"/>
    <cellStyle name="Normal 5 2 8 6 2" xfId="33126" xr:uid="{00000000-0005-0000-0000-0000AC530000}"/>
    <cellStyle name="Normal 5 2 8 7" xfId="20572" xr:uid="{00000000-0005-0000-0000-0000AD530000}"/>
    <cellStyle name="Normal 5 2 8 7 2" xfId="27816" xr:uid="{00000000-0005-0000-0000-0000AE530000}"/>
    <cellStyle name="Normal 5 2 8 8" xfId="22501" xr:uid="{00000000-0005-0000-0000-0000AF530000}"/>
    <cellStyle name="Normal 5 2 8 9" xfId="43767" xr:uid="{00000000-0005-0000-0000-0000B0530000}"/>
    <cellStyle name="Normal 5 2 9" xfId="557" xr:uid="{00000000-0005-0000-0000-0000B1530000}"/>
    <cellStyle name="Normal 5 2 9 10" xfId="2521" xr:uid="{00000000-0005-0000-0000-0000B2530000}"/>
    <cellStyle name="Normal 5 2 9 2" xfId="6152" xr:uid="{00000000-0005-0000-0000-0000B3530000}"/>
    <cellStyle name="Normal 5 2 9 2 2" xfId="16594" xr:uid="{00000000-0005-0000-0000-0000B4530000}"/>
    <cellStyle name="Normal 5 2 9 2 2 2" xfId="39798" xr:uid="{00000000-0005-0000-0000-0000B5530000}"/>
    <cellStyle name="Normal 5 2 9 2 3" xfId="11300" xr:uid="{00000000-0005-0000-0000-0000B6530000}"/>
    <cellStyle name="Normal 5 2 9 2 3 2" xfId="34483" xr:uid="{00000000-0005-0000-0000-0000B7530000}"/>
    <cellStyle name="Normal 5 2 9 2 4" xfId="29173" xr:uid="{00000000-0005-0000-0000-0000B8530000}"/>
    <cellStyle name="Normal 5 2 9 2 5" xfId="23858" xr:uid="{00000000-0005-0000-0000-0000B9530000}"/>
    <cellStyle name="Normal 5 2 9 3" xfId="7883" xr:uid="{00000000-0005-0000-0000-0000BA530000}"/>
    <cellStyle name="Normal 5 2 9 3 2" xfId="18222" xr:uid="{00000000-0005-0000-0000-0000BB530000}"/>
    <cellStyle name="Normal 5 2 9 3 2 2" xfId="41566" xr:uid="{00000000-0005-0000-0000-0000BC530000}"/>
    <cellStyle name="Normal 5 2 9 3 3" xfId="13067" xr:uid="{00000000-0005-0000-0000-0000BD530000}"/>
    <cellStyle name="Normal 5 2 9 3 3 2" xfId="36251" xr:uid="{00000000-0005-0000-0000-0000BE530000}"/>
    <cellStyle name="Normal 5 2 9 3 4" xfId="30941" xr:uid="{00000000-0005-0000-0000-0000BF530000}"/>
    <cellStyle name="Normal 5 2 9 3 5" xfId="25626" xr:uid="{00000000-0005-0000-0000-0000C0530000}"/>
    <cellStyle name="Normal 5 2 9 4" xfId="14848" xr:uid="{00000000-0005-0000-0000-0000C1530000}"/>
    <cellStyle name="Normal 5 2 9 4 2" xfId="38035" xr:uid="{00000000-0005-0000-0000-0000C2530000}"/>
    <cellStyle name="Normal 5 2 9 5" xfId="9539" xr:uid="{00000000-0005-0000-0000-0000C3530000}"/>
    <cellStyle name="Normal 5 2 9 5 2" xfId="32720" xr:uid="{00000000-0005-0000-0000-0000C4530000}"/>
    <cellStyle name="Normal 5 2 9 6" xfId="20166" xr:uid="{00000000-0005-0000-0000-0000C5530000}"/>
    <cellStyle name="Normal 5 2 9 6 2" xfId="27410" xr:uid="{00000000-0005-0000-0000-0000C6530000}"/>
    <cellStyle name="Normal 5 2 9 7" xfId="22095" xr:uid="{00000000-0005-0000-0000-0000C7530000}"/>
    <cellStyle name="Normal 5 2 9 8" xfId="43361" xr:uid="{00000000-0005-0000-0000-0000C8530000}"/>
    <cellStyle name="Normal 5 2 9 9" xfId="4971" xr:uid="{00000000-0005-0000-0000-0000C9530000}"/>
    <cellStyle name="Normal 5 20" xfId="9355" xr:uid="{00000000-0005-0000-0000-0000CA530000}"/>
    <cellStyle name="Normal 5 20 2" xfId="14687" xr:uid="{00000000-0005-0000-0000-0000CB530000}"/>
    <cellStyle name="Normal 5 20 2 2" xfId="37872" xr:uid="{00000000-0005-0000-0000-0000CC530000}"/>
    <cellStyle name="Normal 5 20 3" xfId="27247" xr:uid="{00000000-0005-0000-0000-0000CD530000}"/>
    <cellStyle name="Normal 5 21" xfId="14670" xr:uid="{00000000-0005-0000-0000-0000CE530000}"/>
    <cellStyle name="Normal 5 21 2" xfId="37855" xr:uid="{00000000-0005-0000-0000-0000CF530000}"/>
    <cellStyle name="Normal 5 22" xfId="9364" xr:uid="{00000000-0005-0000-0000-0000D0530000}"/>
    <cellStyle name="Normal 5 22 2" xfId="32545" xr:uid="{00000000-0005-0000-0000-0000D1530000}"/>
    <cellStyle name="Normal 5 23" xfId="27230" xr:uid="{00000000-0005-0000-0000-0000D2530000}"/>
    <cellStyle name="Normal 5 24" xfId="21920" xr:uid="{00000000-0005-0000-0000-0000D3530000}"/>
    <cellStyle name="Normal 5 25" xfId="2334" xr:uid="{00000000-0005-0000-0000-0000D4530000}"/>
    <cellStyle name="Normal 5 3" xfId="317" xr:uid="{00000000-0005-0000-0000-0000D5530000}"/>
    <cellStyle name="Normal 5 3 10" xfId="2327" xr:uid="{00000000-0005-0000-0000-0000D6530000}"/>
    <cellStyle name="Normal 5 3 10 2" xfId="7764" xr:uid="{00000000-0005-0000-0000-0000D7530000}"/>
    <cellStyle name="Normal 5 3 10 2 2" xfId="41434" xr:uid="{00000000-0005-0000-0000-0000D8530000}"/>
    <cellStyle name="Normal 5 3 10 3" xfId="12935" xr:uid="{00000000-0005-0000-0000-0000D9530000}"/>
    <cellStyle name="Normal 5 3 10 3 2" xfId="36119" xr:uid="{00000000-0005-0000-0000-0000DA530000}"/>
    <cellStyle name="Normal 5 3 10 4" xfId="21905" xr:uid="{00000000-0005-0000-0000-0000DB530000}"/>
    <cellStyle name="Normal 5 3 10 4 2" xfId="30809" xr:uid="{00000000-0005-0000-0000-0000DC530000}"/>
    <cellStyle name="Normal 5 3 10 5" xfId="25494" xr:uid="{00000000-0005-0000-0000-0000DD530000}"/>
    <cellStyle name="Normal 5 3 11" xfId="340" xr:uid="{00000000-0005-0000-0000-0000DE530000}"/>
    <cellStyle name="Normal 5 3 11 2" xfId="20004" xr:uid="{00000000-0005-0000-0000-0000DF530000}"/>
    <cellStyle name="Normal 5 3 11 3" xfId="37903" xr:uid="{00000000-0005-0000-0000-0000E0530000}"/>
    <cellStyle name="Normal 5 3 11 4" xfId="14717" xr:uid="{00000000-0005-0000-0000-0000E1530000}"/>
    <cellStyle name="Normal 5 3 12" xfId="9407" xr:uid="{00000000-0005-0000-0000-0000E2530000}"/>
    <cellStyle name="Normal 5 3 12 2" xfId="32588" xr:uid="{00000000-0005-0000-0000-0000E3530000}"/>
    <cellStyle name="Normal 5 3 13" xfId="19996" xr:uid="{00000000-0005-0000-0000-0000E4530000}"/>
    <cellStyle name="Normal 5 3 13 2" xfId="27278" xr:uid="{00000000-0005-0000-0000-0000E5530000}"/>
    <cellStyle name="Normal 5 3 14" xfId="21963" xr:uid="{00000000-0005-0000-0000-0000E6530000}"/>
    <cellStyle name="Normal 5 3 2" xfId="454" xr:uid="{00000000-0005-0000-0000-0000E7530000}"/>
    <cellStyle name="Normal 5 3 2 10" xfId="14743" xr:uid="{00000000-0005-0000-0000-0000E8530000}"/>
    <cellStyle name="Normal 5 3 2 10 2" xfId="37930" xr:uid="{00000000-0005-0000-0000-0000E9530000}"/>
    <cellStyle name="Normal 5 3 2 11" xfId="9434" xr:uid="{00000000-0005-0000-0000-0000EA530000}"/>
    <cellStyle name="Normal 5 3 2 11 2" xfId="32615" xr:uid="{00000000-0005-0000-0000-0000EB530000}"/>
    <cellStyle name="Normal 5 3 2 12" xfId="20063" xr:uid="{00000000-0005-0000-0000-0000EC530000}"/>
    <cellStyle name="Normal 5 3 2 12 2" xfId="27305" xr:uid="{00000000-0005-0000-0000-0000ED530000}"/>
    <cellStyle name="Normal 5 3 2 13" xfId="21990" xr:uid="{00000000-0005-0000-0000-0000EE530000}"/>
    <cellStyle name="Normal 5 3 2 14" xfId="43258" xr:uid="{00000000-0005-0000-0000-0000EF530000}"/>
    <cellStyle name="Normal 5 3 2 15" xfId="4972" xr:uid="{00000000-0005-0000-0000-0000F0530000}"/>
    <cellStyle name="Normal 5 3 2 16" xfId="2418" xr:uid="{00000000-0005-0000-0000-0000F1530000}"/>
    <cellStyle name="Normal 5 3 2 2" xfId="514" xr:uid="{00000000-0005-0000-0000-0000F2530000}"/>
    <cellStyle name="Normal 5 3 2 2 10" xfId="9496" xr:uid="{00000000-0005-0000-0000-0000F3530000}"/>
    <cellStyle name="Normal 5 3 2 2 10 2" xfId="32677" xr:uid="{00000000-0005-0000-0000-0000F4530000}"/>
    <cellStyle name="Normal 5 3 2 2 11" xfId="20123" xr:uid="{00000000-0005-0000-0000-0000F5530000}"/>
    <cellStyle name="Normal 5 3 2 2 11 2" xfId="27367" xr:uid="{00000000-0005-0000-0000-0000F6530000}"/>
    <cellStyle name="Normal 5 3 2 2 12" xfId="22052" xr:uid="{00000000-0005-0000-0000-0000F7530000}"/>
    <cellStyle name="Normal 5 3 2 2 13" xfId="43318" xr:uid="{00000000-0005-0000-0000-0000F8530000}"/>
    <cellStyle name="Normal 5 3 2 2 14" xfId="4973" xr:uid="{00000000-0005-0000-0000-0000F9530000}"/>
    <cellStyle name="Normal 5 3 2 2 15" xfId="2478" xr:uid="{00000000-0005-0000-0000-0000FA530000}"/>
    <cellStyle name="Normal 5 3 2 2 2" xfId="786" xr:uid="{00000000-0005-0000-0000-0000FB530000}"/>
    <cellStyle name="Normal 5 3 2 2 2 10" xfId="43587" xr:uid="{00000000-0005-0000-0000-0000FC530000}"/>
    <cellStyle name="Normal 5 3 2 2 2 11" xfId="4974" xr:uid="{00000000-0005-0000-0000-0000FD530000}"/>
    <cellStyle name="Normal 5 3 2 2 2 12" xfId="2747" xr:uid="{00000000-0005-0000-0000-0000FE530000}"/>
    <cellStyle name="Normal 5 3 2 2 2 2" xfId="1202" xr:uid="{00000000-0005-0000-0000-0000FF530000}"/>
    <cellStyle name="Normal 5 3 2 2 2 2 10" xfId="4975" xr:uid="{00000000-0005-0000-0000-000000540000}"/>
    <cellStyle name="Normal 5 3 2 2 2 2 11" xfId="3153" xr:uid="{00000000-0005-0000-0000-000001540000}"/>
    <cellStyle name="Normal 5 3 2 2 2 2 2" xfId="2017" xr:uid="{00000000-0005-0000-0000-000002540000}"/>
    <cellStyle name="Normal 5 3 2 2 2 2 2 10" xfId="3965" xr:uid="{00000000-0005-0000-0000-000003540000}"/>
    <cellStyle name="Normal 5 3 2 2 2 2 2 2" xfId="7573" xr:uid="{00000000-0005-0000-0000-000004540000}"/>
    <cellStyle name="Normal 5 3 2 2 2 2 2 2 2" xfId="17918" xr:uid="{00000000-0005-0000-0000-000005540000}"/>
    <cellStyle name="Normal 5 3 2 2 2 2 2 2 2 2" xfId="41242" xr:uid="{00000000-0005-0000-0000-000006540000}"/>
    <cellStyle name="Normal 5 3 2 2 2 2 2 2 3" xfId="12744" xr:uid="{00000000-0005-0000-0000-000007540000}"/>
    <cellStyle name="Normal 5 3 2 2 2 2 2 2 3 2" xfId="35927" xr:uid="{00000000-0005-0000-0000-000008540000}"/>
    <cellStyle name="Normal 5 3 2 2 2 2 2 2 4" xfId="30617" xr:uid="{00000000-0005-0000-0000-000009540000}"/>
    <cellStyle name="Normal 5 3 2 2 2 2 2 2 5" xfId="25302" xr:uid="{00000000-0005-0000-0000-00000A540000}"/>
    <cellStyle name="Normal 5 3 2 2 2 2 2 3" xfId="9208" xr:uid="{00000000-0005-0000-0000-00000B540000}"/>
    <cellStyle name="Normal 5 3 2 2 2 2 2 3 2" xfId="19665" xr:uid="{00000000-0005-0000-0000-00000C540000}"/>
    <cellStyle name="Normal 5 3 2 2 2 2 2 3 2 2" xfId="43010" xr:uid="{00000000-0005-0000-0000-00000D540000}"/>
    <cellStyle name="Normal 5 3 2 2 2 2 2 3 3" xfId="14511" xr:uid="{00000000-0005-0000-0000-00000E540000}"/>
    <cellStyle name="Normal 5 3 2 2 2 2 2 3 3 2" xfId="37695" xr:uid="{00000000-0005-0000-0000-00000F540000}"/>
    <cellStyle name="Normal 5 3 2 2 2 2 2 3 4" xfId="32385" xr:uid="{00000000-0005-0000-0000-000010540000}"/>
    <cellStyle name="Normal 5 3 2 2 2 2 2 3 5" xfId="27070" xr:uid="{00000000-0005-0000-0000-000011540000}"/>
    <cellStyle name="Normal 5 3 2 2 2 2 2 4" xfId="16292" xr:uid="{00000000-0005-0000-0000-000012540000}"/>
    <cellStyle name="Normal 5 3 2 2 2 2 2 4 2" xfId="39479" xr:uid="{00000000-0005-0000-0000-000013540000}"/>
    <cellStyle name="Normal 5 3 2 2 2 2 2 5" xfId="10983" xr:uid="{00000000-0005-0000-0000-000014540000}"/>
    <cellStyle name="Normal 5 3 2 2 2 2 2 5 2" xfId="34164" xr:uid="{00000000-0005-0000-0000-000015540000}"/>
    <cellStyle name="Normal 5 3 2 2 2 2 2 6" xfId="21610" xr:uid="{00000000-0005-0000-0000-000016540000}"/>
    <cellStyle name="Normal 5 3 2 2 2 2 2 6 2" xfId="28854" xr:uid="{00000000-0005-0000-0000-000017540000}"/>
    <cellStyle name="Normal 5 3 2 2 2 2 2 7" xfId="23539" xr:uid="{00000000-0005-0000-0000-000018540000}"/>
    <cellStyle name="Normal 5 3 2 2 2 2 2 8" xfId="44805" xr:uid="{00000000-0005-0000-0000-000019540000}"/>
    <cellStyle name="Normal 5 3 2 2 2 2 2 9" xfId="4976" xr:uid="{00000000-0005-0000-0000-00001A540000}"/>
    <cellStyle name="Normal 5 3 2 2 2 2 3" xfId="6773" xr:uid="{00000000-0005-0000-0000-00001B540000}"/>
    <cellStyle name="Normal 5 3 2 2 2 2 3 2" xfId="17154" xr:uid="{00000000-0005-0000-0000-00001C540000}"/>
    <cellStyle name="Normal 5 3 2 2 2 2 3 2 2" xfId="40430" xr:uid="{00000000-0005-0000-0000-00001D540000}"/>
    <cellStyle name="Normal 5 3 2 2 2 2 3 3" xfId="11932" xr:uid="{00000000-0005-0000-0000-00001E540000}"/>
    <cellStyle name="Normal 5 3 2 2 2 2 3 3 2" xfId="35115" xr:uid="{00000000-0005-0000-0000-00001F540000}"/>
    <cellStyle name="Normal 5 3 2 2 2 2 3 4" xfId="29805" xr:uid="{00000000-0005-0000-0000-000020540000}"/>
    <cellStyle name="Normal 5 3 2 2 2 2 3 5" xfId="24490" xr:uid="{00000000-0005-0000-0000-000021540000}"/>
    <cellStyle name="Normal 5 3 2 2 2 2 4" xfId="8443" xr:uid="{00000000-0005-0000-0000-000022540000}"/>
    <cellStyle name="Normal 5 3 2 2 2 2 4 2" xfId="18853" xr:uid="{00000000-0005-0000-0000-000023540000}"/>
    <cellStyle name="Normal 5 3 2 2 2 2 4 2 2" xfId="42198" xr:uid="{00000000-0005-0000-0000-000024540000}"/>
    <cellStyle name="Normal 5 3 2 2 2 2 4 3" xfId="13699" xr:uid="{00000000-0005-0000-0000-000025540000}"/>
    <cellStyle name="Normal 5 3 2 2 2 2 4 3 2" xfId="36883" xr:uid="{00000000-0005-0000-0000-000026540000}"/>
    <cellStyle name="Normal 5 3 2 2 2 2 4 4" xfId="31573" xr:uid="{00000000-0005-0000-0000-000027540000}"/>
    <cellStyle name="Normal 5 3 2 2 2 2 4 5" xfId="26258" xr:uid="{00000000-0005-0000-0000-000028540000}"/>
    <cellStyle name="Normal 5 3 2 2 2 2 5" xfId="15480" xr:uid="{00000000-0005-0000-0000-000029540000}"/>
    <cellStyle name="Normal 5 3 2 2 2 2 5 2" xfId="38667" xr:uid="{00000000-0005-0000-0000-00002A540000}"/>
    <cellStyle name="Normal 5 3 2 2 2 2 6" xfId="10171" xr:uid="{00000000-0005-0000-0000-00002B540000}"/>
    <cellStyle name="Normal 5 3 2 2 2 2 6 2" xfId="33352" xr:uid="{00000000-0005-0000-0000-00002C540000}"/>
    <cellStyle name="Normal 5 3 2 2 2 2 7" xfId="20798" xr:uid="{00000000-0005-0000-0000-00002D540000}"/>
    <cellStyle name="Normal 5 3 2 2 2 2 7 2" xfId="28042" xr:uid="{00000000-0005-0000-0000-00002E540000}"/>
    <cellStyle name="Normal 5 3 2 2 2 2 8" xfId="22727" xr:uid="{00000000-0005-0000-0000-00002F540000}"/>
    <cellStyle name="Normal 5 3 2 2 2 2 9" xfId="43993" xr:uid="{00000000-0005-0000-0000-000030540000}"/>
    <cellStyle name="Normal 5 3 2 2 2 3" xfId="1610" xr:uid="{00000000-0005-0000-0000-000031540000}"/>
    <cellStyle name="Normal 5 3 2 2 2 3 10" xfId="3559" xr:uid="{00000000-0005-0000-0000-000032540000}"/>
    <cellStyle name="Normal 5 3 2 2 2 3 2" xfId="7173" xr:uid="{00000000-0005-0000-0000-000033540000}"/>
    <cellStyle name="Normal 5 3 2 2 2 3 2 2" xfId="17536" xr:uid="{00000000-0005-0000-0000-000034540000}"/>
    <cellStyle name="Normal 5 3 2 2 2 3 2 2 2" xfId="40836" xr:uid="{00000000-0005-0000-0000-000035540000}"/>
    <cellStyle name="Normal 5 3 2 2 2 3 2 3" xfId="12338" xr:uid="{00000000-0005-0000-0000-000036540000}"/>
    <cellStyle name="Normal 5 3 2 2 2 3 2 3 2" xfId="35521" xr:uid="{00000000-0005-0000-0000-000037540000}"/>
    <cellStyle name="Normal 5 3 2 2 2 3 2 4" xfId="30211" xr:uid="{00000000-0005-0000-0000-000038540000}"/>
    <cellStyle name="Normal 5 3 2 2 2 3 2 5" xfId="24896" xr:uid="{00000000-0005-0000-0000-000039540000}"/>
    <cellStyle name="Normal 5 3 2 2 2 3 3" xfId="8825" xr:uid="{00000000-0005-0000-0000-00003A540000}"/>
    <cellStyle name="Normal 5 3 2 2 2 3 3 2" xfId="19259" xr:uid="{00000000-0005-0000-0000-00003B540000}"/>
    <cellStyle name="Normal 5 3 2 2 2 3 3 2 2" xfId="42604" xr:uid="{00000000-0005-0000-0000-00003C540000}"/>
    <cellStyle name="Normal 5 3 2 2 2 3 3 3" xfId="14105" xr:uid="{00000000-0005-0000-0000-00003D540000}"/>
    <cellStyle name="Normal 5 3 2 2 2 3 3 3 2" xfId="37289" xr:uid="{00000000-0005-0000-0000-00003E540000}"/>
    <cellStyle name="Normal 5 3 2 2 2 3 3 4" xfId="31979" xr:uid="{00000000-0005-0000-0000-00003F540000}"/>
    <cellStyle name="Normal 5 3 2 2 2 3 3 5" xfId="26664" xr:uid="{00000000-0005-0000-0000-000040540000}"/>
    <cellStyle name="Normal 5 3 2 2 2 3 4" xfId="15886" xr:uid="{00000000-0005-0000-0000-000041540000}"/>
    <cellStyle name="Normal 5 3 2 2 2 3 4 2" xfId="39073" xr:uid="{00000000-0005-0000-0000-000042540000}"/>
    <cellStyle name="Normal 5 3 2 2 2 3 5" xfId="10577" xr:uid="{00000000-0005-0000-0000-000043540000}"/>
    <cellStyle name="Normal 5 3 2 2 2 3 5 2" xfId="33758" xr:uid="{00000000-0005-0000-0000-000044540000}"/>
    <cellStyle name="Normal 5 3 2 2 2 3 6" xfId="21204" xr:uid="{00000000-0005-0000-0000-000045540000}"/>
    <cellStyle name="Normal 5 3 2 2 2 3 6 2" xfId="28448" xr:uid="{00000000-0005-0000-0000-000046540000}"/>
    <cellStyle name="Normal 5 3 2 2 2 3 7" xfId="23133" xr:uid="{00000000-0005-0000-0000-000047540000}"/>
    <cellStyle name="Normal 5 3 2 2 2 3 8" xfId="44399" xr:uid="{00000000-0005-0000-0000-000048540000}"/>
    <cellStyle name="Normal 5 3 2 2 2 3 9" xfId="4977" xr:uid="{00000000-0005-0000-0000-000049540000}"/>
    <cellStyle name="Normal 5 3 2 2 2 4" xfId="6374" xr:uid="{00000000-0005-0000-0000-00004A540000}"/>
    <cellStyle name="Normal 5 3 2 2 2 4 2" xfId="16796" xr:uid="{00000000-0005-0000-0000-00004B540000}"/>
    <cellStyle name="Normal 5 3 2 2 2 4 2 2" xfId="40024" xr:uid="{00000000-0005-0000-0000-00004C540000}"/>
    <cellStyle name="Normal 5 3 2 2 2 4 3" xfId="11526" xr:uid="{00000000-0005-0000-0000-00004D540000}"/>
    <cellStyle name="Normal 5 3 2 2 2 4 3 2" xfId="34709" xr:uid="{00000000-0005-0000-0000-00004E540000}"/>
    <cellStyle name="Normal 5 3 2 2 2 4 4" xfId="29399" xr:uid="{00000000-0005-0000-0000-00004F540000}"/>
    <cellStyle name="Normal 5 3 2 2 2 4 5" xfId="24084" xr:uid="{00000000-0005-0000-0000-000050540000}"/>
    <cellStyle name="Normal 5 3 2 2 2 5" xfId="8085" xr:uid="{00000000-0005-0000-0000-000051540000}"/>
    <cellStyle name="Normal 5 3 2 2 2 5 2" xfId="18448" xr:uid="{00000000-0005-0000-0000-000052540000}"/>
    <cellStyle name="Normal 5 3 2 2 2 5 2 2" xfId="41792" xr:uid="{00000000-0005-0000-0000-000053540000}"/>
    <cellStyle name="Normal 5 3 2 2 2 5 3" xfId="13293" xr:uid="{00000000-0005-0000-0000-000054540000}"/>
    <cellStyle name="Normal 5 3 2 2 2 5 3 2" xfId="36477" xr:uid="{00000000-0005-0000-0000-000055540000}"/>
    <cellStyle name="Normal 5 3 2 2 2 5 4" xfId="31167" xr:uid="{00000000-0005-0000-0000-000056540000}"/>
    <cellStyle name="Normal 5 3 2 2 2 5 5" xfId="25852" xr:uid="{00000000-0005-0000-0000-000057540000}"/>
    <cellStyle name="Normal 5 3 2 2 2 6" xfId="15074" xr:uid="{00000000-0005-0000-0000-000058540000}"/>
    <cellStyle name="Normal 5 3 2 2 2 6 2" xfId="38261" xr:uid="{00000000-0005-0000-0000-000059540000}"/>
    <cellStyle name="Normal 5 3 2 2 2 7" xfId="9765" xr:uid="{00000000-0005-0000-0000-00005A540000}"/>
    <cellStyle name="Normal 5 3 2 2 2 7 2" xfId="32946" xr:uid="{00000000-0005-0000-0000-00005B540000}"/>
    <cellStyle name="Normal 5 3 2 2 2 8" xfId="20392" xr:uid="{00000000-0005-0000-0000-00005C540000}"/>
    <cellStyle name="Normal 5 3 2 2 2 8 2" xfId="27636" xr:uid="{00000000-0005-0000-0000-00005D540000}"/>
    <cellStyle name="Normal 5 3 2 2 2 9" xfId="22321" xr:uid="{00000000-0005-0000-0000-00005E540000}"/>
    <cellStyle name="Normal 5 3 2 2 3" xfId="923" xr:uid="{00000000-0005-0000-0000-00005F540000}"/>
    <cellStyle name="Normal 5 3 2 2 3 10" xfId="43716" xr:uid="{00000000-0005-0000-0000-000060540000}"/>
    <cellStyle name="Normal 5 3 2 2 3 11" xfId="4978" xr:uid="{00000000-0005-0000-0000-000061540000}"/>
    <cellStyle name="Normal 5 3 2 2 3 12" xfId="2876" xr:uid="{00000000-0005-0000-0000-000062540000}"/>
    <cellStyle name="Normal 5 3 2 2 3 2" xfId="1331" xr:uid="{00000000-0005-0000-0000-000063540000}"/>
    <cellStyle name="Normal 5 3 2 2 3 2 10" xfId="4979" xr:uid="{00000000-0005-0000-0000-000064540000}"/>
    <cellStyle name="Normal 5 3 2 2 3 2 11" xfId="3282" xr:uid="{00000000-0005-0000-0000-000065540000}"/>
    <cellStyle name="Normal 5 3 2 2 3 2 2" xfId="2146" xr:uid="{00000000-0005-0000-0000-000066540000}"/>
    <cellStyle name="Normal 5 3 2 2 3 2 2 10" xfId="4094" xr:uid="{00000000-0005-0000-0000-000067540000}"/>
    <cellStyle name="Normal 5 3 2 2 3 2 2 2" xfId="7700" xr:uid="{00000000-0005-0000-0000-000068540000}"/>
    <cellStyle name="Normal 5 3 2 2 3 2 2 2 2" xfId="18035" xr:uid="{00000000-0005-0000-0000-000069540000}"/>
    <cellStyle name="Normal 5 3 2 2 3 2 2 2 2 2" xfId="41371" xr:uid="{00000000-0005-0000-0000-00006A540000}"/>
    <cellStyle name="Normal 5 3 2 2 3 2 2 2 3" xfId="12873" xr:uid="{00000000-0005-0000-0000-00006B540000}"/>
    <cellStyle name="Normal 5 3 2 2 3 2 2 2 3 2" xfId="36056" xr:uid="{00000000-0005-0000-0000-00006C540000}"/>
    <cellStyle name="Normal 5 3 2 2 3 2 2 2 4" xfId="30746" xr:uid="{00000000-0005-0000-0000-00006D540000}"/>
    <cellStyle name="Normal 5 3 2 2 3 2 2 2 5" xfId="25431" xr:uid="{00000000-0005-0000-0000-00006E540000}"/>
    <cellStyle name="Normal 5 3 2 2 3 2 2 3" xfId="9325" xr:uid="{00000000-0005-0000-0000-00006F540000}"/>
    <cellStyle name="Normal 5 3 2 2 3 2 2 3 2" xfId="19794" xr:uid="{00000000-0005-0000-0000-000070540000}"/>
    <cellStyle name="Normal 5 3 2 2 3 2 2 3 2 2" xfId="43139" xr:uid="{00000000-0005-0000-0000-000071540000}"/>
    <cellStyle name="Normal 5 3 2 2 3 2 2 3 3" xfId="14640" xr:uid="{00000000-0005-0000-0000-000072540000}"/>
    <cellStyle name="Normal 5 3 2 2 3 2 2 3 3 2" xfId="37824" xr:uid="{00000000-0005-0000-0000-000073540000}"/>
    <cellStyle name="Normal 5 3 2 2 3 2 2 3 4" xfId="32514" xr:uid="{00000000-0005-0000-0000-000074540000}"/>
    <cellStyle name="Normal 5 3 2 2 3 2 2 3 5" xfId="27199" xr:uid="{00000000-0005-0000-0000-000075540000}"/>
    <cellStyle name="Normal 5 3 2 2 3 2 2 4" xfId="16421" xr:uid="{00000000-0005-0000-0000-000076540000}"/>
    <cellStyle name="Normal 5 3 2 2 3 2 2 4 2" xfId="39608" xr:uid="{00000000-0005-0000-0000-000077540000}"/>
    <cellStyle name="Normal 5 3 2 2 3 2 2 5" xfId="11112" xr:uid="{00000000-0005-0000-0000-000078540000}"/>
    <cellStyle name="Normal 5 3 2 2 3 2 2 5 2" xfId="34293" xr:uid="{00000000-0005-0000-0000-000079540000}"/>
    <cellStyle name="Normal 5 3 2 2 3 2 2 6" xfId="21739" xr:uid="{00000000-0005-0000-0000-00007A540000}"/>
    <cellStyle name="Normal 5 3 2 2 3 2 2 6 2" xfId="28983" xr:uid="{00000000-0005-0000-0000-00007B540000}"/>
    <cellStyle name="Normal 5 3 2 2 3 2 2 7" xfId="23668" xr:uid="{00000000-0005-0000-0000-00007C540000}"/>
    <cellStyle name="Normal 5 3 2 2 3 2 2 8" xfId="44934" xr:uid="{00000000-0005-0000-0000-00007D540000}"/>
    <cellStyle name="Normal 5 3 2 2 3 2 2 9" xfId="4980" xr:uid="{00000000-0005-0000-0000-00007E540000}"/>
    <cellStyle name="Normal 5 3 2 2 3 2 3" xfId="6900" xr:uid="{00000000-0005-0000-0000-00007F540000}"/>
    <cellStyle name="Normal 5 3 2 2 3 2 3 2" xfId="17271" xr:uid="{00000000-0005-0000-0000-000080540000}"/>
    <cellStyle name="Normal 5 3 2 2 3 2 3 2 2" xfId="40559" xr:uid="{00000000-0005-0000-0000-000081540000}"/>
    <cellStyle name="Normal 5 3 2 2 3 2 3 3" xfId="12061" xr:uid="{00000000-0005-0000-0000-000082540000}"/>
    <cellStyle name="Normal 5 3 2 2 3 2 3 3 2" xfId="35244" xr:uid="{00000000-0005-0000-0000-000083540000}"/>
    <cellStyle name="Normal 5 3 2 2 3 2 3 4" xfId="29934" xr:uid="{00000000-0005-0000-0000-000084540000}"/>
    <cellStyle name="Normal 5 3 2 2 3 2 3 5" xfId="24619" xr:uid="{00000000-0005-0000-0000-000085540000}"/>
    <cellStyle name="Normal 5 3 2 2 3 2 4" xfId="8560" xr:uid="{00000000-0005-0000-0000-000086540000}"/>
    <cellStyle name="Normal 5 3 2 2 3 2 4 2" xfId="18982" xr:uid="{00000000-0005-0000-0000-000087540000}"/>
    <cellStyle name="Normal 5 3 2 2 3 2 4 2 2" xfId="42327" xr:uid="{00000000-0005-0000-0000-000088540000}"/>
    <cellStyle name="Normal 5 3 2 2 3 2 4 3" xfId="13828" xr:uid="{00000000-0005-0000-0000-000089540000}"/>
    <cellStyle name="Normal 5 3 2 2 3 2 4 3 2" xfId="37012" xr:uid="{00000000-0005-0000-0000-00008A540000}"/>
    <cellStyle name="Normal 5 3 2 2 3 2 4 4" xfId="31702" xr:uid="{00000000-0005-0000-0000-00008B540000}"/>
    <cellStyle name="Normal 5 3 2 2 3 2 4 5" xfId="26387" xr:uid="{00000000-0005-0000-0000-00008C540000}"/>
    <cellStyle name="Normal 5 3 2 2 3 2 5" xfId="15609" xr:uid="{00000000-0005-0000-0000-00008D540000}"/>
    <cellStyle name="Normal 5 3 2 2 3 2 5 2" xfId="38796" xr:uid="{00000000-0005-0000-0000-00008E540000}"/>
    <cellStyle name="Normal 5 3 2 2 3 2 6" xfId="10300" xr:uid="{00000000-0005-0000-0000-00008F540000}"/>
    <cellStyle name="Normal 5 3 2 2 3 2 6 2" xfId="33481" xr:uid="{00000000-0005-0000-0000-000090540000}"/>
    <cellStyle name="Normal 5 3 2 2 3 2 7" xfId="20927" xr:uid="{00000000-0005-0000-0000-000091540000}"/>
    <cellStyle name="Normal 5 3 2 2 3 2 7 2" xfId="28171" xr:uid="{00000000-0005-0000-0000-000092540000}"/>
    <cellStyle name="Normal 5 3 2 2 3 2 8" xfId="22856" xr:uid="{00000000-0005-0000-0000-000093540000}"/>
    <cellStyle name="Normal 5 3 2 2 3 2 9" xfId="44122" xr:uid="{00000000-0005-0000-0000-000094540000}"/>
    <cellStyle name="Normal 5 3 2 2 3 3" xfId="1739" xr:uid="{00000000-0005-0000-0000-000095540000}"/>
    <cellStyle name="Normal 5 3 2 2 3 3 10" xfId="3688" xr:uid="{00000000-0005-0000-0000-000096540000}"/>
    <cellStyle name="Normal 5 3 2 2 3 3 2" xfId="7300" xr:uid="{00000000-0005-0000-0000-000097540000}"/>
    <cellStyle name="Normal 5 3 2 2 3 3 2 2" xfId="17653" xr:uid="{00000000-0005-0000-0000-000098540000}"/>
    <cellStyle name="Normal 5 3 2 2 3 3 2 2 2" xfId="40965" xr:uid="{00000000-0005-0000-0000-000099540000}"/>
    <cellStyle name="Normal 5 3 2 2 3 3 2 3" xfId="12467" xr:uid="{00000000-0005-0000-0000-00009A540000}"/>
    <cellStyle name="Normal 5 3 2 2 3 3 2 3 2" xfId="35650" xr:uid="{00000000-0005-0000-0000-00009B540000}"/>
    <cellStyle name="Normal 5 3 2 2 3 3 2 4" xfId="30340" xr:uid="{00000000-0005-0000-0000-00009C540000}"/>
    <cellStyle name="Normal 5 3 2 2 3 3 2 5" xfId="25025" xr:uid="{00000000-0005-0000-0000-00009D540000}"/>
    <cellStyle name="Normal 5 3 2 2 3 3 3" xfId="8942" xr:uid="{00000000-0005-0000-0000-00009E540000}"/>
    <cellStyle name="Normal 5 3 2 2 3 3 3 2" xfId="19388" xr:uid="{00000000-0005-0000-0000-00009F540000}"/>
    <cellStyle name="Normal 5 3 2 2 3 3 3 2 2" xfId="42733" xr:uid="{00000000-0005-0000-0000-0000A0540000}"/>
    <cellStyle name="Normal 5 3 2 2 3 3 3 3" xfId="14234" xr:uid="{00000000-0005-0000-0000-0000A1540000}"/>
    <cellStyle name="Normal 5 3 2 2 3 3 3 3 2" xfId="37418" xr:uid="{00000000-0005-0000-0000-0000A2540000}"/>
    <cellStyle name="Normal 5 3 2 2 3 3 3 4" xfId="32108" xr:uid="{00000000-0005-0000-0000-0000A3540000}"/>
    <cellStyle name="Normal 5 3 2 2 3 3 3 5" xfId="26793" xr:uid="{00000000-0005-0000-0000-0000A4540000}"/>
    <cellStyle name="Normal 5 3 2 2 3 3 4" xfId="16015" xr:uid="{00000000-0005-0000-0000-0000A5540000}"/>
    <cellStyle name="Normal 5 3 2 2 3 3 4 2" xfId="39202" xr:uid="{00000000-0005-0000-0000-0000A6540000}"/>
    <cellStyle name="Normal 5 3 2 2 3 3 5" xfId="10706" xr:uid="{00000000-0005-0000-0000-0000A7540000}"/>
    <cellStyle name="Normal 5 3 2 2 3 3 5 2" xfId="33887" xr:uid="{00000000-0005-0000-0000-0000A8540000}"/>
    <cellStyle name="Normal 5 3 2 2 3 3 6" xfId="21333" xr:uid="{00000000-0005-0000-0000-0000A9540000}"/>
    <cellStyle name="Normal 5 3 2 2 3 3 6 2" xfId="28577" xr:uid="{00000000-0005-0000-0000-0000AA540000}"/>
    <cellStyle name="Normal 5 3 2 2 3 3 7" xfId="23262" xr:uid="{00000000-0005-0000-0000-0000AB540000}"/>
    <cellStyle name="Normal 5 3 2 2 3 3 8" xfId="44528" xr:uid="{00000000-0005-0000-0000-0000AC540000}"/>
    <cellStyle name="Normal 5 3 2 2 3 3 9" xfId="4981" xr:uid="{00000000-0005-0000-0000-0000AD540000}"/>
    <cellStyle name="Normal 5 3 2 2 3 4" xfId="6501" xr:uid="{00000000-0005-0000-0000-0000AE540000}"/>
    <cellStyle name="Normal 5 3 2 2 3 4 2" xfId="16901" xr:uid="{00000000-0005-0000-0000-0000AF540000}"/>
    <cellStyle name="Normal 5 3 2 2 3 4 2 2" xfId="40153" xr:uid="{00000000-0005-0000-0000-0000B0540000}"/>
    <cellStyle name="Normal 5 3 2 2 3 4 3" xfId="11655" xr:uid="{00000000-0005-0000-0000-0000B1540000}"/>
    <cellStyle name="Normal 5 3 2 2 3 4 3 2" xfId="34838" xr:uid="{00000000-0005-0000-0000-0000B2540000}"/>
    <cellStyle name="Normal 5 3 2 2 3 4 4" xfId="29528" xr:uid="{00000000-0005-0000-0000-0000B3540000}"/>
    <cellStyle name="Normal 5 3 2 2 3 4 5" xfId="24213" xr:uid="{00000000-0005-0000-0000-0000B4540000}"/>
    <cellStyle name="Normal 5 3 2 2 3 5" xfId="8190" xr:uid="{00000000-0005-0000-0000-0000B5540000}"/>
    <cellStyle name="Normal 5 3 2 2 3 5 2" xfId="18577" xr:uid="{00000000-0005-0000-0000-0000B6540000}"/>
    <cellStyle name="Normal 5 3 2 2 3 5 2 2" xfId="41921" xr:uid="{00000000-0005-0000-0000-0000B7540000}"/>
    <cellStyle name="Normal 5 3 2 2 3 5 3" xfId="13422" xr:uid="{00000000-0005-0000-0000-0000B8540000}"/>
    <cellStyle name="Normal 5 3 2 2 3 5 3 2" xfId="36606" xr:uid="{00000000-0005-0000-0000-0000B9540000}"/>
    <cellStyle name="Normal 5 3 2 2 3 5 4" xfId="31296" xr:uid="{00000000-0005-0000-0000-0000BA540000}"/>
    <cellStyle name="Normal 5 3 2 2 3 5 5" xfId="25981" xr:uid="{00000000-0005-0000-0000-0000BB540000}"/>
    <cellStyle name="Normal 5 3 2 2 3 6" xfId="15203" xr:uid="{00000000-0005-0000-0000-0000BC540000}"/>
    <cellStyle name="Normal 5 3 2 2 3 6 2" xfId="38390" xr:uid="{00000000-0005-0000-0000-0000BD540000}"/>
    <cellStyle name="Normal 5 3 2 2 3 7" xfId="9894" xr:uid="{00000000-0005-0000-0000-0000BE540000}"/>
    <cellStyle name="Normal 5 3 2 2 3 7 2" xfId="33075" xr:uid="{00000000-0005-0000-0000-0000BF540000}"/>
    <cellStyle name="Normal 5 3 2 2 3 8" xfId="20521" xr:uid="{00000000-0005-0000-0000-0000C0540000}"/>
    <cellStyle name="Normal 5 3 2 2 3 8 2" xfId="27765" xr:uid="{00000000-0005-0000-0000-0000C1540000}"/>
    <cellStyle name="Normal 5 3 2 2 3 9" xfId="22450" xr:uid="{00000000-0005-0000-0000-0000C2540000}"/>
    <cellStyle name="Normal 5 3 2 2 4" xfId="1067" xr:uid="{00000000-0005-0000-0000-0000C3540000}"/>
    <cellStyle name="Normal 5 3 2 2 4 10" xfId="4982" xr:uid="{00000000-0005-0000-0000-0000C4540000}"/>
    <cellStyle name="Normal 5 3 2 2 4 11" xfId="3018" xr:uid="{00000000-0005-0000-0000-0000C5540000}"/>
    <cellStyle name="Normal 5 3 2 2 4 2" xfId="1882" xr:uid="{00000000-0005-0000-0000-0000C6540000}"/>
    <cellStyle name="Normal 5 3 2 2 4 2 10" xfId="3830" xr:uid="{00000000-0005-0000-0000-0000C7540000}"/>
    <cellStyle name="Normal 5 3 2 2 4 2 2" xfId="7440" xr:uid="{00000000-0005-0000-0000-0000C8540000}"/>
    <cellStyle name="Normal 5 3 2 2 4 2 2 2" xfId="17795" xr:uid="{00000000-0005-0000-0000-0000C9540000}"/>
    <cellStyle name="Normal 5 3 2 2 4 2 2 2 2" xfId="41107" xr:uid="{00000000-0005-0000-0000-0000CA540000}"/>
    <cellStyle name="Normal 5 3 2 2 4 2 2 3" xfId="12609" xr:uid="{00000000-0005-0000-0000-0000CB540000}"/>
    <cellStyle name="Normal 5 3 2 2 4 2 2 3 2" xfId="35792" xr:uid="{00000000-0005-0000-0000-0000CC540000}"/>
    <cellStyle name="Normal 5 3 2 2 4 2 2 4" xfId="30482" xr:uid="{00000000-0005-0000-0000-0000CD540000}"/>
    <cellStyle name="Normal 5 3 2 2 4 2 2 5" xfId="25167" xr:uid="{00000000-0005-0000-0000-0000CE540000}"/>
    <cellStyle name="Normal 5 3 2 2 4 2 3" xfId="9085" xr:uid="{00000000-0005-0000-0000-0000CF540000}"/>
    <cellStyle name="Normal 5 3 2 2 4 2 3 2" xfId="19530" xr:uid="{00000000-0005-0000-0000-0000D0540000}"/>
    <cellStyle name="Normal 5 3 2 2 4 2 3 2 2" xfId="42875" xr:uid="{00000000-0005-0000-0000-0000D1540000}"/>
    <cellStyle name="Normal 5 3 2 2 4 2 3 3" xfId="14376" xr:uid="{00000000-0005-0000-0000-0000D2540000}"/>
    <cellStyle name="Normal 5 3 2 2 4 2 3 3 2" xfId="37560" xr:uid="{00000000-0005-0000-0000-0000D3540000}"/>
    <cellStyle name="Normal 5 3 2 2 4 2 3 4" xfId="32250" xr:uid="{00000000-0005-0000-0000-0000D4540000}"/>
    <cellStyle name="Normal 5 3 2 2 4 2 3 5" xfId="26935" xr:uid="{00000000-0005-0000-0000-0000D5540000}"/>
    <cellStyle name="Normal 5 3 2 2 4 2 4" xfId="16157" xr:uid="{00000000-0005-0000-0000-0000D6540000}"/>
    <cellStyle name="Normal 5 3 2 2 4 2 4 2" xfId="39344" xr:uid="{00000000-0005-0000-0000-0000D7540000}"/>
    <cellStyle name="Normal 5 3 2 2 4 2 5" xfId="10848" xr:uid="{00000000-0005-0000-0000-0000D8540000}"/>
    <cellStyle name="Normal 5 3 2 2 4 2 5 2" xfId="34029" xr:uid="{00000000-0005-0000-0000-0000D9540000}"/>
    <cellStyle name="Normal 5 3 2 2 4 2 6" xfId="21475" xr:uid="{00000000-0005-0000-0000-0000DA540000}"/>
    <cellStyle name="Normal 5 3 2 2 4 2 6 2" xfId="28719" xr:uid="{00000000-0005-0000-0000-0000DB540000}"/>
    <cellStyle name="Normal 5 3 2 2 4 2 7" xfId="23404" xr:uid="{00000000-0005-0000-0000-0000DC540000}"/>
    <cellStyle name="Normal 5 3 2 2 4 2 8" xfId="44670" xr:uid="{00000000-0005-0000-0000-0000DD540000}"/>
    <cellStyle name="Normal 5 3 2 2 4 2 9" xfId="4983" xr:uid="{00000000-0005-0000-0000-0000DE540000}"/>
    <cellStyle name="Normal 5 3 2 2 4 3" xfId="6640" xr:uid="{00000000-0005-0000-0000-0000DF540000}"/>
    <cellStyle name="Normal 5 3 2 2 4 3 2" xfId="17043" xr:uid="{00000000-0005-0000-0000-0000E0540000}"/>
    <cellStyle name="Normal 5 3 2 2 4 3 2 2" xfId="40295" xr:uid="{00000000-0005-0000-0000-0000E1540000}"/>
    <cellStyle name="Normal 5 3 2 2 4 3 3" xfId="11797" xr:uid="{00000000-0005-0000-0000-0000E2540000}"/>
    <cellStyle name="Normal 5 3 2 2 4 3 3 2" xfId="34980" xr:uid="{00000000-0005-0000-0000-0000E3540000}"/>
    <cellStyle name="Normal 5 3 2 2 4 3 4" xfId="29670" xr:uid="{00000000-0005-0000-0000-0000E4540000}"/>
    <cellStyle name="Normal 5 3 2 2 4 3 5" xfId="24355" xr:uid="{00000000-0005-0000-0000-0000E5540000}"/>
    <cellStyle name="Normal 5 3 2 2 4 4" xfId="8332" xr:uid="{00000000-0005-0000-0000-0000E6540000}"/>
    <cellStyle name="Normal 5 3 2 2 4 4 2" xfId="18718" xr:uid="{00000000-0005-0000-0000-0000E7540000}"/>
    <cellStyle name="Normal 5 3 2 2 4 4 2 2" xfId="42063" xr:uid="{00000000-0005-0000-0000-0000E8540000}"/>
    <cellStyle name="Normal 5 3 2 2 4 4 3" xfId="13564" xr:uid="{00000000-0005-0000-0000-0000E9540000}"/>
    <cellStyle name="Normal 5 3 2 2 4 4 3 2" xfId="36748" xr:uid="{00000000-0005-0000-0000-0000EA540000}"/>
    <cellStyle name="Normal 5 3 2 2 4 4 4" xfId="31438" xr:uid="{00000000-0005-0000-0000-0000EB540000}"/>
    <cellStyle name="Normal 5 3 2 2 4 4 5" xfId="26123" xr:uid="{00000000-0005-0000-0000-0000EC540000}"/>
    <cellStyle name="Normal 5 3 2 2 4 5" xfId="15345" xr:uid="{00000000-0005-0000-0000-0000ED540000}"/>
    <cellStyle name="Normal 5 3 2 2 4 5 2" xfId="38532" xr:uid="{00000000-0005-0000-0000-0000EE540000}"/>
    <cellStyle name="Normal 5 3 2 2 4 6" xfId="10036" xr:uid="{00000000-0005-0000-0000-0000EF540000}"/>
    <cellStyle name="Normal 5 3 2 2 4 6 2" xfId="33217" xr:uid="{00000000-0005-0000-0000-0000F0540000}"/>
    <cellStyle name="Normal 5 3 2 2 4 7" xfId="20663" xr:uid="{00000000-0005-0000-0000-0000F1540000}"/>
    <cellStyle name="Normal 5 3 2 2 4 7 2" xfId="27907" xr:uid="{00000000-0005-0000-0000-0000F2540000}"/>
    <cellStyle name="Normal 5 3 2 2 4 8" xfId="22592" xr:uid="{00000000-0005-0000-0000-0000F3540000}"/>
    <cellStyle name="Normal 5 3 2 2 4 9" xfId="43858" xr:uid="{00000000-0005-0000-0000-0000F4540000}"/>
    <cellStyle name="Normal 5 3 2 2 5" xfId="648" xr:uid="{00000000-0005-0000-0000-0000F5540000}"/>
    <cellStyle name="Normal 5 3 2 2 5 10" xfId="2612" xr:uid="{00000000-0005-0000-0000-0000F6540000}"/>
    <cellStyle name="Normal 5 3 2 2 5 2" xfId="6241" xr:uid="{00000000-0005-0000-0000-0000F7540000}"/>
    <cellStyle name="Normal 5 3 2 2 5 2 2" xfId="16685" xr:uid="{00000000-0005-0000-0000-0000F8540000}"/>
    <cellStyle name="Normal 5 3 2 2 5 2 2 2" xfId="39889" xr:uid="{00000000-0005-0000-0000-0000F9540000}"/>
    <cellStyle name="Normal 5 3 2 2 5 2 3" xfId="11391" xr:uid="{00000000-0005-0000-0000-0000FA540000}"/>
    <cellStyle name="Normal 5 3 2 2 5 2 3 2" xfId="34574" xr:uid="{00000000-0005-0000-0000-0000FB540000}"/>
    <cellStyle name="Normal 5 3 2 2 5 2 4" xfId="29264" xr:uid="{00000000-0005-0000-0000-0000FC540000}"/>
    <cellStyle name="Normal 5 3 2 2 5 2 5" xfId="23949" xr:uid="{00000000-0005-0000-0000-0000FD540000}"/>
    <cellStyle name="Normal 5 3 2 2 5 3" xfId="7974" xr:uid="{00000000-0005-0000-0000-0000FE540000}"/>
    <cellStyle name="Normal 5 3 2 2 5 3 2" xfId="18313" xr:uid="{00000000-0005-0000-0000-0000FF540000}"/>
    <cellStyle name="Normal 5 3 2 2 5 3 2 2" xfId="41657" xr:uid="{00000000-0005-0000-0000-000000550000}"/>
    <cellStyle name="Normal 5 3 2 2 5 3 3" xfId="13158" xr:uid="{00000000-0005-0000-0000-000001550000}"/>
    <cellStyle name="Normal 5 3 2 2 5 3 3 2" xfId="36342" xr:uid="{00000000-0005-0000-0000-000002550000}"/>
    <cellStyle name="Normal 5 3 2 2 5 3 4" xfId="31032" xr:uid="{00000000-0005-0000-0000-000003550000}"/>
    <cellStyle name="Normal 5 3 2 2 5 3 5" xfId="25717" xr:uid="{00000000-0005-0000-0000-000004550000}"/>
    <cellStyle name="Normal 5 3 2 2 5 4" xfId="14939" xr:uid="{00000000-0005-0000-0000-000005550000}"/>
    <cellStyle name="Normal 5 3 2 2 5 4 2" xfId="38126" xr:uid="{00000000-0005-0000-0000-000006550000}"/>
    <cellStyle name="Normal 5 3 2 2 5 5" xfId="9630" xr:uid="{00000000-0005-0000-0000-000007550000}"/>
    <cellStyle name="Normal 5 3 2 2 5 5 2" xfId="32811" xr:uid="{00000000-0005-0000-0000-000008550000}"/>
    <cellStyle name="Normal 5 3 2 2 5 6" xfId="20257" xr:uid="{00000000-0005-0000-0000-000009550000}"/>
    <cellStyle name="Normal 5 3 2 2 5 6 2" xfId="27501" xr:uid="{00000000-0005-0000-0000-00000A550000}"/>
    <cellStyle name="Normal 5 3 2 2 5 7" xfId="22186" xr:uid="{00000000-0005-0000-0000-00000B550000}"/>
    <cellStyle name="Normal 5 3 2 2 5 8" xfId="43452" xr:uid="{00000000-0005-0000-0000-00000C550000}"/>
    <cellStyle name="Normal 5 3 2 2 5 9" xfId="4984" xr:uid="{00000000-0005-0000-0000-00000D550000}"/>
    <cellStyle name="Normal 5 3 2 2 6" xfId="1475" xr:uid="{00000000-0005-0000-0000-00000E550000}"/>
    <cellStyle name="Normal 5 3 2 2 6 10" xfId="3424" xr:uid="{00000000-0005-0000-0000-00000F550000}"/>
    <cellStyle name="Normal 5 3 2 2 6 2" xfId="7040" xr:uid="{00000000-0005-0000-0000-000010550000}"/>
    <cellStyle name="Normal 5 3 2 2 6 2 2" xfId="17413" xr:uid="{00000000-0005-0000-0000-000011550000}"/>
    <cellStyle name="Normal 5 3 2 2 6 2 2 2" xfId="40701" xr:uid="{00000000-0005-0000-0000-000012550000}"/>
    <cellStyle name="Normal 5 3 2 2 6 2 3" xfId="12203" xr:uid="{00000000-0005-0000-0000-000013550000}"/>
    <cellStyle name="Normal 5 3 2 2 6 2 3 2" xfId="35386" xr:uid="{00000000-0005-0000-0000-000014550000}"/>
    <cellStyle name="Normal 5 3 2 2 6 2 4" xfId="30076" xr:uid="{00000000-0005-0000-0000-000015550000}"/>
    <cellStyle name="Normal 5 3 2 2 6 2 5" xfId="24761" xr:uid="{00000000-0005-0000-0000-000016550000}"/>
    <cellStyle name="Normal 5 3 2 2 6 3" xfId="8702" xr:uid="{00000000-0005-0000-0000-000017550000}"/>
    <cellStyle name="Normal 5 3 2 2 6 3 2" xfId="19124" xr:uid="{00000000-0005-0000-0000-000018550000}"/>
    <cellStyle name="Normal 5 3 2 2 6 3 2 2" xfId="42469" xr:uid="{00000000-0005-0000-0000-000019550000}"/>
    <cellStyle name="Normal 5 3 2 2 6 3 3" xfId="13970" xr:uid="{00000000-0005-0000-0000-00001A550000}"/>
    <cellStyle name="Normal 5 3 2 2 6 3 3 2" xfId="37154" xr:uid="{00000000-0005-0000-0000-00001B550000}"/>
    <cellStyle name="Normal 5 3 2 2 6 3 4" xfId="31844" xr:uid="{00000000-0005-0000-0000-00001C550000}"/>
    <cellStyle name="Normal 5 3 2 2 6 3 5" xfId="26529" xr:uid="{00000000-0005-0000-0000-00001D550000}"/>
    <cellStyle name="Normal 5 3 2 2 6 4" xfId="15751" xr:uid="{00000000-0005-0000-0000-00001E550000}"/>
    <cellStyle name="Normal 5 3 2 2 6 4 2" xfId="38938" xr:uid="{00000000-0005-0000-0000-00001F550000}"/>
    <cellStyle name="Normal 5 3 2 2 6 5" xfId="10442" xr:uid="{00000000-0005-0000-0000-000020550000}"/>
    <cellStyle name="Normal 5 3 2 2 6 5 2" xfId="33623" xr:uid="{00000000-0005-0000-0000-000021550000}"/>
    <cellStyle name="Normal 5 3 2 2 6 6" xfId="21069" xr:uid="{00000000-0005-0000-0000-000022550000}"/>
    <cellStyle name="Normal 5 3 2 2 6 6 2" xfId="28313" xr:uid="{00000000-0005-0000-0000-000023550000}"/>
    <cellStyle name="Normal 5 3 2 2 6 7" xfId="22998" xr:uid="{00000000-0005-0000-0000-000024550000}"/>
    <cellStyle name="Normal 5 3 2 2 6 8" xfId="44264" xr:uid="{00000000-0005-0000-0000-000025550000}"/>
    <cellStyle name="Normal 5 3 2 2 6 9" xfId="4985" xr:uid="{00000000-0005-0000-0000-000026550000}"/>
    <cellStyle name="Normal 5 3 2 2 7" xfId="6109" xr:uid="{00000000-0005-0000-0000-000027550000}"/>
    <cellStyle name="Normal 5 3 2 2 7 2" xfId="16551" xr:uid="{00000000-0005-0000-0000-000028550000}"/>
    <cellStyle name="Normal 5 3 2 2 7 2 2" xfId="39755" xr:uid="{00000000-0005-0000-0000-000029550000}"/>
    <cellStyle name="Normal 5 3 2 2 7 3" xfId="11257" xr:uid="{00000000-0005-0000-0000-00002A550000}"/>
    <cellStyle name="Normal 5 3 2 2 7 3 2" xfId="34440" xr:uid="{00000000-0005-0000-0000-00002B550000}"/>
    <cellStyle name="Normal 5 3 2 2 7 4" xfId="29130" xr:uid="{00000000-0005-0000-0000-00002C550000}"/>
    <cellStyle name="Normal 5 3 2 2 7 5" xfId="23815" xr:uid="{00000000-0005-0000-0000-00002D550000}"/>
    <cellStyle name="Normal 5 3 2 2 8" xfId="7840" xr:uid="{00000000-0005-0000-0000-00002E550000}"/>
    <cellStyle name="Normal 5 3 2 2 8 2" xfId="18179" xr:uid="{00000000-0005-0000-0000-00002F550000}"/>
    <cellStyle name="Normal 5 3 2 2 8 2 2" xfId="41523" xr:uid="{00000000-0005-0000-0000-000030550000}"/>
    <cellStyle name="Normal 5 3 2 2 8 3" xfId="13024" xr:uid="{00000000-0005-0000-0000-000031550000}"/>
    <cellStyle name="Normal 5 3 2 2 8 3 2" xfId="36208" xr:uid="{00000000-0005-0000-0000-000032550000}"/>
    <cellStyle name="Normal 5 3 2 2 8 4" xfId="30898" xr:uid="{00000000-0005-0000-0000-000033550000}"/>
    <cellStyle name="Normal 5 3 2 2 8 5" xfId="25583" xr:uid="{00000000-0005-0000-0000-000034550000}"/>
    <cellStyle name="Normal 5 3 2 2 9" xfId="14805" xr:uid="{00000000-0005-0000-0000-000035550000}"/>
    <cellStyle name="Normal 5 3 2 2 9 2" xfId="37992" xr:uid="{00000000-0005-0000-0000-000036550000}"/>
    <cellStyle name="Normal 5 3 2 3" xfId="724" xr:uid="{00000000-0005-0000-0000-000037550000}"/>
    <cellStyle name="Normal 5 3 2 3 10" xfId="43525" xr:uid="{00000000-0005-0000-0000-000038550000}"/>
    <cellStyle name="Normal 5 3 2 3 11" xfId="4986" xr:uid="{00000000-0005-0000-0000-000039550000}"/>
    <cellStyle name="Normal 5 3 2 3 12" xfId="2685" xr:uid="{00000000-0005-0000-0000-00003A550000}"/>
    <cellStyle name="Normal 5 3 2 3 2" xfId="1140" xr:uid="{00000000-0005-0000-0000-00003B550000}"/>
    <cellStyle name="Normal 5 3 2 3 2 10" xfId="4987" xr:uid="{00000000-0005-0000-0000-00003C550000}"/>
    <cellStyle name="Normal 5 3 2 3 2 11" xfId="3091" xr:uid="{00000000-0005-0000-0000-00003D550000}"/>
    <cellStyle name="Normal 5 3 2 3 2 2" xfId="1955" xr:uid="{00000000-0005-0000-0000-00003E550000}"/>
    <cellStyle name="Normal 5 3 2 3 2 2 10" xfId="3903" xr:uid="{00000000-0005-0000-0000-00003F550000}"/>
    <cellStyle name="Normal 5 3 2 3 2 2 2" xfId="7512" xr:uid="{00000000-0005-0000-0000-000040550000}"/>
    <cellStyle name="Normal 5 3 2 3 2 2 2 2" xfId="17856" xr:uid="{00000000-0005-0000-0000-000041550000}"/>
    <cellStyle name="Normal 5 3 2 3 2 2 2 2 2" xfId="41180" xr:uid="{00000000-0005-0000-0000-000042550000}"/>
    <cellStyle name="Normal 5 3 2 3 2 2 2 3" xfId="12682" xr:uid="{00000000-0005-0000-0000-000043550000}"/>
    <cellStyle name="Normal 5 3 2 3 2 2 2 3 2" xfId="35865" xr:uid="{00000000-0005-0000-0000-000044550000}"/>
    <cellStyle name="Normal 5 3 2 3 2 2 2 4" xfId="30555" xr:uid="{00000000-0005-0000-0000-000045550000}"/>
    <cellStyle name="Normal 5 3 2 3 2 2 2 5" xfId="25240" xr:uid="{00000000-0005-0000-0000-000046550000}"/>
    <cellStyle name="Normal 5 3 2 3 2 2 3" xfId="9146" xr:uid="{00000000-0005-0000-0000-000047550000}"/>
    <cellStyle name="Normal 5 3 2 3 2 2 3 2" xfId="19603" xr:uid="{00000000-0005-0000-0000-000048550000}"/>
    <cellStyle name="Normal 5 3 2 3 2 2 3 2 2" xfId="42948" xr:uid="{00000000-0005-0000-0000-000049550000}"/>
    <cellStyle name="Normal 5 3 2 3 2 2 3 3" xfId="14449" xr:uid="{00000000-0005-0000-0000-00004A550000}"/>
    <cellStyle name="Normal 5 3 2 3 2 2 3 3 2" xfId="37633" xr:uid="{00000000-0005-0000-0000-00004B550000}"/>
    <cellStyle name="Normal 5 3 2 3 2 2 3 4" xfId="32323" xr:uid="{00000000-0005-0000-0000-00004C550000}"/>
    <cellStyle name="Normal 5 3 2 3 2 2 3 5" xfId="27008" xr:uid="{00000000-0005-0000-0000-00004D550000}"/>
    <cellStyle name="Normal 5 3 2 3 2 2 4" xfId="16230" xr:uid="{00000000-0005-0000-0000-00004E550000}"/>
    <cellStyle name="Normal 5 3 2 3 2 2 4 2" xfId="39417" xr:uid="{00000000-0005-0000-0000-00004F550000}"/>
    <cellStyle name="Normal 5 3 2 3 2 2 5" xfId="10921" xr:uid="{00000000-0005-0000-0000-000050550000}"/>
    <cellStyle name="Normal 5 3 2 3 2 2 5 2" xfId="34102" xr:uid="{00000000-0005-0000-0000-000051550000}"/>
    <cellStyle name="Normal 5 3 2 3 2 2 6" xfId="21548" xr:uid="{00000000-0005-0000-0000-000052550000}"/>
    <cellStyle name="Normal 5 3 2 3 2 2 6 2" xfId="28792" xr:uid="{00000000-0005-0000-0000-000053550000}"/>
    <cellStyle name="Normal 5 3 2 3 2 2 7" xfId="23477" xr:uid="{00000000-0005-0000-0000-000054550000}"/>
    <cellStyle name="Normal 5 3 2 3 2 2 8" xfId="44743" xr:uid="{00000000-0005-0000-0000-000055550000}"/>
    <cellStyle name="Normal 5 3 2 3 2 2 9" xfId="4988" xr:uid="{00000000-0005-0000-0000-000056550000}"/>
    <cellStyle name="Normal 5 3 2 3 2 3" xfId="6712" xr:uid="{00000000-0005-0000-0000-000057550000}"/>
    <cellStyle name="Normal 5 3 2 3 2 3 2" xfId="17104" xr:uid="{00000000-0005-0000-0000-000058550000}"/>
    <cellStyle name="Normal 5 3 2 3 2 3 2 2" xfId="40368" xr:uid="{00000000-0005-0000-0000-000059550000}"/>
    <cellStyle name="Normal 5 3 2 3 2 3 3" xfId="11870" xr:uid="{00000000-0005-0000-0000-00005A550000}"/>
    <cellStyle name="Normal 5 3 2 3 2 3 3 2" xfId="35053" xr:uid="{00000000-0005-0000-0000-00005B550000}"/>
    <cellStyle name="Normal 5 3 2 3 2 3 4" xfId="29743" xr:uid="{00000000-0005-0000-0000-00005C550000}"/>
    <cellStyle name="Normal 5 3 2 3 2 3 5" xfId="24428" xr:uid="{00000000-0005-0000-0000-00005D550000}"/>
    <cellStyle name="Normal 5 3 2 3 2 4" xfId="8393" xr:uid="{00000000-0005-0000-0000-00005E550000}"/>
    <cellStyle name="Normal 5 3 2 3 2 4 2" xfId="18791" xr:uid="{00000000-0005-0000-0000-00005F550000}"/>
    <cellStyle name="Normal 5 3 2 3 2 4 2 2" xfId="42136" xr:uid="{00000000-0005-0000-0000-000060550000}"/>
    <cellStyle name="Normal 5 3 2 3 2 4 3" xfId="13637" xr:uid="{00000000-0005-0000-0000-000061550000}"/>
    <cellStyle name="Normal 5 3 2 3 2 4 3 2" xfId="36821" xr:uid="{00000000-0005-0000-0000-000062550000}"/>
    <cellStyle name="Normal 5 3 2 3 2 4 4" xfId="31511" xr:uid="{00000000-0005-0000-0000-000063550000}"/>
    <cellStyle name="Normal 5 3 2 3 2 4 5" xfId="26196" xr:uid="{00000000-0005-0000-0000-000064550000}"/>
    <cellStyle name="Normal 5 3 2 3 2 5" xfId="15418" xr:uid="{00000000-0005-0000-0000-000065550000}"/>
    <cellStyle name="Normal 5 3 2 3 2 5 2" xfId="38605" xr:uid="{00000000-0005-0000-0000-000066550000}"/>
    <cellStyle name="Normal 5 3 2 3 2 6" xfId="10109" xr:uid="{00000000-0005-0000-0000-000067550000}"/>
    <cellStyle name="Normal 5 3 2 3 2 6 2" xfId="33290" xr:uid="{00000000-0005-0000-0000-000068550000}"/>
    <cellStyle name="Normal 5 3 2 3 2 7" xfId="20736" xr:uid="{00000000-0005-0000-0000-000069550000}"/>
    <cellStyle name="Normal 5 3 2 3 2 7 2" xfId="27980" xr:uid="{00000000-0005-0000-0000-00006A550000}"/>
    <cellStyle name="Normal 5 3 2 3 2 8" xfId="22665" xr:uid="{00000000-0005-0000-0000-00006B550000}"/>
    <cellStyle name="Normal 5 3 2 3 2 9" xfId="43931" xr:uid="{00000000-0005-0000-0000-00006C550000}"/>
    <cellStyle name="Normal 5 3 2 3 3" xfId="1548" xr:uid="{00000000-0005-0000-0000-00006D550000}"/>
    <cellStyle name="Normal 5 3 2 3 3 10" xfId="3497" xr:uid="{00000000-0005-0000-0000-00006E550000}"/>
    <cellStyle name="Normal 5 3 2 3 3 2" xfId="7112" xr:uid="{00000000-0005-0000-0000-00006F550000}"/>
    <cellStyle name="Normal 5 3 2 3 3 2 2" xfId="17474" xr:uid="{00000000-0005-0000-0000-000070550000}"/>
    <cellStyle name="Normal 5 3 2 3 3 2 2 2" xfId="40774" xr:uid="{00000000-0005-0000-0000-000071550000}"/>
    <cellStyle name="Normal 5 3 2 3 3 2 3" xfId="12276" xr:uid="{00000000-0005-0000-0000-000072550000}"/>
    <cellStyle name="Normal 5 3 2 3 3 2 3 2" xfId="35459" xr:uid="{00000000-0005-0000-0000-000073550000}"/>
    <cellStyle name="Normal 5 3 2 3 3 2 4" xfId="30149" xr:uid="{00000000-0005-0000-0000-000074550000}"/>
    <cellStyle name="Normal 5 3 2 3 3 2 5" xfId="24834" xr:uid="{00000000-0005-0000-0000-000075550000}"/>
    <cellStyle name="Normal 5 3 2 3 3 3" xfId="8763" xr:uid="{00000000-0005-0000-0000-000076550000}"/>
    <cellStyle name="Normal 5 3 2 3 3 3 2" xfId="19197" xr:uid="{00000000-0005-0000-0000-000077550000}"/>
    <cellStyle name="Normal 5 3 2 3 3 3 2 2" xfId="42542" xr:uid="{00000000-0005-0000-0000-000078550000}"/>
    <cellStyle name="Normal 5 3 2 3 3 3 3" xfId="14043" xr:uid="{00000000-0005-0000-0000-000079550000}"/>
    <cellStyle name="Normal 5 3 2 3 3 3 3 2" xfId="37227" xr:uid="{00000000-0005-0000-0000-00007A550000}"/>
    <cellStyle name="Normal 5 3 2 3 3 3 4" xfId="31917" xr:uid="{00000000-0005-0000-0000-00007B550000}"/>
    <cellStyle name="Normal 5 3 2 3 3 3 5" xfId="26602" xr:uid="{00000000-0005-0000-0000-00007C550000}"/>
    <cellStyle name="Normal 5 3 2 3 3 4" xfId="15824" xr:uid="{00000000-0005-0000-0000-00007D550000}"/>
    <cellStyle name="Normal 5 3 2 3 3 4 2" xfId="39011" xr:uid="{00000000-0005-0000-0000-00007E550000}"/>
    <cellStyle name="Normal 5 3 2 3 3 5" xfId="10515" xr:uid="{00000000-0005-0000-0000-00007F550000}"/>
    <cellStyle name="Normal 5 3 2 3 3 5 2" xfId="33696" xr:uid="{00000000-0005-0000-0000-000080550000}"/>
    <cellStyle name="Normal 5 3 2 3 3 6" xfId="21142" xr:uid="{00000000-0005-0000-0000-000081550000}"/>
    <cellStyle name="Normal 5 3 2 3 3 6 2" xfId="28386" xr:uid="{00000000-0005-0000-0000-000082550000}"/>
    <cellStyle name="Normal 5 3 2 3 3 7" xfId="23071" xr:uid="{00000000-0005-0000-0000-000083550000}"/>
    <cellStyle name="Normal 5 3 2 3 3 8" xfId="44337" xr:uid="{00000000-0005-0000-0000-000084550000}"/>
    <cellStyle name="Normal 5 3 2 3 3 9" xfId="4989" xr:uid="{00000000-0005-0000-0000-000085550000}"/>
    <cellStyle name="Normal 5 3 2 3 4" xfId="6313" xr:uid="{00000000-0005-0000-0000-000086550000}"/>
    <cellStyle name="Normal 5 3 2 3 4 2" xfId="16746" xr:uid="{00000000-0005-0000-0000-000087550000}"/>
    <cellStyle name="Normal 5 3 2 3 4 2 2" xfId="39962" xr:uid="{00000000-0005-0000-0000-000088550000}"/>
    <cellStyle name="Normal 5 3 2 3 4 3" xfId="11464" xr:uid="{00000000-0005-0000-0000-000089550000}"/>
    <cellStyle name="Normal 5 3 2 3 4 3 2" xfId="34647" xr:uid="{00000000-0005-0000-0000-00008A550000}"/>
    <cellStyle name="Normal 5 3 2 3 4 4" xfId="29337" xr:uid="{00000000-0005-0000-0000-00008B550000}"/>
    <cellStyle name="Normal 5 3 2 3 4 5" xfId="24022" xr:uid="{00000000-0005-0000-0000-00008C550000}"/>
    <cellStyle name="Normal 5 3 2 3 5" xfId="8035" xr:uid="{00000000-0005-0000-0000-00008D550000}"/>
    <cellStyle name="Normal 5 3 2 3 5 2" xfId="18386" xr:uid="{00000000-0005-0000-0000-00008E550000}"/>
    <cellStyle name="Normal 5 3 2 3 5 2 2" xfId="41730" xr:uid="{00000000-0005-0000-0000-00008F550000}"/>
    <cellStyle name="Normal 5 3 2 3 5 3" xfId="13231" xr:uid="{00000000-0005-0000-0000-000090550000}"/>
    <cellStyle name="Normal 5 3 2 3 5 3 2" xfId="36415" xr:uid="{00000000-0005-0000-0000-000091550000}"/>
    <cellStyle name="Normal 5 3 2 3 5 4" xfId="31105" xr:uid="{00000000-0005-0000-0000-000092550000}"/>
    <cellStyle name="Normal 5 3 2 3 5 5" xfId="25790" xr:uid="{00000000-0005-0000-0000-000093550000}"/>
    <cellStyle name="Normal 5 3 2 3 6" xfId="15012" xr:uid="{00000000-0005-0000-0000-000094550000}"/>
    <cellStyle name="Normal 5 3 2 3 6 2" xfId="38199" xr:uid="{00000000-0005-0000-0000-000095550000}"/>
    <cellStyle name="Normal 5 3 2 3 7" xfId="9703" xr:uid="{00000000-0005-0000-0000-000096550000}"/>
    <cellStyle name="Normal 5 3 2 3 7 2" xfId="32884" xr:uid="{00000000-0005-0000-0000-000097550000}"/>
    <cellStyle name="Normal 5 3 2 3 8" xfId="20330" xr:uid="{00000000-0005-0000-0000-000098550000}"/>
    <cellStyle name="Normal 5 3 2 3 8 2" xfId="27574" xr:uid="{00000000-0005-0000-0000-000099550000}"/>
    <cellStyle name="Normal 5 3 2 3 9" xfId="22259" xr:uid="{00000000-0005-0000-0000-00009A550000}"/>
    <cellStyle name="Normal 5 3 2 4" xfId="861" xr:uid="{00000000-0005-0000-0000-00009B550000}"/>
    <cellStyle name="Normal 5 3 2 4 10" xfId="43654" xr:uid="{00000000-0005-0000-0000-00009C550000}"/>
    <cellStyle name="Normal 5 3 2 4 11" xfId="4990" xr:uid="{00000000-0005-0000-0000-00009D550000}"/>
    <cellStyle name="Normal 5 3 2 4 12" xfId="2814" xr:uid="{00000000-0005-0000-0000-00009E550000}"/>
    <cellStyle name="Normal 5 3 2 4 2" xfId="1269" xr:uid="{00000000-0005-0000-0000-00009F550000}"/>
    <cellStyle name="Normal 5 3 2 4 2 10" xfId="4991" xr:uid="{00000000-0005-0000-0000-0000A0550000}"/>
    <cellStyle name="Normal 5 3 2 4 2 11" xfId="3220" xr:uid="{00000000-0005-0000-0000-0000A1550000}"/>
    <cellStyle name="Normal 5 3 2 4 2 2" xfId="2084" xr:uid="{00000000-0005-0000-0000-0000A2550000}"/>
    <cellStyle name="Normal 5 3 2 4 2 2 10" xfId="4032" xr:uid="{00000000-0005-0000-0000-0000A3550000}"/>
    <cellStyle name="Normal 5 3 2 4 2 2 2" xfId="7639" xr:uid="{00000000-0005-0000-0000-0000A4550000}"/>
    <cellStyle name="Normal 5 3 2 4 2 2 2 2" xfId="17973" xr:uid="{00000000-0005-0000-0000-0000A5550000}"/>
    <cellStyle name="Normal 5 3 2 4 2 2 2 2 2" xfId="41309" xr:uid="{00000000-0005-0000-0000-0000A6550000}"/>
    <cellStyle name="Normal 5 3 2 4 2 2 2 3" xfId="12811" xr:uid="{00000000-0005-0000-0000-0000A7550000}"/>
    <cellStyle name="Normal 5 3 2 4 2 2 2 3 2" xfId="35994" xr:uid="{00000000-0005-0000-0000-0000A8550000}"/>
    <cellStyle name="Normal 5 3 2 4 2 2 2 4" xfId="30684" xr:uid="{00000000-0005-0000-0000-0000A9550000}"/>
    <cellStyle name="Normal 5 3 2 4 2 2 2 5" xfId="25369" xr:uid="{00000000-0005-0000-0000-0000AA550000}"/>
    <cellStyle name="Normal 5 3 2 4 2 2 3" xfId="9263" xr:uid="{00000000-0005-0000-0000-0000AB550000}"/>
    <cellStyle name="Normal 5 3 2 4 2 2 3 2" xfId="19732" xr:uid="{00000000-0005-0000-0000-0000AC550000}"/>
    <cellStyle name="Normal 5 3 2 4 2 2 3 2 2" xfId="43077" xr:uid="{00000000-0005-0000-0000-0000AD550000}"/>
    <cellStyle name="Normal 5 3 2 4 2 2 3 3" xfId="14578" xr:uid="{00000000-0005-0000-0000-0000AE550000}"/>
    <cellStyle name="Normal 5 3 2 4 2 2 3 3 2" xfId="37762" xr:uid="{00000000-0005-0000-0000-0000AF550000}"/>
    <cellStyle name="Normal 5 3 2 4 2 2 3 4" xfId="32452" xr:uid="{00000000-0005-0000-0000-0000B0550000}"/>
    <cellStyle name="Normal 5 3 2 4 2 2 3 5" xfId="27137" xr:uid="{00000000-0005-0000-0000-0000B1550000}"/>
    <cellStyle name="Normal 5 3 2 4 2 2 4" xfId="16359" xr:uid="{00000000-0005-0000-0000-0000B2550000}"/>
    <cellStyle name="Normal 5 3 2 4 2 2 4 2" xfId="39546" xr:uid="{00000000-0005-0000-0000-0000B3550000}"/>
    <cellStyle name="Normal 5 3 2 4 2 2 5" xfId="11050" xr:uid="{00000000-0005-0000-0000-0000B4550000}"/>
    <cellStyle name="Normal 5 3 2 4 2 2 5 2" xfId="34231" xr:uid="{00000000-0005-0000-0000-0000B5550000}"/>
    <cellStyle name="Normal 5 3 2 4 2 2 6" xfId="21677" xr:uid="{00000000-0005-0000-0000-0000B6550000}"/>
    <cellStyle name="Normal 5 3 2 4 2 2 6 2" xfId="28921" xr:uid="{00000000-0005-0000-0000-0000B7550000}"/>
    <cellStyle name="Normal 5 3 2 4 2 2 7" xfId="23606" xr:uid="{00000000-0005-0000-0000-0000B8550000}"/>
    <cellStyle name="Normal 5 3 2 4 2 2 8" xfId="44872" xr:uid="{00000000-0005-0000-0000-0000B9550000}"/>
    <cellStyle name="Normal 5 3 2 4 2 2 9" xfId="4992" xr:uid="{00000000-0005-0000-0000-0000BA550000}"/>
    <cellStyle name="Normal 5 3 2 4 2 3" xfId="6839" xr:uid="{00000000-0005-0000-0000-0000BB550000}"/>
    <cellStyle name="Normal 5 3 2 4 2 3 2" xfId="17209" xr:uid="{00000000-0005-0000-0000-0000BC550000}"/>
    <cellStyle name="Normal 5 3 2 4 2 3 2 2" xfId="40497" xr:uid="{00000000-0005-0000-0000-0000BD550000}"/>
    <cellStyle name="Normal 5 3 2 4 2 3 3" xfId="11999" xr:uid="{00000000-0005-0000-0000-0000BE550000}"/>
    <cellStyle name="Normal 5 3 2 4 2 3 3 2" xfId="35182" xr:uid="{00000000-0005-0000-0000-0000BF550000}"/>
    <cellStyle name="Normal 5 3 2 4 2 3 4" xfId="29872" xr:uid="{00000000-0005-0000-0000-0000C0550000}"/>
    <cellStyle name="Normal 5 3 2 4 2 3 5" xfId="24557" xr:uid="{00000000-0005-0000-0000-0000C1550000}"/>
    <cellStyle name="Normal 5 3 2 4 2 4" xfId="8498" xr:uid="{00000000-0005-0000-0000-0000C2550000}"/>
    <cellStyle name="Normal 5 3 2 4 2 4 2" xfId="18920" xr:uid="{00000000-0005-0000-0000-0000C3550000}"/>
    <cellStyle name="Normal 5 3 2 4 2 4 2 2" xfId="42265" xr:uid="{00000000-0005-0000-0000-0000C4550000}"/>
    <cellStyle name="Normal 5 3 2 4 2 4 3" xfId="13766" xr:uid="{00000000-0005-0000-0000-0000C5550000}"/>
    <cellStyle name="Normal 5 3 2 4 2 4 3 2" xfId="36950" xr:uid="{00000000-0005-0000-0000-0000C6550000}"/>
    <cellStyle name="Normal 5 3 2 4 2 4 4" xfId="31640" xr:uid="{00000000-0005-0000-0000-0000C7550000}"/>
    <cellStyle name="Normal 5 3 2 4 2 4 5" xfId="26325" xr:uid="{00000000-0005-0000-0000-0000C8550000}"/>
    <cellStyle name="Normal 5 3 2 4 2 5" xfId="15547" xr:uid="{00000000-0005-0000-0000-0000C9550000}"/>
    <cellStyle name="Normal 5 3 2 4 2 5 2" xfId="38734" xr:uid="{00000000-0005-0000-0000-0000CA550000}"/>
    <cellStyle name="Normal 5 3 2 4 2 6" xfId="10238" xr:uid="{00000000-0005-0000-0000-0000CB550000}"/>
    <cellStyle name="Normal 5 3 2 4 2 6 2" xfId="33419" xr:uid="{00000000-0005-0000-0000-0000CC550000}"/>
    <cellStyle name="Normal 5 3 2 4 2 7" xfId="20865" xr:uid="{00000000-0005-0000-0000-0000CD550000}"/>
    <cellStyle name="Normal 5 3 2 4 2 7 2" xfId="28109" xr:uid="{00000000-0005-0000-0000-0000CE550000}"/>
    <cellStyle name="Normal 5 3 2 4 2 8" xfId="22794" xr:uid="{00000000-0005-0000-0000-0000CF550000}"/>
    <cellStyle name="Normal 5 3 2 4 2 9" xfId="44060" xr:uid="{00000000-0005-0000-0000-0000D0550000}"/>
    <cellStyle name="Normal 5 3 2 4 3" xfId="1677" xr:uid="{00000000-0005-0000-0000-0000D1550000}"/>
    <cellStyle name="Normal 5 3 2 4 3 10" xfId="3626" xr:uid="{00000000-0005-0000-0000-0000D2550000}"/>
    <cellStyle name="Normal 5 3 2 4 3 2" xfId="7239" xr:uid="{00000000-0005-0000-0000-0000D3550000}"/>
    <cellStyle name="Normal 5 3 2 4 3 2 2" xfId="17591" xr:uid="{00000000-0005-0000-0000-0000D4550000}"/>
    <cellStyle name="Normal 5 3 2 4 3 2 2 2" xfId="40903" xr:uid="{00000000-0005-0000-0000-0000D5550000}"/>
    <cellStyle name="Normal 5 3 2 4 3 2 3" xfId="12405" xr:uid="{00000000-0005-0000-0000-0000D6550000}"/>
    <cellStyle name="Normal 5 3 2 4 3 2 3 2" xfId="35588" xr:uid="{00000000-0005-0000-0000-0000D7550000}"/>
    <cellStyle name="Normal 5 3 2 4 3 2 4" xfId="30278" xr:uid="{00000000-0005-0000-0000-0000D8550000}"/>
    <cellStyle name="Normal 5 3 2 4 3 2 5" xfId="24963" xr:uid="{00000000-0005-0000-0000-0000D9550000}"/>
    <cellStyle name="Normal 5 3 2 4 3 3" xfId="8880" xr:uid="{00000000-0005-0000-0000-0000DA550000}"/>
    <cellStyle name="Normal 5 3 2 4 3 3 2" xfId="19326" xr:uid="{00000000-0005-0000-0000-0000DB550000}"/>
    <cellStyle name="Normal 5 3 2 4 3 3 2 2" xfId="42671" xr:uid="{00000000-0005-0000-0000-0000DC550000}"/>
    <cellStyle name="Normal 5 3 2 4 3 3 3" xfId="14172" xr:uid="{00000000-0005-0000-0000-0000DD550000}"/>
    <cellStyle name="Normal 5 3 2 4 3 3 3 2" xfId="37356" xr:uid="{00000000-0005-0000-0000-0000DE550000}"/>
    <cellStyle name="Normal 5 3 2 4 3 3 4" xfId="32046" xr:uid="{00000000-0005-0000-0000-0000DF550000}"/>
    <cellStyle name="Normal 5 3 2 4 3 3 5" xfId="26731" xr:uid="{00000000-0005-0000-0000-0000E0550000}"/>
    <cellStyle name="Normal 5 3 2 4 3 4" xfId="15953" xr:uid="{00000000-0005-0000-0000-0000E1550000}"/>
    <cellStyle name="Normal 5 3 2 4 3 4 2" xfId="39140" xr:uid="{00000000-0005-0000-0000-0000E2550000}"/>
    <cellStyle name="Normal 5 3 2 4 3 5" xfId="10644" xr:uid="{00000000-0005-0000-0000-0000E3550000}"/>
    <cellStyle name="Normal 5 3 2 4 3 5 2" xfId="33825" xr:uid="{00000000-0005-0000-0000-0000E4550000}"/>
    <cellStyle name="Normal 5 3 2 4 3 6" xfId="21271" xr:uid="{00000000-0005-0000-0000-0000E5550000}"/>
    <cellStyle name="Normal 5 3 2 4 3 6 2" xfId="28515" xr:uid="{00000000-0005-0000-0000-0000E6550000}"/>
    <cellStyle name="Normal 5 3 2 4 3 7" xfId="23200" xr:uid="{00000000-0005-0000-0000-0000E7550000}"/>
    <cellStyle name="Normal 5 3 2 4 3 8" xfId="44466" xr:uid="{00000000-0005-0000-0000-0000E8550000}"/>
    <cellStyle name="Normal 5 3 2 4 3 9" xfId="4993" xr:uid="{00000000-0005-0000-0000-0000E9550000}"/>
    <cellStyle name="Normal 5 3 2 4 4" xfId="6440" xr:uid="{00000000-0005-0000-0000-0000EA550000}"/>
    <cellStyle name="Normal 5 3 2 4 4 2" xfId="16851" xr:uid="{00000000-0005-0000-0000-0000EB550000}"/>
    <cellStyle name="Normal 5 3 2 4 4 2 2" xfId="40091" xr:uid="{00000000-0005-0000-0000-0000EC550000}"/>
    <cellStyle name="Normal 5 3 2 4 4 3" xfId="11593" xr:uid="{00000000-0005-0000-0000-0000ED550000}"/>
    <cellStyle name="Normal 5 3 2 4 4 3 2" xfId="34776" xr:uid="{00000000-0005-0000-0000-0000EE550000}"/>
    <cellStyle name="Normal 5 3 2 4 4 4" xfId="29466" xr:uid="{00000000-0005-0000-0000-0000EF550000}"/>
    <cellStyle name="Normal 5 3 2 4 4 5" xfId="24151" xr:uid="{00000000-0005-0000-0000-0000F0550000}"/>
    <cellStyle name="Normal 5 3 2 4 5" xfId="8140" xr:uid="{00000000-0005-0000-0000-0000F1550000}"/>
    <cellStyle name="Normal 5 3 2 4 5 2" xfId="18515" xr:uid="{00000000-0005-0000-0000-0000F2550000}"/>
    <cellStyle name="Normal 5 3 2 4 5 2 2" xfId="41859" xr:uid="{00000000-0005-0000-0000-0000F3550000}"/>
    <cellStyle name="Normal 5 3 2 4 5 3" xfId="13360" xr:uid="{00000000-0005-0000-0000-0000F4550000}"/>
    <cellStyle name="Normal 5 3 2 4 5 3 2" xfId="36544" xr:uid="{00000000-0005-0000-0000-0000F5550000}"/>
    <cellStyle name="Normal 5 3 2 4 5 4" xfId="31234" xr:uid="{00000000-0005-0000-0000-0000F6550000}"/>
    <cellStyle name="Normal 5 3 2 4 5 5" xfId="25919" xr:uid="{00000000-0005-0000-0000-0000F7550000}"/>
    <cellStyle name="Normal 5 3 2 4 6" xfId="15141" xr:uid="{00000000-0005-0000-0000-0000F8550000}"/>
    <cellStyle name="Normal 5 3 2 4 6 2" xfId="38328" xr:uid="{00000000-0005-0000-0000-0000F9550000}"/>
    <cellStyle name="Normal 5 3 2 4 7" xfId="9832" xr:uid="{00000000-0005-0000-0000-0000FA550000}"/>
    <cellStyle name="Normal 5 3 2 4 7 2" xfId="33013" xr:uid="{00000000-0005-0000-0000-0000FB550000}"/>
    <cellStyle name="Normal 5 3 2 4 8" xfId="20459" xr:uid="{00000000-0005-0000-0000-0000FC550000}"/>
    <cellStyle name="Normal 5 3 2 4 8 2" xfId="27703" xr:uid="{00000000-0005-0000-0000-0000FD550000}"/>
    <cellStyle name="Normal 5 3 2 4 9" xfId="22388" xr:uid="{00000000-0005-0000-0000-0000FE550000}"/>
    <cellStyle name="Normal 5 3 2 5" xfId="1005" xr:uid="{00000000-0005-0000-0000-0000FF550000}"/>
    <cellStyle name="Normal 5 3 2 5 10" xfId="4994" xr:uid="{00000000-0005-0000-0000-000000560000}"/>
    <cellStyle name="Normal 5 3 2 5 11" xfId="2956" xr:uid="{00000000-0005-0000-0000-000001560000}"/>
    <cellStyle name="Normal 5 3 2 5 2" xfId="1820" xr:uid="{00000000-0005-0000-0000-000002560000}"/>
    <cellStyle name="Normal 5 3 2 5 2 10" xfId="3768" xr:uid="{00000000-0005-0000-0000-000003560000}"/>
    <cellStyle name="Normal 5 3 2 5 2 2" xfId="7379" xr:uid="{00000000-0005-0000-0000-000004560000}"/>
    <cellStyle name="Normal 5 3 2 5 2 2 2" xfId="17733" xr:uid="{00000000-0005-0000-0000-000005560000}"/>
    <cellStyle name="Normal 5 3 2 5 2 2 2 2" xfId="41045" xr:uid="{00000000-0005-0000-0000-000006560000}"/>
    <cellStyle name="Normal 5 3 2 5 2 2 3" xfId="12547" xr:uid="{00000000-0005-0000-0000-000007560000}"/>
    <cellStyle name="Normal 5 3 2 5 2 2 3 2" xfId="35730" xr:uid="{00000000-0005-0000-0000-000008560000}"/>
    <cellStyle name="Normal 5 3 2 5 2 2 4" xfId="30420" xr:uid="{00000000-0005-0000-0000-000009560000}"/>
    <cellStyle name="Normal 5 3 2 5 2 2 5" xfId="25105" xr:uid="{00000000-0005-0000-0000-00000A560000}"/>
    <cellStyle name="Normal 5 3 2 5 2 3" xfId="9023" xr:uid="{00000000-0005-0000-0000-00000B560000}"/>
    <cellStyle name="Normal 5 3 2 5 2 3 2" xfId="19468" xr:uid="{00000000-0005-0000-0000-00000C560000}"/>
    <cellStyle name="Normal 5 3 2 5 2 3 2 2" xfId="42813" xr:uid="{00000000-0005-0000-0000-00000D560000}"/>
    <cellStyle name="Normal 5 3 2 5 2 3 3" xfId="14314" xr:uid="{00000000-0005-0000-0000-00000E560000}"/>
    <cellStyle name="Normal 5 3 2 5 2 3 3 2" xfId="37498" xr:uid="{00000000-0005-0000-0000-00000F560000}"/>
    <cellStyle name="Normal 5 3 2 5 2 3 4" xfId="32188" xr:uid="{00000000-0005-0000-0000-000010560000}"/>
    <cellStyle name="Normal 5 3 2 5 2 3 5" xfId="26873" xr:uid="{00000000-0005-0000-0000-000011560000}"/>
    <cellStyle name="Normal 5 3 2 5 2 4" xfId="16095" xr:uid="{00000000-0005-0000-0000-000012560000}"/>
    <cellStyle name="Normal 5 3 2 5 2 4 2" xfId="39282" xr:uid="{00000000-0005-0000-0000-000013560000}"/>
    <cellStyle name="Normal 5 3 2 5 2 5" xfId="10786" xr:uid="{00000000-0005-0000-0000-000014560000}"/>
    <cellStyle name="Normal 5 3 2 5 2 5 2" xfId="33967" xr:uid="{00000000-0005-0000-0000-000015560000}"/>
    <cellStyle name="Normal 5 3 2 5 2 6" xfId="21413" xr:uid="{00000000-0005-0000-0000-000016560000}"/>
    <cellStyle name="Normal 5 3 2 5 2 6 2" xfId="28657" xr:uid="{00000000-0005-0000-0000-000017560000}"/>
    <cellStyle name="Normal 5 3 2 5 2 7" xfId="23342" xr:uid="{00000000-0005-0000-0000-000018560000}"/>
    <cellStyle name="Normal 5 3 2 5 2 8" xfId="44608" xr:uid="{00000000-0005-0000-0000-000019560000}"/>
    <cellStyle name="Normal 5 3 2 5 2 9" xfId="4995" xr:uid="{00000000-0005-0000-0000-00001A560000}"/>
    <cellStyle name="Normal 5 3 2 5 3" xfId="6579" xr:uid="{00000000-0005-0000-0000-00001B560000}"/>
    <cellStyle name="Normal 5 3 2 5 3 2" xfId="16981" xr:uid="{00000000-0005-0000-0000-00001C560000}"/>
    <cellStyle name="Normal 5 3 2 5 3 2 2" xfId="40233" xr:uid="{00000000-0005-0000-0000-00001D560000}"/>
    <cellStyle name="Normal 5 3 2 5 3 3" xfId="11735" xr:uid="{00000000-0005-0000-0000-00001E560000}"/>
    <cellStyle name="Normal 5 3 2 5 3 3 2" xfId="34918" xr:uid="{00000000-0005-0000-0000-00001F560000}"/>
    <cellStyle name="Normal 5 3 2 5 3 4" xfId="29608" xr:uid="{00000000-0005-0000-0000-000020560000}"/>
    <cellStyle name="Normal 5 3 2 5 3 5" xfId="24293" xr:uid="{00000000-0005-0000-0000-000021560000}"/>
    <cellStyle name="Normal 5 3 2 5 4" xfId="8270" xr:uid="{00000000-0005-0000-0000-000022560000}"/>
    <cellStyle name="Normal 5 3 2 5 4 2" xfId="18656" xr:uid="{00000000-0005-0000-0000-000023560000}"/>
    <cellStyle name="Normal 5 3 2 5 4 2 2" xfId="42001" xr:uid="{00000000-0005-0000-0000-000024560000}"/>
    <cellStyle name="Normal 5 3 2 5 4 3" xfId="13502" xr:uid="{00000000-0005-0000-0000-000025560000}"/>
    <cellStyle name="Normal 5 3 2 5 4 3 2" xfId="36686" xr:uid="{00000000-0005-0000-0000-000026560000}"/>
    <cellStyle name="Normal 5 3 2 5 4 4" xfId="31376" xr:uid="{00000000-0005-0000-0000-000027560000}"/>
    <cellStyle name="Normal 5 3 2 5 4 5" xfId="26061" xr:uid="{00000000-0005-0000-0000-000028560000}"/>
    <cellStyle name="Normal 5 3 2 5 5" xfId="15283" xr:uid="{00000000-0005-0000-0000-000029560000}"/>
    <cellStyle name="Normal 5 3 2 5 5 2" xfId="38470" xr:uid="{00000000-0005-0000-0000-00002A560000}"/>
    <cellStyle name="Normal 5 3 2 5 6" xfId="9974" xr:uid="{00000000-0005-0000-0000-00002B560000}"/>
    <cellStyle name="Normal 5 3 2 5 6 2" xfId="33155" xr:uid="{00000000-0005-0000-0000-00002C560000}"/>
    <cellStyle name="Normal 5 3 2 5 7" xfId="20601" xr:uid="{00000000-0005-0000-0000-00002D560000}"/>
    <cellStyle name="Normal 5 3 2 5 7 2" xfId="27845" xr:uid="{00000000-0005-0000-0000-00002E560000}"/>
    <cellStyle name="Normal 5 3 2 5 8" xfId="22530" xr:uid="{00000000-0005-0000-0000-00002F560000}"/>
    <cellStyle name="Normal 5 3 2 5 9" xfId="43796" xr:uid="{00000000-0005-0000-0000-000030560000}"/>
    <cellStyle name="Normal 5 3 2 6" xfId="586" xr:uid="{00000000-0005-0000-0000-000031560000}"/>
    <cellStyle name="Normal 5 3 2 6 10" xfId="2550" xr:uid="{00000000-0005-0000-0000-000032560000}"/>
    <cellStyle name="Normal 5 3 2 6 2" xfId="6180" xr:uid="{00000000-0005-0000-0000-000033560000}"/>
    <cellStyle name="Normal 5 3 2 6 2 2" xfId="16623" xr:uid="{00000000-0005-0000-0000-000034560000}"/>
    <cellStyle name="Normal 5 3 2 6 2 2 2" xfId="39827" xr:uid="{00000000-0005-0000-0000-000035560000}"/>
    <cellStyle name="Normal 5 3 2 6 2 3" xfId="11329" xr:uid="{00000000-0005-0000-0000-000036560000}"/>
    <cellStyle name="Normal 5 3 2 6 2 3 2" xfId="34512" xr:uid="{00000000-0005-0000-0000-000037560000}"/>
    <cellStyle name="Normal 5 3 2 6 2 4" xfId="29202" xr:uid="{00000000-0005-0000-0000-000038560000}"/>
    <cellStyle name="Normal 5 3 2 6 2 5" xfId="23887" xr:uid="{00000000-0005-0000-0000-000039560000}"/>
    <cellStyle name="Normal 5 3 2 6 3" xfId="7912" xr:uid="{00000000-0005-0000-0000-00003A560000}"/>
    <cellStyle name="Normal 5 3 2 6 3 2" xfId="18251" xr:uid="{00000000-0005-0000-0000-00003B560000}"/>
    <cellStyle name="Normal 5 3 2 6 3 2 2" xfId="41595" xr:uid="{00000000-0005-0000-0000-00003C560000}"/>
    <cellStyle name="Normal 5 3 2 6 3 3" xfId="13096" xr:uid="{00000000-0005-0000-0000-00003D560000}"/>
    <cellStyle name="Normal 5 3 2 6 3 3 2" xfId="36280" xr:uid="{00000000-0005-0000-0000-00003E560000}"/>
    <cellStyle name="Normal 5 3 2 6 3 4" xfId="30970" xr:uid="{00000000-0005-0000-0000-00003F560000}"/>
    <cellStyle name="Normal 5 3 2 6 3 5" xfId="25655" xr:uid="{00000000-0005-0000-0000-000040560000}"/>
    <cellStyle name="Normal 5 3 2 6 4" xfId="14877" xr:uid="{00000000-0005-0000-0000-000041560000}"/>
    <cellStyle name="Normal 5 3 2 6 4 2" xfId="38064" xr:uid="{00000000-0005-0000-0000-000042560000}"/>
    <cellStyle name="Normal 5 3 2 6 5" xfId="9568" xr:uid="{00000000-0005-0000-0000-000043560000}"/>
    <cellStyle name="Normal 5 3 2 6 5 2" xfId="32749" xr:uid="{00000000-0005-0000-0000-000044560000}"/>
    <cellStyle name="Normal 5 3 2 6 6" xfId="20195" xr:uid="{00000000-0005-0000-0000-000045560000}"/>
    <cellStyle name="Normal 5 3 2 6 6 2" xfId="27439" xr:uid="{00000000-0005-0000-0000-000046560000}"/>
    <cellStyle name="Normal 5 3 2 6 7" xfId="22124" xr:uid="{00000000-0005-0000-0000-000047560000}"/>
    <cellStyle name="Normal 5 3 2 6 8" xfId="43390" xr:uid="{00000000-0005-0000-0000-000048560000}"/>
    <cellStyle name="Normal 5 3 2 6 9" xfId="4996" xr:uid="{00000000-0005-0000-0000-000049560000}"/>
    <cellStyle name="Normal 5 3 2 7" xfId="1413" xr:uid="{00000000-0005-0000-0000-00004A560000}"/>
    <cellStyle name="Normal 5 3 2 7 10" xfId="3362" xr:uid="{00000000-0005-0000-0000-00004B560000}"/>
    <cellStyle name="Normal 5 3 2 7 2" xfId="6979" xr:uid="{00000000-0005-0000-0000-00004C560000}"/>
    <cellStyle name="Normal 5 3 2 7 2 2" xfId="17351" xr:uid="{00000000-0005-0000-0000-00004D560000}"/>
    <cellStyle name="Normal 5 3 2 7 2 2 2" xfId="40639" xr:uid="{00000000-0005-0000-0000-00004E560000}"/>
    <cellStyle name="Normal 5 3 2 7 2 3" xfId="12141" xr:uid="{00000000-0005-0000-0000-00004F560000}"/>
    <cellStyle name="Normal 5 3 2 7 2 3 2" xfId="35324" xr:uid="{00000000-0005-0000-0000-000050560000}"/>
    <cellStyle name="Normal 5 3 2 7 2 4" xfId="30014" xr:uid="{00000000-0005-0000-0000-000051560000}"/>
    <cellStyle name="Normal 5 3 2 7 2 5" xfId="24699" xr:uid="{00000000-0005-0000-0000-000052560000}"/>
    <cellStyle name="Normal 5 3 2 7 3" xfId="8640" xr:uid="{00000000-0005-0000-0000-000053560000}"/>
    <cellStyle name="Normal 5 3 2 7 3 2" xfId="19062" xr:uid="{00000000-0005-0000-0000-000054560000}"/>
    <cellStyle name="Normal 5 3 2 7 3 2 2" xfId="42407" xr:uid="{00000000-0005-0000-0000-000055560000}"/>
    <cellStyle name="Normal 5 3 2 7 3 3" xfId="13908" xr:uid="{00000000-0005-0000-0000-000056560000}"/>
    <cellStyle name="Normal 5 3 2 7 3 3 2" xfId="37092" xr:uid="{00000000-0005-0000-0000-000057560000}"/>
    <cellStyle name="Normal 5 3 2 7 3 4" xfId="31782" xr:uid="{00000000-0005-0000-0000-000058560000}"/>
    <cellStyle name="Normal 5 3 2 7 3 5" xfId="26467" xr:uid="{00000000-0005-0000-0000-000059560000}"/>
    <cellStyle name="Normal 5 3 2 7 4" xfId="15689" xr:uid="{00000000-0005-0000-0000-00005A560000}"/>
    <cellStyle name="Normal 5 3 2 7 4 2" xfId="38876" xr:uid="{00000000-0005-0000-0000-00005B560000}"/>
    <cellStyle name="Normal 5 3 2 7 5" xfId="10380" xr:uid="{00000000-0005-0000-0000-00005C560000}"/>
    <cellStyle name="Normal 5 3 2 7 5 2" xfId="33561" xr:uid="{00000000-0005-0000-0000-00005D560000}"/>
    <cellStyle name="Normal 5 3 2 7 6" xfId="21007" xr:uid="{00000000-0005-0000-0000-00005E560000}"/>
    <cellStyle name="Normal 5 3 2 7 6 2" xfId="28251" xr:uid="{00000000-0005-0000-0000-00005F560000}"/>
    <cellStyle name="Normal 5 3 2 7 7" xfId="22936" xr:uid="{00000000-0005-0000-0000-000060560000}"/>
    <cellStyle name="Normal 5 3 2 7 8" xfId="44202" xr:uid="{00000000-0005-0000-0000-000061560000}"/>
    <cellStyle name="Normal 5 3 2 7 9" xfId="4997" xr:uid="{00000000-0005-0000-0000-000062560000}"/>
    <cellStyle name="Normal 5 3 2 8" xfId="6047" xr:uid="{00000000-0005-0000-0000-000063560000}"/>
    <cellStyle name="Normal 5 3 2 8 2" xfId="16502" xr:uid="{00000000-0005-0000-0000-000064560000}"/>
    <cellStyle name="Normal 5 3 2 8 2 2" xfId="39693" xr:uid="{00000000-0005-0000-0000-000065560000}"/>
    <cellStyle name="Normal 5 3 2 8 3" xfId="11195" xr:uid="{00000000-0005-0000-0000-000066560000}"/>
    <cellStyle name="Normal 5 3 2 8 3 2" xfId="34378" xr:uid="{00000000-0005-0000-0000-000067560000}"/>
    <cellStyle name="Normal 5 3 2 8 4" xfId="29068" xr:uid="{00000000-0005-0000-0000-000068560000}"/>
    <cellStyle name="Normal 5 3 2 8 5" xfId="23753" xr:uid="{00000000-0005-0000-0000-000069560000}"/>
    <cellStyle name="Normal 5 3 2 9" xfId="7791" xr:uid="{00000000-0005-0000-0000-00006A560000}"/>
    <cellStyle name="Normal 5 3 2 9 2" xfId="18118" xr:uid="{00000000-0005-0000-0000-00006B560000}"/>
    <cellStyle name="Normal 5 3 2 9 2 2" xfId="41461" xr:uid="{00000000-0005-0000-0000-00006C560000}"/>
    <cellStyle name="Normal 5 3 2 9 3" xfId="12962" xr:uid="{00000000-0005-0000-0000-00006D560000}"/>
    <cellStyle name="Normal 5 3 2 9 3 2" xfId="36146" xr:uid="{00000000-0005-0000-0000-00006E560000}"/>
    <cellStyle name="Normal 5 3 2 9 4" xfId="30836" xr:uid="{00000000-0005-0000-0000-00006F560000}"/>
    <cellStyle name="Normal 5 3 2 9 5" xfId="25521" xr:uid="{00000000-0005-0000-0000-000070560000}"/>
    <cellStyle name="Normal 5 3 3" xfId="475" xr:uid="{00000000-0005-0000-0000-000071560000}"/>
    <cellStyle name="Normal 5 3 3 10" xfId="9457" xr:uid="{00000000-0005-0000-0000-000072560000}"/>
    <cellStyle name="Normal 5 3 3 10 2" xfId="32638" xr:uid="{00000000-0005-0000-0000-000073560000}"/>
    <cellStyle name="Normal 5 3 3 11" xfId="20084" xr:uid="{00000000-0005-0000-0000-000074560000}"/>
    <cellStyle name="Normal 5 3 3 11 2" xfId="27328" xr:uid="{00000000-0005-0000-0000-000075560000}"/>
    <cellStyle name="Normal 5 3 3 12" xfId="22013" xr:uid="{00000000-0005-0000-0000-000076560000}"/>
    <cellStyle name="Normal 5 3 3 13" xfId="43279" xr:uid="{00000000-0005-0000-0000-000077560000}"/>
    <cellStyle name="Normal 5 3 3 14" xfId="4998" xr:uid="{00000000-0005-0000-0000-000078560000}"/>
    <cellStyle name="Normal 5 3 3 15" xfId="2439" xr:uid="{00000000-0005-0000-0000-000079560000}"/>
    <cellStyle name="Normal 5 3 3 2" xfId="747" xr:uid="{00000000-0005-0000-0000-00007A560000}"/>
    <cellStyle name="Normal 5 3 3 2 10" xfId="43548" xr:uid="{00000000-0005-0000-0000-00007B560000}"/>
    <cellStyle name="Normal 5 3 3 2 11" xfId="4999" xr:uid="{00000000-0005-0000-0000-00007C560000}"/>
    <cellStyle name="Normal 5 3 3 2 12" xfId="2708" xr:uid="{00000000-0005-0000-0000-00007D560000}"/>
    <cellStyle name="Normal 5 3 3 2 2" xfId="1163" xr:uid="{00000000-0005-0000-0000-00007E560000}"/>
    <cellStyle name="Normal 5 3 3 2 2 10" xfId="5000" xr:uid="{00000000-0005-0000-0000-00007F560000}"/>
    <cellStyle name="Normal 5 3 3 2 2 11" xfId="3114" xr:uid="{00000000-0005-0000-0000-000080560000}"/>
    <cellStyle name="Normal 5 3 3 2 2 2" xfId="1978" xr:uid="{00000000-0005-0000-0000-000081560000}"/>
    <cellStyle name="Normal 5 3 3 2 2 2 10" xfId="3926" xr:uid="{00000000-0005-0000-0000-000082560000}"/>
    <cellStyle name="Normal 5 3 3 2 2 2 2" xfId="7535" xr:uid="{00000000-0005-0000-0000-000083560000}"/>
    <cellStyle name="Normal 5 3 3 2 2 2 2 2" xfId="17879" xr:uid="{00000000-0005-0000-0000-000084560000}"/>
    <cellStyle name="Normal 5 3 3 2 2 2 2 2 2" xfId="41203" xr:uid="{00000000-0005-0000-0000-000085560000}"/>
    <cellStyle name="Normal 5 3 3 2 2 2 2 3" xfId="12705" xr:uid="{00000000-0005-0000-0000-000086560000}"/>
    <cellStyle name="Normal 5 3 3 2 2 2 2 3 2" xfId="35888" xr:uid="{00000000-0005-0000-0000-000087560000}"/>
    <cellStyle name="Normal 5 3 3 2 2 2 2 4" xfId="30578" xr:uid="{00000000-0005-0000-0000-000088560000}"/>
    <cellStyle name="Normal 5 3 3 2 2 2 2 5" xfId="25263" xr:uid="{00000000-0005-0000-0000-000089560000}"/>
    <cellStyle name="Normal 5 3 3 2 2 2 3" xfId="9169" xr:uid="{00000000-0005-0000-0000-00008A560000}"/>
    <cellStyle name="Normal 5 3 3 2 2 2 3 2" xfId="19626" xr:uid="{00000000-0005-0000-0000-00008B560000}"/>
    <cellStyle name="Normal 5 3 3 2 2 2 3 2 2" xfId="42971" xr:uid="{00000000-0005-0000-0000-00008C560000}"/>
    <cellStyle name="Normal 5 3 3 2 2 2 3 3" xfId="14472" xr:uid="{00000000-0005-0000-0000-00008D560000}"/>
    <cellStyle name="Normal 5 3 3 2 2 2 3 3 2" xfId="37656" xr:uid="{00000000-0005-0000-0000-00008E560000}"/>
    <cellStyle name="Normal 5 3 3 2 2 2 3 4" xfId="32346" xr:uid="{00000000-0005-0000-0000-00008F560000}"/>
    <cellStyle name="Normal 5 3 3 2 2 2 3 5" xfId="27031" xr:uid="{00000000-0005-0000-0000-000090560000}"/>
    <cellStyle name="Normal 5 3 3 2 2 2 4" xfId="16253" xr:uid="{00000000-0005-0000-0000-000091560000}"/>
    <cellStyle name="Normal 5 3 3 2 2 2 4 2" xfId="39440" xr:uid="{00000000-0005-0000-0000-000092560000}"/>
    <cellStyle name="Normal 5 3 3 2 2 2 5" xfId="10944" xr:uid="{00000000-0005-0000-0000-000093560000}"/>
    <cellStyle name="Normal 5 3 3 2 2 2 5 2" xfId="34125" xr:uid="{00000000-0005-0000-0000-000094560000}"/>
    <cellStyle name="Normal 5 3 3 2 2 2 6" xfId="21571" xr:uid="{00000000-0005-0000-0000-000095560000}"/>
    <cellStyle name="Normal 5 3 3 2 2 2 6 2" xfId="28815" xr:uid="{00000000-0005-0000-0000-000096560000}"/>
    <cellStyle name="Normal 5 3 3 2 2 2 7" xfId="23500" xr:uid="{00000000-0005-0000-0000-000097560000}"/>
    <cellStyle name="Normal 5 3 3 2 2 2 8" xfId="44766" xr:uid="{00000000-0005-0000-0000-000098560000}"/>
    <cellStyle name="Normal 5 3 3 2 2 2 9" xfId="5001" xr:uid="{00000000-0005-0000-0000-000099560000}"/>
    <cellStyle name="Normal 5 3 3 2 2 3" xfId="6735" xr:uid="{00000000-0005-0000-0000-00009A560000}"/>
    <cellStyle name="Normal 5 3 3 2 2 3 2" xfId="17127" xr:uid="{00000000-0005-0000-0000-00009B560000}"/>
    <cellStyle name="Normal 5 3 3 2 2 3 2 2" xfId="40391" xr:uid="{00000000-0005-0000-0000-00009C560000}"/>
    <cellStyle name="Normal 5 3 3 2 2 3 3" xfId="11893" xr:uid="{00000000-0005-0000-0000-00009D560000}"/>
    <cellStyle name="Normal 5 3 3 2 2 3 3 2" xfId="35076" xr:uid="{00000000-0005-0000-0000-00009E560000}"/>
    <cellStyle name="Normal 5 3 3 2 2 3 4" xfId="29766" xr:uid="{00000000-0005-0000-0000-00009F560000}"/>
    <cellStyle name="Normal 5 3 3 2 2 3 5" xfId="24451" xr:uid="{00000000-0005-0000-0000-0000A0560000}"/>
    <cellStyle name="Normal 5 3 3 2 2 4" xfId="8416" xr:uid="{00000000-0005-0000-0000-0000A1560000}"/>
    <cellStyle name="Normal 5 3 3 2 2 4 2" xfId="18814" xr:uid="{00000000-0005-0000-0000-0000A2560000}"/>
    <cellStyle name="Normal 5 3 3 2 2 4 2 2" xfId="42159" xr:uid="{00000000-0005-0000-0000-0000A3560000}"/>
    <cellStyle name="Normal 5 3 3 2 2 4 3" xfId="13660" xr:uid="{00000000-0005-0000-0000-0000A4560000}"/>
    <cellStyle name="Normal 5 3 3 2 2 4 3 2" xfId="36844" xr:uid="{00000000-0005-0000-0000-0000A5560000}"/>
    <cellStyle name="Normal 5 3 3 2 2 4 4" xfId="31534" xr:uid="{00000000-0005-0000-0000-0000A6560000}"/>
    <cellStyle name="Normal 5 3 3 2 2 4 5" xfId="26219" xr:uid="{00000000-0005-0000-0000-0000A7560000}"/>
    <cellStyle name="Normal 5 3 3 2 2 5" xfId="15441" xr:uid="{00000000-0005-0000-0000-0000A8560000}"/>
    <cellStyle name="Normal 5 3 3 2 2 5 2" xfId="38628" xr:uid="{00000000-0005-0000-0000-0000A9560000}"/>
    <cellStyle name="Normal 5 3 3 2 2 6" xfId="10132" xr:uid="{00000000-0005-0000-0000-0000AA560000}"/>
    <cellStyle name="Normal 5 3 3 2 2 6 2" xfId="33313" xr:uid="{00000000-0005-0000-0000-0000AB560000}"/>
    <cellStyle name="Normal 5 3 3 2 2 7" xfId="20759" xr:uid="{00000000-0005-0000-0000-0000AC560000}"/>
    <cellStyle name="Normal 5 3 3 2 2 7 2" xfId="28003" xr:uid="{00000000-0005-0000-0000-0000AD560000}"/>
    <cellStyle name="Normal 5 3 3 2 2 8" xfId="22688" xr:uid="{00000000-0005-0000-0000-0000AE560000}"/>
    <cellStyle name="Normal 5 3 3 2 2 9" xfId="43954" xr:uid="{00000000-0005-0000-0000-0000AF560000}"/>
    <cellStyle name="Normal 5 3 3 2 3" xfId="1571" xr:uid="{00000000-0005-0000-0000-0000B0560000}"/>
    <cellStyle name="Normal 5 3 3 2 3 10" xfId="3520" xr:uid="{00000000-0005-0000-0000-0000B1560000}"/>
    <cellStyle name="Normal 5 3 3 2 3 2" xfId="7135" xr:uid="{00000000-0005-0000-0000-0000B2560000}"/>
    <cellStyle name="Normal 5 3 3 2 3 2 2" xfId="17497" xr:uid="{00000000-0005-0000-0000-0000B3560000}"/>
    <cellStyle name="Normal 5 3 3 2 3 2 2 2" xfId="40797" xr:uid="{00000000-0005-0000-0000-0000B4560000}"/>
    <cellStyle name="Normal 5 3 3 2 3 2 3" xfId="12299" xr:uid="{00000000-0005-0000-0000-0000B5560000}"/>
    <cellStyle name="Normal 5 3 3 2 3 2 3 2" xfId="35482" xr:uid="{00000000-0005-0000-0000-0000B6560000}"/>
    <cellStyle name="Normal 5 3 3 2 3 2 4" xfId="30172" xr:uid="{00000000-0005-0000-0000-0000B7560000}"/>
    <cellStyle name="Normal 5 3 3 2 3 2 5" xfId="24857" xr:uid="{00000000-0005-0000-0000-0000B8560000}"/>
    <cellStyle name="Normal 5 3 3 2 3 3" xfId="8786" xr:uid="{00000000-0005-0000-0000-0000B9560000}"/>
    <cellStyle name="Normal 5 3 3 2 3 3 2" xfId="19220" xr:uid="{00000000-0005-0000-0000-0000BA560000}"/>
    <cellStyle name="Normal 5 3 3 2 3 3 2 2" xfId="42565" xr:uid="{00000000-0005-0000-0000-0000BB560000}"/>
    <cellStyle name="Normal 5 3 3 2 3 3 3" xfId="14066" xr:uid="{00000000-0005-0000-0000-0000BC560000}"/>
    <cellStyle name="Normal 5 3 3 2 3 3 3 2" xfId="37250" xr:uid="{00000000-0005-0000-0000-0000BD560000}"/>
    <cellStyle name="Normal 5 3 3 2 3 3 4" xfId="31940" xr:uid="{00000000-0005-0000-0000-0000BE560000}"/>
    <cellStyle name="Normal 5 3 3 2 3 3 5" xfId="26625" xr:uid="{00000000-0005-0000-0000-0000BF560000}"/>
    <cellStyle name="Normal 5 3 3 2 3 4" xfId="15847" xr:uid="{00000000-0005-0000-0000-0000C0560000}"/>
    <cellStyle name="Normal 5 3 3 2 3 4 2" xfId="39034" xr:uid="{00000000-0005-0000-0000-0000C1560000}"/>
    <cellStyle name="Normal 5 3 3 2 3 5" xfId="10538" xr:uid="{00000000-0005-0000-0000-0000C2560000}"/>
    <cellStyle name="Normal 5 3 3 2 3 5 2" xfId="33719" xr:uid="{00000000-0005-0000-0000-0000C3560000}"/>
    <cellStyle name="Normal 5 3 3 2 3 6" xfId="21165" xr:uid="{00000000-0005-0000-0000-0000C4560000}"/>
    <cellStyle name="Normal 5 3 3 2 3 6 2" xfId="28409" xr:uid="{00000000-0005-0000-0000-0000C5560000}"/>
    <cellStyle name="Normal 5 3 3 2 3 7" xfId="23094" xr:uid="{00000000-0005-0000-0000-0000C6560000}"/>
    <cellStyle name="Normal 5 3 3 2 3 8" xfId="44360" xr:uid="{00000000-0005-0000-0000-0000C7560000}"/>
    <cellStyle name="Normal 5 3 3 2 3 9" xfId="5002" xr:uid="{00000000-0005-0000-0000-0000C8560000}"/>
    <cellStyle name="Normal 5 3 3 2 4" xfId="6336" xr:uid="{00000000-0005-0000-0000-0000C9560000}"/>
    <cellStyle name="Normal 5 3 3 2 4 2" xfId="16769" xr:uid="{00000000-0005-0000-0000-0000CA560000}"/>
    <cellStyle name="Normal 5 3 3 2 4 2 2" xfId="39985" xr:uid="{00000000-0005-0000-0000-0000CB560000}"/>
    <cellStyle name="Normal 5 3 3 2 4 3" xfId="11487" xr:uid="{00000000-0005-0000-0000-0000CC560000}"/>
    <cellStyle name="Normal 5 3 3 2 4 3 2" xfId="34670" xr:uid="{00000000-0005-0000-0000-0000CD560000}"/>
    <cellStyle name="Normal 5 3 3 2 4 4" xfId="29360" xr:uid="{00000000-0005-0000-0000-0000CE560000}"/>
    <cellStyle name="Normal 5 3 3 2 4 5" xfId="24045" xr:uid="{00000000-0005-0000-0000-0000CF560000}"/>
    <cellStyle name="Normal 5 3 3 2 5" xfId="8058" xr:uid="{00000000-0005-0000-0000-0000D0560000}"/>
    <cellStyle name="Normal 5 3 3 2 5 2" xfId="18409" xr:uid="{00000000-0005-0000-0000-0000D1560000}"/>
    <cellStyle name="Normal 5 3 3 2 5 2 2" xfId="41753" xr:uid="{00000000-0005-0000-0000-0000D2560000}"/>
    <cellStyle name="Normal 5 3 3 2 5 3" xfId="13254" xr:uid="{00000000-0005-0000-0000-0000D3560000}"/>
    <cellStyle name="Normal 5 3 3 2 5 3 2" xfId="36438" xr:uid="{00000000-0005-0000-0000-0000D4560000}"/>
    <cellStyle name="Normal 5 3 3 2 5 4" xfId="31128" xr:uid="{00000000-0005-0000-0000-0000D5560000}"/>
    <cellStyle name="Normal 5 3 3 2 5 5" xfId="25813" xr:uid="{00000000-0005-0000-0000-0000D6560000}"/>
    <cellStyle name="Normal 5 3 3 2 6" xfId="15035" xr:uid="{00000000-0005-0000-0000-0000D7560000}"/>
    <cellStyle name="Normal 5 3 3 2 6 2" xfId="38222" xr:uid="{00000000-0005-0000-0000-0000D8560000}"/>
    <cellStyle name="Normal 5 3 3 2 7" xfId="9726" xr:uid="{00000000-0005-0000-0000-0000D9560000}"/>
    <cellStyle name="Normal 5 3 3 2 7 2" xfId="32907" xr:uid="{00000000-0005-0000-0000-0000DA560000}"/>
    <cellStyle name="Normal 5 3 3 2 8" xfId="20353" xr:uid="{00000000-0005-0000-0000-0000DB560000}"/>
    <cellStyle name="Normal 5 3 3 2 8 2" xfId="27597" xr:uid="{00000000-0005-0000-0000-0000DC560000}"/>
    <cellStyle name="Normal 5 3 3 2 9" xfId="22282" xr:uid="{00000000-0005-0000-0000-0000DD560000}"/>
    <cellStyle name="Normal 5 3 3 3" xfId="884" xr:uid="{00000000-0005-0000-0000-0000DE560000}"/>
    <cellStyle name="Normal 5 3 3 3 10" xfId="43677" xr:uid="{00000000-0005-0000-0000-0000DF560000}"/>
    <cellStyle name="Normal 5 3 3 3 11" xfId="5003" xr:uid="{00000000-0005-0000-0000-0000E0560000}"/>
    <cellStyle name="Normal 5 3 3 3 12" xfId="2837" xr:uid="{00000000-0005-0000-0000-0000E1560000}"/>
    <cellStyle name="Normal 5 3 3 3 2" xfId="1292" xr:uid="{00000000-0005-0000-0000-0000E2560000}"/>
    <cellStyle name="Normal 5 3 3 3 2 10" xfId="5004" xr:uid="{00000000-0005-0000-0000-0000E3560000}"/>
    <cellStyle name="Normal 5 3 3 3 2 11" xfId="3243" xr:uid="{00000000-0005-0000-0000-0000E4560000}"/>
    <cellStyle name="Normal 5 3 3 3 2 2" xfId="2107" xr:uid="{00000000-0005-0000-0000-0000E5560000}"/>
    <cellStyle name="Normal 5 3 3 3 2 2 10" xfId="4055" xr:uid="{00000000-0005-0000-0000-0000E6560000}"/>
    <cellStyle name="Normal 5 3 3 3 2 2 2" xfId="7662" xr:uid="{00000000-0005-0000-0000-0000E7560000}"/>
    <cellStyle name="Normal 5 3 3 3 2 2 2 2" xfId="17996" xr:uid="{00000000-0005-0000-0000-0000E8560000}"/>
    <cellStyle name="Normal 5 3 3 3 2 2 2 2 2" xfId="41332" xr:uid="{00000000-0005-0000-0000-0000E9560000}"/>
    <cellStyle name="Normal 5 3 3 3 2 2 2 3" xfId="12834" xr:uid="{00000000-0005-0000-0000-0000EA560000}"/>
    <cellStyle name="Normal 5 3 3 3 2 2 2 3 2" xfId="36017" xr:uid="{00000000-0005-0000-0000-0000EB560000}"/>
    <cellStyle name="Normal 5 3 3 3 2 2 2 4" xfId="30707" xr:uid="{00000000-0005-0000-0000-0000EC560000}"/>
    <cellStyle name="Normal 5 3 3 3 2 2 2 5" xfId="25392" xr:uid="{00000000-0005-0000-0000-0000ED560000}"/>
    <cellStyle name="Normal 5 3 3 3 2 2 3" xfId="9286" xr:uid="{00000000-0005-0000-0000-0000EE560000}"/>
    <cellStyle name="Normal 5 3 3 3 2 2 3 2" xfId="19755" xr:uid="{00000000-0005-0000-0000-0000EF560000}"/>
    <cellStyle name="Normal 5 3 3 3 2 2 3 2 2" xfId="43100" xr:uid="{00000000-0005-0000-0000-0000F0560000}"/>
    <cellStyle name="Normal 5 3 3 3 2 2 3 3" xfId="14601" xr:uid="{00000000-0005-0000-0000-0000F1560000}"/>
    <cellStyle name="Normal 5 3 3 3 2 2 3 3 2" xfId="37785" xr:uid="{00000000-0005-0000-0000-0000F2560000}"/>
    <cellStyle name="Normal 5 3 3 3 2 2 3 4" xfId="32475" xr:uid="{00000000-0005-0000-0000-0000F3560000}"/>
    <cellStyle name="Normal 5 3 3 3 2 2 3 5" xfId="27160" xr:uid="{00000000-0005-0000-0000-0000F4560000}"/>
    <cellStyle name="Normal 5 3 3 3 2 2 4" xfId="16382" xr:uid="{00000000-0005-0000-0000-0000F5560000}"/>
    <cellStyle name="Normal 5 3 3 3 2 2 4 2" xfId="39569" xr:uid="{00000000-0005-0000-0000-0000F6560000}"/>
    <cellStyle name="Normal 5 3 3 3 2 2 5" xfId="11073" xr:uid="{00000000-0005-0000-0000-0000F7560000}"/>
    <cellStyle name="Normal 5 3 3 3 2 2 5 2" xfId="34254" xr:uid="{00000000-0005-0000-0000-0000F8560000}"/>
    <cellStyle name="Normal 5 3 3 3 2 2 6" xfId="21700" xr:uid="{00000000-0005-0000-0000-0000F9560000}"/>
    <cellStyle name="Normal 5 3 3 3 2 2 6 2" xfId="28944" xr:uid="{00000000-0005-0000-0000-0000FA560000}"/>
    <cellStyle name="Normal 5 3 3 3 2 2 7" xfId="23629" xr:uid="{00000000-0005-0000-0000-0000FB560000}"/>
    <cellStyle name="Normal 5 3 3 3 2 2 8" xfId="44895" xr:uid="{00000000-0005-0000-0000-0000FC560000}"/>
    <cellStyle name="Normal 5 3 3 3 2 2 9" xfId="5005" xr:uid="{00000000-0005-0000-0000-0000FD560000}"/>
    <cellStyle name="Normal 5 3 3 3 2 3" xfId="6862" xr:uid="{00000000-0005-0000-0000-0000FE560000}"/>
    <cellStyle name="Normal 5 3 3 3 2 3 2" xfId="17232" xr:uid="{00000000-0005-0000-0000-0000FF560000}"/>
    <cellStyle name="Normal 5 3 3 3 2 3 2 2" xfId="40520" xr:uid="{00000000-0005-0000-0000-000000570000}"/>
    <cellStyle name="Normal 5 3 3 3 2 3 3" xfId="12022" xr:uid="{00000000-0005-0000-0000-000001570000}"/>
    <cellStyle name="Normal 5 3 3 3 2 3 3 2" xfId="35205" xr:uid="{00000000-0005-0000-0000-000002570000}"/>
    <cellStyle name="Normal 5 3 3 3 2 3 4" xfId="29895" xr:uid="{00000000-0005-0000-0000-000003570000}"/>
    <cellStyle name="Normal 5 3 3 3 2 3 5" xfId="24580" xr:uid="{00000000-0005-0000-0000-000004570000}"/>
    <cellStyle name="Normal 5 3 3 3 2 4" xfId="8521" xr:uid="{00000000-0005-0000-0000-000005570000}"/>
    <cellStyle name="Normal 5 3 3 3 2 4 2" xfId="18943" xr:uid="{00000000-0005-0000-0000-000006570000}"/>
    <cellStyle name="Normal 5 3 3 3 2 4 2 2" xfId="42288" xr:uid="{00000000-0005-0000-0000-000007570000}"/>
    <cellStyle name="Normal 5 3 3 3 2 4 3" xfId="13789" xr:uid="{00000000-0005-0000-0000-000008570000}"/>
    <cellStyle name="Normal 5 3 3 3 2 4 3 2" xfId="36973" xr:uid="{00000000-0005-0000-0000-000009570000}"/>
    <cellStyle name="Normal 5 3 3 3 2 4 4" xfId="31663" xr:uid="{00000000-0005-0000-0000-00000A570000}"/>
    <cellStyle name="Normal 5 3 3 3 2 4 5" xfId="26348" xr:uid="{00000000-0005-0000-0000-00000B570000}"/>
    <cellStyle name="Normal 5 3 3 3 2 5" xfId="15570" xr:uid="{00000000-0005-0000-0000-00000C570000}"/>
    <cellStyle name="Normal 5 3 3 3 2 5 2" xfId="38757" xr:uid="{00000000-0005-0000-0000-00000D570000}"/>
    <cellStyle name="Normal 5 3 3 3 2 6" xfId="10261" xr:uid="{00000000-0005-0000-0000-00000E570000}"/>
    <cellStyle name="Normal 5 3 3 3 2 6 2" xfId="33442" xr:uid="{00000000-0005-0000-0000-00000F570000}"/>
    <cellStyle name="Normal 5 3 3 3 2 7" xfId="20888" xr:uid="{00000000-0005-0000-0000-000010570000}"/>
    <cellStyle name="Normal 5 3 3 3 2 7 2" xfId="28132" xr:uid="{00000000-0005-0000-0000-000011570000}"/>
    <cellStyle name="Normal 5 3 3 3 2 8" xfId="22817" xr:uid="{00000000-0005-0000-0000-000012570000}"/>
    <cellStyle name="Normal 5 3 3 3 2 9" xfId="44083" xr:uid="{00000000-0005-0000-0000-000013570000}"/>
    <cellStyle name="Normal 5 3 3 3 3" xfId="1700" xr:uid="{00000000-0005-0000-0000-000014570000}"/>
    <cellStyle name="Normal 5 3 3 3 3 10" xfId="3649" xr:uid="{00000000-0005-0000-0000-000015570000}"/>
    <cellStyle name="Normal 5 3 3 3 3 2" xfId="7262" xr:uid="{00000000-0005-0000-0000-000016570000}"/>
    <cellStyle name="Normal 5 3 3 3 3 2 2" xfId="17614" xr:uid="{00000000-0005-0000-0000-000017570000}"/>
    <cellStyle name="Normal 5 3 3 3 3 2 2 2" xfId="40926" xr:uid="{00000000-0005-0000-0000-000018570000}"/>
    <cellStyle name="Normal 5 3 3 3 3 2 3" xfId="12428" xr:uid="{00000000-0005-0000-0000-000019570000}"/>
    <cellStyle name="Normal 5 3 3 3 3 2 3 2" xfId="35611" xr:uid="{00000000-0005-0000-0000-00001A570000}"/>
    <cellStyle name="Normal 5 3 3 3 3 2 4" xfId="30301" xr:uid="{00000000-0005-0000-0000-00001B570000}"/>
    <cellStyle name="Normal 5 3 3 3 3 2 5" xfId="24986" xr:uid="{00000000-0005-0000-0000-00001C570000}"/>
    <cellStyle name="Normal 5 3 3 3 3 3" xfId="8903" xr:uid="{00000000-0005-0000-0000-00001D570000}"/>
    <cellStyle name="Normal 5 3 3 3 3 3 2" xfId="19349" xr:uid="{00000000-0005-0000-0000-00001E570000}"/>
    <cellStyle name="Normal 5 3 3 3 3 3 2 2" xfId="42694" xr:uid="{00000000-0005-0000-0000-00001F570000}"/>
    <cellStyle name="Normal 5 3 3 3 3 3 3" xfId="14195" xr:uid="{00000000-0005-0000-0000-000020570000}"/>
    <cellStyle name="Normal 5 3 3 3 3 3 3 2" xfId="37379" xr:uid="{00000000-0005-0000-0000-000021570000}"/>
    <cellStyle name="Normal 5 3 3 3 3 3 4" xfId="32069" xr:uid="{00000000-0005-0000-0000-000022570000}"/>
    <cellStyle name="Normal 5 3 3 3 3 3 5" xfId="26754" xr:uid="{00000000-0005-0000-0000-000023570000}"/>
    <cellStyle name="Normal 5 3 3 3 3 4" xfId="15976" xr:uid="{00000000-0005-0000-0000-000024570000}"/>
    <cellStyle name="Normal 5 3 3 3 3 4 2" xfId="39163" xr:uid="{00000000-0005-0000-0000-000025570000}"/>
    <cellStyle name="Normal 5 3 3 3 3 5" xfId="10667" xr:uid="{00000000-0005-0000-0000-000026570000}"/>
    <cellStyle name="Normal 5 3 3 3 3 5 2" xfId="33848" xr:uid="{00000000-0005-0000-0000-000027570000}"/>
    <cellStyle name="Normal 5 3 3 3 3 6" xfId="21294" xr:uid="{00000000-0005-0000-0000-000028570000}"/>
    <cellStyle name="Normal 5 3 3 3 3 6 2" xfId="28538" xr:uid="{00000000-0005-0000-0000-000029570000}"/>
    <cellStyle name="Normal 5 3 3 3 3 7" xfId="23223" xr:uid="{00000000-0005-0000-0000-00002A570000}"/>
    <cellStyle name="Normal 5 3 3 3 3 8" xfId="44489" xr:uid="{00000000-0005-0000-0000-00002B570000}"/>
    <cellStyle name="Normal 5 3 3 3 3 9" xfId="5006" xr:uid="{00000000-0005-0000-0000-00002C570000}"/>
    <cellStyle name="Normal 5 3 3 3 4" xfId="6463" xr:uid="{00000000-0005-0000-0000-00002D570000}"/>
    <cellStyle name="Normal 5 3 3 3 4 2" xfId="16874" xr:uid="{00000000-0005-0000-0000-00002E570000}"/>
    <cellStyle name="Normal 5 3 3 3 4 2 2" xfId="40114" xr:uid="{00000000-0005-0000-0000-00002F570000}"/>
    <cellStyle name="Normal 5 3 3 3 4 3" xfId="11616" xr:uid="{00000000-0005-0000-0000-000030570000}"/>
    <cellStyle name="Normal 5 3 3 3 4 3 2" xfId="34799" xr:uid="{00000000-0005-0000-0000-000031570000}"/>
    <cellStyle name="Normal 5 3 3 3 4 4" xfId="29489" xr:uid="{00000000-0005-0000-0000-000032570000}"/>
    <cellStyle name="Normal 5 3 3 3 4 5" xfId="24174" xr:uid="{00000000-0005-0000-0000-000033570000}"/>
    <cellStyle name="Normal 5 3 3 3 5" xfId="8163" xr:uid="{00000000-0005-0000-0000-000034570000}"/>
    <cellStyle name="Normal 5 3 3 3 5 2" xfId="18538" xr:uid="{00000000-0005-0000-0000-000035570000}"/>
    <cellStyle name="Normal 5 3 3 3 5 2 2" xfId="41882" xr:uid="{00000000-0005-0000-0000-000036570000}"/>
    <cellStyle name="Normal 5 3 3 3 5 3" xfId="13383" xr:uid="{00000000-0005-0000-0000-000037570000}"/>
    <cellStyle name="Normal 5 3 3 3 5 3 2" xfId="36567" xr:uid="{00000000-0005-0000-0000-000038570000}"/>
    <cellStyle name="Normal 5 3 3 3 5 4" xfId="31257" xr:uid="{00000000-0005-0000-0000-000039570000}"/>
    <cellStyle name="Normal 5 3 3 3 5 5" xfId="25942" xr:uid="{00000000-0005-0000-0000-00003A570000}"/>
    <cellStyle name="Normal 5 3 3 3 6" xfId="15164" xr:uid="{00000000-0005-0000-0000-00003B570000}"/>
    <cellStyle name="Normal 5 3 3 3 6 2" xfId="38351" xr:uid="{00000000-0005-0000-0000-00003C570000}"/>
    <cellStyle name="Normal 5 3 3 3 7" xfId="9855" xr:uid="{00000000-0005-0000-0000-00003D570000}"/>
    <cellStyle name="Normal 5 3 3 3 7 2" xfId="33036" xr:uid="{00000000-0005-0000-0000-00003E570000}"/>
    <cellStyle name="Normal 5 3 3 3 8" xfId="20482" xr:uid="{00000000-0005-0000-0000-00003F570000}"/>
    <cellStyle name="Normal 5 3 3 3 8 2" xfId="27726" xr:uid="{00000000-0005-0000-0000-000040570000}"/>
    <cellStyle name="Normal 5 3 3 3 9" xfId="22411" xr:uid="{00000000-0005-0000-0000-000041570000}"/>
    <cellStyle name="Normal 5 3 3 4" xfId="1028" xr:uid="{00000000-0005-0000-0000-000042570000}"/>
    <cellStyle name="Normal 5 3 3 4 10" xfId="5007" xr:uid="{00000000-0005-0000-0000-000043570000}"/>
    <cellStyle name="Normal 5 3 3 4 11" xfId="2979" xr:uid="{00000000-0005-0000-0000-000044570000}"/>
    <cellStyle name="Normal 5 3 3 4 2" xfId="1843" xr:uid="{00000000-0005-0000-0000-000045570000}"/>
    <cellStyle name="Normal 5 3 3 4 2 10" xfId="3791" xr:uid="{00000000-0005-0000-0000-000046570000}"/>
    <cellStyle name="Normal 5 3 3 4 2 2" xfId="7402" xr:uid="{00000000-0005-0000-0000-000047570000}"/>
    <cellStyle name="Normal 5 3 3 4 2 2 2" xfId="17756" xr:uid="{00000000-0005-0000-0000-000048570000}"/>
    <cellStyle name="Normal 5 3 3 4 2 2 2 2" xfId="41068" xr:uid="{00000000-0005-0000-0000-000049570000}"/>
    <cellStyle name="Normal 5 3 3 4 2 2 3" xfId="12570" xr:uid="{00000000-0005-0000-0000-00004A570000}"/>
    <cellStyle name="Normal 5 3 3 4 2 2 3 2" xfId="35753" xr:uid="{00000000-0005-0000-0000-00004B570000}"/>
    <cellStyle name="Normal 5 3 3 4 2 2 4" xfId="30443" xr:uid="{00000000-0005-0000-0000-00004C570000}"/>
    <cellStyle name="Normal 5 3 3 4 2 2 5" xfId="25128" xr:uid="{00000000-0005-0000-0000-00004D570000}"/>
    <cellStyle name="Normal 5 3 3 4 2 3" xfId="9046" xr:uid="{00000000-0005-0000-0000-00004E570000}"/>
    <cellStyle name="Normal 5 3 3 4 2 3 2" xfId="19491" xr:uid="{00000000-0005-0000-0000-00004F570000}"/>
    <cellStyle name="Normal 5 3 3 4 2 3 2 2" xfId="42836" xr:uid="{00000000-0005-0000-0000-000050570000}"/>
    <cellStyle name="Normal 5 3 3 4 2 3 3" xfId="14337" xr:uid="{00000000-0005-0000-0000-000051570000}"/>
    <cellStyle name="Normal 5 3 3 4 2 3 3 2" xfId="37521" xr:uid="{00000000-0005-0000-0000-000052570000}"/>
    <cellStyle name="Normal 5 3 3 4 2 3 4" xfId="32211" xr:uid="{00000000-0005-0000-0000-000053570000}"/>
    <cellStyle name="Normal 5 3 3 4 2 3 5" xfId="26896" xr:uid="{00000000-0005-0000-0000-000054570000}"/>
    <cellStyle name="Normal 5 3 3 4 2 4" xfId="16118" xr:uid="{00000000-0005-0000-0000-000055570000}"/>
    <cellStyle name="Normal 5 3 3 4 2 4 2" xfId="39305" xr:uid="{00000000-0005-0000-0000-000056570000}"/>
    <cellStyle name="Normal 5 3 3 4 2 5" xfId="10809" xr:uid="{00000000-0005-0000-0000-000057570000}"/>
    <cellStyle name="Normal 5 3 3 4 2 5 2" xfId="33990" xr:uid="{00000000-0005-0000-0000-000058570000}"/>
    <cellStyle name="Normal 5 3 3 4 2 6" xfId="21436" xr:uid="{00000000-0005-0000-0000-000059570000}"/>
    <cellStyle name="Normal 5 3 3 4 2 6 2" xfId="28680" xr:uid="{00000000-0005-0000-0000-00005A570000}"/>
    <cellStyle name="Normal 5 3 3 4 2 7" xfId="23365" xr:uid="{00000000-0005-0000-0000-00005B570000}"/>
    <cellStyle name="Normal 5 3 3 4 2 8" xfId="44631" xr:uid="{00000000-0005-0000-0000-00005C570000}"/>
    <cellStyle name="Normal 5 3 3 4 2 9" xfId="5008" xr:uid="{00000000-0005-0000-0000-00005D570000}"/>
    <cellStyle name="Normal 5 3 3 4 3" xfId="6602" xr:uid="{00000000-0005-0000-0000-00005E570000}"/>
    <cellStyle name="Normal 5 3 3 4 3 2" xfId="17004" xr:uid="{00000000-0005-0000-0000-00005F570000}"/>
    <cellStyle name="Normal 5 3 3 4 3 2 2" xfId="40256" xr:uid="{00000000-0005-0000-0000-000060570000}"/>
    <cellStyle name="Normal 5 3 3 4 3 3" xfId="11758" xr:uid="{00000000-0005-0000-0000-000061570000}"/>
    <cellStyle name="Normal 5 3 3 4 3 3 2" xfId="34941" xr:uid="{00000000-0005-0000-0000-000062570000}"/>
    <cellStyle name="Normal 5 3 3 4 3 4" xfId="29631" xr:uid="{00000000-0005-0000-0000-000063570000}"/>
    <cellStyle name="Normal 5 3 3 4 3 5" xfId="24316" xr:uid="{00000000-0005-0000-0000-000064570000}"/>
    <cellStyle name="Normal 5 3 3 4 4" xfId="8293" xr:uid="{00000000-0005-0000-0000-000065570000}"/>
    <cellStyle name="Normal 5 3 3 4 4 2" xfId="18679" xr:uid="{00000000-0005-0000-0000-000066570000}"/>
    <cellStyle name="Normal 5 3 3 4 4 2 2" xfId="42024" xr:uid="{00000000-0005-0000-0000-000067570000}"/>
    <cellStyle name="Normal 5 3 3 4 4 3" xfId="13525" xr:uid="{00000000-0005-0000-0000-000068570000}"/>
    <cellStyle name="Normal 5 3 3 4 4 3 2" xfId="36709" xr:uid="{00000000-0005-0000-0000-000069570000}"/>
    <cellStyle name="Normal 5 3 3 4 4 4" xfId="31399" xr:uid="{00000000-0005-0000-0000-00006A570000}"/>
    <cellStyle name="Normal 5 3 3 4 4 5" xfId="26084" xr:uid="{00000000-0005-0000-0000-00006B570000}"/>
    <cellStyle name="Normal 5 3 3 4 5" xfId="15306" xr:uid="{00000000-0005-0000-0000-00006C570000}"/>
    <cellStyle name="Normal 5 3 3 4 5 2" xfId="38493" xr:uid="{00000000-0005-0000-0000-00006D570000}"/>
    <cellStyle name="Normal 5 3 3 4 6" xfId="9997" xr:uid="{00000000-0005-0000-0000-00006E570000}"/>
    <cellStyle name="Normal 5 3 3 4 6 2" xfId="33178" xr:uid="{00000000-0005-0000-0000-00006F570000}"/>
    <cellStyle name="Normal 5 3 3 4 7" xfId="20624" xr:uid="{00000000-0005-0000-0000-000070570000}"/>
    <cellStyle name="Normal 5 3 3 4 7 2" xfId="27868" xr:uid="{00000000-0005-0000-0000-000071570000}"/>
    <cellStyle name="Normal 5 3 3 4 8" xfId="22553" xr:uid="{00000000-0005-0000-0000-000072570000}"/>
    <cellStyle name="Normal 5 3 3 4 9" xfId="43819" xr:uid="{00000000-0005-0000-0000-000073570000}"/>
    <cellStyle name="Normal 5 3 3 5" xfId="609" xr:uid="{00000000-0005-0000-0000-000074570000}"/>
    <cellStyle name="Normal 5 3 3 5 10" xfId="2573" xr:uid="{00000000-0005-0000-0000-000075570000}"/>
    <cellStyle name="Normal 5 3 3 5 2" xfId="6203" xr:uid="{00000000-0005-0000-0000-000076570000}"/>
    <cellStyle name="Normal 5 3 3 5 2 2" xfId="16646" xr:uid="{00000000-0005-0000-0000-000077570000}"/>
    <cellStyle name="Normal 5 3 3 5 2 2 2" xfId="39850" xr:uid="{00000000-0005-0000-0000-000078570000}"/>
    <cellStyle name="Normal 5 3 3 5 2 3" xfId="11352" xr:uid="{00000000-0005-0000-0000-000079570000}"/>
    <cellStyle name="Normal 5 3 3 5 2 3 2" xfId="34535" xr:uid="{00000000-0005-0000-0000-00007A570000}"/>
    <cellStyle name="Normal 5 3 3 5 2 4" xfId="29225" xr:uid="{00000000-0005-0000-0000-00007B570000}"/>
    <cellStyle name="Normal 5 3 3 5 2 5" xfId="23910" xr:uid="{00000000-0005-0000-0000-00007C570000}"/>
    <cellStyle name="Normal 5 3 3 5 3" xfId="7935" xr:uid="{00000000-0005-0000-0000-00007D570000}"/>
    <cellStyle name="Normal 5 3 3 5 3 2" xfId="18274" xr:uid="{00000000-0005-0000-0000-00007E570000}"/>
    <cellStyle name="Normal 5 3 3 5 3 2 2" xfId="41618" xr:uid="{00000000-0005-0000-0000-00007F570000}"/>
    <cellStyle name="Normal 5 3 3 5 3 3" xfId="13119" xr:uid="{00000000-0005-0000-0000-000080570000}"/>
    <cellStyle name="Normal 5 3 3 5 3 3 2" xfId="36303" xr:uid="{00000000-0005-0000-0000-000081570000}"/>
    <cellStyle name="Normal 5 3 3 5 3 4" xfId="30993" xr:uid="{00000000-0005-0000-0000-000082570000}"/>
    <cellStyle name="Normal 5 3 3 5 3 5" xfId="25678" xr:uid="{00000000-0005-0000-0000-000083570000}"/>
    <cellStyle name="Normal 5 3 3 5 4" xfId="14900" xr:uid="{00000000-0005-0000-0000-000084570000}"/>
    <cellStyle name="Normal 5 3 3 5 4 2" xfId="38087" xr:uid="{00000000-0005-0000-0000-000085570000}"/>
    <cellStyle name="Normal 5 3 3 5 5" xfId="9591" xr:uid="{00000000-0005-0000-0000-000086570000}"/>
    <cellStyle name="Normal 5 3 3 5 5 2" xfId="32772" xr:uid="{00000000-0005-0000-0000-000087570000}"/>
    <cellStyle name="Normal 5 3 3 5 6" xfId="20218" xr:uid="{00000000-0005-0000-0000-000088570000}"/>
    <cellStyle name="Normal 5 3 3 5 6 2" xfId="27462" xr:uid="{00000000-0005-0000-0000-000089570000}"/>
    <cellStyle name="Normal 5 3 3 5 7" xfId="22147" xr:uid="{00000000-0005-0000-0000-00008A570000}"/>
    <cellStyle name="Normal 5 3 3 5 8" xfId="43413" xr:uid="{00000000-0005-0000-0000-00008B570000}"/>
    <cellStyle name="Normal 5 3 3 5 9" xfId="5009" xr:uid="{00000000-0005-0000-0000-00008C570000}"/>
    <cellStyle name="Normal 5 3 3 6" xfId="1436" xr:uid="{00000000-0005-0000-0000-00008D570000}"/>
    <cellStyle name="Normal 5 3 3 6 10" xfId="3385" xr:uid="{00000000-0005-0000-0000-00008E570000}"/>
    <cellStyle name="Normal 5 3 3 6 2" xfId="7002" xr:uid="{00000000-0005-0000-0000-00008F570000}"/>
    <cellStyle name="Normal 5 3 3 6 2 2" xfId="17374" xr:uid="{00000000-0005-0000-0000-000090570000}"/>
    <cellStyle name="Normal 5 3 3 6 2 2 2" xfId="40662" xr:uid="{00000000-0005-0000-0000-000091570000}"/>
    <cellStyle name="Normal 5 3 3 6 2 3" xfId="12164" xr:uid="{00000000-0005-0000-0000-000092570000}"/>
    <cellStyle name="Normal 5 3 3 6 2 3 2" xfId="35347" xr:uid="{00000000-0005-0000-0000-000093570000}"/>
    <cellStyle name="Normal 5 3 3 6 2 4" xfId="30037" xr:uid="{00000000-0005-0000-0000-000094570000}"/>
    <cellStyle name="Normal 5 3 3 6 2 5" xfId="24722" xr:uid="{00000000-0005-0000-0000-000095570000}"/>
    <cellStyle name="Normal 5 3 3 6 3" xfId="8663" xr:uid="{00000000-0005-0000-0000-000096570000}"/>
    <cellStyle name="Normal 5 3 3 6 3 2" xfId="19085" xr:uid="{00000000-0005-0000-0000-000097570000}"/>
    <cellStyle name="Normal 5 3 3 6 3 2 2" xfId="42430" xr:uid="{00000000-0005-0000-0000-000098570000}"/>
    <cellStyle name="Normal 5 3 3 6 3 3" xfId="13931" xr:uid="{00000000-0005-0000-0000-000099570000}"/>
    <cellStyle name="Normal 5 3 3 6 3 3 2" xfId="37115" xr:uid="{00000000-0005-0000-0000-00009A570000}"/>
    <cellStyle name="Normal 5 3 3 6 3 4" xfId="31805" xr:uid="{00000000-0005-0000-0000-00009B570000}"/>
    <cellStyle name="Normal 5 3 3 6 3 5" xfId="26490" xr:uid="{00000000-0005-0000-0000-00009C570000}"/>
    <cellStyle name="Normal 5 3 3 6 4" xfId="15712" xr:uid="{00000000-0005-0000-0000-00009D570000}"/>
    <cellStyle name="Normal 5 3 3 6 4 2" xfId="38899" xr:uid="{00000000-0005-0000-0000-00009E570000}"/>
    <cellStyle name="Normal 5 3 3 6 5" xfId="10403" xr:uid="{00000000-0005-0000-0000-00009F570000}"/>
    <cellStyle name="Normal 5 3 3 6 5 2" xfId="33584" xr:uid="{00000000-0005-0000-0000-0000A0570000}"/>
    <cellStyle name="Normal 5 3 3 6 6" xfId="21030" xr:uid="{00000000-0005-0000-0000-0000A1570000}"/>
    <cellStyle name="Normal 5 3 3 6 6 2" xfId="28274" xr:uid="{00000000-0005-0000-0000-0000A2570000}"/>
    <cellStyle name="Normal 5 3 3 6 7" xfId="22959" xr:uid="{00000000-0005-0000-0000-0000A3570000}"/>
    <cellStyle name="Normal 5 3 3 6 8" xfId="44225" xr:uid="{00000000-0005-0000-0000-0000A4570000}"/>
    <cellStyle name="Normal 5 3 3 6 9" xfId="5010" xr:uid="{00000000-0005-0000-0000-0000A5570000}"/>
    <cellStyle name="Normal 5 3 3 7" xfId="6070" xr:uid="{00000000-0005-0000-0000-0000A6570000}"/>
    <cellStyle name="Normal 5 3 3 7 2" xfId="16525" xr:uid="{00000000-0005-0000-0000-0000A7570000}"/>
    <cellStyle name="Normal 5 3 3 7 2 2" xfId="39716" xr:uid="{00000000-0005-0000-0000-0000A8570000}"/>
    <cellStyle name="Normal 5 3 3 7 3" xfId="11218" xr:uid="{00000000-0005-0000-0000-0000A9570000}"/>
    <cellStyle name="Normal 5 3 3 7 3 2" xfId="34401" xr:uid="{00000000-0005-0000-0000-0000AA570000}"/>
    <cellStyle name="Normal 5 3 3 7 4" xfId="29091" xr:uid="{00000000-0005-0000-0000-0000AB570000}"/>
    <cellStyle name="Normal 5 3 3 7 5" xfId="23776" xr:uid="{00000000-0005-0000-0000-0000AC570000}"/>
    <cellStyle name="Normal 5 3 3 8" xfId="7814" xr:uid="{00000000-0005-0000-0000-0000AD570000}"/>
    <cellStyle name="Normal 5 3 3 8 2" xfId="18141" xr:uid="{00000000-0005-0000-0000-0000AE570000}"/>
    <cellStyle name="Normal 5 3 3 8 2 2" xfId="41484" xr:uid="{00000000-0005-0000-0000-0000AF570000}"/>
    <cellStyle name="Normal 5 3 3 8 3" xfId="12985" xr:uid="{00000000-0005-0000-0000-0000B0570000}"/>
    <cellStyle name="Normal 5 3 3 8 3 2" xfId="36169" xr:uid="{00000000-0005-0000-0000-0000B1570000}"/>
    <cellStyle name="Normal 5 3 3 8 4" xfId="30859" xr:uid="{00000000-0005-0000-0000-0000B2570000}"/>
    <cellStyle name="Normal 5 3 3 8 5" xfId="25544" xr:uid="{00000000-0005-0000-0000-0000B3570000}"/>
    <cellStyle name="Normal 5 3 3 9" xfId="14766" xr:uid="{00000000-0005-0000-0000-0000B4570000}"/>
    <cellStyle name="Normal 5 3 3 9 2" xfId="37953" xr:uid="{00000000-0005-0000-0000-0000B5570000}"/>
    <cellStyle name="Normal 5 3 4" xfId="697" xr:uid="{00000000-0005-0000-0000-0000B6570000}"/>
    <cellStyle name="Normal 5 3 4 10" xfId="43498" xr:uid="{00000000-0005-0000-0000-0000B7570000}"/>
    <cellStyle name="Normal 5 3 4 11" xfId="5011" xr:uid="{00000000-0005-0000-0000-0000B8570000}"/>
    <cellStyle name="Normal 5 3 4 12" xfId="2658" xr:uid="{00000000-0005-0000-0000-0000B9570000}"/>
    <cellStyle name="Normal 5 3 4 2" xfId="1113" xr:uid="{00000000-0005-0000-0000-0000BA570000}"/>
    <cellStyle name="Normal 5 3 4 2 10" xfId="5012" xr:uid="{00000000-0005-0000-0000-0000BB570000}"/>
    <cellStyle name="Normal 5 3 4 2 11" xfId="3064" xr:uid="{00000000-0005-0000-0000-0000BC570000}"/>
    <cellStyle name="Normal 5 3 4 2 2" xfId="1928" xr:uid="{00000000-0005-0000-0000-0000BD570000}"/>
    <cellStyle name="Normal 5 3 4 2 2 10" xfId="3876" xr:uid="{00000000-0005-0000-0000-0000BE570000}"/>
    <cellStyle name="Normal 5 3 4 2 2 2" xfId="7486" xr:uid="{00000000-0005-0000-0000-0000BF570000}"/>
    <cellStyle name="Normal 5 3 4 2 2 2 2" xfId="17829" xr:uid="{00000000-0005-0000-0000-0000C0570000}"/>
    <cellStyle name="Normal 5 3 4 2 2 2 2 2" xfId="41153" xr:uid="{00000000-0005-0000-0000-0000C1570000}"/>
    <cellStyle name="Normal 5 3 4 2 2 2 3" xfId="12655" xr:uid="{00000000-0005-0000-0000-0000C2570000}"/>
    <cellStyle name="Normal 5 3 4 2 2 2 3 2" xfId="35838" xr:uid="{00000000-0005-0000-0000-0000C3570000}"/>
    <cellStyle name="Normal 5 3 4 2 2 2 4" xfId="30528" xr:uid="{00000000-0005-0000-0000-0000C4570000}"/>
    <cellStyle name="Normal 5 3 4 2 2 2 5" xfId="25213" xr:uid="{00000000-0005-0000-0000-0000C5570000}"/>
    <cellStyle name="Normal 5 3 4 2 2 3" xfId="9119" xr:uid="{00000000-0005-0000-0000-0000C6570000}"/>
    <cellStyle name="Normal 5 3 4 2 2 3 2" xfId="19576" xr:uid="{00000000-0005-0000-0000-0000C7570000}"/>
    <cellStyle name="Normal 5 3 4 2 2 3 2 2" xfId="42921" xr:uid="{00000000-0005-0000-0000-0000C8570000}"/>
    <cellStyle name="Normal 5 3 4 2 2 3 3" xfId="14422" xr:uid="{00000000-0005-0000-0000-0000C9570000}"/>
    <cellStyle name="Normal 5 3 4 2 2 3 3 2" xfId="37606" xr:uid="{00000000-0005-0000-0000-0000CA570000}"/>
    <cellStyle name="Normal 5 3 4 2 2 3 4" xfId="32296" xr:uid="{00000000-0005-0000-0000-0000CB570000}"/>
    <cellStyle name="Normal 5 3 4 2 2 3 5" xfId="26981" xr:uid="{00000000-0005-0000-0000-0000CC570000}"/>
    <cellStyle name="Normal 5 3 4 2 2 4" xfId="16203" xr:uid="{00000000-0005-0000-0000-0000CD570000}"/>
    <cellStyle name="Normal 5 3 4 2 2 4 2" xfId="39390" xr:uid="{00000000-0005-0000-0000-0000CE570000}"/>
    <cellStyle name="Normal 5 3 4 2 2 5" xfId="10894" xr:uid="{00000000-0005-0000-0000-0000CF570000}"/>
    <cellStyle name="Normal 5 3 4 2 2 5 2" xfId="34075" xr:uid="{00000000-0005-0000-0000-0000D0570000}"/>
    <cellStyle name="Normal 5 3 4 2 2 6" xfId="21521" xr:uid="{00000000-0005-0000-0000-0000D1570000}"/>
    <cellStyle name="Normal 5 3 4 2 2 6 2" xfId="28765" xr:uid="{00000000-0005-0000-0000-0000D2570000}"/>
    <cellStyle name="Normal 5 3 4 2 2 7" xfId="23450" xr:uid="{00000000-0005-0000-0000-0000D3570000}"/>
    <cellStyle name="Normal 5 3 4 2 2 8" xfId="44716" xr:uid="{00000000-0005-0000-0000-0000D4570000}"/>
    <cellStyle name="Normal 5 3 4 2 2 9" xfId="5013" xr:uid="{00000000-0005-0000-0000-0000D5570000}"/>
    <cellStyle name="Normal 5 3 4 2 3" xfId="6686" xr:uid="{00000000-0005-0000-0000-0000D6570000}"/>
    <cellStyle name="Normal 5 3 4 2 3 2" xfId="17077" xr:uid="{00000000-0005-0000-0000-0000D7570000}"/>
    <cellStyle name="Normal 5 3 4 2 3 2 2" xfId="40341" xr:uid="{00000000-0005-0000-0000-0000D8570000}"/>
    <cellStyle name="Normal 5 3 4 2 3 3" xfId="11843" xr:uid="{00000000-0005-0000-0000-0000D9570000}"/>
    <cellStyle name="Normal 5 3 4 2 3 3 2" xfId="35026" xr:uid="{00000000-0005-0000-0000-0000DA570000}"/>
    <cellStyle name="Normal 5 3 4 2 3 4" xfId="29716" xr:uid="{00000000-0005-0000-0000-0000DB570000}"/>
    <cellStyle name="Normal 5 3 4 2 3 5" xfId="24401" xr:uid="{00000000-0005-0000-0000-0000DC570000}"/>
    <cellStyle name="Normal 5 3 4 2 4" xfId="8366" xr:uid="{00000000-0005-0000-0000-0000DD570000}"/>
    <cellStyle name="Normal 5 3 4 2 4 2" xfId="18764" xr:uid="{00000000-0005-0000-0000-0000DE570000}"/>
    <cellStyle name="Normal 5 3 4 2 4 2 2" xfId="42109" xr:uid="{00000000-0005-0000-0000-0000DF570000}"/>
    <cellStyle name="Normal 5 3 4 2 4 3" xfId="13610" xr:uid="{00000000-0005-0000-0000-0000E0570000}"/>
    <cellStyle name="Normal 5 3 4 2 4 3 2" xfId="36794" xr:uid="{00000000-0005-0000-0000-0000E1570000}"/>
    <cellStyle name="Normal 5 3 4 2 4 4" xfId="31484" xr:uid="{00000000-0005-0000-0000-0000E2570000}"/>
    <cellStyle name="Normal 5 3 4 2 4 5" xfId="26169" xr:uid="{00000000-0005-0000-0000-0000E3570000}"/>
    <cellStyle name="Normal 5 3 4 2 5" xfId="15391" xr:uid="{00000000-0005-0000-0000-0000E4570000}"/>
    <cellStyle name="Normal 5 3 4 2 5 2" xfId="38578" xr:uid="{00000000-0005-0000-0000-0000E5570000}"/>
    <cellStyle name="Normal 5 3 4 2 6" xfId="10082" xr:uid="{00000000-0005-0000-0000-0000E6570000}"/>
    <cellStyle name="Normal 5 3 4 2 6 2" xfId="33263" xr:uid="{00000000-0005-0000-0000-0000E7570000}"/>
    <cellStyle name="Normal 5 3 4 2 7" xfId="20709" xr:uid="{00000000-0005-0000-0000-0000E8570000}"/>
    <cellStyle name="Normal 5 3 4 2 7 2" xfId="27953" xr:uid="{00000000-0005-0000-0000-0000E9570000}"/>
    <cellStyle name="Normal 5 3 4 2 8" xfId="22638" xr:uid="{00000000-0005-0000-0000-0000EA570000}"/>
    <cellStyle name="Normal 5 3 4 2 9" xfId="43904" xr:uid="{00000000-0005-0000-0000-0000EB570000}"/>
    <cellStyle name="Normal 5 3 4 3" xfId="1521" xr:uid="{00000000-0005-0000-0000-0000EC570000}"/>
    <cellStyle name="Normal 5 3 4 3 10" xfId="3470" xr:uid="{00000000-0005-0000-0000-0000ED570000}"/>
    <cellStyle name="Normal 5 3 4 3 2" xfId="7086" xr:uid="{00000000-0005-0000-0000-0000EE570000}"/>
    <cellStyle name="Normal 5 3 4 3 2 2" xfId="17447" xr:uid="{00000000-0005-0000-0000-0000EF570000}"/>
    <cellStyle name="Normal 5 3 4 3 2 2 2" xfId="40747" xr:uid="{00000000-0005-0000-0000-0000F0570000}"/>
    <cellStyle name="Normal 5 3 4 3 2 3" xfId="12249" xr:uid="{00000000-0005-0000-0000-0000F1570000}"/>
    <cellStyle name="Normal 5 3 4 3 2 3 2" xfId="35432" xr:uid="{00000000-0005-0000-0000-0000F2570000}"/>
    <cellStyle name="Normal 5 3 4 3 2 4" xfId="30122" xr:uid="{00000000-0005-0000-0000-0000F3570000}"/>
    <cellStyle name="Normal 5 3 4 3 2 5" xfId="24807" xr:uid="{00000000-0005-0000-0000-0000F4570000}"/>
    <cellStyle name="Normal 5 3 4 3 3" xfId="8736" xr:uid="{00000000-0005-0000-0000-0000F5570000}"/>
    <cellStyle name="Normal 5 3 4 3 3 2" xfId="19170" xr:uid="{00000000-0005-0000-0000-0000F6570000}"/>
    <cellStyle name="Normal 5 3 4 3 3 2 2" xfId="42515" xr:uid="{00000000-0005-0000-0000-0000F7570000}"/>
    <cellStyle name="Normal 5 3 4 3 3 3" xfId="14016" xr:uid="{00000000-0005-0000-0000-0000F8570000}"/>
    <cellStyle name="Normal 5 3 4 3 3 3 2" xfId="37200" xr:uid="{00000000-0005-0000-0000-0000F9570000}"/>
    <cellStyle name="Normal 5 3 4 3 3 4" xfId="31890" xr:uid="{00000000-0005-0000-0000-0000FA570000}"/>
    <cellStyle name="Normal 5 3 4 3 3 5" xfId="26575" xr:uid="{00000000-0005-0000-0000-0000FB570000}"/>
    <cellStyle name="Normal 5 3 4 3 4" xfId="15797" xr:uid="{00000000-0005-0000-0000-0000FC570000}"/>
    <cellStyle name="Normal 5 3 4 3 4 2" xfId="38984" xr:uid="{00000000-0005-0000-0000-0000FD570000}"/>
    <cellStyle name="Normal 5 3 4 3 5" xfId="10488" xr:uid="{00000000-0005-0000-0000-0000FE570000}"/>
    <cellStyle name="Normal 5 3 4 3 5 2" xfId="33669" xr:uid="{00000000-0005-0000-0000-0000FF570000}"/>
    <cellStyle name="Normal 5 3 4 3 6" xfId="21115" xr:uid="{00000000-0005-0000-0000-000000580000}"/>
    <cellStyle name="Normal 5 3 4 3 6 2" xfId="28359" xr:uid="{00000000-0005-0000-0000-000001580000}"/>
    <cellStyle name="Normal 5 3 4 3 7" xfId="23044" xr:uid="{00000000-0005-0000-0000-000002580000}"/>
    <cellStyle name="Normal 5 3 4 3 8" xfId="44310" xr:uid="{00000000-0005-0000-0000-000003580000}"/>
    <cellStyle name="Normal 5 3 4 3 9" xfId="5014" xr:uid="{00000000-0005-0000-0000-000004580000}"/>
    <cellStyle name="Normal 5 3 4 4" xfId="6287" xr:uid="{00000000-0005-0000-0000-000005580000}"/>
    <cellStyle name="Normal 5 3 4 4 2" xfId="16719" xr:uid="{00000000-0005-0000-0000-000006580000}"/>
    <cellStyle name="Normal 5 3 4 4 2 2" xfId="39935" xr:uid="{00000000-0005-0000-0000-000007580000}"/>
    <cellStyle name="Normal 5 3 4 4 3" xfId="11437" xr:uid="{00000000-0005-0000-0000-000008580000}"/>
    <cellStyle name="Normal 5 3 4 4 3 2" xfId="34620" xr:uid="{00000000-0005-0000-0000-000009580000}"/>
    <cellStyle name="Normal 5 3 4 4 4" xfId="29310" xr:uid="{00000000-0005-0000-0000-00000A580000}"/>
    <cellStyle name="Normal 5 3 4 4 5" xfId="23995" xr:uid="{00000000-0005-0000-0000-00000B580000}"/>
    <cellStyle name="Normal 5 3 4 5" xfId="8008" xr:uid="{00000000-0005-0000-0000-00000C580000}"/>
    <cellStyle name="Normal 5 3 4 5 2" xfId="18359" xr:uid="{00000000-0005-0000-0000-00000D580000}"/>
    <cellStyle name="Normal 5 3 4 5 2 2" xfId="41703" xr:uid="{00000000-0005-0000-0000-00000E580000}"/>
    <cellStyle name="Normal 5 3 4 5 3" xfId="13204" xr:uid="{00000000-0005-0000-0000-00000F580000}"/>
    <cellStyle name="Normal 5 3 4 5 3 2" xfId="36388" xr:uid="{00000000-0005-0000-0000-000010580000}"/>
    <cellStyle name="Normal 5 3 4 5 4" xfId="31078" xr:uid="{00000000-0005-0000-0000-000011580000}"/>
    <cellStyle name="Normal 5 3 4 5 5" xfId="25763" xr:uid="{00000000-0005-0000-0000-000012580000}"/>
    <cellStyle name="Normal 5 3 4 6" xfId="14985" xr:uid="{00000000-0005-0000-0000-000013580000}"/>
    <cellStyle name="Normal 5 3 4 6 2" xfId="38172" xr:uid="{00000000-0005-0000-0000-000014580000}"/>
    <cellStyle name="Normal 5 3 4 7" xfId="9676" xr:uid="{00000000-0005-0000-0000-000015580000}"/>
    <cellStyle name="Normal 5 3 4 7 2" xfId="32857" xr:uid="{00000000-0005-0000-0000-000016580000}"/>
    <cellStyle name="Normal 5 3 4 8" xfId="20303" xr:uid="{00000000-0005-0000-0000-000017580000}"/>
    <cellStyle name="Normal 5 3 4 8 2" xfId="27547" xr:uid="{00000000-0005-0000-0000-000018580000}"/>
    <cellStyle name="Normal 5 3 4 9" xfId="22232" xr:uid="{00000000-0005-0000-0000-000019580000}"/>
    <cellStyle name="Normal 5 3 5" xfId="834" xr:uid="{00000000-0005-0000-0000-00001A580000}"/>
    <cellStyle name="Normal 5 3 5 10" xfId="43627" xr:uid="{00000000-0005-0000-0000-00001B580000}"/>
    <cellStyle name="Normal 5 3 5 11" xfId="5015" xr:uid="{00000000-0005-0000-0000-00001C580000}"/>
    <cellStyle name="Normal 5 3 5 12" xfId="2787" xr:uid="{00000000-0005-0000-0000-00001D580000}"/>
    <cellStyle name="Normal 5 3 5 2" xfId="1242" xr:uid="{00000000-0005-0000-0000-00001E580000}"/>
    <cellStyle name="Normal 5 3 5 2 10" xfId="5016" xr:uid="{00000000-0005-0000-0000-00001F580000}"/>
    <cellStyle name="Normal 5 3 5 2 11" xfId="3193" xr:uid="{00000000-0005-0000-0000-000020580000}"/>
    <cellStyle name="Normal 5 3 5 2 2" xfId="2057" xr:uid="{00000000-0005-0000-0000-000021580000}"/>
    <cellStyle name="Normal 5 3 5 2 2 10" xfId="4005" xr:uid="{00000000-0005-0000-0000-000022580000}"/>
    <cellStyle name="Normal 5 3 5 2 2 2" xfId="7613" xr:uid="{00000000-0005-0000-0000-000023580000}"/>
    <cellStyle name="Normal 5 3 5 2 2 2 2" xfId="17946" xr:uid="{00000000-0005-0000-0000-000024580000}"/>
    <cellStyle name="Normal 5 3 5 2 2 2 2 2" xfId="41282" xr:uid="{00000000-0005-0000-0000-000025580000}"/>
    <cellStyle name="Normal 5 3 5 2 2 2 3" xfId="12784" xr:uid="{00000000-0005-0000-0000-000026580000}"/>
    <cellStyle name="Normal 5 3 5 2 2 2 3 2" xfId="35967" xr:uid="{00000000-0005-0000-0000-000027580000}"/>
    <cellStyle name="Normal 5 3 5 2 2 2 4" xfId="30657" xr:uid="{00000000-0005-0000-0000-000028580000}"/>
    <cellStyle name="Normal 5 3 5 2 2 2 5" xfId="25342" xr:uid="{00000000-0005-0000-0000-000029580000}"/>
    <cellStyle name="Normal 5 3 5 2 2 3" xfId="9236" xr:uid="{00000000-0005-0000-0000-00002A580000}"/>
    <cellStyle name="Normal 5 3 5 2 2 3 2" xfId="19705" xr:uid="{00000000-0005-0000-0000-00002B580000}"/>
    <cellStyle name="Normal 5 3 5 2 2 3 2 2" xfId="43050" xr:uid="{00000000-0005-0000-0000-00002C580000}"/>
    <cellStyle name="Normal 5 3 5 2 2 3 3" xfId="14551" xr:uid="{00000000-0005-0000-0000-00002D580000}"/>
    <cellStyle name="Normal 5 3 5 2 2 3 3 2" xfId="37735" xr:uid="{00000000-0005-0000-0000-00002E580000}"/>
    <cellStyle name="Normal 5 3 5 2 2 3 4" xfId="32425" xr:uid="{00000000-0005-0000-0000-00002F580000}"/>
    <cellStyle name="Normal 5 3 5 2 2 3 5" xfId="27110" xr:uid="{00000000-0005-0000-0000-000030580000}"/>
    <cellStyle name="Normal 5 3 5 2 2 4" xfId="16332" xr:uid="{00000000-0005-0000-0000-000031580000}"/>
    <cellStyle name="Normal 5 3 5 2 2 4 2" xfId="39519" xr:uid="{00000000-0005-0000-0000-000032580000}"/>
    <cellStyle name="Normal 5 3 5 2 2 5" xfId="11023" xr:uid="{00000000-0005-0000-0000-000033580000}"/>
    <cellStyle name="Normal 5 3 5 2 2 5 2" xfId="34204" xr:uid="{00000000-0005-0000-0000-000034580000}"/>
    <cellStyle name="Normal 5 3 5 2 2 6" xfId="21650" xr:uid="{00000000-0005-0000-0000-000035580000}"/>
    <cellStyle name="Normal 5 3 5 2 2 6 2" xfId="28894" xr:uid="{00000000-0005-0000-0000-000036580000}"/>
    <cellStyle name="Normal 5 3 5 2 2 7" xfId="23579" xr:uid="{00000000-0005-0000-0000-000037580000}"/>
    <cellStyle name="Normal 5 3 5 2 2 8" xfId="44845" xr:uid="{00000000-0005-0000-0000-000038580000}"/>
    <cellStyle name="Normal 5 3 5 2 2 9" xfId="5017" xr:uid="{00000000-0005-0000-0000-000039580000}"/>
    <cellStyle name="Normal 5 3 5 2 3" xfId="6813" xr:uid="{00000000-0005-0000-0000-00003A580000}"/>
    <cellStyle name="Normal 5 3 5 2 3 2" xfId="17182" xr:uid="{00000000-0005-0000-0000-00003B580000}"/>
    <cellStyle name="Normal 5 3 5 2 3 2 2" xfId="40470" xr:uid="{00000000-0005-0000-0000-00003C580000}"/>
    <cellStyle name="Normal 5 3 5 2 3 3" xfId="11972" xr:uid="{00000000-0005-0000-0000-00003D580000}"/>
    <cellStyle name="Normal 5 3 5 2 3 3 2" xfId="35155" xr:uid="{00000000-0005-0000-0000-00003E580000}"/>
    <cellStyle name="Normal 5 3 5 2 3 4" xfId="29845" xr:uid="{00000000-0005-0000-0000-00003F580000}"/>
    <cellStyle name="Normal 5 3 5 2 3 5" xfId="24530" xr:uid="{00000000-0005-0000-0000-000040580000}"/>
    <cellStyle name="Normal 5 3 5 2 4" xfId="8471" xr:uid="{00000000-0005-0000-0000-000041580000}"/>
    <cellStyle name="Normal 5 3 5 2 4 2" xfId="18893" xr:uid="{00000000-0005-0000-0000-000042580000}"/>
    <cellStyle name="Normal 5 3 5 2 4 2 2" xfId="42238" xr:uid="{00000000-0005-0000-0000-000043580000}"/>
    <cellStyle name="Normal 5 3 5 2 4 3" xfId="13739" xr:uid="{00000000-0005-0000-0000-000044580000}"/>
    <cellStyle name="Normal 5 3 5 2 4 3 2" xfId="36923" xr:uid="{00000000-0005-0000-0000-000045580000}"/>
    <cellStyle name="Normal 5 3 5 2 4 4" xfId="31613" xr:uid="{00000000-0005-0000-0000-000046580000}"/>
    <cellStyle name="Normal 5 3 5 2 4 5" xfId="26298" xr:uid="{00000000-0005-0000-0000-000047580000}"/>
    <cellStyle name="Normal 5 3 5 2 5" xfId="15520" xr:uid="{00000000-0005-0000-0000-000048580000}"/>
    <cellStyle name="Normal 5 3 5 2 5 2" xfId="38707" xr:uid="{00000000-0005-0000-0000-000049580000}"/>
    <cellStyle name="Normal 5 3 5 2 6" xfId="10211" xr:uid="{00000000-0005-0000-0000-00004A580000}"/>
    <cellStyle name="Normal 5 3 5 2 6 2" xfId="33392" xr:uid="{00000000-0005-0000-0000-00004B580000}"/>
    <cellStyle name="Normal 5 3 5 2 7" xfId="20838" xr:uid="{00000000-0005-0000-0000-00004C580000}"/>
    <cellStyle name="Normal 5 3 5 2 7 2" xfId="28082" xr:uid="{00000000-0005-0000-0000-00004D580000}"/>
    <cellStyle name="Normal 5 3 5 2 8" xfId="22767" xr:uid="{00000000-0005-0000-0000-00004E580000}"/>
    <cellStyle name="Normal 5 3 5 2 9" xfId="44033" xr:uid="{00000000-0005-0000-0000-00004F580000}"/>
    <cellStyle name="Normal 5 3 5 3" xfId="1650" xr:uid="{00000000-0005-0000-0000-000050580000}"/>
    <cellStyle name="Normal 5 3 5 3 10" xfId="3599" xr:uid="{00000000-0005-0000-0000-000051580000}"/>
    <cellStyle name="Normal 5 3 5 3 2" xfId="7213" xr:uid="{00000000-0005-0000-0000-000052580000}"/>
    <cellStyle name="Normal 5 3 5 3 2 2" xfId="17564" xr:uid="{00000000-0005-0000-0000-000053580000}"/>
    <cellStyle name="Normal 5 3 5 3 2 2 2" xfId="40876" xr:uid="{00000000-0005-0000-0000-000054580000}"/>
    <cellStyle name="Normal 5 3 5 3 2 3" xfId="12378" xr:uid="{00000000-0005-0000-0000-000055580000}"/>
    <cellStyle name="Normal 5 3 5 3 2 3 2" xfId="35561" xr:uid="{00000000-0005-0000-0000-000056580000}"/>
    <cellStyle name="Normal 5 3 5 3 2 4" xfId="30251" xr:uid="{00000000-0005-0000-0000-000057580000}"/>
    <cellStyle name="Normal 5 3 5 3 2 5" xfId="24936" xr:uid="{00000000-0005-0000-0000-000058580000}"/>
    <cellStyle name="Normal 5 3 5 3 3" xfId="8853" xr:uid="{00000000-0005-0000-0000-000059580000}"/>
    <cellStyle name="Normal 5 3 5 3 3 2" xfId="19299" xr:uid="{00000000-0005-0000-0000-00005A580000}"/>
    <cellStyle name="Normal 5 3 5 3 3 2 2" xfId="42644" xr:uid="{00000000-0005-0000-0000-00005B580000}"/>
    <cellStyle name="Normal 5 3 5 3 3 3" xfId="14145" xr:uid="{00000000-0005-0000-0000-00005C580000}"/>
    <cellStyle name="Normal 5 3 5 3 3 3 2" xfId="37329" xr:uid="{00000000-0005-0000-0000-00005D580000}"/>
    <cellStyle name="Normal 5 3 5 3 3 4" xfId="32019" xr:uid="{00000000-0005-0000-0000-00005E580000}"/>
    <cellStyle name="Normal 5 3 5 3 3 5" xfId="26704" xr:uid="{00000000-0005-0000-0000-00005F580000}"/>
    <cellStyle name="Normal 5 3 5 3 4" xfId="15926" xr:uid="{00000000-0005-0000-0000-000060580000}"/>
    <cellStyle name="Normal 5 3 5 3 4 2" xfId="39113" xr:uid="{00000000-0005-0000-0000-000061580000}"/>
    <cellStyle name="Normal 5 3 5 3 5" xfId="10617" xr:uid="{00000000-0005-0000-0000-000062580000}"/>
    <cellStyle name="Normal 5 3 5 3 5 2" xfId="33798" xr:uid="{00000000-0005-0000-0000-000063580000}"/>
    <cellStyle name="Normal 5 3 5 3 6" xfId="21244" xr:uid="{00000000-0005-0000-0000-000064580000}"/>
    <cellStyle name="Normal 5 3 5 3 6 2" xfId="28488" xr:uid="{00000000-0005-0000-0000-000065580000}"/>
    <cellStyle name="Normal 5 3 5 3 7" xfId="23173" xr:uid="{00000000-0005-0000-0000-000066580000}"/>
    <cellStyle name="Normal 5 3 5 3 8" xfId="44439" xr:uid="{00000000-0005-0000-0000-000067580000}"/>
    <cellStyle name="Normal 5 3 5 3 9" xfId="5018" xr:uid="{00000000-0005-0000-0000-000068580000}"/>
    <cellStyle name="Normal 5 3 5 4" xfId="6414" xr:uid="{00000000-0005-0000-0000-000069580000}"/>
    <cellStyle name="Normal 5 3 5 4 2" xfId="16824" xr:uid="{00000000-0005-0000-0000-00006A580000}"/>
    <cellStyle name="Normal 5 3 5 4 2 2" xfId="40064" xr:uid="{00000000-0005-0000-0000-00006B580000}"/>
    <cellStyle name="Normal 5 3 5 4 3" xfId="11566" xr:uid="{00000000-0005-0000-0000-00006C580000}"/>
    <cellStyle name="Normal 5 3 5 4 3 2" xfId="34749" xr:uid="{00000000-0005-0000-0000-00006D580000}"/>
    <cellStyle name="Normal 5 3 5 4 4" xfId="29439" xr:uid="{00000000-0005-0000-0000-00006E580000}"/>
    <cellStyle name="Normal 5 3 5 4 5" xfId="24124" xr:uid="{00000000-0005-0000-0000-00006F580000}"/>
    <cellStyle name="Normal 5 3 5 5" xfId="8113" xr:uid="{00000000-0005-0000-0000-000070580000}"/>
    <cellStyle name="Normal 5 3 5 5 2" xfId="18488" xr:uid="{00000000-0005-0000-0000-000071580000}"/>
    <cellStyle name="Normal 5 3 5 5 2 2" xfId="41832" xr:uid="{00000000-0005-0000-0000-000072580000}"/>
    <cellStyle name="Normal 5 3 5 5 3" xfId="13333" xr:uid="{00000000-0005-0000-0000-000073580000}"/>
    <cellStyle name="Normal 5 3 5 5 3 2" xfId="36517" xr:uid="{00000000-0005-0000-0000-000074580000}"/>
    <cellStyle name="Normal 5 3 5 5 4" xfId="31207" xr:uid="{00000000-0005-0000-0000-000075580000}"/>
    <cellStyle name="Normal 5 3 5 5 5" xfId="25892" xr:uid="{00000000-0005-0000-0000-000076580000}"/>
    <cellStyle name="Normal 5 3 5 6" xfId="15114" xr:uid="{00000000-0005-0000-0000-000077580000}"/>
    <cellStyle name="Normal 5 3 5 6 2" xfId="38301" xr:uid="{00000000-0005-0000-0000-000078580000}"/>
    <cellStyle name="Normal 5 3 5 7" xfId="9805" xr:uid="{00000000-0005-0000-0000-000079580000}"/>
    <cellStyle name="Normal 5 3 5 7 2" xfId="32986" xr:uid="{00000000-0005-0000-0000-00007A580000}"/>
    <cellStyle name="Normal 5 3 5 8" xfId="20432" xr:uid="{00000000-0005-0000-0000-00007B580000}"/>
    <cellStyle name="Normal 5 3 5 8 2" xfId="27676" xr:uid="{00000000-0005-0000-0000-00007C580000}"/>
    <cellStyle name="Normal 5 3 5 9" xfId="22361" xr:uid="{00000000-0005-0000-0000-00007D580000}"/>
    <cellStyle name="Normal 5 3 6" xfId="978" xr:uid="{00000000-0005-0000-0000-00007E580000}"/>
    <cellStyle name="Normal 5 3 6 10" xfId="5019" xr:uid="{00000000-0005-0000-0000-00007F580000}"/>
    <cellStyle name="Normal 5 3 6 11" xfId="2929" xr:uid="{00000000-0005-0000-0000-000080580000}"/>
    <cellStyle name="Normal 5 3 6 2" xfId="1793" xr:uid="{00000000-0005-0000-0000-000081580000}"/>
    <cellStyle name="Normal 5 3 6 2 10" xfId="3741" xr:uid="{00000000-0005-0000-0000-000082580000}"/>
    <cellStyle name="Normal 5 3 6 2 2" xfId="7353" xr:uid="{00000000-0005-0000-0000-000083580000}"/>
    <cellStyle name="Normal 5 3 6 2 2 2" xfId="17706" xr:uid="{00000000-0005-0000-0000-000084580000}"/>
    <cellStyle name="Normal 5 3 6 2 2 2 2" xfId="41018" xr:uid="{00000000-0005-0000-0000-000085580000}"/>
    <cellStyle name="Normal 5 3 6 2 2 3" xfId="12520" xr:uid="{00000000-0005-0000-0000-000086580000}"/>
    <cellStyle name="Normal 5 3 6 2 2 3 2" xfId="35703" xr:uid="{00000000-0005-0000-0000-000087580000}"/>
    <cellStyle name="Normal 5 3 6 2 2 4" xfId="30393" xr:uid="{00000000-0005-0000-0000-000088580000}"/>
    <cellStyle name="Normal 5 3 6 2 2 5" xfId="25078" xr:uid="{00000000-0005-0000-0000-000089580000}"/>
    <cellStyle name="Normal 5 3 6 2 3" xfId="8996" xr:uid="{00000000-0005-0000-0000-00008A580000}"/>
    <cellStyle name="Normal 5 3 6 2 3 2" xfId="19441" xr:uid="{00000000-0005-0000-0000-00008B580000}"/>
    <cellStyle name="Normal 5 3 6 2 3 2 2" xfId="42786" xr:uid="{00000000-0005-0000-0000-00008C580000}"/>
    <cellStyle name="Normal 5 3 6 2 3 3" xfId="14287" xr:uid="{00000000-0005-0000-0000-00008D580000}"/>
    <cellStyle name="Normal 5 3 6 2 3 3 2" xfId="37471" xr:uid="{00000000-0005-0000-0000-00008E580000}"/>
    <cellStyle name="Normal 5 3 6 2 3 4" xfId="32161" xr:uid="{00000000-0005-0000-0000-00008F580000}"/>
    <cellStyle name="Normal 5 3 6 2 3 5" xfId="26846" xr:uid="{00000000-0005-0000-0000-000090580000}"/>
    <cellStyle name="Normal 5 3 6 2 4" xfId="16068" xr:uid="{00000000-0005-0000-0000-000091580000}"/>
    <cellStyle name="Normal 5 3 6 2 4 2" xfId="39255" xr:uid="{00000000-0005-0000-0000-000092580000}"/>
    <cellStyle name="Normal 5 3 6 2 5" xfId="10759" xr:uid="{00000000-0005-0000-0000-000093580000}"/>
    <cellStyle name="Normal 5 3 6 2 5 2" xfId="33940" xr:uid="{00000000-0005-0000-0000-000094580000}"/>
    <cellStyle name="Normal 5 3 6 2 6" xfId="21386" xr:uid="{00000000-0005-0000-0000-000095580000}"/>
    <cellStyle name="Normal 5 3 6 2 6 2" xfId="28630" xr:uid="{00000000-0005-0000-0000-000096580000}"/>
    <cellStyle name="Normal 5 3 6 2 7" xfId="23315" xr:uid="{00000000-0005-0000-0000-000097580000}"/>
    <cellStyle name="Normal 5 3 6 2 8" xfId="44581" xr:uid="{00000000-0005-0000-0000-000098580000}"/>
    <cellStyle name="Normal 5 3 6 2 9" xfId="5020" xr:uid="{00000000-0005-0000-0000-000099580000}"/>
    <cellStyle name="Normal 5 3 6 3" xfId="6553" xr:uid="{00000000-0005-0000-0000-00009A580000}"/>
    <cellStyle name="Normal 5 3 6 3 2" xfId="16954" xr:uid="{00000000-0005-0000-0000-00009B580000}"/>
    <cellStyle name="Normal 5 3 6 3 2 2" xfId="40206" xr:uid="{00000000-0005-0000-0000-00009C580000}"/>
    <cellStyle name="Normal 5 3 6 3 3" xfId="11708" xr:uid="{00000000-0005-0000-0000-00009D580000}"/>
    <cellStyle name="Normal 5 3 6 3 3 2" xfId="34891" xr:uid="{00000000-0005-0000-0000-00009E580000}"/>
    <cellStyle name="Normal 5 3 6 3 4" xfId="29581" xr:uid="{00000000-0005-0000-0000-00009F580000}"/>
    <cellStyle name="Normal 5 3 6 3 5" xfId="24266" xr:uid="{00000000-0005-0000-0000-0000A0580000}"/>
    <cellStyle name="Normal 5 3 6 4" xfId="8243" xr:uid="{00000000-0005-0000-0000-0000A1580000}"/>
    <cellStyle name="Normal 5 3 6 4 2" xfId="18629" xr:uid="{00000000-0005-0000-0000-0000A2580000}"/>
    <cellStyle name="Normal 5 3 6 4 2 2" xfId="41974" xr:uid="{00000000-0005-0000-0000-0000A3580000}"/>
    <cellStyle name="Normal 5 3 6 4 3" xfId="13475" xr:uid="{00000000-0005-0000-0000-0000A4580000}"/>
    <cellStyle name="Normal 5 3 6 4 3 2" xfId="36659" xr:uid="{00000000-0005-0000-0000-0000A5580000}"/>
    <cellStyle name="Normal 5 3 6 4 4" xfId="31349" xr:uid="{00000000-0005-0000-0000-0000A6580000}"/>
    <cellStyle name="Normal 5 3 6 4 5" xfId="26034" xr:uid="{00000000-0005-0000-0000-0000A7580000}"/>
    <cellStyle name="Normal 5 3 6 5" xfId="15256" xr:uid="{00000000-0005-0000-0000-0000A8580000}"/>
    <cellStyle name="Normal 5 3 6 5 2" xfId="38443" xr:uid="{00000000-0005-0000-0000-0000A9580000}"/>
    <cellStyle name="Normal 5 3 6 6" xfId="9947" xr:uid="{00000000-0005-0000-0000-0000AA580000}"/>
    <cellStyle name="Normal 5 3 6 6 2" xfId="33128" xr:uid="{00000000-0005-0000-0000-0000AB580000}"/>
    <cellStyle name="Normal 5 3 6 7" xfId="20574" xr:uid="{00000000-0005-0000-0000-0000AC580000}"/>
    <cellStyle name="Normal 5 3 6 7 2" xfId="27818" xr:uid="{00000000-0005-0000-0000-0000AD580000}"/>
    <cellStyle name="Normal 5 3 6 8" xfId="22503" xr:uid="{00000000-0005-0000-0000-0000AE580000}"/>
    <cellStyle name="Normal 5 3 6 9" xfId="43769" xr:uid="{00000000-0005-0000-0000-0000AF580000}"/>
    <cellStyle name="Normal 5 3 7" xfId="559" xr:uid="{00000000-0005-0000-0000-0000B0580000}"/>
    <cellStyle name="Normal 5 3 7 10" xfId="2523" xr:uid="{00000000-0005-0000-0000-0000B1580000}"/>
    <cellStyle name="Normal 5 3 7 2" xfId="6154" xr:uid="{00000000-0005-0000-0000-0000B2580000}"/>
    <cellStyle name="Normal 5 3 7 2 2" xfId="16596" xr:uid="{00000000-0005-0000-0000-0000B3580000}"/>
    <cellStyle name="Normal 5 3 7 2 2 2" xfId="39800" xr:uid="{00000000-0005-0000-0000-0000B4580000}"/>
    <cellStyle name="Normal 5 3 7 2 3" xfId="11302" xr:uid="{00000000-0005-0000-0000-0000B5580000}"/>
    <cellStyle name="Normal 5 3 7 2 3 2" xfId="34485" xr:uid="{00000000-0005-0000-0000-0000B6580000}"/>
    <cellStyle name="Normal 5 3 7 2 4" xfId="29175" xr:uid="{00000000-0005-0000-0000-0000B7580000}"/>
    <cellStyle name="Normal 5 3 7 2 5" xfId="23860" xr:uid="{00000000-0005-0000-0000-0000B8580000}"/>
    <cellStyle name="Normal 5 3 7 3" xfId="7885" xr:uid="{00000000-0005-0000-0000-0000B9580000}"/>
    <cellStyle name="Normal 5 3 7 3 2" xfId="18224" xr:uid="{00000000-0005-0000-0000-0000BA580000}"/>
    <cellStyle name="Normal 5 3 7 3 2 2" xfId="41568" xr:uid="{00000000-0005-0000-0000-0000BB580000}"/>
    <cellStyle name="Normal 5 3 7 3 3" xfId="13069" xr:uid="{00000000-0005-0000-0000-0000BC580000}"/>
    <cellStyle name="Normal 5 3 7 3 3 2" xfId="36253" xr:uid="{00000000-0005-0000-0000-0000BD580000}"/>
    <cellStyle name="Normal 5 3 7 3 4" xfId="30943" xr:uid="{00000000-0005-0000-0000-0000BE580000}"/>
    <cellStyle name="Normal 5 3 7 3 5" xfId="25628" xr:uid="{00000000-0005-0000-0000-0000BF580000}"/>
    <cellStyle name="Normal 5 3 7 4" xfId="14850" xr:uid="{00000000-0005-0000-0000-0000C0580000}"/>
    <cellStyle name="Normal 5 3 7 4 2" xfId="38037" xr:uid="{00000000-0005-0000-0000-0000C1580000}"/>
    <cellStyle name="Normal 5 3 7 5" xfId="9541" xr:uid="{00000000-0005-0000-0000-0000C2580000}"/>
    <cellStyle name="Normal 5 3 7 5 2" xfId="32722" xr:uid="{00000000-0005-0000-0000-0000C3580000}"/>
    <cellStyle name="Normal 5 3 7 6" xfId="20168" xr:uid="{00000000-0005-0000-0000-0000C4580000}"/>
    <cellStyle name="Normal 5 3 7 6 2" xfId="27412" xr:uid="{00000000-0005-0000-0000-0000C5580000}"/>
    <cellStyle name="Normal 5 3 7 7" xfId="22097" xr:uid="{00000000-0005-0000-0000-0000C6580000}"/>
    <cellStyle name="Normal 5 3 7 8" xfId="43363" xr:uid="{00000000-0005-0000-0000-0000C7580000}"/>
    <cellStyle name="Normal 5 3 7 9" xfId="5021" xr:uid="{00000000-0005-0000-0000-0000C8580000}"/>
    <cellStyle name="Normal 5 3 8" xfId="1386" xr:uid="{00000000-0005-0000-0000-0000C9580000}"/>
    <cellStyle name="Normal 5 3 8 10" xfId="3335" xr:uid="{00000000-0005-0000-0000-0000CA580000}"/>
    <cellStyle name="Normal 5 3 8 2" xfId="6953" xr:uid="{00000000-0005-0000-0000-0000CB580000}"/>
    <cellStyle name="Normal 5 3 8 2 2" xfId="17324" xr:uid="{00000000-0005-0000-0000-0000CC580000}"/>
    <cellStyle name="Normal 5 3 8 2 2 2" xfId="40612" xr:uid="{00000000-0005-0000-0000-0000CD580000}"/>
    <cellStyle name="Normal 5 3 8 2 3" xfId="12114" xr:uid="{00000000-0005-0000-0000-0000CE580000}"/>
    <cellStyle name="Normal 5 3 8 2 3 2" xfId="35297" xr:uid="{00000000-0005-0000-0000-0000CF580000}"/>
    <cellStyle name="Normal 5 3 8 2 4" xfId="29987" xr:uid="{00000000-0005-0000-0000-0000D0580000}"/>
    <cellStyle name="Normal 5 3 8 2 5" xfId="24672" xr:uid="{00000000-0005-0000-0000-0000D1580000}"/>
    <cellStyle name="Normal 5 3 8 3" xfId="8613" xr:uid="{00000000-0005-0000-0000-0000D2580000}"/>
    <cellStyle name="Normal 5 3 8 3 2" xfId="19035" xr:uid="{00000000-0005-0000-0000-0000D3580000}"/>
    <cellStyle name="Normal 5 3 8 3 2 2" xfId="42380" xr:uid="{00000000-0005-0000-0000-0000D4580000}"/>
    <cellStyle name="Normal 5 3 8 3 3" xfId="13881" xr:uid="{00000000-0005-0000-0000-0000D5580000}"/>
    <cellStyle name="Normal 5 3 8 3 3 2" xfId="37065" xr:uid="{00000000-0005-0000-0000-0000D6580000}"/>
    <cellStyle name="Normal 5 3 8 3 4" xfId="31755" xr:uid="{00000000-0005-0000-0000-0000D7580000}"/>
    <cellStyle name="Normal 5 3 8 3 5" xfId="26440" xr:uid="{00000000-0005-0000-0000-0000D8580000}"/>
    <cellStyle name="Normal 5 3 8 4" xfId="15662" xr:uid="{00000000-0005-0000-0000-0000D9580000}"/>
    <cellStyle name="Normal 5 3 8 4 2" xfId="38849" xr:uid="{00000000-0005-0000-0000-0000DA580000}"/>
    <cellStyle name="Normal 5 3 8 5" xfId="10353" xr:uid="{00000000-0005-0000-0000-0000DB580000}"/>
    <cellStyle name="Normal 5 3 8 5 2" xfId="33534" xr:uid="{00000000-0005-0000-0000-0000DC580000}"/>
    <cellStyle name="Normal 5 3 8 6" xfId="20980" xr:uid="{00000000-0005-0000-0000-0000DD580000}"/>
    <cellStyle name="Normal 5 3 8 6 2" xfId="28224" xr:uid="{00000000-0005-0000-0000-0000DE580000}"/>
    <cellStyle name="Normal 5 3 8 7" xfId="22909" xr:uid="{00000000-0005-0000-0000-0000DF580000}"/>
    <cellStyle name="Normal 5 3 8 8" xfId="44175" xr:uid="{00000000-0005-0000-0000-0000E0580000}"/>
    <cellStyle name="Normal 5 3 8 9" xfId="5022" xr:uid="{00000000-0005-0000-0000-0000E1580000}"/>
    <cellStyle name="Normal 5 3 9" xfId="376" xr:uid="{00000000-0005-0000-0000-0000E2580000}"/>
    <cellStyle name="Normal 5 3 9 2" xfId="16477" xr:uid="{00000000-0005-0000-0000-0000E3580000}"/>
    <cellStyle name="Normal 5 3 9 2 2" xfId="39666" xr:uid="{00000000-0005-0000-0000-0000E4580000}"/>
    <cellStyle name="Normal 5 3 9 3" xfId="11168" xr:uid="{00000000-0005-0000-0000-0000E5580000}"/>
    <cellStyle name="Normal 5 3 9 3 2" xfId="34351" xr:uid="{00000000-0005-0000-0000-0000E6580000}"/>
    <cellStyle name="Normal 5 3 9 4" xfId="20017" xr:uid="{00000000-0005-0000-0000-0000E7580000}"/>
    <cellStyle name="Normal 5 3 9 4 2" xfId="29041" xr:uid="{00000000-0005-0000-0000-0000E8580000}"/>
    <cellStyle name="Normal 5 3 9 5" xfId="23726" xr:uid="{00000000-0005-0000-0000-0000E9580000}"/>
    <cellStyle name="Normal 5 3 9 6" xfId="43213" xr:uid="{00000000-0005-0000-0000-0000EA580000}"/>
    <cellStyle name="Normal 5 3 9 7" xfId="5023" xr:uid="{00000000-0005-0000-0000-0000EB580000}"/>
    <cellStyle name="Normal 5 3 9 8" xfId="2373" xr:uid="{00000000-0005-0000-0000-0000EC580000}"/>
    <cellStyle name="Normal 5 4" xfId="276" xr:uid="{00000000-0005-0000-0000-0000ED580000}"/>
    <cellStyle name="Normal 5 4 10" xfId="14731" xr:uid="{00000000-0005-0000-0000-0000EE580000}"/>
    <cellStyle name="Normal 5 4 10 2" xfId="37918" xr:uid="{00000000-0005-0000-0000-0000EF580000}"/>
    <cellStyle name="Normal 5 4 11" xfId="9422" xr:uid="{00000000-0005-0000-0000-0000F0580000}"/>
    <cellStyle name="Normal 5 4 11 2" xfId="32603" xr:uid="{00000000-0005-0000-0000-0000F1580000}"/>
    <cellStyle name="Normal 5 4 12" xfId="19988" xr:uid="{00000000-0005-0000-0000-0000F2580000}"/>
    <cellStyle name="Normal 5 4 12 2" xfId="27293" xr:uid="{00000000-0005-0000-0000-0000F3580000}"/>
    <cellStyle name="Normal 5 4 13" xfId="21978" xr:uid="{00000000-0005-0000-0000-0000F4580000}"/>
    <cellStyle name="Normal 5 4 14" xfId="43196" xr:uid="{00000000-0005-0000-0000-0000F5580000}"/>
    <cellStyle name="Normal 5 4 15" xfId="5024" xr:uid="{00000000-0005-0000-0000-0000F6580000}"/>
    <cellStyle name="Normal 5 4 16" xfId="2356" xr:uid="{00000000-0005-0000-0000-0000F7580000}"/>
    <cellStyle name="Normal 5 4 2" xfId="502" xr:uid="{00000000-0005-0000-0000-0000F8580000}"/>
    <cellStyle name="Normal 5 4 2 10" xfId="9484" xr:uid="{00000000-0005-0000-0000-0000F9580000}"/>
    <cellStyle name="Normal 5 4 2 10 2" xfId="32665" xr:uid="{00000000-0005-0000-0000-0000FA580000}"/>
    <cellStyle name="Normal 5 4 2 11" xfId="20111" xr:uid="{00000000-0005-0000-0000-0000FB580000}"/>
    <cellStyle name="Normal 5 4 2 11 2" xfId="27355" xr:uid="{00000000-0005-0000-0000-0000FC580000}"/>
    <cellStyle name="Normal 5 4 2 12" xfId="22040" xr:uid="{00000000-0005-0000-0000-0000FD580000}"/>
    <cellStyle name="Normal 5 4 2 13" xfId="43306" xr:uid="{00000000-0005-0000-0000-0000FE580000}"/>
    <cellStyle name="Normal 5 4 2 14" xfId="5025" xr:uid="{00000000-0005-0000-0000-0000FF580000}"/>
    <cellStyle name="Normal 5 4 2 15" xfId="2466" xr:uid="{00000000-0005-0000-0000-000000590000}"/>
    <cellStyle name="Normal 5 4 2 2" xfId="774" xr:uid="{00000000-0005-0000-0000-000001590000}"/>
    <cellStyle name="Normal 5 4 2 2 10" xfId="43575" xr:uid="{00000000-0005-0000-0000-000002590000}"/>
    <cellStyle name="Normal 5 4 2 2 11" xfId="5026" xr:uid="{00000000-0005-0000-0000-000003590000}"/>
    <cellStyle name="Normal 5 4 2 2 12" xfId="2735" xr:uid="{00000000-0005-0000-0000-000004590000}"/>
    <cellStyle name="Normal 5 4 2 2 2" xfId="1190" xr:uid="{00000000-0005-0000-0000-000005590000}"/>
    <cellStyle name="Normal 5 4 2 2 2 10" xfId="5027" xr:uid="{00000000-0005-0000-0000-000006590000}"/>
    <cellStyle name="Normal 5 4 2 2 2 11" xfId="3141" xr:uid="{00000000-0005-0000-0000-000007590000}"/>
    <cellStyle name="Normal 5 4 2 2 2 2" xfId="2005" xr:uid="{00000000-0005-0000-0000-000008590000}"/>
    <cellStyle name="Normal 5 4 2 2 2 2 10" xfId="3953" xr:uid="{00000000-0005-0000-0000-000009590000}"/>
    <cellStyle name="Normal 5 4 2 2 2 2 2" xfId="7562" xr:uid="{00000000-0005-0000-0000-00000A590000}"/>
    <cellStyle name="Normal 5 4 2 2 2 2 2 2" xfId="17906" xr:uid="{00000000-0005-0000-0000-00000B590000}"/>
    <cellStyle name="Normal 5 4 2 2 2 2 2 2 2" xfId="41230" xr:uid="{00000000-0005-0000-0000-00000C590000}"/>
    <cellStyle name="Normal 5 4 2 2 2 2 2 3" xfId="12732" xr:uid="{00000000-0005-0000-0000-00000D590000}"/>
    <cellStyle name="Normal 5 4 2 2 2 2 2 3 2" xfId="35915" xr:uid="{00000000-0005-0000-0000-00000E590000}"/>
    <cellStyle name="Normal 5 4 2 2 2 2 2 4" xfId="30605" xr:uid="{00000000-0005-0000-0000-00000F590000}"/>
    <cellStyle name="Normal 5 4 2 2 2 2 2 5" xfId="25290" xr:uid="{00000000-0005-0000-0000-000010590000}"/>
    <cellStyle name="Normal 5 4 2 2 2 2 3" xfId="9196" xr:uid="{00000000-0005-0000-0000-000011590000}"/>
    <cellStyle name="Normal 5 4 2 2 2 2 3 2" xfId="19653" xr:uid="{00000000-0005-0000-0000-000012590000}"/>
    <cellStyle name="Normal 5 4 2 2 2 2 3 2 2" xfId="42998" xr:uid="{00000000-0005-0000-0000-000013590000}"/>
    <cellStyle name="Normal 5 4 2 2 2 2 3 3" xfId="14499" xr:uid="{00000000-0005-0000-0000-000014590000}"/>
    <cellStyle name="Normal 5 4 2 2 2 2 3 3 2" xfId="37683" xr:uid="{00000000-0005-0000-0000-000015590000}"/>
    <cellStyle name="Normal 5 4 2 2 2 2 3 4" xfId="32373" xr:uid="{00000000-0005-0000-0000-000016590000}"/>
    <cellStyle name="Normal 5 4 2 2 2 2 3 5" xfId="27058" xr:uid="{00000000-0005-0000-0000-000017590000}"/>
    <cellStyle name="Normal 5 4 2 2 2 2 4" xfId="16280" xr:uid="{00000000-0005-0000-0000-000018590000}"/>
    <cellStyle name="Normal 5 4 2 2 2 2 4 2" xfId="39467" xr:uid="{00000000-0005-0000-0000-000019590000}"/>
    <cellStyle name="Normal 5 4 2 2 2 2 5" xfId="10971" xr:uid="{00000000-0005-0000-0000-00001A590000}"/>
    <cellStyle name="Normal 5 4 2 2 2 2 5 2" xfId="34152" xr:uid="{00000000-0005-0000-0000-00001B590000}"/>
    <cellStyle name="Normal 5 4 2 2 2 2 6" xfId="21598" xr:uid="{00000000-0005-0000-0000-00001C590000}"/>
    <cellStyle name="Normal 5 4 2 2 2 2 6 2" xfId="28842" xr:uid="{00000000-0005-0000-0000-00001D590000}"/>
    <cellStyle name="Normal 5 4 2 2 2 2 7" xfId="23527" xr:uid="{00000000-0005-0000-0000-00001E590000}"/>
    <cellStyle name="Normal 5 4 2 2 2 2 8" xfId="44793" xr:uid="{00000000-0005-0000-0000-00001F590000}"/>
    <cellStyle name="Normal 5 4 2 2 2 2 9" xfId="5028" xr:uid="{00000000-0005-0000-0000-000020590000}"/>
    <cellStyle name="Normal 5 4 2 2 2 3" xfId="6762" xr:uid="{00000000-0005-0000-0000-000021590000}"/>
    <cellStyle name="Normal 5 4 2 2 2 3 2" xfId="17142" xr:uid="{00000000-0005-0000-0000-000022590000}"/>
    <cellStyle name="Normal 5 4 2 2 2 3 2 2" xfId="40418" xr:uid="{00000000-0005-0000-0000-000023590000}"/>
    <cellStyle name="Normal 5 4 2 2 2 3 3" xfId="11920" xr:uid="{00000000-0005-0000-0000-000024590000}"/>
    <cellStyle name="Normal 5 4 2 2 2 3 3 2" xfId="35103" xr:uid="{00000000-0005-0000-0000-000025590000}"/>
    <cellStyle name="Normal 5 4 2 2 2 3 4" xfId="29793" xr:uid="{00000000-0005-0000-0000-000026590000}"/>
    <cellStyle name="Normal 5 4 2 2 2 3 5" xfId="24478" xr:uid="{00000000-0005-0000-0000-000027590000}"/>
    <cellStyle name="Normal 5 4 2 2 2 4" xfId="8431" xr:uid="{00000000-0005-0000-0000-000028590000}"/>
    <cellStyle name="Normal 5 4 2 2 2 4 2" xfId="18841" xr:uid="{00000000-0005-0000-0000-000029590000}"/>
    <cellStyle name="Normal 5 4 2 2 2 4 2 2" xfId="42186" xr:uid="{00000000-0005-0000-0000-00002A590000}"/>
    <cellStyle name="Normal 5 4 2 2 2 4 3" xfId="13687" xr:uid="{00000000-0005-0000-0000-00002B590000}"/>
    <cellStyle name="Normal 5 4 2 2 2 4 3 2" xfId="36871" xr:uid="{00000000-0005-0000-0000-00002C590000}"/>
    <cellStyle name="Normal 5 4 2 2 2 4 4" xfId="31561" xr:uid="{00000000-0005-0000-0000-00002D590000}"/>
    <cellStyle name="Normal 5 4 2 2 2 4 5" xfId="26246" xr:uid="{00000000-0005-0000-0000-00002E590000}"/>
    <cellStyle name="Normal 5 4 2 2 2 5" xfId="15468" xr:uid="{00000000-0005-0000-0000-00002F590000}"/>
    <cellStyle name="Normal 5 4 2 2 2 5 2" xfId="38655" xr:uid="{00000000-0005-0000-0000-000030590000}"/>
    <cellStyle name="Normal 5 4 2 2 2 6" xfId="10159" xr:uid="{00000000-0005-0000-0000-000031590000}"/>
    <cellStyle name="Normal 5 4 2 2 2 6 2" xfId="33340" xr:uid="{00000000-0005-0000-0000-000032590000}"/>
    <cellStyle name="Normal 5 4 2 2 2 7" xfId="20786" xr:uid="{00000000-0005-0000-0000-000033590000}"/>
    <cellStyle name="Normal 5 4 2 2 2 7 2" xfId="28030" xr:uid="{00000000-0005-0000-0000-000034590000}"/>
    <cellStyle name="Normal 5 4 2 2 2 8" xfId="22715" xr:uid="{00000000-0005-0000-0000-000035590000}"/>
    <cellStyle name="Normal 5 4 2 2 2 9" xfId="43981" xr:uid="{00000000-0005-0000-0000-000036590000}"/>
    <cellStyle name="Normal 5 4 2 2 3" xfId="1598" xr:uid="{00000000-0005-0000-0000-000037590000}"/>
    <cellStyle name="Normal 5 4 2 2 3 10" xfId="3547" xr:uid="{00000000-0005-0000-0000-000038590000}"/>
    <cellStyle name="Normal 5 4 2 2 3 2" xfId="7162" xr:uid="{00000000-0005-0000-0000-000039590000}"/>
    <cellStyle name="Normal 5 4 2 2 3 2 2" xfId="17524" xr:uid="{00000000-0005-0000-0000-00003A590000}"/>
    <cellStyle name="Normal 5 4 2 2 3 2 2 2" xfId="40824" xr:uid="{00000000-0005-0000-0000-00003B590000}"/>
    <cellStyle name="Normal 5 4 2 2 3 2 3" xfId="12326" xr:uid="{00000000-0005-0000-0000-00003C590000}"/>
    <cellStyle name="Normal 5 4 2 2 3 2 3 2" xfId="35509" xr:uid="{00000000-0005-0000-0000-00003D590000}"/>
    <cellStyle name="Normal 5 4 2 2 3 2 4" xfId="30199" xr:uid="{00000000-0005-0000-0000-00003E590000}"/>
    <cellStyle name="Normal 5 4 2 2 3 2 5" xfId="24884" xr:uid="{00000000-0005-0000-0000-00003F590000}"/>
    <cellStyle name="Normal 5 4 2 2 3 3" xfId="8813" xr:uid="{00000000-0005-0000-0000-000040590000}"/>
    <cellStyle name="Normal 5 4 2 2 3 3 2" xfId="19247" xr:uid="{00000000-0005-0000-0000-000041590000}"/>
    <cellStyle name="Normal 5 4 2 2 3 3 2 2" xfId="42592" xr:uid="{00000000-0005-0000-0000-000042590000}"/>
    <cellStyle name="Normal 5 4 2 2 3 3 3" xfId="14093" xr:uid="{00000000-0005-0000-0000-000043590000}"/>
    <cellStyle name="Normal 5 4 2 2 3 3 3 2" xfId="37277" xr:uid="{00000000-0005-0000-0000-000044590000}"/>
    <cellStyle name="Normal 5 4 2 2 3 3 4" xfId="31967" xr:uid="{00000000-0005-0000-0000-000045590000}"/>
    <cellStyle name="Normal 5 4 2 2 3 3 5" xfId="26652" xr:uid="{00000000-0005-0000-0000-000046590000}"/>
    <cellStyle name="Normal 5 4 2 2 3 4" xfId="15874" xr:uid="{00000000-0005-0000-0000-000047590000}"/>
    <cellStyle name="Normal 5 4 2 2 3 4 2" xfId="39061" xr:uid="{00000000-0005-0000-0000-000048590000}"/>
    <cellStyle name="Normal 5 4 2 2 3 5" xfId="10565" xr:uid="{00000000-0005-0000-0000-000049590000}"/>
    <cellStyle name="Normal 5 4 2 2 3 5 2" xfId="33746" xr:uid="{00000000-0005-0000-0000-00004A590000}"/>
    <cellStyle name="Normal 5 4 2 2 3 6" xfId="21192" xr:uid="{00000000-0005-0000-0000-00004B590000}"/>
    <cellStyle name="Normal 5 4 2 2 3 6 2" xfId="28436" xr:uid="{00000000-0005-0000-0000-00004C590000}"/>
    <cellStyle name="Normal 5 4 2 2 3 7" xfId="23121" xr:uid="{00000000-0005-0000-0000-00004D590000}"/>
    <cellStyle name="Normal 5 4 2 2 3 8" xfId="44387" xr:uid="{00000000-0005-0000-0000-00004E590000}"/>
    <cellStyle name="Normal 5 4 2 2 3 9" xfId="5029" xr:uid="{00000000-0005-0000-0000-00004F590000}"/>
    <cellStyle name="Normal 5 4 2 2 4" xfId="6363" xr:uid="{00000000-0005-0000-0000-000050590000}"/>
    <cellStyle name="Normal 5 4 2 2 4 2" xfId="16784" xr:uid="{00000000-0005-0000-0000-000051590000}"/>
    <cellStyle name="Normal 5 4 2 2 4 2 2" xfId="40012" xr:uid="{00000000-0005-0000-0000-000052590000}"/>
    <cellStyle name="Normal 5 4 2 2 4 3" xfId="11514" xr:uid="{00000000-0005-0000-0000-000053590000}"/>
    <cellStyle name="Normal 5 4 2 2 4 3 2" xfId="34697" xr:uid="{00000000-0005-0000-0000-000054590000}"/>
    <cellStyle name="Normal 5 4 2 2 4 4" xfId="29387" xr:uid="{00000000-0005-0000-0000-000055590000}"/>
    <cellStyle name="Normal 5 4 2 2 4 5" xfId="24072" xr:uid="{00000000-0005-0000-0000-000056590000}"/>
    <cellStyle name="Normal 5 4 2 2 5" xfId="8073" xr:uid="{00000000-0005-0000-0000-000057590000}"/>
    <cellStyle name="Normal 5 4 2 2 5 2" xfId="18436" xr:uid="{00000000-0005-0000-0000-000058590000}"/>
    <cellStyle name="Normal 5 4 2 2 5 2 2" xfId="41780" xr:uid="{00000000-0005-0000-0000-000059590000}"/>
    <cellStyle name="Normal 5 4 2 2 5 3" xfId="13281" xr:uid="{00000000-0005-0000-0000-00005A590000}"/>
    <cellStyle name="Normal 5 4 2 2 5 3 2" xfId="36465" xr:uid="{00000000-0005-0000-0000-00005B590000}"/>
    <cellStyle name="Normal 5 4 2 2 5 4" xfId="31155" xr:uid="{00000000-0005-0000-0000-00005C590000}"/>
    <cellStyle name="Normal 5 4 2 2 5 5" xfId="25840" xr:uid="{00000000-0005-0000-0000-00005D590000}"/>
    <cellStyle name="Normal 5 4 2 2 6" xfId="15062" xr:uid="{00000000-0005-0000-0000-00005E590000}"/>
    <cellStyle name="Normal 5 4 2 2 6 2" xfId="38249" xr:uid="{00000000-0005-0000-0000-00005F590000}"/>
    <cellStyle name="Normal 5 4 2 2 7" xfId="9753" xr:uid="{00000000-0005-0000-0000-000060590000}"/>
    <cellStyle name="Normal 5 4 2 2 7 2" xfId="32934" xr:uid="{00000000-0005-0000-0000-000061590000}"/>
    <cellStyle name="Normal 5 4 2 2 8" xfId="20380" xr:uid="{00000000-0005-0000-0000-000062590000}"/>
    <cellStyle name="Normal 5 4 2 2 8 2" xfId="27624" xr:uid="{00000000-0005-0000-0000-000063590000}"/>
    <cellStyle name="Normal 5 4 2 2 9" xfId="22309" xr:uid="{00000000-0005-0000-0000-000064590000}"/>
    <cellStyle name="Normal 5 4 2 3" xfId="911" xr:uid="{00000000-0005-0000-0000-000065590000}"/>
    <cellStyle name="Normal 5 4 2 3 10" xfId="43704" xr:uid="{00000000-0005-0000-0000-000066590000}"/>
    <cellStyle name="Normal 5 4 2 3 11" xfId="5030" xr:uid="{00000000-0005-0000-0000-000067590000}"/>
    <cellStyle name="Normal 5 4 2 3 12" xfId="2864" xr:uid="{00000000-0005-0000-0000-000068590000}"/>
    <cellStyle name="Normal 5 4 2 3 2" xfId="1319" xr:uid="{00000000-0005-0000-0000-000069590000}"/>
    <cellStyle name="Normal 5 4 2 3 2 10" xfId="5031" xr:uid="{00000000-0005-0000-0000-00006A590000}"/>
    <cellStyle name="Normal 5 4 2 3 2 11" xfId="3270" xr:uid="{00000000-0005-0000-0000-00006B590000}"/>
    <cellStyle name="Normal 5 4 2 3 2 2" xfId="2134" xr:uid="{00000000-0005-0000-0000-00006C590000}"/>
    <cellStyle name="Normal 5 4 2 3 2 2 10" xfId="4082" xr:uid="{00000000-0005-0000-0000-00006D590000}"/>
    <cellStyle name="Normal 5 4 2 3 2 2 2" xfId="7689" xr:uid="{00000000-0005-0000-0000-00006E590000}"/>
    <cellStyle name="Normal 5 4 2 3 2 2 2 2" xfId="18023" xr:uid="{00000000-0005-0000-0000-00006F590000}"/>
    <cellStyle name="Normal 5 4 2 3 2 2 2 2 2" xfId="41359" xr:uid="{00000000-0005-0000-0000-000070590000}"/>
    <cellStyle name="Normal 5 4 2 3 2 2 2 3" xfId="12861" xr:uid="{00000000-0005-0000-0000-000071590000}"/>
    <cellStyle name="Normal 5 4 2 3 2 2 2 3 2" xfId="36044" xr:uid="{00000000-0005-0000-0000-000072590000}"/>
    <cellStyle name="Normal 5 4 2 3 2 2 2 4" xfId="30734" xr:uid="{00000000-0005-0000-0000-000073590000}"/>
    <cellStyle name="Normal 5 4 2 3 2 2 2 5" xfId="25419" xr:uid="{00000000-0005-0000-0000-000074590000}"/>
    <cellStyle name="Normal 5 4 2 3 2 2 3" xfId="9313" xr:uid="{00000000-0005-0000-0000-000075590000}"/>
    <cellStyle name="Normal 5 4 2 3 2 2 3 2" xfId="19782" xr:uid="{00000000-0005-0000-0000-000076590000}"/>
    <cellStyle name="Normal 5 4 2 3 2 2 3 2 2" xfId="43127" xr:uid="{00000000-0005-0000-0000-000077590000}"/>
    <cellStyle name="Normal 5 4 2 3 2 2 3 3" xfId="14628" xr:uid="{00000000-0005-0000-0000-000078590000}"/>
    <cellStyle name="Normal 5 4 2 3 2 2 3 3 2" xfId="37812" xr:uid="{00000000-0005-0000-0000-000079590000}"/>
    <cellStyle name="Normal 5 4 2 3 2 2 3 4" xfId="32502" xr:uid="{00000000-0005-0000-0000-00007A590000}"/>
    <cellStyle name="Normal 5 4 2 3 2 2 3 5" xfId="27187" xr:uid="{00000000-0005-0000-0000-00007B590000}"/>
    <cellStyle name="Normal 5 4 2 3 2 2 4" xfId="16409" xr:uid="{00000000-0005-0000-0000-00007C590000}"/>
    <cellStyle name="Normal 5 4 2 3 2 2 4 2" xfId="39596" xr:uid="{00000000-0005-0000-0000-00007D590000}"/>
    <cellStyle name="Normal 5 4 2 3 2 2 5" xfId="11100" xr:uid="{00000000-0005-0000-0000-00007E590000}"/>
    <cellStyle name="Normal 5 4 2 3 2 2 5 2" xfId="34281" xr:uid="{00000000-0005-0000-0000-00007F590000}"/>
    <cellStyle name="Normal 5 4 2 3 2 2 6" xfId="21727" xr:uid="{00000000-0005-0000-0000-000080590000}"/>
    <cellStyle name="Normal 5 4 2 3 2 2 6 2" xfId="28971" xr:uid="{00000000-0005-0000-0000-000081590000}"/>
    <cellStyle name="Normal 5 4 2 3 2 2 7" xfId="23656" xr:uid="{00000000-0005-0000-0000-000082590000}"/>
    <cellStyle name="Normal 5 4 2 3 2 2 8" xfId="44922" xr:uid="{00000000-0005-0000-0000-000083590000}"/>
    <cellStyle name="Normal 5 4 2 3 2 2 9" xfId="5032" xr:uid="{00000000-0005-0000-0000-000084590000}"/>
    <cellStyle name="Normal 5 4 2 3 2 3" xfId="6889" xr:uid="{00000000-0005-0000-0000-000085590000}"/>
    <cellStyle name="Normal 5 4 2 3 2 3 2" xfId="17259" xr:uid="{00000000-0005-0000-0000-000086590000}"/>
    <cellStyle name="Normal 5 4 2 3 2 3 2 2" xfId="40547" xr:uid="{00000000-0005-0000-0000-000087590000}"/>
    <cellStyle name="Normal 5 4 2 3 2 3 3" xfId="12049" xr:uid="{00000000-0005-0000-0000-000088590000}"/>
    <cellStyle name="Normal 5 4 2 3 2 3 3 2" xfId="35232" xr:uid="{00000000-0005-0000-0000-000089590000}"/>
    <cellStyle name="Normal 5 4 2 3 2 3 4" xfId="29922" xr:uid="{00000000-0005-0000-0000-00008A590000}"/>
    <cellStyle name="Normal 5 4 2 3 2 3 5" xfId="24607" xr:uid="{00000000-0005-0000-0000-00008B590000}"/>
    <cellStyle name="Normal 5 4 2 3 2 4" xfId="8548" xr:uid="{00000000-0005-0000-0000-00008C590000}"/>
    <cellStyle name="Normal 5 4 2 3 2 4 2" xfId="18970" xr:uid="{00000000-0005-0000-0000-00008D590000}"/>
    <cellStyle name="Normal 5 4 2 3 2 4 2 2" xfId="42315" xr:uid="{00000000-0005-0000-0000-00008E590000}"/>
    <cellStyle name="Normal 5 4 2 3 2 4 3" xfId="13816" xr:uid="{00000000-0005-0000-0000-00008F590000}"/>
    <cellStyle name="Normal 5 4 2 3 2 4 3 2" xfId="37000" xr:uid="{00000000-0005-0000-0000-000090590000}"/>
    <cellStyle name="Normal 5 4 2 3 2 4 4" xfId="31690" xr:uid="{00000000-0005-0000-0000-000091590000}"/>
    <cellStyle name="Normal 5 4 2 3 2 4 5" xfId="26375" xr:uid="{00000000-0005-0000-0000-000092590000}"/>
    <cellStyle name="Normal 5 4 2 3 2 5" xfId="15597" xr:uid="{00000000-0005-0000-0000-000093590000}"/>
    <cellStyle name="Normal 5 4 2 3 2 5 2" xfId="38784" xr:uid="{00000000-0005-0000-0000-000094590000}"/>
    <cellStyle name="Normal 5 4 2 3 2 6" xfId="10288" xr:uid="{00000000-0005-0000-0000-000095590000}"/>
    <cellStyle name="Normal 5 4 2 3 2 6 2" xfId="33469" xr:uid="{00000000-0005-0000-0000-000096590000}"/>
    <cellStyle name="Normal 5 4 2 3 2 7" xfId="20915" xr:uid="{00000000-0005-0000-0000-000097590000}"/>
    <cellStyle name="Normal 5 4 2 3 2 7 2" xfId="28159" xr:uid="{00000000-0005-0000-0000-000098590000}"/>
    <cellStyle name="Normal 5 4 2 3 2 8" xfId="22844" xr:uid="{00000000-0005-0000-0000-000099590000}"/>
    <cellStyle name="Normal 5 4 2 3 2 9" xfId="44110" xr:uid="{00000000-0005-0000-0000-00009A590000}"/>
    <cellStyle name="Normal 5 4 2 3 3" xfId="1727" xr:uid="{00000000-0005-0000-0000-00009B590000}"/>
    <cellStyle name="Normal 5 4 2 3 3 10" xfId="3676" xr:uid="{00000000-0005-0000-0000-00009C590000}"/>
    <cellStyle name="Normal 5 4 2 3 3 2" xfId="7289" xr:uid="{00000000-0005-0000-0000-00009D590000}"/>
    <cellStyle name="Normal 5 4 2 3 3 2 2" xfId="17641" xr:uid="{00000000-0005-0000-0000-00009E590000}"/>
    <cellStyle name="Normal 5 4 2 3 3 2 2 2" xfId="40953" xr:uid="{00000000-0005-0000-0000-00009F590000}"/>
    <cellStyle name="Normal 5 4 2 3 3 2 3" xfId="12455" xr:uid="{00000000-0005-0000-0000-0000A0590000}"/>
    <cellStyle name="Normal 5 4 2 3 3 2 3 2" xfId="35638" xr:uid="{00000000-0005-0000-0000-0000A1590000}"/>
    <cellStyle name="Normal 5 4 2 3 3 2 4" xfId="30328" xr:uid="{00000000-0005-0000-0000-0000A2590000}"/>
    <cellStyle name="Normal 5 4 2 3 3 2 5" xfId="25013" xr:uid="{00000000-0005-0000-0000-0000A3590000}"/>
    <cellStyle name="Normal 5 4 2 3 3 3" xfId="8930" xr:uid="{00000000-0005-0000-0000-0000A4590000}"/>
    <cellStyle name="Normal 5 4 2 3 3 3 2" xfId="19376" xr:uid="{00000000-0005-0000-0000-0000A5590000}"/>
    <cellStyle name="Normal 5 4 2 3 3 3 2 2" xfId="42721" xr:uid="{00000000-0005-0000-0000-0000A6590000}"/>
    <cellStyle name="Normal 5 4 2 3 3 3 3" xfId="14222" xr:uid="{00000000-0005-0000-0000-0000A7590000}"/>
    <cellStyle name="Normal 5 4 2 3 3 3 3 2" xfId="37406" xr:uid="{00000000-0005-0000-0000-0000A8590000}"/>
    <cellStyle name="Normal 5 4 2 3 3 3 4" xfId="32096" xr:uid="{00000000-0005-0000-0000-0000A9590000}"/>
    <cellStyle name="Normal 5 4 2 3 3 3 5" xfId="26781" xr:uid="{00000000-0005-0000-0000-0000AA590000}"/>
    <cellStyle name="Normal 5 4 2 3 3 4" xfId="16003" xr:uid="{00000000-0005-0000-0000-0000AB590000}"/>
    <cellStyle name="Normal 5 4 2 3 3 4 2" xfId="39190" xr:uid="{00000000-0005-0000-0000-0000AC590000}"/>
    <cellStyle name="Normal 5 4 2 3 3 5" xfId="10694" xr:uid="{00000000-0005-0000-0000-0000AD590000}"/>
    <cellStyle name="Normal 5 4 2 3 3 5 2" xfId="33875" xr:uid="{00000000-0005-0000-0000-0000AE590000}"/>
    <cellStyle name="Normal 5 4 2 3 3 6" xfId="21321" xr:uid="{00000000-0005-0000-0000-0000AF590000}"/>
    <cellStyle name="Normal 5 4 2 3 3 6 2" xfId="28565" xr:uid="{00000000-0005-0000-0000-0000B0590000}"/>
    <cellStyle name="Normal 5 4 2 3 3 7" xfId="23250" xr:uid="{00000000-0005-0000-0000-0000B1590000}"/>
    <cellStyle name="Normal 5 4 2 3 3 8" xfId="44516" xr:uid="{00000000-0005-0000-0000-0000B2590000}"/>
    <cellStyle name="Normal 5 4 2 3 3 9" xfId="5033" xr:uid="{00000000-0005-0000-0000-0000B3590000}"/>
    <cellStyle name="Normal 5 4 2 3 4" xfId="6490" xr:uid="{00000000-0005-0000-0000-0000B4590000}"/>
    <cellStyle name="Normal 5 4 2 3 4 2" xfId="16889" xr:uid="{00000000-0005-0000-0000-0000B5590000}"/>
    <cellStyle name="Normal 5 4 2 3 4 2 2" xfId="40141" xr:uid="{00000000-0005-0000-0000-0000B6590000}"/>
    <cellStyle name="Normal 5 4 2 3 4 3" xfId="11643" xr:uid="{00000000-0005-0000-0000-0000B7590000}"/>
    <cellStyle name="Normal 5 4 2 3 4 3 2" xfId="34826" xr:uid="{00000000-0005-0000-0000-0000B8590000}"/>
    <cellStyle name="Normal 5 4 2 3 4 4" xfId="29516" xr:uid="{00000000-0005-0000-0000-0000B9590000}"/>
    <cellStyle name="Normal 5 4 2 3 4 5" xfId="24201" xr:uid="{00000000-0005-0000-0000-0000BA590000}"/>
    <cellStyle name="Normal 5 4 2 3 5" xfId="8178" xr:uid="{00000000-0005-0000-0000-0000BB590000}"/>
    <cellStyle name="Normal 5 4 2 3 5 2" xfId="18565" xr:uid="{00000000-0005-0000-0000-0000BC590000}"/>
    <cellStyle name="Normal 5 4 2 3 5 2 2" xfId="41909" xr:uid="{00000000-0005-0000-0000-0000BD590000}"/>
    <cellStyle name="Normal 5 4 2 3 5 3" xfId="13410" xr:uid="{00000000-0005-0000-0000-0000BE590000}"/>
    <cellStyle name="Normal 5 4 2 3 5 3 2" xfId="36594" xr:uid="{00000000-0005-0000-0000-0000BF590000}"/>
    <cellStyle name="Normal 5 4 2 3 5 4" xfId="31284" xr:uid="{00000000-0005-0000-0000-0000C0590000}"/>
    <cellStyle name="Normal 5 4 2 3 5 5" xfId="25969" xr:uid="{00000000-0005-0000-0000-0000C1590000}"/>
    <cellStyle name="Normal 5 4 2 3 6" xfId="15191" xr:uid="{00000000-0005-0000-0000-0000C2590000}"/>
    <cellStyle name="Normal 5 4 2 3 6 2" xfId="38378" xr:uid="{00000000-0005-0000-0000-0000C3590000}"/>
    <cellStyle name="Normal 5 4 2 3 7" xfId="9882" xr:uid="{00000000-0005-0000-0000-0000C4590000}"/>
    <cellStyle name="Normal 5 4 2 3 7 2" xfId="33063" xr:uid="{00000000-0005-0000-0000-0000C5590000}"/>
    <cellStyle name="Normal 5 4 2 3 8" xfId="20509" xr:uid="{00000000-0005-0000-0000-0000C6590000}"/>
    <cellStyle name="Normal 5 4 2 3 8 2" xfId="27753" xr:uid="{00000000-0005-0000-0000-0000C7590000}"/>
    <cellStyle name="Normal 5 4 2 3 9" xfId="22438" xr:uid="{00000000-0005-0000-0000-0000C8590000}"/>
    <cellStyle name="Normal 5 4 2 4" xfId="1055" xr:uid="{00000000-0005-0000-0000-0000C9590000}"/>
    <cellStyle name="Normal 5 4 2 4 10" xfId="5034" xr:uid="{00000000-0005-0000-0000-0000CA590000}"/>
    <cellStyle name="Normal 5 4 2 4 11" xfId="3006" xr:uid="{00000000-0005-0000-0000-0000CB590000}"/>
    <cellStyle name="Normal 5 4 2 4 2" xfId="1870" xr:uid="{00000000-0005-0000-0000-0000CC590000}"/>
    <cellStyle name="Normal 5 4 2 4 2 10" xfId="3818" xr:uid="{00000000-0005-0000-0000-0000CD590000}"/>
    <cellStyle name="Normal 5 4 2 4 2 2" xfId="7429" xr:uid="{00000000-0005-0000-0000-0000CE590000}"/>
    <cellStyle name="Normal 5 4 2 4 2 2 2" xfId="17783" xr:uid="{00000000-0005-0000-0000-0000CF590000}"/>
    <cellStyle name="Normal 5 4 2 4 2 2 2 2" xfId="41095" xr:uid="{00000000-0005-0000-0000-0000D0590000}"/>
    <cellStyle name="Normal 5 4 2 4 2 2 3" xfId="12597" xr:uid="{00000000-0005-0000-0000-0000D1590000}"/>
    <cellStyle name="Normal 5 4 2 4 2 2 3 2" xfId="35780" xr:uid="{00000000-0005-0000-0000-0000D2590000}"/>
    <cellStyle name="Normal 5 4 2 4 2 2 4" xfId="30470" xr:uid="{00000000-0005-0000-0000-0000D3590000}"/>
    <cellStyle name="Normal 5 4 2 4 2 2 5" xfId="25155" xr:uid="{00000000-0005-0000-0000-0000D4590000}"/>
    <cellStyle name="Normal 5 4 2 4 2 3" xfId="9073" xr:uid="{00000000-0005-0000-0000-0000D5590000}"/>
    <cellStyle name="Normal 5 4 2 4 2 3 2" xfId="19518" xr:uid="{00000000-0005-0000-0000-0000D6590000}"/>
    <cellStyle name="Normal 5 4 2 4 2 3 2 2" xfId="42863" xr:uid="{00000000-0005-0000-0000-0000D7590000}"/>
    <cellStyle name="Normal 5 4 2 4 2 3 3" xfId="14364" xr:uid="{00000000-0005-0000-0000-0000D8590000}"/>
    <cellStyle name="Normal 5 4 2 4 2 3 3 2" xfId="37548" xr:uid="{00000000-0005-0000-0000-0000D9590000}"/>
    <cellStyle name="Normal 5 4 2 4 2 3 4" xfId="32238" xr:uid="{00000000-0005-0000-0000-0000DA590000}"/>
    <cellStyle name="Normal 5 4 2 4 2 3 5" xfId="26923" xr:uid="{00000000-0005-0000-0000-0000DB590000}"/>
    <cellStyle name="Normal 5 4 2 4 2 4" xfId="16145" xr:uid="{00000000-0005-0000-0000-0000DC590000}"/>
    <cellStyle name="Normal 5 4 2 4 2 4 2" xfId="39332" xr:uid="{00000000-0005-0000-0000-0000DD590000}"/>
    <cellStyle name="Normal 5 4 2 4 2 5" xfId="10836" xr:uid="{00000000-0005-0000-0000-0000DE590000}"/>
    <cellStyle name="Normal 5 4 2 4 2 5 2" xfId="34017" xr:uid="{00000000-0005-0000-0000-0000DF590000}"/>
    <cellStyle name="Normal 5 4 2 4 2 6" xfId="21463" xr:uid="{00000000-0005-0000-0000-0000E0590000}"/>
    <cellStyle name="Normal 5 4 2 4 2 6 2" xfId="28707" xr:uid="{00000000-0005-0000-0000-0000E1590000}"/>
    <cellStyle name="Normal 5 4 2 4 2 7" xfId="23392" xr:uid="{00000000-0005-0000-0000-0000E2590000}"/>
    <cellStyle name="Normal 5 4 2 4 2 8" xfId="44658" xr:uid="{00000000-0005-0000-0000-0000E3590000}"/>
    <cellStyle name="Normal 5 4 2 4 2 9" xfId="5035" xr:uid="{00000000-0005-0000-0000-0000E4590000}"/>
    <cellStyle name="Normal 5 4 2 4 3" xfId="6629" xr:uid="{00000000-0005-0000-0000-0000E5590000}"/>
    <cellStyle name="Normal 5 4 2 4 3 2" xfId="17031" xr:uid="{00000000-0005-0000-0000-0000E6590000}"/>
    <cellStyle name="Normal 5 4 2 4 3 2 2" xfId="40283" xr:uid="{00000000-0005-0000-0000-0000E7590000}"/>
    <cellStyle name="Normal 5 4 2 4 3 3" xfId="11785" xr:uid="{00000000-0005-0000-0000-0000E8590000}"/>
    <cellStyle name="Normal 5 4 2 4 3 3 2" xfId="34968" xr:uid="{00000000-0005-0000-0000-0000E9590000}"/>
    <cellStyle name="Normal 5 4 2 4 3 4" xfId="29658" xr:uid="{00000000-0005-0000-0000-0000EA590000}"/>
    <cellStyle name="Normal 5 4 2 4 3 5" xfId="24343" xr:uid="{00000000-0005-0000-0000-0000EB590000}"/>
    <cellStyle name="Normal 5 4 2 4 4" xfId="8320" xr:uid="{00000000-0005-0000-0000-0000EC590000}"/>
    <cellStyle name="Normal 5 4 2 4 4 2" xfId="18706" xr:uid="{00000000-0005-0000-0000-0000ED590000}"/>
    <cellStyle name="Normal 5 4 2 4 4 2 2" xfId="42051" xr:uid="{00000000-0005-0000-0000-0000EE590000}"/>
    <cellStyle name="Normal 5 4 2 4 4 3" xfId="13552" xr:uid="{00000000-0005-0000-0000-0000EF590000}"/>
    <cellStyle name="Normal 5 4 2 4 4 3 2" xfId="36736" xr:uid="{00000000-0005-0000-0000-0000F0590000}"/>
    <cellStyle name="Normal 5 4 2 4 4 4" xfId="31426" xr:uid="{00000000-0005-0000-0000-0000F1590000}"/>
    <cellStyle name="Normal 5 4 2 4 4 5" xfId="26111" xr:uid="{00000000-0005-0000-0000-0000F2590000}"/>
    <cellStyle name="Normal 5 4 2 4 5" xfId="15333" xr:uid="{00000000-0005-0000-0000-0000F3590000}"/>
    <cellStyle name="Normal 5 4 2 4 5 2" xfId="38520" xr:uid="{00000000-0005-0000-0000-0000F4590000}"/>
    <cellStyle name="Normal 5 4 2 4 6" xfId="10024" xr:uid="{00000000-0005-0000-0000-0000F5590000}"/>
    <cellStyle name="Normal 5 4 2 4 6 2" xfId="33205" xr:uid="{00000000-0005-0000-0000-0000F6590000}"/>
    <cellStyle name="Normal 5 4 2 4 7" xfId="20651" xr:uid="{00000000-0005-0000-0000-0000F7590000}"/>
    <cellStyle name="Normal 5 4 2 4 7 2" xfId="27895" xr:uid="{00000000-0005-0000-0000-0000F8590000}"/>
    <cellStyle name="Normal 5 4 2 4 8" xfId="22580" xr:uid="{00000000-0005-0000-0000-0000F9590000}"/>
    <cellStyle name="Normal 5 4 2 4 9" xfId="43846" xr:uid="{00000000-0005-0000-0000-0000FA590000}"/>
    <cellStyle name="Normal 5 4 2 5" xfId="636" xr:uid="{00000000-0005-0000-0000-0000FB590000}"/>
    <cellStyle name="Normal 5 4 2 5 10" xfId="2600" xr:uid="{00000000-0005-0000-0000-0000FC590000}"/>
    <cellStyle name="Normal 5 4 2 5 2" xfId="6230" xr:uid="{00000000-0005-0000-0000-0000FD590000}"/>
    <cellStyle name="Normal 5 4 2 5 2 2" xfId="16673" xr:uid="{00000000-0005-0000-0000-0000FE590000}"/>
    <cellStyle name="Normal 5 4 2 5 2 2 2" xfId="39877" xr:uid="{00000000-0005-0000-0000-0000FF590000}"/>
    <cellStyle name="Normal 5 4 2 5 2 3" xfId="11379" xr:uid="{00000000-0005-0000-0000-0000005A0000}"/>
    <cellStyle name="Normal 5 4 2 5 2 3 2" xfId="34562" xr:uid="{00000000-0005-0000-0000-0000015A0000}"/>
    <cellStyle name="Normal 5 4 2 5 2 4" xfId="29252" xr:uid="{00000000-0005-0000-0000-0000025A0000}"/>
    <cellStyle name="Normal 5 4 2 5 2 5" xfId="23937" xr:uid="{00000000-0005-0000-0000-0000035A0000}"/>
    <cellStyle name="Normal 5 4 2 5 3" xfId="7962" xr:uid="{00000000-0005-0000-0000-0000045A0000}"/>
    <cellStyle name="Normal 5 4 2 5 3 2" xfId="18301" xr:uid="{00000000-0005-0000-0000-0000055A0000}"/>
    <cellStyle name="Normal 5 4 2 5 3 2 2" xfId="41645" xr:uid="{00000000-0005-0000-0000-0000065A0000}"/>
    <cellStyle name="Normal 5 4 2 5 3 3" xfId="13146" xr:uid="{00000000-0005-0000-0000-0000075A0000}"/>
    <cellStyle name="Normal 5 4 2 5 3 3 2" xfId="36330" xr:uid="{00000000-0005-0000-0000-0000085A0000}"/>
    <cellStyle name="Normal 5 4 2 5 3 4" xfId="31020" xr:uid="{00000000-0005-0000-0000-0000095A0000}"/>
    <cellStyle name="Normal 5 4 2 5 3 5" xfId="25705" xr:uid="{00000000-0005-0000-0000-00000A5A0000}"/>
    <cellStyle name="Normal 5 4 2 5 4" xfId="14927" xr:uid="{00000000-0005-0000-0000-00000B5A0000}"/>
    <cellStyle name="Normal 5 4 2 5 4 2" xfId="38114" xr:uid="{00000000-0005-0000-0000-00000C5A0000}"/>
    <cellStyle name="Normal 5 4 2 5 5" xfId="9618" xr:uid="{00000000-0005-0000-0000-00000D5A0000}"/>
    <cellStyle name="Normal 5 4 2 5 5 2" xfId="32799" xr:uid="{00000000-0005-0000-0000-00000E5A0000}"/>
    <cellStyle name="Normal 5 4 2 5 6" xfId="20245" xr:uid="{00000000-0005-0000-0000-00000F5A0000}"/>
    <cellStyle name="Normal 5 4 2 5 6 2" xfId="27489" xr:uid="{00000000-0005-0000-0000-0000105A0000}"/>
    <cellStyle name="Normal 5 4 2 5 7" xfId="22174" xr:uid="{00000000-0005-0000-0000-0000115A0000}"/>
    <cellStyle name="Normal 5 4 2 5 8" xfId="43440" xr:uid="{00000000-0005-0000-0000-0000125A0000}"/>
    <cellStyle name="Normal 5 4 2 5 9" xfId="5036" xr:uid="{00000000-0005-0000-0000-0000135A0000}"/>
    <cellStyle name="Normal 5 4 2 6" xfId="1463" xr:uid="{00000000-0005-0000-0000-0000145A0000}"/>
    <cellStyle name="Normal 5 4 2 6 10" xfId="3412" xr:uid="{00000000-0005-0000-0000-0000155A0000}"/>
    <cellStyle name="Normal 5 4 2 6 2" xfId="7029" xr:uid="{00000000-0005-0000-0000-0000165A0000}"/>
    <cellStyle name="Normal 5 4 2 6 2 2" xfId="17401" xr:uid="{00000000-0005-0000-0000-0000175A0000}"/>
    <cellStyle name="Normal 5 4 2 6 2 2 2" xfId="40689" xr:uid="{00000000-0005-0000-0000-0000185A0000}"/>
    <cellStyle name="Normal 5 4 2 6 2 3" xfId="12191" xr:uid="{00000000-0005-0000-0000-0000195A0000}"/>
    <cellStyle name="Normal 5 4 2 6 2 3 2" xfId="35374" xr:uid="{00000000-0005-0000-0000-00001A5A0000}"/>
    <cellStyle name="Normal 5 4 2 6 2 4" xfId="30064" xr:uid="{00000000-0005-0000-0000-00001B5A0000}"/>
    <cellStyle name="Normal 5 4 2 6 2 5" xfId="24749" xr:uid="{00000000-0005-0000-0000-00001C5A0000}"/>
    <cellStyle name="Normal 5 4 2 6 3" xfId="8690" xr:uid="{00000000-0005-0000-0000-00001D5A0000}"/>
    <cellStyle name="Normal 5 4 2 6 3 2" xfId="19112" xr:uid="{00000000-0005-0000-0000-00001E5A0000}"/>
    <cellStyle name="Normal 5 4 2 6 3 2 2" xfId="42457" xr:uid="{00000000-0005-0000-0000-00001F5A0000}"/>
    <cellStyle name="Normal 5 4 2 6 3 3" xfId="13958" xr:uid="{00000000-0005-0000-0000-0000205A0000}"/>
    <cellStyle name="Normal 5 4 2 6 3 3 2" xfId="37142" xr:uid="{00000000-0005-0000-0000-0000215A0000}"/>
    <cellStyle name="Normal 5 4 2 6 3 4" xfId="31832" xr:uid="{00000000-0005-0000-0000-0000225A0000}"/>
    <cellStyle name="Normal 5 4 2 6 3 5" xfId="26517" xr:uid="{00000000-0005-0000-0000-0000235A0000}"/>
    <cellStyle name="Normal 5 4 2 6 4" xfId="15739" xr:uid="{00000000-0005-0000-0000-0000245A0000}"/>
    <cellStyle name="Normal 5 4 2 6 4 2" xfId="38926" xr:uid="{00000000-0005-0000-0000-0000255A0000}"/>
    <cellStyle name="Normal 5 4 2 6 5" xfId="10430" xr:uid="{00000000-0005-0000-0000-0000265A0000}"/>
    <cellStyle name="Normal 5 4 2 6 5 2" xfId="33611" xr:uid="{00000000-0005-0000-0000-0000275A0000}"/>
    <cellStyle name="Normal 5 4 2 6 6" xfId="21057" xr:uid="{00000000-0005-0000-0000-0000285A0000}"/>
    <cellStyle name="Normal 5 4 2 6 6 2" xfId="28301" xr:uid="{00000000-0005-0000-0000-0000295A0000}"/>
    <cellStyle name="Normal 5 4 2 6 7" xfId="22986" xr:uid="{00000000-0005-0000-0000-00002A5A0000}"/>
    <cellStyle name="Normal 5 4 2 6 8" xfId="44252" xr:uid="{00000000-0005-0000-0000-00002B5A0000}"/>
    <cellStyle name="Normal 5 4 2 6 9" xfId="5037" xr:uid="{00000000-0005-0000-0000-00002C5A0000}"/>
    <cellStyle name="Normal 5 4 2 7" xfId="6097" xr:uid="{00000000-0005-0000-0000-00002D5A0000}"/>
    <cellStyle name="Normal 5 4 2 7 2" xfId="16540" xr:uid="{00000000-0005-0000-0000-00002E5A0000}"/>
    <cellStyle name="Normal 5 4 2 7 2 2" xfId="39743" xr:uid="{00000000-0005-0000-0000-00002F5A0000}"/>
    <cellStyle name="Normal 5 4 2 7 3" xfId="11245" xr:uid="{00000000-0005-0000-0000-0000305A0000}"/>
    <cellStyle name="Normal 5 4 2 7 3 2" xfId="34428" xr:uid="{00000000-0005-0000-0000-0000315A0000}"/>
    <cellStyle name="Normal 5 4 2 7 4" xfId="29118" xr:uid="{00000000-0005-0000-0000-0000325A0000}"/>
    <cellStyle name="Normal 5 4 2 7 5" xfId="23803" xr:uid="{00000000-0005-0000-0000-0000335A0000}"/>
    <cellStyle name="Normal 5 4 2 8" xfId="7829" xr:uid="{00000000-0005-0000-0000-0000345A0000}"/>
    <cellStyle name="Normal 5 4 2 8 2" xfId="18168" xr:uid="{00000000-0005-0000-0000-0000355A0000}"/>
    <cellStyle name="Normal 5 4 2 8 2 2" xfId="41511" xr:uid="{00000000-0005-0000-0000-0000365A0000}"/>
    <cellStyle name="Normal 5 4 2 8 3" xfId="13012" xr:uid="{00000000-0005-0000-0000-0000375A0000}"/>
    <cellStyle name="Normal 5 4 2 8 3 2" xfId="36196" xr:uid="{00000000-0005-0000-0000-0000385A0000}"/>
    <cellStyle name="Normal 5 4 2 8 4" xfId="30886" xr:uid="{00000000-0005-0000-0000-0000395A0000}"/>
    <cellStyle name="Normal 5 4 2 8 5" xfId="25571" xr:uid="{00000000-0005-0000-0000-00003A5A0000}"/>
    <cellStyle name="Normal 5 4 2 9" xfId="14793" xr:uid="{00000000-0005-0000-0000-00003B5A0000}"/>
    <cellStyle name="Normal 5 4 2 9 2" xfId="37980" xr:uid="{00000000-0005-0000-0000-00003C5A0000}"/>
    <cellStyle name="Normal 5 4 3" xfId="712" xr:uid="{00000000-0005-0000-0000-00003D5A0000}"/>
    <cellStyle name="Normal 5 4 3 10" xfId="43513" xr:uid="{00000000-0005-0000-0000-00003E5A0000}"/>
    <cellStyle name="Normal 5 4 3 11" xfId="5038" xr:uid="{00000000-0005-0000-0000-00003F5A0000}"/>
    <cellStyle name="Normal 5 4 3 12" xfId="2673" xr:uid="{00000000-0005-0000-0000-0000405A0000}"/>
    <cellStyle name="Normal 5 4 3 2" xfId="1128" xr:uid="{00000000-0005-0000-0000-0000415A0000}"/>
    <cellStyle name="Normal 5 4 3 2 10" xfId="5039" xr:uid="{00000000-0005-0000-0000-0000425A0000}"/>
    <cellStyle name="Normal 5 4 3 2 11" xfId="3079" xr:uid="{00000000-0005-0000-0000-0000435A0000}"/>
    <cellStyle name="Normal 5 4 3 2 2" xfId="1943" xr:uid="{00000000-0005-0000-0000-0000445A0000}"/>
    <cellStyle name="Normal 5 4 3 2 2 10" xfId="3891" xr:uid="{00000000-0005-0000-0000-0000455A0000}"/>
    <cellStyle name="Normal 5 4 3 2 2 2" xfId="7501" xr:uid="{00000000-0005-0000-0000-0000465A0000}"/>
    <cellStyle name="Normal 5 4 3 2 2 2 2" xfId="17844" xr:uid="{00000000-0005-0000-0000-0000475A0000}"/>
    <cellStyle name="Normal 5 4 3 2 2 2 2 2" xfId="41168" xr:uid="{00000000-0005-0000-0000-0000485A0000}"/>
    <cellStyle name="Normal 5 4 3 2 2 2 3" xfId="12670" xr:uid="{00000000-0005-0000-0000-0000495A0000}"/>
    <cellStyle name="Normal 5 4 3 2 2 2 3 2" xfId="35853" xr:uid="{00000000-0005-0000-0000-00004A5A0000}"/>
    <cellStyle name="Normal 5 4 3 2 2 2 4" xfId="30543" xr:uid="{00000000-0005-0000-0000-00004B5A0000}"/>
    <cellStyle name="Normal 5 4 3 2 2 2 5" xfId="25228" xr:uid="{00000000-0005-0000-0000-00004C5A0000}"/>
    <cellStyle name="Normal 5 4 3 2 2 3" xfId="9134" xr:uid="{00000000-0005-0000-0000-00004D5A0000}"/>
    <cellStyle name="Normal 5 4 3 2 2 3 2" xfId="19591" xr:uid="{00000000-0005-0000-0000-00004E5A0000}"/>
    <cellStyle name="Normal 5 4 3 2 2 3 2 2" xfId="42936" xr:uid="{00000000-0005-0000-0000-00004F5A0000}"/>
    <cellStyle name="Normal 5 4 3 2 2 3 3" xfId="14437" xr:uid="{00000000-0005-0000-0000-0000505A0000}"/>
    <cellStyle name="Normal 5 4 3 2 2 3 3 2" xfId="37621" xr:uid="{00000000-0005-0000-0000-0000515A0000}"/>
    <cellStyle name="Normal 5 4 3 2 2 3 4" xfId="32311" xr:uid="{00000000-0005-0000-0000-0000525A0000}"/>
    <cellStyle name="Normal 5 4 3 2 2 3 5" xfId="26996" xr:uid="{00000000-0005-0000-0000-0000535A0000}"/>
    <cellStyle name="Normal 5 4 3 2 2 4" xfId="16218" xr:uid="{00000000-0005-0000-0000-0000545A0000}"/>
    <cellStyle name="Normal 5 4 3 2 2 4 2" xfId="39405" xr:uid="{00000000-0005-0000-0000-0000555A0000}"/>
    <cellStyle name="Normal 5 4 3 2 2 5" xfId="10909" xr:uid="{00000000-0005-0000-0000-0000565A0000}"/>
    <cellStyle name="Normal 5 4 3 2 2 5 2" xfId="34090" xr:uid="{00000000-0005-0000-0000-0000575A0000}"/>
    <cellStyle name="Normal 5 4 3 2 2 6" xfId="21536" xr:uid="{00000000-0005-0000-0000-0000585A0000}"/>
    <cellStyle name="Normal 5 4 3 2 2 6 2" xfId="28780" xr:uid="{00000000-0005-0000-0000-0000595A0000}"/>
    <cellStyle name="Normal 5 4 3 2 2 7" xfId="23465" xr:uid="{00000000-0005-0000-0000-00005A5A0000}"/>
    <cellStyle name="Normal 5 4 3 2 2 8" xfId="44731" xr:uid="{00000000-0005-0000-0000-00005B5A0000}"/>
    <cellStyle name="Normal 5 4 3 2 2 9" xfId="5040" xr:uid="{00000000-0005-0000-0000-00005C5A0000}"/>
    <cellStyle name="Normal 5 4 3 2 3" xfId="6701" xr:uid="{00000000-0005-0000-0000-00005D5A0000}"/>
    <cellStyle name="Normal 5 4 3 2 3 2" xfId="17092" xr:uid="{00000000-0005-0000-0000-00005E5A0000}"/>
    <cellStyle name="Normal 5 4 3 2 3 2 2" xfId="40356" xr:uid="{00000000-0005-0000-0000-00005F5A0000}"/>
    <cellStyle name="Normal 5 4 3 2 3 3" xfId="11858" xr:uid="{00000000-0005-0000-0000-0000605A0000}"/>
    <cellStyle name="Normal 5 4 3 2 3 3 2" xfId="35041" xr:uid="{00000000-0005-0000-0000-0000615A0000}"/>
    <cellStyle name="Normal 5 4 3 2 3 4" xfId="29731" xr:uid="{00000000-0005-0000-0000-0000625A0000}"/>
    <cellStyle name="Normal 5 4 3 2 3 5" xfId="24416" xr:uid="{00000000-0005-0000-0000-0000635A0000}"/>
    <cellStyle name="Normal 5 4 3 2 4" xfId="8381" xr:uid="{00000000-0005-0000-0000-0000645A0000}"/>
    <cellStyle name="Normal 5 4 3 2 4 2" xfId="18779" xr:uid="{00000000-0005-0000-0000-0000655A0000}"/>
    <cellStyle name="Normal 5 4 3 2 4 2 2" xfId="42124" xr:uid="{00000000-0005-0000-0000-0000665A0000}"/>
    <cellStyle name="Normal 5 4 3 2 4 3" xfId="13625" xr:uid="{00000000-0005-0000-0000-0000675A0000}"/>
    <cellStyle name="Normal 5 4 3 2 4 3 2" xfId="36809" xr:uid="{00000000-0005-0000-0000-0000685A0000}"/>
    <cellStyle name="Normal 5 4 3 2 4 4" xfId="31499" xr:uid="{00000000-0005-0000-0000-0000695A0000}"/>
    <cellStyle name="Normal 5 4 3 2 4 5" xfId="26184" xr:uid="{00000000-0005-0000-0000-00006A5A0000}"/>
    <cellStyle name="Normal 5 4 3 2 5" xfId="15406" xr:uid="{00000000-0005-0000-0000-00006B5A0000}"/>
    <cellStyle name="Normal 5 4 3 2 5 2" xfId="38593" xr:uid="{00000000-0005-0000-0000-00006C5A0000}"/>
    <cellStyle name="Normal 5 4 3 2 6" xfId="10097" xr:uid="{00000000-0005-0000-0000-00006D5A0000}"/>
    <cellStyle name="Normal 5 4 3 2 6 2" xfId="33278" xr:uid="{00000000-0005-0000-0000-00006E5A0000}"/>
    <cellStyle name="Normal 5 4 3 2 7" xfId="20724" xr:uid="{00000000-0005-0000-0000-00006F5A0000}"/>
    <cellStyle name="Normal 5 4 3 2 7 2" xfId="27968" xr:uid="{00000000-0005-0000-0000-0000705A0000}"/>
    <cellStyle name="Normal 5 4 3 2 8" xfId="22653" xr:uid="{00000000-0005-0000-0000-0000715A0000}"/>
    <cellStyle name="Normal 5 4 3 2 9" xfId="43919" xr:uid="{00000000-0005-0000-0000-0000725A0000}"/>
    <cellStyle name="Normal 5 4 3 3" xfId="1536" xr:uid="{00000000-0005-0000-0000-0000735A0000}"/>
    <cellStyle name="Normal 5 4 3 3 10" xfId="3485" xr:uid="{00000000-0005-0000-0000-0000745A0000}"/>
    <cellStyle name="Normal 5 4 3 3 2" xfId="7101" xr:uid="{00000000-0005-0000-0000-0000755A0000}"/>
    <cellStyle name="Normal 5 4 3 3 2 2" xfId="17462" xr:uid="{00000000-0005-0000-0000-0000765A0000}"/>
    <cellStyle name="Normal 5 4 3 3 2 2 2" xfId="40762" xr:uid="{00000000-0005-0000-0000-0000775A0000}"/>
    <cellStyle name="Normal 5 4 3 3 2 3" xfId="12264" xr:uid="{00000000-0005-0000-0000-0000785A0000}"/>
    <cellStyle name="Normal 5 4 3 3 2 3 2" xfId="35447" xr:uid="{00000000-0005-0000-0000-0000795A0000}"/>
    <cellStyle name="Normal 5 4 3 3 2 4" xfId="30137" xr:uid="{00000000-0005-0000-0000-00007A5A0000}"/>
    <cellStyle name="Normal 5 4 3 3 2 5" xfId="24822" xr:uid="{00000000-0005-0000-0000-00007B5A0000}"/>
    <cellStyle name="Normal 5 4 3 3 3" xfId="8751" xr:uid="{00000000-0005-0000-0000-00007C5A0000}"/>
    <cellStyle name="Normal 5 4 3 3 3 2" xfId="19185" xr:uid="{00000000-0005-0000-0000-00007D5A0000}"/>
    <cellStyle name="Normal 5 4 3 3 3 2 2" xfId="42530" xr:uid="{00000000-0005-0000-0000-00007E5A0000}"/>
    <cellStyle name="Normal 5 4 3 3 3 3" xfId="14031" xr:uid="{00000000-0005-0000-0000-00007F5A0000}"/>
    <cellStyle name="Normal 5 4 3 3 3 3 2" xfId="37215" xr:uid="{00000000-0005-0000-0000-0000805A0000}"/>
    <cellStyle name="Normal 5 4 3 3 3 4" xfId="31905" xr:uid="{00000000-0005-0000-0000-0000815A0000}"/>
    <cellStyle name="Normal 5 4 3 3 3 5" xfId="26590" xr:uid="{00000000-0005-0000-0000-0000825A0000}"/>
    <cellStyle name="Normal 5 4 3 3 4" xfId="15812" xr:uid="{00000000-0005-0000-0000-0000835A0000}"/>
    <cellStyle name="Normal 5 4 3 3 4 2" xfId="38999" xr:uid="{00000000-0005-0000-0000-0000845A0000}"/>
    <cellStyle name="Normal 5 4 3 3 5" xfId="10503" xr:uid="{00000000-0005-0000-0000-0000855A0000}"/>
    <cellStyle name="Normal 5 4 3 3 5 2" xfId="33684" xr:uid="{00000000-0005-0000-0000-0000865A0000}"/>
    <cellStyle name="Normal 5 4 3 3 6" xfId="21130" xr:uid="{00000000-0005-0000-0000-0000875A0000}"/>
    <cellStyle name="Normal 5 4 3 3 6 2" xfId="28374" xr:uid="{00000000-0005-0000-0000-0000885A0000}"/>
    <cellStyle name="Normal 5 4 3 3 7" xfId="23059" xr:uid="{00000000-0005-0000-0000-0000895A0000}"/>
    <cellStyle name="Normal 5 4 3 3 8" xfId="44325" xr:uid="{00000000-0005-0000-0000-00008A5A0000}"/>
    <cellStyle name="Normal 5 4 3 3 9" xfId="5041" xr:uid="{00000000-0005-0000-0000-00008B5A0000}"/>
    <cellStyle name="Normal 5 4 3 4" xfId="6302" xr:uid="{00000000-0005-0000-0000-00008C5A0000}"/>
    <cellStyle name="Normal 5 4 3 4 2" xfId="16734" xr:uid="{00000000-0005-0000-0000-00008D5A0000}"/>
    <cellStyle name="Normal 5 4 3 4 2 2" xfId="39950" xr:uid="{00000000-0005-0000-0000-00008E5A0000}"/>
    <cellStyle name="Normal 5 4 3 4 3" xfId="11452" xr:uid="{00000000-0005-0000-0000-00008F5A0000}"/>
    <cellStyle name="Normal 5 4 3 4 3 2" xfId="34635" xr:uid="{00000000-0005-0000-0000-0000905A0000}"/>
    <cellStyle name="Normal 5 4 3 4 4" xfId="29325" xr:uid="{00000000-0005-0000-0000-0000915A0000}"/>
    <cellStyle name="Normal 5 4 3 4 5" xfId="24010" xr:uid="{00000000-0005-0000-0000-0000925A0000}"/>
    <cellStyle name="Normal 5 4 3 5" xfId="8023" xr:uid="{00000000-0005-0000-0000-0000935A0000}"/>
    <cellStyle name="Normal 5 4 3 5 2" xfId="18374" xr:uid="{00000000-0005-0000-0000-0000945A0000}"/>
    <cellStyle name="Normal 5 4 3 5 2 2" xfId="41718" xr:uid="{00000000-0005-0000-0000-0000955A0000}"/>
    <cellStyle name="Normal 5 4 3 5 3" xfId="13219" xr:uid="{00000000-0005-0000-0000-0000965A0000}"/>
    <cellStyle name="Normal 5 4 3 5 3 2" xfId="36403" xr:uid="{00000000-0005-0000-0000-0000975A0000}"/>
    <cellStyle name="Normal 5 4 3 5 4" xfId="31093" xr:uid="{00000000-0005-0000-0000-0000985A0000}"/>
    <cellStyle name="Normal 5 4 3 5 5" xfId="25778" xr:uid="{00000000-0005-0000-0000-0000995A0000}"/>
    <cellStyle name="Normal 5 4 3 6" xfId="15000" xr:uid="{00000000-0005-0000-0000-00009A5A0000}"/>
    <cellStyle name="Normal 5 4 3 6 2" xfId="38187" xr:uid="{00000000-0005-0000-0000-00009B5A0000}"/>
    <cellStyle name="Normal 5 4 3 7" xfId="9691" xr:uid="{00000000-0005-0000-0000-00009C5A0000}"/>
    <cellStyle name="Normal 5 4 3 7 2" xfId="32872" xr:uid="{00000000-0005-0000-0000-00009D5A0000}"/>
    <cellStyle name="Normal 5 4 3 8" xfId="20318" xr:uid="{00000000-0005-0000-0000-00009E5A0000}"/>
    <cellStyle name="Normal 5 4 3 8 2" xfId="27562" xr:uid="{00000000-0005-0000-0000-00009F5A0000}"/>
    <cellStyle name="Normal 5 4 3 9" xfId="22247" xr:uid="{00000000-0005-0000-0000-0000A05A0000}"/>
    <cellStyle name="Normal 5 4 4" xfId="849" xr:uid="{00000000-0005-0000-0000-0000A15A0000}"/>
    <cellStyle name="Normal 5 4 4 10" xfId="43642" xr:uid="{00000000-0005-0000-0000-0000A25A0000}"/>
    <cellStyle name="Normal 5 4 4 11" xfId="5042" xr:uid="{00000000-0005-0000-0000-0000A35A0000}"/>
    <cellStyle name="Normal 5 4 4 12" xfId="2802" xr:uid="{00000000-0005-0000-0000-0000A45A0000}"/>
    <cellStyle name="Normal 5 4 4 2" xfId="1257" xr:uid="{00000000-0005-0000-0000-0000A55A0000}"/>
    <cellStyle name="Normal 5 4 4 2 10" xfId="5043" xr:uid="{00000000-0005-0000-0000-0000A65A0000}"/>
    <cellStyle name="Normal 5 4 4 2 11" xfId="3208" xr:uid="{00000000-0005-0000-0000-0000A75A0000}"/>
    <cellStyle name="Normal 5 4 4 2 2" xfId="2072" xr:uid="{00000000-0005-0000-0000-0000A85A0000}"/>
    <cellStyle name="Normal 5 4 4 2 2 10" xfId="4020" xr:uid="{00000000-0005-0000-0000-0000A95A0000}"/>
    <cellStyle name="Normal 5 4 4 2 2 2" xfId="7628" xr:uid="{00000000-0005-0000-0000-0000AA5A0000}"/>
    <cellStyle name="Normal 5 4 4 2 2 2 2" xfId="17961" xr:uid="{00000000-0005-0000-0000-0000AB5A0000}"/>
    <cellStyle name="Normal 5 4 4 2 2 2 2 2" xfId="41297" xr:uid="{00000000-0005-0000-0000-0000AC5A0000}"/>
    <cellStyle name="Normal 5 4 4 2 2 2 3" xfId="12799" xr:uid="{00000000-0005-0000-0000-0000AD5A0000}"/>
    <cellStyle name="Normal 5 4 4 2 2 2 3 2" xfId="35982" xr:uid="{00000000-0005-0000-0000-0000AE5A0000}"/>
    <cellStyle name="Normal 5 4 4 2 2 2 4" xfId="30672" xr:uid="{00000000-0005-0000-0000-0000AF5A0000}"/>
    <cellStyle name="Normal 5 4 4 2 2 2 5" xfId="25357" xr:uid="{00000000-0005-0000-0000-0000B05A0000}"/>
    <cellStyle name="Normal 5 4 4 2 2 3" xfId="9251" xr:uid="{00000000-0005-0000-0000-0000B15A0000}"/>
    <cellStyle name="Normal 5 4 4 2 2 3 2" xfId="19720" xr:uid="{00000000-0005-0000-0000-0000B25A0000}"/>
    <cellStyle name="Normal 5 4 4 2 2 3 2 2" xfId="43065" xr:uid="{00000000-0005-0000-0000-0000B35A0000}"/>
    <cellStyle name="Normal 5 4 4 2 2 3 3" xfId="14566" xr:uid="{00000000-0005-0000-0000-0000B45A0000}"/>
    <cellStyle name="Normal 5 4 4 2 2 3 3 2" xfId="37750" xr:uid="{00000000-0005-0000-0000-0000B55A0000}"/>
    <cellStyle name="Normal 5 4 4 2 2 3 4" xfId="32440" xr:uid="{00000000-0005-0000-0000-0000B65A0000}"/>
    <cellStyle name="Normal 5 4 4 2 2 3 5" xfId="27125" xr:uid="{00000000-0005-0000-0000-0000B75A0000}"/>
    <cellStyle name="Normal 5 4 4 2 2 4" xfId="16347" xr:uid="{00000000-0005-0000-0000-0000B85A0000}"/>
    <cellStyle name="Normal 5 4 4 2 2 4 2" xfId="39534" xr:uid="{00000000-0005-0000-0000-0000B95A0000}"/>
    <cellStyle name="Normal 5 4 4 2 2 5" xfId="11038" xr:uid="{00000000-0005-0000-0000-0000BA5A0000}"/>
    <cellStyle name="Normal 5 4 4 2 2 5 2" xfId="34219" xr:uid="{00000000-0005-0000-0000-0000BB5A0000}"/>
    <cellStyle name="Normal 5 4 4 2 2 6" xfId="21665" xr:uid="{00000000-0005-0000-0000-0000BC5A0000}"/>
    <cellStyle name="Normal 5 4 4 2 2 6 2" xfId="28909" xr:uid="{00000000-0005-0000-0000-0000BD5A0000}"/>
    <cellStyle name="Normal 5 4 4 2 2 7" xfId="23594" xr:uid="{00000000-0005-0000-0000-0000BE5A0000}"/>
    <cellStyle name="Normal 5 4 4 2 2 8" xfId="44860" xr:uid="{00000000-0005-0000-0000-0000BF5A0000}"/>
    <cellStyle name="Normal 5 4 4 2 2 9" xfId="5044" xr:uid="{00000000-0005-0000-0000-0000C05A0000}"/>
    <cellStyle name="Normal 5 4 4 2 3" xfId="6828" xr:uid="{00000000-0005-0000-0000-0000C15A0000}"/>
    <cellStyle name="Normal 5 4 4 2 3 2" xfId="17197" xr:uid="{00000000-0005-0000-0000-0000C25A0000}"/>
    <cellStyle name="Normal 5 4 4 2 3 2 2" xfId="40485" xr:uid="{00000000-0005-0000-0000-0000C35A0000}"/>
    <cellStyle name="Normal 5 4 4 2 3 3" xfId="11987" xr:uid="{00000000-0005-0000-0000-0000C45A0000}"/>
    <cellStyle name="Normal 5 4 4 2 3 3 2" xfId="35170" xr:uid="{00000000-0005-0000-0000-0000C55A0000}"/>
    <cellStyle name="Normal 5 4 4 2 3 4" xfId="29860" xr:uid="{00000000-0005-0000-0000-0000C65A0000}"/>
    <cellStyle name="Normal 5 4 4 2 3 5" xfId="24545" xr:uid="{00000000-0005-0000-0000-0000C75A0000}"/>
    <cellStyle name="Normal 5 4 4 2 4" xfId="8486" xr:uid="{00000000-0005-0000-0000-0000C85A0000}"/>
    <cellStyle name="Normal 5 4 4 2 4 2" xfId="18908" xr:uid="{00000000-0005-0000-0000-0000C95A0000}"/>
    <cellStyle name="Normal 5 4 4 2 4 2 2" xfId="42253" xr:uid="{00000000-0005-0000-0000-0000CA5A0000}"/>
    <cellStyle name="Normal 5 4 4 2 4 3" xfId="13754" xr:uid="{00000000-0005-0000-0000-0000CB5A0000}"/>
    <cellStyle name="Normal 5 4 4 2 4 3 2" xfId="36938" xr:uid="{00000000-0005-0000-0000-0000CC5A0000}"/>
    <cellStyle name="Normal 5 4 4 2 4 4" xfId="31628" xr:uid="{00000000-0005-0000-0000-0000CD5A0000}"/>
    <cellStyle name="Normal 5 4 4 2 4 5" xfId="26313" xr:uid="{00000000-0005-0000-0000-0000CE5A0000}"/>
    <cellStyle name="Normal 5 4 4 2 5" xfId="15535" xr:uid="{00000000-0005-0000-0000-0000CF5A0000}"/>
    <cellStyle name="Normal 5 4 4 2 5 2" xfId="38722" xr:uid="{00000000-0005-0000-0000-0000D05A0000}"/>
    <cellStyle name="Normal 5 4 4 2 6" xfId="10226" xr:uid="{00000000-0005-0000-0000-0000D15A0000}"/>
    <cellStyle name="Normal 5 4 4 2 6 2" xfId="33407" xr:uid="{00000000-0005-0000-0000-0000D25A0000}"/>
    <cellStyle name="Normal 5 4 4 2 7" xfId="20853" xr:uid="{00000000-0005-0000-0000-0000D35A0000}"/>
    <cellStyle name="Normal 5 4 4 2 7 2" xfId="28097" xr:uid="{00000000-0005-0000-0000-0000D45A0000}"/>
    <cellStyle name="Normal 5 4 4 2 8" xfId="22782" xr:uid="{00000000-0005-0000-0000-0000D55A0000}"/>
    <cellStyle name="Normal 5 4 4 2 9" xfId="44048" xr:uid="{00000000-0005-0000-0000-0000D65A0000}"/>
    <cellStyle name="Normal 5 4 4 3" xfId="1665" xr:uid="{00000000-0005-0000-0000-0000D75A0000}"/>
    <cellStyle name="Normal 5 4 4 3 10" xfId="3614" xr:uid="{00000000-0005-0000-0000-0000D85A0000}"/>
    <cellStyle name="Normal 5 4 4 3 2" xfId="7228" xr:uid="{00000000-0005-0000-0000-0000D95A0000}"/>
    <cellStyle name="Normal 5 4 4 3 2 2" xfId="17579" xr:uid="{00000000-0005-0000-0000-0000DA5A0000}"/>
    <cellStyle name="Normal 5 4 4 3 2 2 2" xfId="40891" xr:uid="{00000000-0005-0000-0000-0000DB5A0000}"/>
    <cellStyle name="Normal 5 4 4 3 2 3" xfId="12393" xr:uid="{00000000-0005-0000-0000-0000DC5A0000}"/>
    <cellStyle name="Normal 5 4 4 3 2 3 2" xfId="35576" xr:uid="{00000000-0005-0000-0000-0000DD5A0000}"/>
    <cellStyle name="Normal 5 4 4 3 2 4" xfId="30266" xr:uid="{00000000-0005-0000-0000-0000DE5A0000}"/>
    <cellStyle name="Normal 5 4 4 3 2 5" xfId="24951" xr:uid="{00000000-0005-0000-0000-0000DF5A0000}"/>
    <cellStyle name="Normal 5 4 4 3 3" xfId="8868" xr:uid="{00000000-0005-0000-0000-0000E05A0000}"/>
    <cellStyle name="Normal 5 4 4 3 3 2" xfId="19314" xr:uid="{00000000-0005-0000-0000-0000E15A0000}"/>
    <cellStyle name="Normal 5 4 4 3 3 2 2" xfId="42659" xr:uid="{00000000-0005-0000-0000-0000E25A0000}"/>
    <cellStyle name="Normal 5 4 4 3 3 3" xfId="14160" xr:uid="{00000000-0005-0000-0000-0000E35A0000}"/>
    <cellStyle name="Normal 5 4 4 3 3 3 2" xfId="37344" xr:uid="{00000000-0005-0000-0000-0000E45A0000}"/>
    <cellStyle name="Normal 5 4 4 3 3 4" xfId="32034" xr:uid="{00000000-0005-0000-0000-0000E55A0000}"/>
    <cellStyle name="Normal 5 4 4 3 3 5" xfId="26719" xr:uid="{00000000-0005-0000-0000-0000E65A0000}"/>
    <cellStyle name="Normal 5 4 4 3 4" xfId="15941" xr:uid="{00000000-0005-0000-0000-0000E75A0000}"/>
    <cellStyle name="Normal 5 4 4 3 4 2" xfId="39128" xr:uid="{00000000-0005-0000-0000-0000E85A0000}"/>
    <cellStyle name="Normal 5 4 4 3 5" xfId="10632" xr:uid="{00000000-0005-0000-0000-0000E95A0000}"/>
    <cellStyle name="Normal 5 4 4 3 5 2" xfId="33813" xr:uid="{00000000-0005-0000-0000-0000EA5A0000}"/>
    <cellStyle name="Normal 5 4 4 3 6" xfId="21259" xr:uid="{00000000-0005-0000-0000-0000EB5A0000}"/>
    <cellStyle name="Normal 5 4 4 3 6 2" xfId="28503" xr:uid="{00000000-0005-0000-0000-0000EC5A0000}"/>
    <cellStyle name="Normal 5 4 4 3 7" xfId="23188" xr:uid="{00000000-0005-0000-0000-0000ED5A0000}"/>
    <cellStyle name="Normal 5 4 4 3 8" xfId="44454" xr:uid="{00000000-0005-0000-0000-0000EE5A0000}"/>
    <cellStyle name="Normal 5 4 4 3 9" xfId="5045" xr:uid="{00000000-0005-0000-0000-0000EF5A0000}"/>
    <cellStyle name="Normal 5 4 4 4" xfId="6429" xr:uid="{00000000-0005-0000-0000-0000F05A0000}"/>
    <cellStyle name="Normal 5 4 4 4 2" xfId="16839" xr:uid="{00000000-0005-0000-0000-0000F15A0000}"/>
    <cellStyle name="Normal 5 4 4 4 2 2" xfId="40079" xr:uid="{00000000-0005-0000-0000-0000F25A0000}"/>
    <cellStyle name="Normal 5 4 4 4 3" xfId="11581" xr:uid="{00000000-0005-0000-0000-0000F35A0000}"/>
    <cellStyle name="Normal 5 4 4 4 3 2" xfId="34764" xr:uid="{00000000-0005-0000-0000-0000F45A0000}"/>
    <cellStyle name="Normal 5 4 4 4 4" xfId="29454" xr:uid="{00000000-0005-0000-0000-0000F55A0000}"/>
    <cellStyle name="Normal 5 4 4 4 5" xfId="24139" xr:uid="{00000000-0005-0000-0000-0000F65A0000}"/>
    <cellStyle name="Normal 5 4 4 5" xfId="8128" xr:uid="{00000000-0005-0000-0000-0000F75A0000}"/>
    <cellStyle name="Normal 5 4 4 5 2" xfId="18503" xr:uid="{00000000-0005-0000-0000-0000F85A0000}"/>
    <cellStyle name="Normal 5 4 4 5 2 2" xfId="41847" xr:uid="{00000000-0005-0000-0000-0000F95A0000}"/>
    <cellStyle name="Normal 5 4 4 5 3" xfId="13348" xr:uid="{00000000-0005-0000-0000-0000FA5A0000}"/>
    <cellStyle name="Normal 5 4 4 5 3 2" xfId="36532" xr:uid="{00000000-0005-0000-0000-0000FB5A0000}"/>
    <cellStyle name="Normal 5 4 4 5 4" xfId="31222" xr:uid="{00000000-0005-0000-0000-0000FC5A0000}"/>
    <cellStyle name="Normal 5 4 4 5 5" xfId="25907" xr:uid="{00000000-0005-0000-0000-0000FD5A0000}"/>
    <cellStyle name="Normal 5 4 4 6" xfId="15129" xr:uid="{00000000-0005-0000-0000-0000FE5A0000}"/>
    <cellStyle name="Normal 5 4 4 6 2" xfId="38316" xr:uid="{00000000-0005-0000-0000-0000FF5A0000}"/>
    <cellStyle name="Normal 5 4 4 7" xfId="9820" xr:uid="{00000000-0005-0000-0000-0000005B0000}"/>
    <cellStyle name="Normal 5 4 4 7 2" xfId="33001" xr:uid="{00000000-0005-0000-0000-0000015B0000}"/>
    <cellStyle name="Normal 5 4 4 8" xfId="20447" xr:uid="{00000000-0005-0000-0000-0000025B0000}"/>
    <cellStyle name="Normal 5 4 4 8 2" xfId="27691" xr:uid="{00000000-0005-0000-0000-0000035B0000}"/>
    <cellStyle name="Normal 5 4 4 9" xfId="22376" xr:uid="{00000000-0005-0000-0000-0000045B0000}"/>
    <cellStyle name="Normal 5 4 5" xfId="993" xr:uid="{00000000-0005-0000-0000-0000055B0000}"/>
    <cellStyle name="Normal 5 4 5 10" xfId="5046" xr:uid="{00000000-0005-0000-0000-0000065B0000}"/>
    <cellStyle name="Normal 5 4 5 11" xfId="2944" xr:uid="{00000000-0005-0000-0000-0000075B0000}"/>
    <cellStyle name="Normal 5 4 5 2" xfId="1808" xr:uid="{00000000-0005-0000-0000-0000085B0000}"/>
    <cellStyle name="Normal 5 4 5 2 10" xfId="3756" xr:uid="{00000000-0005-0000-0000-0000095B0000}"/>
    <cellStyle name="Normal 5 4 5 2 2" xfId="7368" xr:uid="{00000000-0005-0000-0000-00000A5B0000}"/>
    <cellStyle name="Normal 5 4 5 2 2 2" xfId="17721" xr:uid="{00000000-0005-0000-0000-00000B5B0000}"/>
    <cellStyle name="Normal 5 4 5 2 2 2 2" xfId="41033" xr:uid="{00000000-0005-0000-0000-00000C5B0000}"/>
    <cellStyle name="Normal 5 4 5 2 2 3" xfId="12535" xr:uid="{00000000-0005-0000-0000-00000D5B0000}"/>
    <cellStyle name="Normal 5 4 5 2 2 3 2" xfId="35718" xr:uid="{00000000-0005-0000-0000-00000E5B0000}"/>
    <cellStyle name="Normal 5 4 5 2 2 4" xfId="30408" xr:uid="{00000000-0005-0000-0000-00000F5B0000}"/>
    <cellStyle name="Normal 5 4 5 2 2 5" xfId="25093" xr:uid="{00000000-0005-0000-0000-0000105B0000}"/>
    <cellStyle name="Normal 5 4 5 2 3" xfId="9011" xr:uid="{00000000-0005-0000-0000-0000115B0000}"/>
    <cellStyle name="Normal 5 4 5 2 3 2" xfId="19456" xr:uid="{00000000-0005-0000-0000-0000125B0000}"/>
    <cellStyle name="Normal 5 4 5 2 3 2 2" xfId="42801" xr:uid="{00000000-0005-0000-0000-0000135B0000}"/>
    <cellStyle name="Normal 5 4 5 2 3 3" xfId="14302" xr:uid="{00000000-0005-0000-0000-0000145B0000}"/>
    <cellStyle name="Normal 5 4 5 2 3 3 2" xfId="37486" xr:uid="{00000000-0005-0000-0000-0000155B0000}"/>
    <cellStyle name="Normal 5 4 5 2 3 4" xfId="32176" xr:uid="{00000000-0005-0000-0000-0000165B0000}"/>
    <cellStyle name="Normal 5 4 5 2 3 5" xfId="26861" xr:uid="{00000000-0005-0000-0000-0000175B0000}"/>
    <cellStyle name="Normal 5 4 5 2 4" xfId="16083" xr:uid="{00000000-0005-0000-0000-0000185B0000}"/>
    <cellStyle name="Normal 5 4 5 2 4 2" xfId="39270" xr:uid="{00000000-0005-0000-0000-0000195B0000}"/>
    <cellStyle name="Normal 5 4 5 2 5" xfId="10774" xr:uid="{00000000-0005-0000-0000-00001A5B0000}"/>
    <cellStyle name="Normal 5 4 5 2 5 2" xfId="33955" xr:uid="{00000000-0005-0000-0000-00001B5B0000}"/>
    <cellStyle name="Normal 5 4 5 2 6" xfId="21401" xr:uid="{00000000-0005-0000-0000-00001C5B0000}"/>
    <cellStyle name="Normal 5 4 5 2 6 2" xfId="28645" xr:uid="{00000000-0005-0000-0000-00001D5B0000}"/>
    <cellStyle name="Normal 5 4 5 2 7" xfId="23330" xr:uid="{00000000-0005-0000-0000-00001E5B0000}"/>
    <cellStyle name="Normal 5 4 5 2 8" xfId="44596" xr:uid="{00000000-0005-0000-0000-00001F5B0000}"/>
    <cellStyle name="Normal 5 4 5 2 9" xfId="5047" xr:uid="{00000000-0005-0000-0000-0000205B0000}"/>
    <cellStyle name="Normal 5 4 5 3" xfId="6568" xr:uid="{00000000-0005-0000-0000-0000215B0000}"/>
    <cellStyle name="Normal 5 4 5 3 2" xfId="16969" xr:uid="{00000000-0005-0000-0000-0000225B0000}"/>
    <cellStyle name="Normal 5 4 5 3 2 2" xfId="40221" xr:uid="{00000000-0005-0000-0000-0000235B0000}"/>
    <cellStyle name="Normal 5 4 5 3 3" xfId="11723" xr:uid="{00000000-0005-0000-0000-0000245B0000}"/>
    <cellStyle name="Normal 5 4 5 3 3 2" xfId="34906" xr:uid="{00000000-0005-0000-0000-0000255B0000}"/>
    <cellStyle name="Normal 5 4 5 3 4" xfId="29596" xr:uid="{00000000-0005-0000-0000-0000265B0000}"/>
    <cellStyle name="Normal 5 4 5 3 5" xfId="24281" xr:uid="{00000000-0005-0000-0000-0000275B0000}"/>
    <cellStyle name="Normal 5 4 5 4" xfId="8258" xr:uid="{00000000-0005-0000-0000-0000285B0000}"/>
    <cellStyle name="Normal 5 4 5 4 2" xfId="18644" xr:uid="{00000000-0005-0000-0000-0000295B0000}"/>
    <cellStyle name="Normal 5 4 5 4 2 2" xfId="41989" xr:uid="{00000000-0005-0000-0000-00002A5B0000}"/>
    <cellStyle name="Normal 5 4 5 4 3" xfId="13490" xr:uid="{00000000-0005-0000-0000-00002B5B0000}"/>
    <cellStyle name="Normal 5 4 5 4 3 2" xfId="36674" xr:uid="{00000000-0005-0000-0000-00002C5B0000}"/>
    <cellStyle name="Normal 5 4 5 4 4" xfId="31364" xr:uid="{00000000-0005-0000-0000-00002D5B0000}"/>
    <cellStyle name="Normal 5 4 5 4 5" xfId="26049" xr:uid="{00000000-0005-0000-0000-00002E5B0000}"/>
    <cellStyle name="Normal 5 4 5 5" xfId="15271" xr:uid="{00000000-0005-0000-0000-00002F5B0000}"/>
    <cellStyle name="Normal 5 4 5 5 2" xfId="38458" xr:uid="{00000000-0005-0000-0000-0000305B0000}"/>
    <cellStyle name="Normal 5 4 5 6" xfId="9962" xr:uid="{00000000-0005-0000-0000-0000315B0000}"/>
    <cellStyle name="Normal 5 4 5 6 2" xfId="33143" xr:uid="{00000000-0005-0000-0000-0000325B0000}"/>
    <cellStyle name="Normal 5 4 5 7" xfId="20589" xr:uid="{00000000-0005-0000-0000-0000335B0000}"/>
    <cellStyle name="Normal 5 4 5 7 2" xfId="27833" xr:uid="{00000000-0005-0000-0000-0000345B0000}"/>
    <cellStyle name="Normal 5 4 5 8" xfId="22518" xr:uid="{00000000-0005-0000-0000-0000355B0000}"/>
    <cellStyle name="Normal 5 4 5 9" xfId="43784" xr:uid="{00000000-0005-0000-0000-0000365B0000}"/>
    <cellStyle name="Normal 5 4 6" xfId="574" xr:uid="{00000000-0005-0000-0000-0000375B0000}"/>
    <cellStyle name="Normal 5 4 6 10" xfId="2538" xr:uid="{00000000-0005-0000-0000-0000385B0000}"/>
    <cellStyle name="Normal 5 4 6 2" xfId="6169" xr:uid="{00000000-0005-0000-0000-0000395B0000}"/>
    <cellStyle name="Normal 5 4 6 2 2" xfId="16611" xr:uid="{00000000-0005-0000-0000-00003A5B0000}"/>
    <cellStyle name="Normal 5 4 6 2 2 2" xfId="39815" xr:uid="{00000000-0005-0000-0000-00003B5B0000}"/>
    <cellStyle name="Normal 5 4 6 2 3" xfId="11317" xr:uid="{00000000-0005-0000-0000-00003C5B0000}"/>
    <cellStyle name="Normal 5 4 6 2 3 2" xfId="34500" xr:uid="{00000000-0005-0000-0000-00003D5B0000}"/>
    <cellStyle name="Normal 5 4 6 2 4" xfId="29190" xr:uid="{00000000-0005-0000-0000-00003E5B0000}"/>
    <cellStyle name="Normal 5 4 6 2 5" xfId="23875" xr:uid="{00000000-0005-0000-0000-00003F5B0000}"/>
    <cellStyle name="Normal 5 4 6 3" xfId="7900" xr:uid="{00000000-0005-0000-0000-0000405B0000}"/>
    <cellStyle name="Normal 5 4 6 3 2" xfId="18239" xr:uid="{00000000-0005-0000-0000-0000415B0000}"/>
    <cellStyle name="Normal 5 4 6 3 2 2" xfId="41583" xr:uid="{00000000-0005-0000-0000-0000425B0000}"/>
    <cellStyle name="Normal 5 4 6 3 3" xfId="13084" xr:uid="{00000000-0005-0000-0000-0000435B0000}"/>
    <cellStyle name="Normal 5 4 6 3 3 2" xfId="36268" xr:uid="{00000000-0005-0000-0000-0000445B0000}"/>
    <cellStyle name="Normal 5 4 6 3 4" xfId="30958" xr:uid="{00000000-0005-0000-0000-0000455B0000}"/>
    <cellStyle name="Normal 5 4 6 3 5" xfId="25643" xr:uid="{00000000-0005-0000-0000-0000465B0000}"/>
    <cellStyle name="Normal 5 4 6 4" xfId="14865" xr:uid="{00000000-0005-0000-0000-0000475B0000}"/>
    <cellStyle name="Normal 5 4 6 4 2" xfId="38052" xr:uid="{00000000-0005-0000-0000-0000485B0000}"/>
    <cellStyle name="Normal 5 4 6 5" xfId="9556" xr:uid="{00000000-0005-0000-0000-0000495B0000}"/>
    <cellStyle name="Normal 5 4 6 5 2" xfId="32737" xr:uid="{00000000-0005-0000-0000-00004A5B0000}"/>
    <cellStyle name="Normal 5 4 6 6" xfId="20183" xr:uid="{00000000-0005-0000-0000-00004B5B0000}"/>
    <cellStyle name="Normal 5 4 6 6 2" xfId="27427" xr:uid="{00000000-0005-0000-0000-00004C5B0000}"/>
    <cellStyle name="Normal 5 4 6 7" xfId="22112" xr:uid="{00000000-0005-0000-0000-00004D5B0000}"/>
    <cellStyle name="Normal 5 4 6 8" xfId="43378" xr:uid="{00000000-0005-0000-0000-00004E5B0000}"/>
    <cellStyle name="Normal 5 4 6 9" xfId="5048" xr:uid="{00000000-0005-0000-0000-00004F5B0000}"/>
    <cellStyle name="Normal 5 4 7" xfId="1401" xr:uid="{00000000-0005-0000-0000-0000505B0000}"/>
    <cellStyle name="Normal 5 4 7 10" xfId="3350" xr:uid="{00000000-0005-0000-0000-0000515B0000}"/>
    <cellStyle name="Normal 5 4 7 2" xfId="6968" xr:uid="{00000000-0005-0000-0000-0000525B0000}"/>
    <cellStyle name="Normal 5 4 7 2 2" xfId="17339" xr:uid="{00000000-0005-0000-0000-0000535B0000}"/>
    <cellStyle name="Normal 5 4 7 2 2 2" xfId="40627" xr:uid="{00000000-0005-0000-0000-0000545B0000}"/>
    <cellStyle name="Normal 5 4 7 2 3" xfId="12129" xr:uid="{00000000-0005-0000-0000-0000555B0000}"/>
    <cellStyle name="Normal 5 4 7 2 3 2" xfId="35312" xr:uid="{00000000-0005-0000-0000-0000565B0000}"/>
    <cellStyle name="Normal 5 4 7 2 4" xfId="30002" xr:uid="{00000000-0005-0000-0000-0000575B0000}"/>
    <cellStyle name="Normal 5 4 7 2 5" xfId="24687" xr:uid="{00000000-0005-0000-0000-0000585B0000}"/>
    <cellStyle name="Normal 5 4 7 3" xfId="8628" xr:uid="{00000000-0005-0000-0000-0000595B0000}"/>
    <cellStyle name="Normal 5 4 7 3 2" xfId="19050" xr:uid="{00000000-0005-0000-0000-00005A5B0000}"/>
    <cellStyle name="Normal 5 4 7 3 2 2" xfId="42395" xr:uid="{00000000-0005-0000-0000-00005B5B0000}"/>
    <cellStyle name="Normal 5 4 7 3 3" xfId="13896" xr:uid="{00000000-0005-0000-0000-00005C5B0000}"/>
    <cellStyle name="Normal 5 4 7 3 3 2" xfId="37080" xr:uid="{00000000-0005-0000-0000-00005D5B0000}"/>
    <cellStyle name="Normal 5 4 7 3 4" xfId="31770" xr:uid="{00000000-0005-0000-0000-00005E5B0000}"/>
    <cellStyle name="Normal 5 4 7 3 5" xfId="26455" xr:uid="{00000000-0005-0000-0000-00005F5B0000}"/>
    <cellStyle name="Normal 5 4 7 4" xfId="15677" xr:uid="{00000000-0005-0000-0000-0000605B0000}"/>
    <cellStyle name="Normal 5 4 7 4 2" xfId="38864" xr:uid="{00000000-0005-0000-0000-0000615B0000}"/>
    <cellStyle name="Normal 5 4 7 5" xfId="10368" xr:uid="{00000000-0005-0000-0000-0000625B0000}"/>
    <cellStyle name="Normal 5 4 7 5 2" xfId="33549" xr:uid="{00000000-0005-0000-0000-0000635B0000}"/>
    <cellStyle name="Normal 5 4 7 6" xfId="20995" xr:uid="{00000000-0005-0000-0000-0000645B0000}"/>
    <cellStyle name="Normal 5 4 7 6 2" xfId="28239" xr:uid="{00000000-0005-0000-0000-0000655B0000}"/>
    <cellStyle name="Normal 5 4 7 7" xfId="22924" xr:uid="{00000000-0005-0000-0000-0000665B0000}"/>
    <cellStyle name="Normal 5 4 7 8" xfId="44190" xr:uid="{00000000-0005-0000-0000-0000675B0000}"/>
    <cellStyle name="Normal 5 4 7 9" xfId="5049" xr:uid="{00000000-0005-0000-0000-0000685B0000}"/>
    <cellStyle name="Normal 5 4 8" xfId="6036" xr:uid="{00000000-0005-0000-0000-0000695B0000}"/>
    <cellStyle name="Normal 5 4 8 2" xfId="16491" xr:uid="{00000000-0005-0000-0000-00006A5B0000}"/>
    <cellStyle name="Normal 5 4 8 2 2" xfId="39681" xr:uid="{00000000-0005-0000-0000-00006B5B0000}"/>
    <cellStyle name="Normal 5 4 8 3" xfId="11183" xr:uid="{00000000-0005-0000-0000-00006C5B0000}"/>
    <cellStyle name="Normal 5 4 8 3 2" xfId="34366" xr:uid="{00000000-0005-0000-0000-00006D5B0000}"/>
    <cellStyle name="Normal 5 4 8 4" xfId="29056" xr:uid="{00000000-0005-0000-0000-00006E5B0000}"/>
    <cellStyle name="Normal 5 4 8 5" xfId="23741" xr:uid="{00000000-0005-0000-0000-00006F5B0000}"/>
    <cellStyle name="Normal 5 4 9" xfId="7779" xr:uid="{00000000-0005-0000-0000-0000705B0000}"/>
    <cellStyle name="Normal 5 4 9 2" xfId="18107" xr:uid="{00000000-0005-0000-0000-0000715B0000}"/>
    <cellStyle name="Normal 5 4 9 2 2" xfId="41449" xr:uid="{00000000-0005-0000-0000-0000725B0000}"/>
    <cellStyle name="Normal 5 4 9 3" xfId="12950" xr:uid="{00000000-0005-0000-0000-0000735B0000}"/>
    <cellStyle name="Normal 5 4 9 3 2" xfId="36134" xr:uid="{00000000-0005-0000-0000-0000745B0000}"/>
    <cellStyle name="Normal 5 4 9 4" xfId="30824" xr:uid="{00000000-0005-0000-0000-0000755B0000}"/>
    <cellStyle name="Normal 5 4 9 5" xfId="25509" xr:uid="{00000000-0005-0000-0000-0000765B0000}"/>
    <cellStyle name="Normal 5 5" xfId="436" xr:uid="{00000000-0005-0000-0000-0000775B0000}"/>
    <cellStyle name="Normal 5 5 10" xfId="9396" xr:uid="{00000000-0005-0000-0000-0000785B0000}"/>
    <cellStyle name="Normal 5 5 10 2" xfId="32577" xr:uid="{00000000-0005-0000-0000-0000795B0000}"/>
    <cellStyle name="Normal 5 5 11" xfId="20046" xr:uid="{00000000-0005-0000-0000-00007A5B0000}"/>
    <cellStyle name="Normal 5 5 11 2" xfId="27267" xr:uid="{00000000-0005-0000-0000-00007B5B0000}"/>
    <cellStyle name="Normal 5 5 12" xfId="21952" xr:uid="{00000000-0005-0000-0000-00007C5B0000}"/>
    <cellStyle name="Normal 5 5 13" xfId="43241" xr:uid="{00000000-0005-0000-0000-00007D5B0000}"/>
    <cellStyle name="Normal 5 5 14" xfId="5050" xr:uid="{00000000-0005-0000-0000-00007E5B0000}"/>
    <cellStyle name="Normal 5 5 15" xfId="2401" xr:uid="{00000000-0005-0000-0000-00007F5B0000}"/>
    <cellStyle name="Normal 5 5 2" xfId="686" xr:uid="{00000000-0005-0000-0000-0000805B0000}"/>
    <cellStyle name="Normal 5 5 2 10" xfId="43487" xr:uid="{00000000-0005-0000-0000-0000815B0000}"/>
    <cellStyle name="Normal 5 5 2 11" xfId="5051" xr:uid="{00000000-0005-0000-0000-0000825B0000}"/>
    <cellStyle name="Normal 5 5 2 12" xfId="2647" xr:uid="{00000000-0005-0000-0000-0000835B0000}"/>
    <cellStyle name="Normal 5 5 2 2" xfId="1102" xr:uid="{00000000-0005-0000-0000-0000845B0000}"/>
    <cellStyle name="Normal 5 5 2 2 10" xfId="5052" xr:uid="{00000000-0005-0000-0000-0000855B0000}"/>
    <cellStyle name="Normal 5 5 2 2 11" xfId="3053" xr:uid="{00000000-0005-0000-0000-0000865B0000}"/>
    <cellStyle name="Normal 5 5 2 2 2" xfId="1917" xr:uid="{00000000-0005-0000-0000-0000875B0000}"/>
    <cellStyle name="Normal 5 5 2 2 2 10" xfId="3865" xr:uid="{00000000-0005-0000-0000-0000885B0000}"/>
    <cellStyle name="Normal 5 5 2 2 2 2" xfId="7475" xr:uid="{00000000-0005-0000-0000-0000895B0000}"/>
    <cellStyle name="Normal 5 5 2 2 2 2 2" xfId="17818" xr:uid="{00000000-0005-0000-0000-00008A5B0000}"/>
    <cellStyle name="Normal 5 5 2 2 2 2 2 2" xfId="41142" xr:uid="{00000000-0005-0000-0000-00008B5B0000}"/>
    <cellStyle name="Normal 5 5 2 2 2 2 3" xfId="12644" xr:uid="{00000000-0005-0000-0000-00008C5B0000}"/>
    <cellStyle name="Normal 5 5 2 2 2 2 3 2" xfId="35827" xr:uid="{00000000-0005-0000-0000-00008D5B0000}"/>
    <cellStyle name="Normal 5 5 2 2 2 2 4" xfId="30517" xr:uid="{00000000-0005-0000-0000-00008E5B0000}"/>
    <cellStyle name="Normal 5 5 2 2 2 2 5" xfId="25202" xr:uid="{00000000-0005-0000-0000-00008F5B0000}"/>
    <cellStyle name="Normal 5 5 2 2 2 3" xfId="9108" xr:uid="{00000000-0005-0000-0000-0000905B0000}"/>
    <cellStyle name="Normal 5 5 2 2 2 3 2" xfId="19565" xr:uid="{00000000-0005-0000-0000-0000915B0000}"/>
    <cellStyle name="Normal 5 5 2 2 2 3 2 2" xfId="42910" xr:uid="{00000000-0005-0000-0000-0000925B0000}"/>
    <cellStyle name="Normal 5 5 2 2 2 3 3" xfId="14411" xr:uid="{00000000-0005-0000-0000-0000935B0000}"/>
    <cellStyle name="Normal 5 5 2 2 2 3 3 2" xfId="37595" xr:uid="{00000000-0005-0000-0000-0000945B0000}"/>
    <cellStyle name="Normal 5 5 2 2 2 3 4" xfId="32285" xr:uid="{00000000-0005-0000-0000-0000955B0000}"/>
    <cellStyle name="Normal 5 5 2 2 2 3 5" xfId="26970" xr:uid="{00000000-0005-0000-0000-0000965B0000}"/>
    <cellStyle name="Normal 5 5 2 2 2 4" xfId="16192" xr:uid="{00000000-0005-0000-0000-0000975B0000}"/>
    <cellStyle name="Normal 5 5 2 2 2 4 2" xfId="39379" xr:uid="{00000000-0005-0000-0000-0000985B0000}"/>
    <cellStyle name="Normal 5 5 2 2 2 5" xfId="10883" xr:uid="{00000000-0005-0000-0000-0000995B0000}"/>
    <cellStyle name="Normal 5 5 2 2 2 5 2" xfId="34064" xr:uid="{00000000-0005-0000-0000-00009A5B0000}"/>
    <cellStyle name="Normal 5 5 2 2 2 6" xfId="21510" xr:uid="{00000000-0005-0000-0000-00009B5B0000}"/>
    <cellStyle name="Normal 5 5 2 2 2 6 2" xfId="28754" xr:uid="{00000000-0005-0000-0000-00009C5B0000}"/>
    <cellStyle name="Normal 5 5 2 2 2 7" xfId="23439" xr:uid="{00000000-0005-0000-0000-00009D5B0000}"/>
    <cellStyle name="Normal 5 5 2 2 2 8" xfId="44705" xr:uid="{00000000-0005-0000-0000-00009E5B0000}"/>
    <cellStyle name="Normal 5 5 2 2 2 9" xfId="5053" xr:uid="{00000000-0005-0000-0000-00009F5B0000}"/>
    <cellStyle name="Normal 5 5 2 2 3" xfId="6675" xr:uid="{00000000-0005-0000-0000-0000A05B0000}"/>
    <cellStyle name="Normal 5 5 2 2 3 2" xfId="17066" xr:uid="{00000000-0005-0000-0000-0000A15B0000}"/>
    <cellStyle name="Normal 5 5 2 2 3 2 2" xfId="40330" xr:uid="{00000000-0005-0000-0000-0000A25B0000}"/>
    <cellStyle name="Normal 5 5 2 2 3 3" xfId="11832" xr:uid="{00000000-0005-0000-0000-0000A35B0000}"/>
    <cellStyle name="Normal 5 5 2 2 3 3 2" xfId="35015" xr:uid="{00000000-0005-0000-0000-0000A45B0000}"/>
    <cellStyle name="Normal 5 5 2 2 3 4" xfId="29705" xr:uid="{00000000-0005-0000-0000-0000A55B0000}"/>
    <cellStyle name="Normal 5 5 2 2 3 5" xfId="24390" xr:uid="{00000000-0005-0000-0000-0000A65B0000}"/>
    <cellStyle name="Normal 5 5 2 2 4" xfId="8355" xr:uid="{00000000-0005-0000-0000-0000A75B0000}"/>
    <cellStyle name="Normal 5 5 2 2 4 2" xfId="18753" xr:uid="{00000000-0005-0000-0000-0000A85B0000}"/>
    <cellStyle name="Normal 5 5 2 2 4 2 2" xfId="42098" xr:uid="{00000000-0005-0000-0000-0000A95B0000}"/>
    <cellStyle name="Normal 5 5 2 2 4 3" xfId="13599" xr:uid="{00000000-0005-0000-0000-0000AA5B0000}"/>
    <cellStyle name="Normal 5 5 2 2 4 3 2" xfId="36783" xr:uid="{00000000-0005-0000-0000-0000AB5B0000}"/>
    <cellStyle name="Normal 5 5 2 2 4 4" xfId="31473" xr:uid="{00000000-0005-0000-0000-0000AC5B0000}"/>
    <cellStyle name="Normal 5 5 2 2 4 5" xfId="26158" xr:uid="{00000000-0005-0000-0000-0000AD5B0000}"/>
    <cellStyle name="Normal 5 5 2 2 5" xfId="15380" xr:uid="{00000000-0005-0000-0000-0000AE5B0000}"/>
    <cellStyle name="Normal 5 5 2 2 5 2" xfId="38567" xr:uid="{00000000-0005-0000-0000-0000AF5B0000}"/>
    <cellStyle name="Normal 5 5 2 2 6" xfId="10071" xr:uid="{00000000-0005-0000-0000-0000B05B0000}"/>
    <cellStyle name="Normal 5 5 2 2 6 2" xfId="33252" xr:uid="{00000000-0005-0000-0000-0000B15B0000}"/>
    <cellStyle name="Normal 5 5 2 2 7" xfId="20698" xr:uid="{00000000-0005-0000-0000-0000B25B0000}"/>
    <cellStyle name="Normal 5 5 2 2 7 2" xfId="27942" xr:uid="{00000000-0005-0000-0000-0000B35B0000}"/>
    <cellStyle name="Normal 5 5 2 2 8" xfId="22627" xr:uid="{00000000-0005-0000-0000-0000B45B0000}"/>
    <cellStyle name="Normal 5 5 2 2 9" xfId="43893" xr:uid="{00000000-0005-0000-0000-0000B55B0000}"/>
    <cellStyle name="Normal 5 5 2 3" xfId="1510" xr:uid="{00000000-0005-0000-0000-0000B65B0000}"/>
    <cellStyle name="Normal 5 5 2 3 10" xfId="3459" xr:uid="{00000000-0005-0000-0000-0000B75B0000}"/>
    <cellStyle name="Normal 5 5 2 3 2" xfId="7075" xr:uid="{00000000-0005-0000-0000-0000B85B0000}"/>
    <cellStyle name="Normal 5 5 2 3 2 2" xfId="17436" xr:uid="{00000000-0005-0000-0000-0000B95B0000}"/>
    <cellStyle name="Normal 5 5 2 3 2 2 2" xfId="40736" xr:uid="{00000000-0005-0000-0000-0000BA5B0000}"/>
    <cellStyle name="Normal 5 5 2 3 2 3" xfId="12238" xr:uid="{00000000-0005-0000-0000-0000BB5B0000}"/>
    <cellStyle name="Normal 5 5 2 3 2 3 2" xfId="35421" xr:uid="{00000000-0005-0000-0000-0000BC5B0000}"/>
    <cellStyle name="Normal 5 5 2 3 2 4" xfId="30111" xr:uid="{00000000-0005-0000-0000-0000BD5B0000}"/>
    <cellStyle name="Normal 5 5 2 3 2 5" xfId="24796" xr:uid="{00000000-0005-0000-0000-0000BE5B0000}"/>
    <cellStyle name="Normal 5 5 2 3 3" xfId="8725" xr:uid="{00000000-0005-0000-0000-0000BF5B0000}"/>
    <cellStyle name="Normal 5 5 2 3 3 2" xfId="19159" xr:uid="{00000000-0005-0000-0000-0000C05B0000}"/>
    <cellStyle name="Normal 5 5 2 3 3 2 2" xfId="42504" xr:uid="{00000000-0005-0000-0000-0000C15B0000}"/>
    <cellStyle name="Normal 5 5 2 3 3 3" xfId="14005" xr:uid="{00000000-0005-0000-0000-0000C25B0000}"/>
    <cellStyle name="Normal 5 5 2 3 3 3 2" xfId="37189" xr:uid="{00000000-0005-0000-0000-0000C35B0000}"/>
    <cellStyle name="Normal 5 5 2 3 3 4" xfId="31879" xr:uid="{00000000-0005-0000-0000-0000C45B0000}"/>
    <cellStyle name="Normal 5 5 2 3 3 5" xfId="26564" xr:uid="{00000000-0005-0000-0000-0000C55B0000}"/>
    <cellStyle name="Normal 5 5 2 3 4" xfId="15786" xr:uid="{00000000-0005-0000-0000-0000C65B0000}"/>
    <cellStyle name="Normal 5 5 2 3 4 2" xfId="38973" xr:uid="{00000000-0005-0000-0000-0000C75B0000}"/>
    <cellStyle name="Normal 5 5 2 3 5" xfId="10477" xr:uid="{00000000-0005-0000-0000-0000C85B0000}"/>
    <cellStyle name="Normal 5 5 2 3 5 2" xfId="33658" xr:uid="{00000000-0005-0000-0000-0000C95B0000}"/>
    <cellStyle name="Normal 5 5 2 3 6" xfId="21104" xr:uid="{00000000-0005-0000-0000-0000CA5B0000}"/>
    <cellStyle name="Normal 5 5 2 3 6 2" xfId="28348" xr:uid="{00000000-0005-0000-0000-0000CB5B0000}"/>
    <cellStyle name="Normal 5 5 2 3 7" xfId="23033" xr:uid="{00000000-0005-0000-0000-0000CC5B0000}"/>
    <cellStyle name="Normal 5 5 2 3 8" xfId="44299" xr:uid="{00000000-0005-0000-0000-0000CD5B0000}"/>
    <cellStyle name="Normal 5 5 2 3 9" xfId="5054" xr:uid="{00000000-0005-0000-0000-0000CE5B0000}"/>
    <cellStyle name="Normal 5 5 2 4" xfId="6276" xr:uid="{00000000-0005-0000-0000-0000CF5B0000}"/>
    <cellStyle name="Normal 5 5 2 4 2" xfId="16708" xr:uid="{00000000-0005-0000-0000-0000D05B0000}"/>
    <cellStyle name="Normal 5 5 2 4 2 2" xfId="39924" xr:uid="{00000000-0005-0000-0000-0000D15B0000}"/>
    <cellStyle name="Normal 5 5 2 4 3" xfId="11426" xr:uid="{00000000-0005-0000-0000-0000D25B0000}"/>
    <cellStyle name="Normal 5 5 2 4 3 2" xfId="34609" xr:uid="{00000000-0005-0000-0000-0000D35B0000}"/>
    <cellStyle name="Normal 5 5 2 4 4" xfId="29299" xr:uid="{00000000-0005-0000-0000-0000D45B0000}"/>
    <cellStyle name="Normal 5 5 2 4 5" xfId="23984" xr:uid="{00000000-0005-0000-0000-0000D55B0000}"/>
    <cellStyle name="Normal 5 5 2 5" xfId="7997" xr:uid="{00000000-0005-0000-0000-0000D65B0000}"/>
    <cellStyle name="Normal 5 5 2 5 2" xfId="18348" xr:uid="{00000000-0005-0000-0000-0000D75B0000}"/>
    <cellStyle name="Normal 5 5 2 5 2 2" xfId="41692" xr:uid="{00000000-0005-0000-0000-0000D85B0000}"/>
    <cellStyle name="Normal 5 5 2 5 3" xfId="13193" xr:uid="{00000000-0005-0000-0000-0000D95B0000}"/>
    <cellStyle name="Normal 5 5 2 5 3 2" xfId="36377" xr:uid="{00000000-0005-0000-0000-0000DA5B0000}"/>
    <cellStyle name="Normal 5 5 2 5 4" xfId="31067" xr:uid="{00000000-0005-0000-0000-0000DB5B0000}"/>
    <cellStyle name="Normal 5 5 2 5 5" xfId="25752" xr:uid="{00000000-0005-0000-0000-0000DC5B0000}"/>
    <cellStyle name="Normal 5 5 2 6" xfId="14974" xr:uid="{00000000-0005-0000-0000-0000DD5B0000}"/>
    <cellStyle name="Normal 5 5 2 6 2" xfId="38161" xr:uid="{00000000-0005-0000-0000-0000DE5B0000}"/>
    <cellStyle name="Normal 5 5 2 7" xfId="9665" xr:uid="{00000000-0005-0000-0000-0000DF5B0000}"/>
    <cellStyle name="Normal 5 5 2 7 2" xfId="32846" xr:uid="{00000000-0005-0000-0000-0000E05B0000}"/>
    <cellStyle name="Normal 5 5 2 8" xfId="20292" xr:uid="{00000000-0005-0000-0000-0000E15B0000}"/>
    <cellStyle name="Normal 5 5 2 8 2" xfId="27536" xr:uid="{00000000-0005-0000-0000-0000E25B0000}"/>
    <cellStyle name="Normal 5 5 2 9" xfId="22221" xr:uid="{00000000-0005-0000-0000-0000E35B0000}"/>
    <cellStyle name="Normal 5 5 3" xfId="823" xr:uid="{00000000-0005-0000-0000-0000E45B0000}"/>
    <cellStyle name="Normal 5 5 3 10" xfId="43616" xr:uid="{00000000-0005-0000-0000-0000E55B0000}"/>
    <cellStyle name="Normal 5 5 3 11" xfId="5055" xr:uid="{00000000-0005-0000-0000-0000E65B0000}"/>
    <cellStyle name="Normal 5 5 3 12" xfId="2776" xr:uid="{00000000-0005-0000-0000-0000E75B0000}"/>
    <cellStyle name="Normal 5 5 3 2" xfId="1231" xr:uid="{00000000-0005-0000-0000-0000E85B0000}"/>
    <cellStyle name="Normal 5 5 3 2 10" xfId="5056" xr:uid="{00000000-0005-0000-0000-0000E95B0000}"/>
    <cellStyle name="Normal 5 5 3 2 11" xfId="3182" xr:uid="{00000000-0005-0000-0000-0000EA5B0000}"/>
    <cellStyle name="Normal 5 5 3 2 2" xfId="2046" xr:uid="{00000000-0005-0000-0000-0000EB5B0000}"/>
    <cellStyle name="Normal 5 5 3 2 2 10" xfId="3994" xr:uid="{00000000-0005-0000-0000-0000EC5B0000}"/>
    <cellStyle name="Normal 5 5 3 2 2 2" xfId="7602" xr:uid="{00000000-0005-0000-0000-0000ED5B0000}"/>
    <cellStyle name="Normal 5 5 3 2 2 2 2" xfId="17935" xr:uid="{00000000-0005-0000-0000-0000EE5B0000}"/>
    <cellStyle name="Normal 5 5 3 2 2 2 2 2" xfId="41271" xr:uid="{00000000-0005-0000-0000-0000EF5B0000}"/>
    <cellStyle name="Normal 5 5 3 2 2 2 3" xfId="12773" xr:uid="{00000000-0005-0000-0000-0000F05B0000}"/>
    <cellStyle name="Normal 5 5 3 2 2 2 3 2" xfId="35956" xr:uid="{00000000-0005-0000-0000-0000F15B0000}"/>
    <cellStyle name="Normal 5 5 3 2 2 2 4" xfId="30646" xr:uid="{00000000-0005-0000-0000-0000F25B0000}"/>
    <cellStyle name="Normal 5 5 3 2 2 2 5" xfId="25331" xr:uid="{00000000-0005-0000-0000-0000F35B0000}"/>
    <cellStyle name="Normal 5 5 3 2 2 3" xfId="9225" xr:uid="{00000000-0005-0000-0000-0000F45B0000}"/>
    <cellStyle name="Normal 5 5 3 2 2 3 2" xfId="19694" xr:uid="{00000000-0005-0000-0000-0000F55B0000}"/>
    <cellStyle name="Normal 5 5 3 2 2 3 2 2" xfId="43039" xr:uid="{00000000-0005-0000-0000-0000F65B0000}"/>
    <cellStyle name="Normal 5 5 3 2 2 3 3" xfId="14540" xr:uid="{00000000-0005-0000-0000-0000F75B0000}"/>
    <cellStyle name="Normal 5 5 3 2 2 3 3 2" xfId="37724" xr:uid="{00000000-0005-0000-0000-0000F85B0000}"/>
    <cellStyle name="Normal 5 5 3 2 2 3 4" xfId="32414" xr:uid="{00000000-0005-0000-0000-0000F95B0000}"/>
    <cellStyle name="Normal 5 5 3 2 2 3 5" xfId="27099" xr:uid="{00000000-0005-0000-0000-0000FA5B0000}"/>
    <cellStyle name="Normal 5 5 3 2 2 4" xfId="16321" xr:uid="{00000000-0005-0000-0000-0000FB5B0000}"/>
    <cellStyle name="Normal 5 5 3 2 2 4 2" xfId="39508" xr:uid="{00000000-0005-0000-0000-0000FC5B0000}"/>
    <cellStyle name="Normal 5 5 3 2 2 5" xfId="11012" xr:uid="{00000000-0005-0000-0000-0000FD5B0000}"/>
    <cellStyle name="Normal 5 5 3 2 2 5 2" xfId="34193" xr:uid="{00000000-0005-0000-0000-0000FE5B0000}"/>
    <cellStyle name="Normal 5 5 3 2 2 6" xfId="21639" xr:uid="{00000000-0005-0000-0000-0000FF5B0000}"/>
    <cellStyle name="Normal 5 5 3 2 2 6 2" xfId="28883" xr:uid="{00000000-0005-0000-0000-0000005C0000}"/>
    <cellStyle name="Normal 5 5 3 2 2 7" xfId="23568" xr:uid="{00000000-0005-0000-0000-0000015C0000}"/>
    <cellStyle name="Normal 5 5 3 2 2 8" xfId="44834" xr:uid="{00000000-0005-0000-0000-0000025C0000}"/>
    <cellStyle name="Normal 5 5 3 2 2 9" xfId="5057" xr:uid="{00000000-0005-0000-0000-0000035C0000}"/>
    <cellStyle name="Normal 5 5 3 2 3" xfId="6802" xr:uid="{00000000-0005-0000-0000-0000045C0000}"/>
    <cellStyle name="Normal 5 5 3 2 3 2" xfId="17171" xr:uid="{00000000-0005-0000-0000-0000055C0000}"/>
    <cellStyle name="Normal 5 5 3 2 3 2 2" xfId="40459" xr:uid="{00000000-0005-0000-0000-0000065C0000}"/>
    <cellStyle name="Normal 5 5 3 2 3 3" xfId="11961" xr:uid="{00000000-0005-0000-0000-0000075C0000}"/>
    <cellStyle name="Normal 5 5 3 2 3 3 2" xfId="35144" xr:uid="{00000000-0005-0000-0000-0000085C0000}"/>
    <cellStyle name="Normal 5 5 3 2 3 4" xfId="29834" xr:uid="{00000000-0005-0000-0000-0000095C0000}"/>
    <cellStyle name="Normal 5 5 3 2 3 5" xfId="24519" xr:uid="{00000000-0005-0000-0000-00000A5C0000}"/>
    <cellStyle name="Normal 5 5 3 2 4" xfId="8460" xr:uid="{00000000-0005-0000-0000-00000B5C0000}"/>
    <cellStyle name="Normal 5 5 3 2 4 2" xfId="18882" xr:uid="{00000000-0005-0000-0000-00000C5C0000}"/>
    <cellStyle name="Normal 5 5 3 2 4 2 2" xfId="42227" xr:uid="{00000000-0005-0000-0000-00000D5C0000}"/>
    <cellStyle name="Normal 5 5 3 2 4 3" xfId="13728" xr:uid="{00000000-0005-0000-0000-00000E5C0000}"/>
    <cellStyle name="Normal 5 5 3 2 4 3 2" xfId="36912" xr:uid="{00000000-0005-0000-0000-00000F5C0000}"/>
    <cellStyle name="Normal 5 5 3 2 4 4" xfId="31602" xr:uid="{00000000-0005-0000-0000-0000105C0000}"/>
    <cellStyle name="Normal 5 5 3 2 4 5" xfId="26287" xr:uid="{00000000-0005-0000-0000-0000115C0000}"/>
    <cellStyle name="Normal 5 5 3 2 5" xfId="15509" xr:uid="{00000000-0005-0000-0000-0000125C0000}"/>
    <cellStyle name="Normal 5 5 3 2 5 2" xfId="38696" xr:uid="{00000000-0005-0000-0000-0000135C0000}"/>
    <cellStyle name="Normal 5 5 3 2 6" xfId="10200" xr:uid="{00000000-0005-0000-0000-0000145C0000}"/>
    <cellStyle name="Normal 5 5 3 2 6 2" xfId="33381" xr:uid="{00000000-0005-0000-0000-0000155C0000}"/>
    <cellStyle name="Normal 5 5 3 2 7" xfId="20827" xr:uid="{00000000-0005-0000-0000-0000165C0000}"/>
    <cellStyle name="Normal 5 5 3 2 7 2" xfId="28071" xr:uid="{00000000-0005-0000-0000-0000175C0000}"/>
    <cellStyle name="Normal 5 5 3 2 8" xfId="22756" xr:uid="{00000000-0005-0000-0000-0000185C0000}"/>
    <cellStyle name="Normal 5 5 3 2 9" xfId="44022" xr:uid="{00000000-0005-0000-0000-0000195C0000}"/>
    <cellStyle name="Normal 5 5 3 3" xfId="1639" xr:uid="{00000000-0005-0000-0000-00001A5C0000}"/>
    <cellStyle name="Normal 5 5 3 3 10" xfId="3588" xr:uid="{00000000-0005-0000-0000-00001B5C0000}"/>
    <cellStyle name="Normal 5 5 3 3 2" xfId="7202" xr:uid="{00000000-0005-0000-0000-00001C5C0000}"/>
    <cellStyle name="Normal 5 5 3 3 2 2" xfId="17553" xr:uid="{00000000-0005-0000-0000-00001D5C0000}"/>
    <cellStyle name="Normal 5 5 3 3 2 2 2" xfId="40865" xr:uid="{00000000-0005-0000-0000-00001E5C0000}"/>
    <cellStyle name="Normal 5 5 3 3 2 3" xfId="12367" xr:uid="{00000000-0005-0000-0000-00001F5C0000}"/>
    <cellStyle name="Normal 5 5 3 3 2 3 2" xfId="35550" xr:uid="{00000000-0005-0000-0000-0000205C0000}"/>
    <cellStyle name="Normal 5 5 3 3 2 4" xfId="30240" xr:uid="{00000000-0005-0000-0000-0000215C0000}"/>
    <cellStyle name="Normal 5 5 3 3 2 5" xfId="24925" xr:uid="{00000000-0005-0000-0000-0000225C0000}"/>
    <cellStyle name="Normal 5 5 3 3 3" xfId="8842" xr:uid="{00000000-0005-0000-0000-0000235C0000}"/>
    <cellStyle name="Normal 5 5 3 3 3 2" xfId="19288" xr:uid="{00000000-0005-0000-0000-0000245C0000}"/>
    <cellStyle name="Normal 5 5 3 3 3 2 2" xfId="42633" xr:uid="{00000000-0005-0000-0000-0000255C0000}"/>
    <cellStyle name="Normal 5 5 3 3 3 3" xfId="14134" xr:uid="{00000000-0005-0000-0000-0000265C0000}"/>
    <cellStyle name="Normal 5 5 3 3 3 3 2" xfId="37318" xr:uid="{00000000-0005-0000-0000-0000275C0000}"/>
    <cellStyle name="Normal 5 5 3 3 3 4" xfId="32008" xr:uid="{00000000-0005-0000-0000-0000285C0000}"/>
    <cellStyle name="Normal 5 5 3 3 3 5" xfId="26693" xr:uid="{00000000-0005-0000-0000-0000295C0000}"/>
    <cellStyle name="Normal 5 5 3 3 4" xfId="15915" xr:uid="{00000000-0005-0000-0000-00002A5C0000}"/>
    <cellStyle name="Normal 5 5 3 3 4 2" xfId="39102" xr:uid="{00000000-0005-0000-0000-00002B5C0000}"/>
    <cellStyle name="Normal 5 5 3 3 5" xfId="10606" xr:uid="{00000000-0005-0000-0000-00002C5C0000}"/>
    <cellStyle name="Normal 5 5 3 3 5 2" xfId="33787" xr:uid="{00000000-0005-0000-0000-00002D5C0000}"/>
    <cellStyle name="Normal 5 5 3 3 6" xfId="21233" xr:uid="{00000000-0005-0000-0000-00002E5C0000}"/>
    <cellStyle name="Normal 5 5 3 3 6 2" xfId="28477" xr:uid="{00000000-0005-0000-0000-00002F5C0000}"/>
    <cellStyle name="Normal 5 5 3 3 7" xfId="23162" xr:uid="{00000000-0005-0000-0000-0000305C0000}"/>
    <cellStyle name="Normal 5 5 3 3 8" xfId="44428" xr:uid="{00000000-0005-0000-0000-0000315C0000}"/>
    <cellStyle name="Normal 5 5 3 3 9" xfId="5058" xr:uid="{00000000-0005-0000-0000-0000325C0000}"/>
    <cellStyle name="Normal 5 5 3 4" xfId="6403" xr:uid="{00000000-0005-0000-0000-0000335C0000}"/>
    <cellStyle name="Normal 5 5 3 4 2" xfId="16813" xr:uid="{00000000-0005-0000-0000-0000345C0000}"/>
    <cellStyle name="Normal 5 5 3 4 2 2" xfId="40053" xr:uid="{00000000-0005-0000-0000-0000355C0000}"/>
    <cellStyle name="Normal 5 5 3 4 3" xfId="11555" xr:uid="{00000000-0005-0000-0000-0000365C0000}"/>
    <cellStyle name="Normal 5 5 3 4 3 2" xfId="34738" xr:uid="{00000000-0005-0000-0000-0000375C0000}"/>
    <cellStyle name="Normal 5 5 3 4 4" xfId="29428" xr:uid="{00000000-0005-0000-0000-0000385C0000}"/>
    <cellStyle name="Normal 5 5 3 4 5" xfId="24113" xr:uid="{00000000-0005-0000-0000-0000395C0000}"/>
    <cellStyle name="Normal 5 5 3 5" xfId="8102" xr:uid="{00000000-0005-0000-0000-00003A5C0000}"/>
    <cellStyle name="Normal 5 5 3 5 2" xfId="18477" xr:uid="{00000000-0005-0000-0000-00003B5C0000}"/>
    <cellStyle name="Normal 5 5 3 5 2 2" xfId="41821" xr:uid="{00000000-0005-0000-0000-00003C5C0000}"/>
    <cellStyle name="Normal 5 5 3 5 3" xfId="13322" xr:uid="{00000000-0005-0000-0000-00003D5C0000}"/>
    <cellStyle name="Normal 5 5 3 5 3 2" xfId="36506" xr:uid="{00000000-0005-0000-0000-00003E5C0000}"/>
    <cellStyle name="Normal 5 5 3 5 4" xfId="31196" xr:uid="{00000000-0005-0000-0000-00003F5C0000}"/>
    <cellStyle name="Normal 5 5 3 5 5" xfId="25881" xr:uid="{00000000-0005-0000-0000-0000405C0000}"/>
    <cellStyle name="Normal 5 5 3 6" xfId="15103" xr:uid="{00000000-0005-0000-0000-0000415C0000}"/>
    <cellStyle name="Normal 5 5 3 6 2" xfId="38290" xr:uid="{00000000-0005-0000-0000-0000425C0000}"/>
    <cellStyle name="Normal 5 5 3 7" xfId="9794" xr:uid="{00000000-0005-0000-0000-0000435C0000}"/>
    <cellStyle name="Normal 5 5 3 7 2" xfId="32975" xr:uid="{00000000-0005-0000-0000-0000445C0000}"/>
    <cellStyle name="Normal 5 5 3 8" xfId="20421" xr:uid="{00000000-0005-0000-0000-0000455C0000}"/>
    <cellStyle name="Normal 5 5 3 8 2" xfId="27665" xr:uid="{00000000-0005-0000-0000-0000465C0000}"/>
    <cellStyle name="Normal 5 5 3 9" xfId="22350" xr:uid="{00000000-0005-0000-0000-0000475C0000}"/>
    <cellStyle name="Normal 5 5 4" xfId="967" xr:uid="{00000000-0005-0000-0000-0000485C0000}"/>
    <cellStyle name="Normal 5 5 4 10" xfId="5059" xr:uid="{00000000-0005-0000-0000-0000495C0000}"/>
    <cellStyle name="Normal 5 5 4 11" xfId="2918" xr:uid="{00000000-0005-0000-0000-00004A5C0000}"/>
    <cellStyle name="Normal 5 5 4 2" xfId="1782" xr:uid="{00000000-0005-0000-0000-00004B5C0000}"/>
    <cellStyle name="Normal 5 5 4 2 10" xfId="3730" xr:uid="{00000000-0005-0000-0000-00004C5C0000}"/>
    <cellStyle name="Normal 5 5 4 2 2" xfId="7342" xr:uid="{00000000-0005-0000-0000-00004D5C0000}"/>
    <cellStyle name="Normal 5 5 4 2 2 2" xfId="17695" xr:uid="{00000000-0005-0000-0000-00004E5C0000}"/>
    <cellStyle name="Normal 5 5 4 2 2 2 2" xfId="41007" xr:uid="{00000000-0005-0000-0000-00004F5C0000}"/>
    <cellStyle name="Normal 5 5 4 2 2 3" xfId="12509" xr:uid="{00000000-0005-0000-0000-0000505C0000}"/>
    <cellStyle name="Normal 5 5 4 2 2 3 2" xfId="35692" xr:uid="{00000000-0005-0000-0000-0000515C0000}"/>
    <cellStyle name="Normal 5 5 4 2 2 4" xfId="30382" xr:uid="{00000000-0005-0000-0000-0000525C0000}"/>
    <cellStyle name="Normal 5 5 4 2 2 5" xfId="25067" xr:uid="{00000000-0005-0000-0000-0000535C0000}"/>
    <cellStyle name="Normal 5 5 4 2 3" xfId="8985" xr:uid="{00000000-0005-0000-0000-0000545C0000}"/>
    <cellStyle name="Normal 5 5 4 2 3 2" xfId="19430" xr:uid="{00000000-0005-0000-0000-0000555C0000}"/>
    <cellStyle name="Normal 5 5 4 2 3 2 2" xfId="42775" xr:uid="{00000000-0005-0000-0000-0000565C0000}"/>
    <cellStyle name="Normal 5 5 4 2 3 3" xfId="14276" xr:uid="{00000000-0005-0000-0000-0000575C0000}"/>
    <cellStyle name="Normal 5 5 4 2 3 3 2" xfId="37460" xr:uid="{00000000-0005-0000-0000-0000585C0000}"/>
    <cellStyle name="Normal 5 5 4 2 3 4" xfId="32150" xr:uid="{00000000-0005-0000-0000-0000595C0000}"/>
    <cellStyle name="Normal 5 5 4 2 3 5" xfId="26835" xr:uid="{00000000-0005-0000-0000-00005A5C0000}"/>
    <cellStyle name="Normal 5 5 4 2 4" xfId="16057" xr:uid="{00000000-0005-0000-0000-00005B5C0000}"/>
    <cellStyle name="Normal 5 5 4 2 4 2" xfId="39244" xr:uid="{00000000-0005-0000-0000-00005C5C0000}"/>
    <cellStyle name="Normal 5 5 4 2 5" xfId="10748" xr:uid="{00000000-0005-0000-0000-00005D5C0000}"/>
    <cellStyle name="Normal 5 5 4 2 5 2" xfId="33929" xr:uid="{00000000-0005-0000-0000-00005E5C0000}"/>
    <cellStyle name="Normal 5 5 4 2 6" xfId="21375" xr:uid="{00000000-0005-0000-0000-00005F5C0000}"/>
    <cellStyle name="Normal 5 5 4 2 6 2" xfId="28619" xr:uid="{00000000-0005-0000-0000-0000605C0000}"/>
    <cellStyle name="Normal 5 5 4 2 7" xfId="23304" xr:uid="{00000000-0005-0000-0000-0000615C0000}"/>
    <cellStyle name="Normal 5 5 4 2 8" xfId="44570" xr:uid="{00000000-0005-0000-0000-0000625C0000}"/>
    <cellStyle name="Normal 5 5 4 2 9" xfId="5060" xr:uid="{00000000-0005-0000-0000-0000635C0000}"/>
    <cellStyle name="Normal 5 5 4 3" xfId="6542" xr:uid="{00000000-0005-0000-0000-0000645C0000}"/>
    <cellStyle name="Normal 5 5 4 3 2" xfId="16943" xr:uid="{00000000-0005-0000-0000-0000655C0000}"/>
    <cellStyle name="Normal 5 5 4 3 2 2" xfId="40195" xr:uid="{00000000-0005-0000-0000-0000665C0000}"/>
    <cellStyle name="Normal 5 5 4 3 3" xfId="11697" xr:uid="{00000000-0005-0000-0000-0000675C0000}"/>
    <cellStyle name="Normal 5 5 4 3 3 2" xfId="34880" xr:uid="{00000000-0005-0000-0000-0000685C0000}"/>
    <cellStyle name="Normal 5 5 4 3 4" xfId="29570" xr:uid="{00000000-0005-0000-0000-0000695C0000}"/>
    <cellStyle name="Normal 5 5 4 3 5" xfId="24255" xr:uid="{00000000-0005-0000-0000-00006A5C0000}"/>
    <cellStyle name="Normal 5 5 4 4" xfId="8232" xr:uid="{00000000-0005-0000-0000-00006B5C0000}"/>
    <cellStyle name="Normal 5 5 4 4 2" xfId="18618" xr:uid="{00000000-0005-0000-0000-00006C5C0000}"/>
    <cellStyle name="Normal 5 5 4 4 2 2" xfId="41963" xr:uid="{00000000-0005-0000-0000-00006D5C0000}"/>
    <cellStyle name="Normal 5 5 4 4 3" xfId="13464" xr:uid="{00000000-0005-0000-0000-00006E5C0000}"/>
    <cellStyle name="Normal 5 5 4 4 3 2" xfId="36648" xr:uid="{00000000-0005-0000-0000-00006F5C0000}"/>
    <cellStyle name="Normal 5 5 4 4 4" xfId="31338" xr:uid="{00000000-0005-0000-0000-0000705C0000}"/>
    <cellStyle name="Normal 5 5 4 4 5" xfId="26023" xr:uid="{00000000-0005-0000-0000-0000715C0000}"/>
    <cellStyle name="Normal 5 5 4 5" xfId="15245" xr:uid="{00000000-0005-0000-0000-0000725C0000}"/>
    <cellStyle name="Normal 5 5 4 5 2" xfId="38432" xr:uid="{00000000-0005-0000-0000-0000735C0000}"/>
    <cellStyle name="Normal 5 5 4 6" xfId="9936" xr:uid="{00000000-0005-0000-0000-0000745C0000}"/>
    <cellStyle name="Normal 5 5 4 6 2" xfId="33117" xr:uid="{00000000-0005-0000-0000-0000755C0000}"/>
    <cellStyle name="Normal 5 5 4 7" xfId="20563" xr:uid="{00000000-0005-0000-0000-0000765C0000}"/>
    <cellStyle name="Normal 5 5 4 7 2" xfId="27807" xr:uid="{00000000-0005-0000-0000-0000775C0000}"/>
    <cellStyle name="Normal 5 5 4 8" xfId="22492" xr:uid="{00000000-0005-0000-0000-0000785C0000}"/>
    <cellStyle name="Normal 5 5 4 9" xfId="43758" xr:uid="{00000000-0005-0000-0000-0000795C0000}"/>
    <cellStyle name="Normal 5 5 5" xfId="548" xr:uid="{00000000-0005-0000-0000-00007A5C0000}"/>
    <cellStyle name="Normal 5 5 5 10" xfId="2512" xr:uid="{00000000-0005-0000-0000-00007B5C0000}"/>
    <cellStyle name="Normal 5 5 5 2" xfId="6143" xr:uid="{00000000-0005-0000-0000-00007C5C0000}"/>
    <cellStyle name="Normal 5 5 5 2 2" xfId="16585" xr:uid="{00000000-0005-0000-0000-00007D5C0000}"/>
    <cellStyle name="Normal 5 5 5 2 2 2" xfId="39789" xr:uid="{00000000-0005-0000-0000-00007E5C0000}"/>
    <cellStyle name="Normal 5 5 5 2 3" xfId="11291" xr:uid="{00000000-0005-0000-0000-00007F5C0000}"/>
    <cellStyle name="Normal 5 5 5 2 3 2" xfId="34474" xr:uid="{00000000-0005-0000-0000-0000805C0000}"/>
    <cellStyle name="Normal 5 5 5 2 4" xfId="29164" xr:uid="{00000000-0005-0000-0000-0000815C0000}"/>
    <cellStyle name="Normal 5 5 5 2 5" xfId="23849" xr:uid="{00000000-0005-0000-0000-0000825C0000}"/>
    <cellStyle name="Normal 5 5 5 3" xfId="7874" xr:uid="{00000000-0005-0000-0000-0000835C0000}"/>
    <cellStyle name="Normal 5 5 5 3 2" xfId="18213" xr:uid="{00000000-0005-0000-0000-0000845C0000}"/>
    <cellStyle name="Normal 5 5 5 3 2 2" xfId="41557" xr:uid="{00000000-0005-0000-0000-0000855C0000}"/>
    <cellStyle name="Normal 5 5 5 3 3" xfId="13058" xr:uid="{00000000-0005-0000-0000-0000865C0000}"/>
    <cellStyle name="Normal 5 5 5 3 3 2" xfId="36242" xr:uid="{00000000-0005-0000-0000-0000875C0000}"/>
    <cellStyle name="Normal 5 5 5 3 4" xfId="30932" xr:uid="{00000000-0005-0000-0000-0000885C0000}"/>
    <cellStyle name="Normal 5 5 5 3 5" xfId="25617" xr:uid="{00000000-0005-0000-0000-0000895C0000}"/>
    <cellStyle name="Normal 5 5 5 4" xfId="14839" xr:uid="{00000000-0005-0000-0000-00008A5C0000}"/>
    <cellStyle name="Normal 5 5 5 4 2" xfId="38026" xr:uid="{00000000-0005-0000-0000-00008B5C0000}"/>
    <cellStyle name="Normal 5 5 5 5" xfId="9530" xr:uid="{00000000-0005-0000-0000-00008C5C0000}"/>
    <cellStyle name="Normal 5 5 5 5 2" xfId="32711" xr:uid="{00000000-0005-0000-0000-00008D5C0000}"/>
    <cellStyle name="Normal 5 5 5 6" xfId="20157" xr:uid="{00000000-0005-0000-0000-00008E5C0000}"/>
    <cellStyle name="Normal 5 5 5 6 2" xfId="27401" xr:uid="{00000000-0005-0000-0000-00008F5C0000}"/>
    <cellStyle name="Normal 5 5 5 7" xfId="22086" xr:uid="{00000000-0005-0000-0000-0000905C0000}"/>
    <cellStyle name="Normal 5 5 5 8" xfId="43352" xr:uid="{00000000-0005-0000-0000-0000915C0000}"/>
    <cellStyle name="Normal 5 5 5 9" xfId="5061" xr:uid="{00000000-0005-0000-0000-0000925C0000}"/>
    <cellStyle name="Normal 5 5 6" xfId="1375" xr:uid="{00000000-0005-0000-0000-0000935C0000}"/>
    <cellStyle name="Normal 5 5 6 10" xfId="3324" xr:uid="{00000000-0005-0000-0000-0000945C0000}"/>
    <cellStyle name="Normal 5 5 6 2" xfId="6942" xr:uid="{00000000-0005-0000-0000-0000955C0000}"/>
    <cellStyle name="Normal 5 5 6 2 2" xfId="17313" xr:uid="{00000000-0005-0000-0000-0000965C0000}"/>
    <cellStyle name="Normal 5 5 6 2 2 2" xfId="40601" xr:uid="{00000000-0005-0000-0000-0000975C0000}"/>
    <cellStyle name="Normal 5 5 6 2 3" xfId="12103" xr:uid="{00000000-0005-0000-0000-0000985C0000}"/>
    <cellStyle name="Normal 5 5 6 2 3 2" xfId="35286" xr:uid="{00000000-0005-0000-0000-0000995C0000}"/>
    <cellStyle name="Normal 5 5 6 2 4" xfId="29976" xr:uid="{00000000-0005-0000-0000-00009A5C0000}"/>
    <cellStyle name="Normal 5 5 6 2 5" xfId="24661" xr:uid="{00000000-0005-0000-0000-00009B5C0000}"/>
    <cellStyle name="Normal 5 5 6 3" xfId="8602" xr:uid="{00000000-0005-0000-0000-00009C5C0000}"/>
    <cellStyle name="Normal 5 5 6 3 2" xfId="19024" xr:uid="{00000000-0005-0000-0000-00009D5C0000}"/>
    <cellStyle name="Normal 5 5 6 3 2 2" xfId="42369" xr:uid="{00000000-0005-0000-0000-00009E5C0000}"/>
    <cellStyle name="Normal 5 5 6 3 3" xfId="13870" xr:uid="{00000000-0005-0000-0000-00009F5C0000}"/>
    <cellStyle name="Normal 5 5 6 3 3 2" xfId="37054" xr:uid="{00000000-0005-0000-0000-0000A05C0000}"/>
    <cellStyle name="Normal 5 5 6 3 4" xfId="31744" xr:uid="{00000000-0005-0000-0000-0000A15C0000}"/>
    <cellStyle name="Normal 5 5 6 3 5" xfId="26429" xr:uid="{00000000-0005-0000-0000-0000A25C0000}"/>
    <cellStyle name="Normal 5 5 6 4" xfId="15651" xr:uid="{00000000-0005-0000-0000-0000A35C0000}"/>
    <cellStyle name="Normal 5 5 6 4 2" xfId="38838" xr:uid="{00000000-0005-0000-0000-0000A45C0000}"/>
    <cellStyle name="Normal 5 5 6 5" xfId="10342" xr:uid="{00000000-0005-0000-0000-0000A55C0000}"/>
    <cellStyle name="Normal 5 5 6 5 2" xfId="33523" xr:uid="{00000000-0005-0000-0000-0000A65C0000}"/>
    <cellStyle name="Normal 5 5 6 6" xfId="20969" xr:uid="{00000000-0005-0000-0000-0000A75C0000}"/>
    <cellStyle name="Normal 5 5 6 6 2" xfId="28213" xr:uid="{00000000-0005-0000-0000-0000A85C0000}"/>
    <cellStyle name="Normal 5 5 6 7" xfId="22898" xr:uid="{00000000-0005-0000-0000-0000A95C0000}"/>
    <cellStyle name="Normal 5 5 6 8" xfId="44164" xr:uid="{00000000-0005-0000-0000-0000AA5C0000}"/>
    <cellStyle name="Normal 5 5 6 9" xfId="5062" xr:uid="{00000000-0005-0000-0000-0000AB5C0000}"/>
    <cellStyle name="Normal 5 5 7" xfId="6015" xr:uid="{00000000-0005-0000-0000-0000AC5C0000}"/>
    <cellStyle name="Normal 5 5 7 2" xfId="16467" xr:uid="{00000000-0005-0000-0000-0000AD5C0000}"/>
    <cellStyle name="Normal 5 5 7 2 2" xfId="39655" xr:uid="{00000000-0005-0000-0000-0000AE5C0000}"/>
    <cellStyle name="Normal 5 5 7 3" xfId="11157" xr:uid="{00000000-0005-0000-0000-0000AF5C0000}"/>
    <cellStyle name="Normal 5 5 7 3 2" xfId="34340" xr:uid="{00000000-0005-0000-0000-0000B05C0000}"/>
    <cellStyle name="Normal 5 5 7 4" xfId="29030" xr:uid="{00000000-0005-0000-0000-0000B15C0000}"/>
    <cellStyle name="Normal 5 5 7 5" xfId="23715" xr:uid="{00000000-0005-0000-0000-0000B25C0000}"/>
    <cellStyle name="Normal 5 5 8" xfId="7754" xr:uid="{00000000-0005-0000-0000-0000B35C0000}"/>
    <cellStyle name="Normal 5 5 8 2" xfId="18085" xr:uid="{00000000-0005-0000-0000-0000B45C0000}"/>
    <cellStyle name="Normal 5 5 8 2 2" xfId="41423" xr:uid="{00000000-0005-0000-0000-0000B55C0000}"/>
    <cellStyle name="Normal 5 5 8 3" xfId="12924" xr:uid="{00000000-0005-0000-0000-0000B65C0000}"/>
    <cellStyle name="Normal 5 5 8 3 2" xfId="36108" xr:uid="{00000000-0005-0000-0000-0000B75C0000}"/>
    <cellStyle name="Normal 5 5 8 4" xfId="30798" xr:uid="{00000000-0005-0000-0000-0000B85C0000}"/>
    <cellStyle name="Normal 5 5 8 5" xfId="25483" xr:uid="{00000000-0005-0000-0000-0000B95C0000}"/>
    <cellStyle name="Normal 5 5 9" xfId="14706" xr:uid="{00000000-0005-0000-0000-0000BA5C0000}"/>
    <cellStyle name="Normal 5 5 9 2" xfId="37892" xr:uid="{00000000-0005-0000-0000-0000BB5C0000}"/>
    <cellStyle name="Normal 5 6" xfId="464" xr:uid="{00000000-0005-0000-0000-0000BC5C0000}"/>
    <cellStyle name="Normal 5 6 10" xfId="9446" xr:uid="{00000000-0005-0000-0000-0000BD5C0000}"/>
    <cellStyle name="Normal 5 6 10 2" xfId="32627" xr:uid="{00000000-0005-0000-0000-0000BE5C0000}"/>
    <cellStyle name="Normal 5 6 11" xfId="20073" xr:uid="{00000000-0005-0000-0000-0000BF5C0000}"/>
    <cellStyle name="Normal 5 6 11 2" xfId="27317" xr:uid="{00000000-0005-0000-0000-0000C05C0000}"/>
    <cellStyle name="Normal 5 6 12" xfId="22002" xr:uid="{00000000-0005-0000-0000-0000C15C0000}"/>
    <cellStyle name="Normal 5 6 13" xfId="43268" xr:uid="{00000000-0005-0000-0000-0000C25C0000}"/>
    <cellStyle name="Normal 5 6 14" xfId="5063" xr:uid="{00000000-0005-0000-0000-0000C35C0000}"/>
    <cellStyle name="Normal 5 6 15" xfId="2428" xr:uid="{00000000-0005-0000-0000-0000C45C0000}"/>
    <cellStyle name="Normal 5 6 2" xfId="736" xr:uid="{00000000-0005-0000-0000-0000C55C0000}"/>
    <cellStyle name="Normal 5 6 2 10" xfId="43537" xr:uid="{00000000-0005-0000-0000-0000C65C0000}"/>
    <cellStyle name="Normal 5 6 2 11" xfId="5064" xr:uid="{00000000-0005-0000-0000-0000C75C0000}"/>
    <cellStyle name="Normal 5 6 2 12" xfId="2697" xr:uid="{00000000-0005-0000-0000-0000C85C0000}"/>
    <cellStyle name="Normal 5 6 2 2" xfId="1152" xr:uid="{00000000-0005-0000-0000-0000C95C0000}"/>
    <cellStyle name="Normal 5 6 2 2 10" xfId="5065" xr:uid="{00000000-0005-0000-0000-0000CA5C0000}"/>
    <cellStyle name="Normal 5 6 2 2 11" xfId="3103" xr:uid="{00000000-0005-0000-0000-0000CB5C0000}"/>
    <cellStyle name="Normal 5 6 2 2 2" xfId="1967" xr:uid="{00000000-0005-0000-0000-0000CC5C0000}"/>
    <cellStyle name="Normal 5 6 2 2 2 10" xfId="3915" xr:uid="{00000000-0005-0000-0000-0000CD5C0000}"/>
    <cellStyle name="Normal 5 6 2 2 2 2" xfId="7524" xr:uid="{00000000-0005-0000-0000-0000CE5C0000}"/>
    <cellStyle name="Normal 5 6 2 2 2 2 2" xfId="17868" xr:uid="{00000000-0005-0000-0000-0000CF5C0000}"/>
    <cellStyle name="Normal 5 6 2 2 2 2 2 2" xfId="41192" xr:uid="{00000000-0005-0000-0000-0000D05C0000}"/>
    <cellStyle name="Normal 5 6 2 2 2 2 3" xfId="12694" xr:uid="{00000000-0005-0000-0000-0000D15C0000}"/>
    <cellStyle name="Normal 5 6 2 2 2 2 3 2" xfId="35877" xr:uid="{00000000-0005-0000-0000-0000D25C0000}"/>
    <cellStyle name="Normal 5 6 2 2 2 2 4" xfId="30567" xr:uid="{00000000-0005-0000-0000-0000D35C0000}"/>
    <cellStyle name="Normal 5 6 2 2 2 2 5" xfId="25252" xr:uid="{00000000-0005-0000-0000-0000D45C0000}"/>
    <cellStyle name="Normal 5 6 2 2 2 3" xfId="9158" xr:uid="{00000000-0005-0000-0000-0000D55C0000}"/>
    <cellStyle name="Normal 5 6 2 2 2 3 2" xfId="19615" xr:uid="{00000000-0005-0000-0000-0000D65C0000}"/>
    <cellStyle name="Normal 5 6 2 2 2 3 2 2" xfId="42960" xr:uid="{00000000-0005-0000-0000-0000D75C0000}"/>
    <cellStyle name="Normal 5 6 2 2 2 3 3" xfId="14461" xr:uid="{00000000-0005-0000-0000-0000D85C0000}"/>
    <cellStyle name="Normal 5 6 2 2 2 3 3 2" xfId="37645" xr:uid="{00000000-0005-0000-0000-0000D95C0000}"/>
    <cellStyle name="Normal 5 6 2 2 2 3 4" xfId="32335" xr:uid="{00000000-0005-0000-0000-0000DA5C0000}"/>
    <cellStyle name="Normal 5 6 2 2 2 3 5" xfId="27020" xr:uid="{00000000-0005-0000-0000-0000DB5C0000}"/>
    <cellStyle name="Normal 5 6 2 2 2 4" xfId="16242" xr:uid="{00000000-0005-0000-0000-0000DC5C0000}"/>
    <cellStyle name="Normal 5 6 2 2 2 4 2" xfId="39429" xr:uid="{00000000-0005-0000-0000-0000DD5C0000}"/>
    <cellStyle name="Normal 5 6 2 2 2 5" xfId="10933" xr:uid="{00000000-0005-0000-0000-0000DE5C0000}"/>
    <cellStyle name="Normal 5 6 2 2 2 5 2" xfId="34114" xr:uid="{00000000-0005-0000-0000-0000DF5C0000}"/>
    <cellStyle name="Normal 5 6 2 2 2 6" xfId="21560" xr:uid="{00000000-0005-0000-0000-0000E05C0000}"/>
    <cellStyle name="Normal 5 6 2 2 2 6 2" xfId="28804" xr:uid="{00000000-0005-0000-0000-0000E15C0000}"/>
    <cellStyle name="Normal 5 6 2 2 2 7" xfId="23489" xr:uid="{00000000-0005-0000-0000-0000E25C0000}"/>
    <cellStyle name="Normal 5 6 2 2 2 8" xfId="44755" xr:uid="{00000000-0005-0000-0000-0000E35C0000}"/>
    <cellStyle name="Normal 5 6 2 2 2 9" xfId="5066" xr:uid="{00000000-0005-0000-0000-0000E45C0000}"/>
    <cellStyle name="Normal 5 6 2 2 3" xfId="6724" xr:uid="{00000000-0005-0000-0000-0000E55C0000}"/>
    <cellStyle name="Normal 5 6 2 2 3 2" xfId="17116" xr:uid="{00000000-0005-0000-0000-0000E65C0000}"/>
    <cellStyle name="Normal 5 6 2 2 3 2 2" xfId="40380" xr:uid="{00000000-0005-0000-0000-0000E75C0000}"/>
    <cellStyle name="Normal 5 6 2 2 3 3" xfId="11882" xr:uid="{00000000-0005-0000-0000-0000E85C0000}"/>
    <cellStyle name="Normal 5 6 2 2 3 3 2" xfId="35065" xr:uid="{00000000-0005-0000-0000-0000E95C0000}"/>
    <cellStyle name="Normal 5 6 2 2 3 4" xfId="29755" xr:uid="{00000000-0005-0000-0000-0000EA5C0000}"/>
    <cellStyle name="Normal 5 6 2 2 3 5" xfId="24440" xr:uid="{00000000-0005-0000-0000-0000EB5C0000}"/>
    <cellStyle name="Normal 5 6 2 2 4" xfId="8405" xr:uid="{00000000-0005-0000-0000-0000EC5C0000}"/>
    <cellStyle name="Normal 5 6 2 2 4 2" xfId="18803" xr:uid="{00000000-0005-0000-0000-0000ED5C0000}"/>
    <cellStyle name="Normal 5 6 2 2 4 2 2" xfId="42148" xr:uid="{00000000-0005-0000-0000-0000EE5C0000}"/>
    <cellStyle name="Normal 5 6 2 2 4 3" xfId="13649" xr:uid="{00000000-0005-0000-0000-0000EF5C0000}"/>
    <cellStyle name="Normal 5 6 2 2 4 3 2" xfId="36833" xr:uid="{00000000-0005-0000-0000-0000F05C0000}"/>
    <cellStyle name="Normal 5 6 2 2 4 4" xfId="31523" xr:uid="{00000000-0005-0000-0000-0000F15C0000}"/>
    <cellStyle name="Normal 5 6 2 2 4 5" xfId="26208" xr:uid="{00000000-0005-0000-0000-0000F25C0000}"/>
    <cellStyle name="Normal 5 6 2 2 5" xfId="15430" xr:uid="{00000000-0005-0000-0000-0000F35C0000}"/>
    <cellStyle name="Normal 5 6 2 2 5 2" xfId="38617" xr:uid="{00000000-0005-0000-0000-0000F45C0000}"/>
    <cellStyle name="Normal 5 6 2 2 6" xfId="10121" xr:uid="{00000000-0005-0000-0000-0000F55C0000}"/>
    <cellStyle name="Normal 5 6 2 2 6 2" xfId="33302" xr:uid="{00000000-0005-0000-0000-0000F65C0000}"/>
    <cellStyle name="Normal 5 6 2 2 7" xfId="20748" xr:uid="{00000000-0005-0000-0000-0000F75C0000}"/>
    <cellStyle name="Normal 5 6 2 2 7 2" xfId="27992" xr:uid="{00000000-0005-0000-0000-0000F85C0000}"/>
    <cellStyle name="Normal 5 6 2 2 8" xfId="22677" xr:uid="{00000000-0005-0000-0000-0000F95C0000}"/>
    <cellStyle name="Normal 5 6 2 2 9" xfId="43943" xr:uid="{00000000-0005-0000-0000-0000FA5C0000}"/>
    <cellStyle name="Normal 5 6 2 3" xfId="1560" xr:uid="{00000000-0005-0000-0000-0000FB5C0000}"/>
    <cellStyle name="Normal 5 6 2 3 10" xfId="3509" xr:uid="{00000000-0005-0000-0000-0000FC5C0000}"/>
    <cellStyle name="Normal 5 6 2 3 2" xfId="7124" xr:uid="{00000000-0005-0000-0000-0000FD5C0000}"/>
    <cellStyle name="Normal 5 6 2 3 2 2" xfId="17486" xr:uid="{00000000-0005-0000-0000-0000FE5C0000}"/>
    <cellStyle name="Normal 5 6 2 3 2 2 2" xfId="40786" xr:uid="{00000000-0005-0000-0000-0000FF5C0000}"/>
    <cellStyle name="Normal 5 6 2 3 2 3" xfId="12288" xr:uid="{00000000-0005-0000-0000-0000005D0000}"/>
    <cellStyle name="Normal 5 6 2 3 2 3 2" xfId="35471" xr:uid="{00000000-0005-0000-0000-0000015D0000}"/>
    <cellStyle name="Normal 5 6 2 3 2 4" xfId="30161" xr:uid="{00000000-0005-0000-0000-0000025D0000}"/>
    <cellStyle name="Normal 5 6 2 3 2 5" xfId="24846" xr:uid="{00000000-0005-0000-0000-0000035D0000}"/>
    <cellStyle name="Normal 5 6 2 3 3" xfId="8775" xr:uid="{00000000-0005-0000-0000-0000045D0000}"/>
    <cellStyle name="Normal 5 6 2 3 3 2" xfId="19209" xr:uid="{00000000-0005-0000-0000-0000055D0000}"/>
    <cellStyle name="Normal 5 6 2 3 3 2 2" xfId="42554" xr:uid="{00000000-0005-0000-0000-0000065D0000}"/>
    <cellStyle name="Normal 5 6 2 3 3 3" xfId="14055" xr:uid="{00000000-0005-0000-0000-0000075D0000}"/>
    <cellStyle name="Normal 5 6 2 3 3 3 2" xfId="37239" xr:uid="{00000000-0005-0000-0000-0000085D0000}"/>
    <cellStyle name="Normal 5 6 2 3 3 4" xfId="31929" xr:uid="{00000000-0005-0000-0000-0000095D0000}"/>
    <cellStyle name="Normal 5 6 2 3 3 5" xfId="26614" xr:uid="{00000000-0005-0000-0000-00000A5D0000}"/>
    <cellStyle name="Normal 5 6 2 3 4" xfId="15836" xr:uid="{00000000-0005-0000-0000-00000B5D0000}"/>
    <cellStyle name="Normal 5 6 2 3 4 2" xfId="39023" xr:uid="{00000000-0005-0000-0000-00000C5D0000}"/>
    <cellStyle name="Normal 5 6 2 3 5" xfId="10527" xr:uid="{00000000-0005-0000-0000-00000D5D0000}"/>
    <cellStyle name="Normal 5 6 2 3 5 2" xfId="33708" xr:uid="{00000000-0005-0000-0000-00000E5D0000}"/>
    <cellStyle name="Normal 5 6 2 3 6" xfId="21154" xr:uid="{00000000-0005-0000-0000-00000F5D0000}"/>
    <cellStyle name="Normal 5 6 2 3 6 2" xfId="28398" xr:uid="{00000000-0005-0000-0000-0000105D0000}"/>
    <cellStyle name="Normal 5 6 2 3 7" xfId="23083" xr:uid="{00000000-0005-0000-0000-0000115D0000}"/>
    <cellStyle name="Normal 5 6 2 3 8" xfId="44349" xr:uid="{00000000-0005-0000-0000-0000125D0000}"/>
    <cellStyle name="Normal 5 6 2 3 9" xfId="5067" xr:uid="{00000000-0005-0000-0000-0000135D0000}"/>
    <cellStyle name="Normal 5 6 2 4" xfId="6325" xr:uid="{00000000-0005-0000-0000-0000145D0000}"/>
    <cellStyle name="Normal 5 6 2 4 2" xfId="16758" xr:uid="{00000000-0005-0000-0000-0000155D0000}"/>
    <cellStyle name="Normal 5 6 2 4 2 2" xfId="39974" xr:uid="{00000000-0005-0000-0000-0000165D0000}"/>
    <cellStyle name="Normal 5 6 2 4 3" xfId="11476" xr:uid="{00000000-0005-0000-0000-0000175D0000}"/>
    <cellStyle name="Normal 5 6 2 4 3 2" xfId="34659" xr:uid="{00000000-0005-0000-0000-0000185D0000}"/>
    <cellStyle name="Normal 5 6 2 4 4" xfId="29349" xr:uid="{00000000-0005-0000-0000-0000195D0000}"/>
    <cellStyle name="Normal 5 6 2 4 5" xfId="24034" xr:uid="{00000000-0005-0000-0000-00001A5D0000}"/>
    <cellStyle name="Normal 5 6 2 5" xfId="8047" xr:uid="{00000000-0005-0000-0000-00001B5D0000}"/>
    <cellStyle name="Normal 5 6 2 5 2" xfId="18398" xr:uid="{00000000-0005-0000-0000-00001C5D0000}"/>
    <cellStyle name="Normal 5 6 2 5 2 2" xfId="41742" xr:uid="{00000000-0005-0000-0000-00001D5D0000}"/>
    <cellStyle name="Normal 5 6 2 5 3" xfId="13243" xr:uid="{00000000-0005-0000-0000-00001E5D0000}"/>
    <cellStyle name="Normal 5 6 2 5 3 2" xfId="36427" xr:uid="{00000000-0005-0000-0000-00001F5D0000}"/>
    <cellStyle name="Normal 5 6 2 5 4" xfId="31117" xr:uid="{00000000-0005-0000-0000-0000205D0000}"/>
    <cellStyle name="Normal 5 6 2 5 5" xfId="25802" xr:uid="{00000000-0005-0000-0000-0000215D0000}"/>
    <cellStyle name="Normal 5 6 2 6" xfId="15024" xr:uid="{00000000-0005-0000-0000-0000225D0000}"/>
    <cellStyle name="Normal 5 6 2 6 2" xfId="38211" xr:uid="{00000000-0005-0000-0000-0000235D0000}"/>
    <cellStyle name="Normal 5 6 2 7" xfId="9715" xr:uid="{00000000-0005-0000-0000-0000245D0000}"/>
    <cellStyle name="Normal 5 6 2 7 2" xfId="32896" xr:uid="{00000000-0005-0000-0000-0000255D0000}"/>
    <cellStyle name="Normal 5 6 2 8" xfId="20342" xr:uid="{00000000-0005-0000-0000-0000265D0000}"/>
    <cellStyle name="Normal 5 6 2 8 2" xfId="27586" xr:uid="{00000000-0005-0000-0000-0000275D0000}"/>
    <cellStyle name="Normal 5 6 2 9" xfId="22271" xr:uid="{00000000-0005-0000-0000-0000285D0000}"/>
    <cellStyle name="Normal 5 6 3" xfId="873" xr:uid="{00000000-0005-0000-0000-0000295D0000}"/>
    <cellStyle name="Normal 5 6 3 10" xfId="43666" xr:uid="{00000000-0005-0000-0000-00002A5D0000}"/>
    <cellStyle name="Normal 5 6 3 11" xfId="5068" xr:uid="{00000000-0005-0000-0000-00002B5D0000}"/>
    <cellStyle name="Normal 5 6 3 12" xfId="2826" xr:uid="{00000000-0005-0000-0000-00002C5D0000}"/>
    <cellStyle name="Normal 5 6 3 2" xfId="1281" xr:uid="{00000000-0005-0000-0000-00002D5D0000}"/>
    <cellStyle name="Normal 5 6 3 2 10" xfId="5069" xr:uid="{00000000-0005-0000-0000-00002E5D0000}"/>
    <cellStyle name="Normal 5 6 3 2 11" xfId="3232" xr:uid="{00000000-0005-0000-0000-00002F5D0000}"/>
    <cellStyle name="Normal 5 6 3 2 2" xfId="2096" xr:uid="{00000000-0005-0000-0000-0000305D0000}"/>
    <cellStyle name="Normal 5 6 3 2 2 10" xfId="4044" xr:uid="{00000000-0005-0000-0000-0000315D0000}"/>
    <cellStyle name="Normal 5 6 3 2 2 2" xfId="7651" xr:uid="{00000000-0005-0000-0000-0000325D0000}"/>
    <cellStyle name="Normal 5 6 3 2 2 2 2" xfId="17985" xr:uid="{00000000-0005-0000-0000-0000335D0000}"/>
    <cellStyle name="Normal 5 6 3 2 2 2 2 2" xfId="41321" xr:uid="{00000000-0005-0000-0000-0000345D0000}"/>
    <cellStyle name="Normal 5 6 3 2 2 2 3" xfId="12823" xr:uid="{00000000-0005-0000-0000-0000355D0000}"/>
    <cellStyle name="Normal 5 6 3 2 2 2 3 2" xfId="36006" xr:uid="{00000000-0005-0000-0000-0000365D0000}"/>
    <cellStyle name="Normal 5 6 3 2 2 2 4" xfId="30696" xr:uid="{00000000-0005-0000-0000-0000375D0000}"/>
    <cellStyle name="Normal 5 6 3 2 2 2 5" xfId="25381" xr:uid="{00000000-0005-0000-0000-0000385D0000}"/>
    <cellStyle name="Normal 5 6 3 2 2 3" xfId="9275" xr:uid="{00000000-0005-0000-0000-0000395D0000}"/>
    <cellStyle name="Normal 5 6 3 2 2 3 2" xfId="19744" xr:uid="{00000000-0005-0000-0000-00003A5D0000}"/>
    <cellStyle name="Normal 5 6 3 2 2 3 2 2" xfId="43089" xr:uid="{00000000-0005-0000-0000-00003B5D0000}"/>
    <cellStyle name="Normal 5 6 3 2 2 3 3" xfId="14590" xr:uid="{00000000-0005-0000-0000-00003C5D0000}"/>
    <cellStyle name="Normal 5 6 3 2 2 3 3 2" xfId="37774" xr:uid="{00000000-0005-0000-0000-00003D5D0000}"/>
    <cellStyle name="Normal 5 6 3 2 2 3 4" xfId="32464" xr:uid="{00000000-0005-0000-0000-00003E5D0000}"/>
    <cellStyle name="Normal 5 6 3 2 2 3 5" xfId="27149" xr:uid="{00000000-0005-0000-0000-00003F5D0000}"/>
    <cellStyle name="Normal 5 6 3 2 2 4" xfId="16371" xr:uid="{00000000-0005-0000-0000-0000405D0000}"/>
    <cellStyle name="Normal 5 6 3 2 2 4 2" xfId="39558" xr:uid="{00000000-0005-0000-0000-0000415D0000}"/>
    <cellStyle name="Normal 5 6 3 2 2 5" xfId="11062" xr:uid="{00000000-0005-0000-0000-0000425D0000}"/>
    <cellStyle name="Normal 5 6 3 2 2 5 2" xfId="34243" xr:uid="{00000000-0005-0000-0000-0000435D0000}"/>
    <cellStyle name="Normal 5 6 3 2 2 6" xfId="21689" xr:uid="{00000000-0005-0000-0000-0000445D0000}"/>
    <cellStyle name="Normal 5 6 3 2 2 6 2" xfId="28933" xr:uid="{00000000-0005-0000-0000-0000455D0000}"/>
    <cellStyle name="Normal 5 6 3 2 2 7" xfId="23618" xr:uid="{00000000-0005-0000-0000-0000465D0000}"/>
    <cellStyle name="Normal 5 6 3 2 2 8" xfId="44884" xr:uid="{00000000-0005-0000-0000-0000475D0000}"/>
    <cellStyle name="Normal 5 6 3 2 2 9" xfId="5070" xr:uid="{00000000-0005-0000-0000-0000485D0000}"/>
    <cellStyle name="Normal 5 6 3 2 3" xfId="6851" xr:uid="{00000000-0005-0000-0000-0000495D0000}"/>
    <cellStyle name="Normal 5 6 3 2 3 2" xfId="17221" xr:uid="{00000000-0005-0000-0000-00004A5D0000}"/>
    <cellStyle name="Normal 5 6 3 2 3 2 2" xfId="40509" xr:uid="{00000000-0005-0000-0000-00004B5D0000}"/>
    <cellStyle name="Normal 5 6 3 2 3 3" xfId="12011" xr:uid="{00000000-0005-0000-0000-00004C5D0000}"/>
    <cellStyle name="Normal 5 6 3 2 3 3 2" xfId="35194" xr:uid="{00000000-0005-0000-0000-00004D5D0000}"/>
    <cellStyle name="Normal 5 6 3 2 3 4" xfId="29884" xr:uid="{00000000-0005-0000-0000-00004E5D0000}"/>
    <cellStyle name="Normal 5 6 3 2 3 5" xfId="24569" xr:uid="{00000000-0005-0000-0000-00004F5D0000}"/>
    <cellStyle name="Normal 5 6 3 2 4" xfId="8510" xr:uid="{00000000-0005-0000-0000-0000505D0000}"/>
    <cellStyle name="Normal 5 6 3 2 4 2" xfId="18932" xr:uid="{00000000-0005-0000-0000-0000515D0000}"/>
    <cellStyle name="Normal 5 6 3 2 4 2 2" xfId="42277" xr:uid="{00000000-0005-0000-0000-0000525D0000}"/>
    <cellStyle name="Normal 5 6 3 2 4 3" xfId="13778" xr:uid="{00000000-0005-0000-0000-0000535D0000}"/>
    <cellStyle name="Normal 5 6 3 2 4 3 2" xfId="36962" xr:uid="{00000000-0005-0000-0000-0000545D0000}"/>
    <cellStyle name="Normal 5 6 3 2 4 4" xfId="31652" xr:uid="{00000000-0005-0000-0000-0000555D0000}"/>
    <cellStyle name="Normal 5 6 3 2 4 5" xfId="26337" xr:uid="{00000000-0005-0000-0000-0000565D0000}"/>
    <cellStyle name="Normal 5 6 3 2 5" xfId="15559" xr:uid="{00000000-0005-0000-0000-0000575D0000}"/>
    <cellStyle name="Normal 5 6 3 2 5 2" xfId="38746" xr:uid="{00000000-0005-0000-0000-0000585D0000}"/>
    <cellStyle name="Normal 5 6 3 2 6" xfId="10250" xr:uid="{00000000-0005-0000-0000-0000595D0000}"/>
    <cellStyle name="Normal 5 6 3 2 6 2" xfId="33431" xr:uid="{00000000-0005-0000-0000-00005A5D0000}"/>
    <cellStyle name="Normal 5 6 3 2 7" xfId="20877" xr:uid="{00000000-0005-0000-0000-00005B5D0000}"/>
    <cellStyle name="Normal 5 6 3 2 7 2" xfId="28121" xr:uid="{00000000-0005-0000-0000-00005C5D0000}"/>
    <cellStyle name="Normal 5 6 3 2 8" xfId="22806" xr:uid="{00000000-0005-0000-0000-00005D5D0000}"/>
    <cellStyle name="Normal 5 6 3 2 9" xfId="44072" xr:uid="{00000000-0005-0000-0000-00005E5D0000}"/>
    <cellStyle name="Normal 5 6 3 3" xfId="1689" xr:uid="{00000000-0005-0000-0000-00005F5D0000}"/>
    <cellStyle name="Normal 5 6 3 3 10" xfId="3638" xr:uid="{00000000-0005-0000-0000-0000605D0000}"/>
    <cellStyle name="Normal 5 6 3 3 2" xfId="7251" xr:uid="{00000000-0005-0000-0000-0000615D0000}"/>
    <cellStyle name="Normal 5 6 3 3 2 2" xfId="17603" xr:uid="{00000000-0005-0000-0000-0000625D0000}"/>
    <cellStyle name="Normal 5 6 3 3 2 2 2" xfId="40915" xr:uid="{00000000-0005-0000-0000-0000635D0000}"/>
    <cellStyle name="Normal 5 6 3 3 2 3" xfId="12417" xr:uid="{00000000-0005-0000-0000-0000645D0000}"/>
    <cellStyle name="Normal 5 6 3 3 2 3 2" xfId="35600" xr:uid="{00000000-0005-0000-0000-0000655D0000}"/>
    <cellStyle name="Normal 5 6 3 3 2 4" xfId="30290" xr:uid="{00000000-0005-0000-0000-0000665D0000}"/>
    <cellStyle name="Normal 5 6 3 3 2 5" xfId="24975" xr:uid="{00000000-0005-0000-0000-0000675D0000}"/>
    <cellStyle name="Normal 5 6 3 3 3" xfId="8892" xr:uid="{00000000-0005-0000-0000-0000685D0000}"/>
    <cellStyle name="Normal 5 6 3 3 3 2" xfId="19338" xr:uid="{00000000-0005-0000-0000-0000695D0000}"/>
    <cellStyle name="Normal 5 6 3 3 3 2 2" xfId="42683" xr:uid="{00000000-0005-0000-0000-00006A5D0000}"/>
    <cellStyle name="Normal 5 6 3 3 3 3" xfId="14184" xr:uid="{00000000-0005-0000-0000-00006B5D0000}"/>
    <cellStyle name="Normal 5 6 3 3 3 3 2" xfId="37368" xr:uid="{00000000-0005-0000-0000-00006C5D0000}"/>
    <cellStyle name="Normal 5 6 3 3 3 4" xfId="32058" xr:uid="{00000000-0005-0000-0000-00006D5D0000}"/>
    <cellStyle name="Normal 5 6 3 3 3 5" xfId="26743" xr:uid="{00000000-0005-0000-0000-00006E5D0000}"/>
    <cellStyle name="Normal 5 6 3 3 4" xfId="15965" xr:uid="{00000000-0005-0000-0000-00006F5D0000}"/>
    <cellStyle name="Normal 5 6 3 3 4 2" xfId="39152" xr:uid="{00000000-0005-0000-0000-0000705D0000}"/>
    <cellStyle name="Normal 5 6 3 3 5" xfId="10656" xr:uid="{00000000-0005-0000-0000-0000715D0000}"/>
    <cellStyle name="Normal 5 6 3 3 5 2" xfId="33837" xr:uid="{00000000-0005-0000-0000-0000725D0000}"/>
    <cellStyle name="Normal 5 6 3 3 6" xfId="21283" xr:uid="{00000000-0005-0000-0000-0000735D0000}"/>
    <cellStyle name="Normal 5 6 3 3 6 2" xfId="28527" xr:uid="{00000000-0005-0000-0000-0000745D0000}"/>
    <cellStyle name="Normal 5 6 3 3 7" xfId="23212" xr:uid="{00000000-0005-0000-0000-0000755D0000}"/>
    <cellStyle name="Normal 5 6 3 3 8" xfId="44478" xr:uid="{00000000-0005-0000-0000-0000765D0000}"/>
    <cellStyle name="Normal 5 6 3 3 9" xfId="5071" xr:uid="{00000000-0005-0000-0000-0000775D0000}"/>
    <cellStyle name="Normal 5 6 3 4" xfId="6452" xr:uid="{00000000-0005-0000-0000-0000785D0000}"/>
    <cellStyle name="Normal 5 6 3 4 2" xfId="16863" xr:uid="{00000000-0005-0000-0000-0000795D0000}"/>
    <cellStyle name="Normal 5 6 3 4 2 2" xfId="40103" xr:uid="{00000000-0005-0000-0000-00007A5D0000}"/>
    <cellStyle name="Normal 5 6 3 4 3" xfId="11605" xr:uid="{00000000-0005-0000-0000-00007B5D0000}"/>
    <cellStyle name="Normal 5 6 3 4 3 2" xfId="34788" xr:uid="{00000000-0005-0000-0000-00007C5D0000}"/>
    <cellStyle name="Normal 5 6 3 4 4" xfId="29478" xr:uid="{00000000-0005-0000-0000-00007D5D0000}"/>
    <cellStyle name="Normal 5 6 3 4 5" xfId="24163" xr:uid="{00000000-0005-0000-0000-00007E5D0000}"/>
    <cellStyle name="Normal 5 6 3 5" xfId="8152" xr:uid="{00000000-0005-0000-0000-00007F5D0000}"/>
    <cellStyle name="Normal 5 6 3 5 2" xfId="18527" xr:uid="{00000000-0005-0000-0000-0000805D0000}"/>
    <cellStyle name="Normal 5 6 3 5 2 2" xfId="41871" xr:uid="{00000000-0005-0000-0000-0000815D0000}"/>
    <cellStyle name="Normal 5 6 3 5 3" xfId="13372" xr:uid="{00000000-0005-0000-0000-0000825D0000}"/>
    <cellStyle name="Normal 5 6 3 5 3 2" xfId="36556" xr:uid="{00000000-0005-0000-0000-0000835D0000}"/>
    <cellStyle name="Normal 5 6 3 5 4" xfId="31246" xr:uid="{00000000-0005-0000-0000-0000845D0000}"/>
    <cellStyle name="Normal 5 6 3 5 5" xfId="25931" xr:uid="{00000000-0005-0000-0000-0000855D0000}"/>
    <cellStyle name="Normal 5 6 3 6" xfId="15153" xr:uid="{00000000-0005-0000-0000-0000865D0000}"/>
    <cellStyle name="Normal 5 6 3 6 2" xfId="38340" xr:uid="{00000000-0005-0000-0000-0000875D0000}"/>
    <cellStyle name="Normal 5 6 3 7" xfId="9844" xr:uid="{00000000-0005-0000-0000-0000885D0000}"/>
    <cellStyle name="Normal 5 6 3 7 2" xfId="33025" xr:uid="{00000000-0005-0000-0000-0000895D0000}"/>
    <cellStyle name="Normal 5 6 3 8" xfId="20471" xr:uid="{00000000-0005-0000-0000-00008A5D0000}"/>
    <cellStyle name="Normal 5 6 3 8 2" xfId="27715" xr:uid="{00000000-0005-0000-0000-00008B5D0000}"/>
    <cellStyle name="Normal 5 6 3 9" xfId="22400" xr:uid="{00000000-0005-0000-0000-00008C5D0000}"/>
    <cellStyle name="Normal 5 6 4" xfId="1017" xr:uid="{00000000-0005-0000-0000-00008D5D0000}"/>
    <cellStyle name="Normal 5 6 4 10" xfId="5072" xr:uid="{00000000-0005-0000-0000-00008E5D0000}"/>
    <cellStyle name="Normal 5 6 4 11" xfId="2968" xr:uid="{00000000-0005-0000-0000-00008F5D0000}"/>
    <cellStyle name="Normal 5 6 4 2" xfId="1832" xr:uid="{00000000-0005-0000-0000-0000905D0000}"/>
    <cellStyle name="Normal 5 6 4 2 10" xfId="3780" xr:uid="{00000000-0005-0000-0000-0000915D0000}"/>
    <cellStyle name="Normal 5 6 4 2 2" xfId="7391" xr:uid="{00000000-0005-0000-0000-0000925D0000}"/>
    <cellStyle name="Normal 5 6 4 2 2 2" xfId="17745" xr:uid="{00000000-0005-0000-0000-0000935D0000}"/>
    <cellStyle name="Normal 5 6 4 2 2 2 2" xfId="41057" xr:uid="{00000000-0005-0000-0000-0000945D0000}"/>
    <cellStyle name="Normal 5 6 4 2 2 3" xfId="12559" xr:uid="{00000000-0005-0000-0000-0000955D0000}"/>
    <cellStyle name="Normal 5 6 4 2 2 3 2" xfId="35742" xr:uid="{00000000-0005-0000-0000-0000965D0000}"/>
    <cellStyle name="Normal 5 6 4 2 2 4" xfId="30432" xr:uid="{00000000-0005-0000-0000-0000975D0000}"/>
    <cellStyle name="Normal 5 6 4 2 2 5" xfId="25117" xr:uid="{00000000-0005-0000-0000-0000985D0000}"/>
    <cellStyle name="Normal 5 6 4 2 3" xfId="9035" xr:uid="{00000000-0005-0000-0000-0000995D0000}"/>
    <cellStyle name="Normal 5 6 4 2 3 2" xfId="19480" xr:uid="{00000000-0005-0000-0000-00009A5D0000}"/>
    <cellStyle name="Normal 5 6 4 2 3 2 2" xfId="42825" xr:uid="{00000000-0005-0000-0000-00009B5D0000}"/>
    <cellStyle name="Normal 5 6 4 2 3 3" xfId="14326" xr:uid="{00000000-0005-0000-0000-00009C5D0000}"/>
    <cellStyle name="Normal 5 6 4 2 3 3 2" xfId="37510" xr:uid="{00000000-0005-0000-0000-00009D5D0000}"/>
    <cellStyle name="Normal 5 6 4 2 3 4" xfId="32200" xr:uid="{00000000-0005-0000-0000-00009E5D0000}"/>
    <cellStyle name="Normal 5 6 4 2 3 5" xfId="26885" xr:uid="{00000000-0005-0000-0000-00009F5D0000}"/>
    <cellStyle name="Normal 5 6 4 2 4" xfId="16107" xr:uid="{00000000-0005-0000-0000-0000A05D0000}"/>
    <cellStyle name="Normal 5 6 4 2 4 2" xfId="39294" xr:uid="{00000000-0005-0000-0000-0000A15D0000}"/>
    <cellStyle name="Normal 5 6 4 2 5" xfId="10798" xr:uid="{00000000-0005-0000-0000-0000A25D0000}"/>
    <cellStyle name="Normal 5 6 4 2 5 2" xfId="33979" xr:uid="{00000000-0005-0000-0000-0000A35D0000}"/>
    <cellStyle name="Normal 5 6 4 2 6" xfId="21425" xr:uid="{00000000-0005-0000-0000-0000A45D0000}"/>
    <cellStyle name="Normal 5 6 4 2 6 2" xfId="28669" xr:uid="{00000000-0005-0000-0000-0000A55D0000}"/>
    <cellStyle name="Normal 5 6 4 2 7" xfId="23354" xr:uid="{00000000-0005-0000-0000-0000A65D0000}"/>
    <cellStyle name="Normal 5 6 4 2 8" xfId="44620" xr:uid="{00000000-0005-0000-0000-0000A75D0000}"/>
    <cellStyle name="Normal 5 6 4 2 9" xfId="5073" xr:uid="{00000000-0005-0000-0000-0000A85D0000}"/>
    <cellStyle name="Normal 5 6 4 3" xfId="6591" xr:uid="{00000000-0005-0000-0000-0000A95D0000}"/>
    <cellStyle name="Normal 5 6 4 3 2" xfId="16993" xr:uid="{00000000-0005-0000-0000-0000AA5D0000}"/>
    <cellStyle name="Normal 5 6 4 3 2 2" xfId="40245" xr:uid="{00000000-0005-0000-0000-0000AB5D0000}"/>
    <cellStyle name="Normal 5 6 4 3 3" xfId="11747" xr:uid="{00000000-0005-0000-0000-0000AC5D0000}"/>
    <cellStyle name="Normal 5 6 4 3 3 2" xfId="34930" xr:uid="{00000000-0005-0000-0000-0000AD5D0000}"/>
    <cellStyle name="Normal 5 6 4 3 4" xfId="29620" xr:uid="{00000000-0005-0000-0000-0000AE5D0000}"/>
    <cellStyle name="Normal 5 6 4 3 5" xfId="24305" xr:uid="{00000000-0005-0000-0000-0000AF5D0000}"/>
    <cellStyle name="Normal 5 6 4 4" xfId="8282" xr:uid="{00000000-0005-0000-0000-0000B05D0000}"/>
    <cellStyle name="Normal 5 6 4 4 2" xfId="18668" xr:uid="{00000000-0005-0000-0000-0000B15D0000}"/>
    <cellStyle name="Normal 5 6 4 4 2 2" xfId="42013" xr:uid="{00000000-0005-0000-0000-0000B25D0000}"/>
    <cellStyle name="Normal 5 6 4 4 3" xfId="13514" xr:uid="{00000000-0005-0000-0000-0000B35D0000}"/>
    <cellStyle name="Normal 5 6 4 4 3 2" xfId="36698" xr:uid="{00000000-0005-0000-0000-0000B45D0000}"/>
    <cellStyle name="Normal 5 6 4 4 4" xfId="31388" xr:uid="{00000000-0005-0000-0000-0000B55D0000}"/>
    <cellStyle name="Normal 5 6 4 4 5" xfId="26073" xr:uid="{00000000-0005-0000-0000-0000B65D0000}"/>
    <cellStyle name="Normal 5 6 4 5" xfId="15295" xr:uid="{00000000-0005-0000-0000-0000B75D0000}"/>
    <cellStyle name="Normal 5 6 4 5 2" xfId="38482" xr:uid="{00000000-0005-0000-0000-0000B85D0000}"/>
    <cellStyle name="Normal 5 6 4 6" xfId="9986" xr:uid="{00000000-0005-0000-0000-0000B95D0000}"/>
    <cellStyle name="Normal 5 6 4 6 2" xfId="33167" xr:uid="{00000000-0005-0000-0000-0000BA5D0000}"/>
    <cellStyle name="Normal 5 6 4 7" xfId="20613" xr:uid="{00000000-0005-0000-0000-0000BB5D0000}"/>
    <cellStyle name="Normal 5 6 4 7 2" xfId="27857" xr:uid="{00000000-0005-0000-0000-0000BC5D0000}"/>
    <cellStyle name="Normal 5 6 4 8" xfId="22542" xr:uid="{00000000-0005-0000-0000-0000BD5D0000}"/>
    <cellStyle name="Normal 5 6 4 9" xfId="43808" xr:uid="{00000000-0005-0000-0000-0000BE5D0000}"/>
    <cellStyle name="Normal 5 6 5" xfId="598" xr:uid="{00000000-0005-0000-0000-0000BF5D0000}"/>
    <cellStyle name="Normal 5 6 5 10" xfId="2562" xr:uid="{00000000-0005-0000-0000-0000C05D0000}"/>
    <cellStyle name="Normal 5 6 5 2" xfId="6192" xr:uid="{00000000-0005-0000-0000-0000C15D0000}"/>
    <cellStyle name="Normal 5 6 5 2 2" xfId="16635" xr:uid="{00000000-0005-0000-0000-0000C25D0000}"/>
    <cellStyle name="Normal 5 6 5 2 2 2" xfId="39839" xr:uid="{00000000-0005-0000-0000-0000C35D0000}"/>
    <cellStyle name="Normal 5 6 5 2 3" xfId="11341" xr:uid="{00000000-0005-0000-0000-0000C45D0000}"/>
    <cellStyle name="Normal 5 6 5 2 3 2" xfId="34524" xr:uid="{00000000-0005-0000-0000-0000C55D0000}"/>
    <cellStyle name="Normal 5 6 5 2 4" xfId="29214" xr:uid="{00000000-0005-0000-0000-0000C65D0000}"/>
    <cellStyle name="Normal 5 6 5 2 5" xfId="23899" xr:uid="{00000000-0005-0000-0000-0000C75D0000}"/>
    <cellStyle name="Normal 5 6 5 3" xfId="7924" xr:uid="{00000000-0005-0000-0000-0000C85D0000}"/>
    <cellStyle name="Normal 5 6 5 3 2" xfId="18263" xr:uid="{00000000-0005-0000-0000-0000C95D0000}"/>
    <cellStyle name="Normal 5 6 5 3 2 2" xfId="41607" xr:uid="{00000000-0005-0000-0000-0000CA5D0000}"/>
    <cellStyle name="Normal 5 6 5 3 3" xfId="13108" xr:uid="{00000000-0005-0000-0000-0000CB5D0000}"/>
    <cellStyle name="Normal 5 6 5 3 3 2" xfId="36292" xr:uid="{00000000-0005-0000-0000-0000CC5D0000}"/>
    <cellStyle name="Normal 5 6 5 3 4" xfId="30982" xr:uid="{00000000-0005-0000-0000-0000CD5D0000}"/>
    <cellStyle name="Normal 5 6 5 3 5" xfId="25667" xr:uid="{00000000-0005-0000-0000-0000CE5D0000}"/>
    <cellStyle name="Normal 5 6 5 4" xfId="14889" xr:uid="{00000000-0005-0000-0000-0000CF5D0000}"/>
    <cellStyle name="Normal 5 6 5 4 2" xfId="38076" xr:uid="{00000000-0005-0000-0000-0000D05D0000}"/>
    <cellStyle name="Normal 5 6 5 5" xfId="9580" xr:uid="{00000000-0005-0000-0000-0000D15D0000}"/>
    <cellStyle name="Normal 5 6 5 5 2" xfId="32761" xr:uid="{00000000-0005-0000-0000-0000D25D0000}"/>
    <cellStyle name="Normal 5 6 5 6" xfId="20207" xr:uid="{00000000-0005-0000-0000-0000D35D0000}"/>
    <cellStyle name="Normal 5 6 5 6 2" xfId="27451" xr:uid="{00000000-0005-0000-0000-0000D45D0000}"/>
    <cellStyle name="Normal 5 6 5 7" xfId="22136" xr:uid="{00000000-0005-0000-0000-0000D55D0000}"/>
    <cellStyle name="Normal 5 6 5 8" xfId="43402" xr:uid="{00000000-0005-0000-0000-0000D65D0000}"/>
    <cellStyle name="Normal 5 6 5 9" xfId="5074" xr:uid="{00000000-0005-0000-0000-0000D75D0000}"/>
    <cellStyle name="Normal 5 6 6" xfId="1425" xr:uid="{00000000-0005-0000-0000-0000D85D0000}"/>
    <cellStyle name="Normal 5 6 6 10" xfId="3374" xr:uid="{00000000-0005-0000-0000-0000D95D0000}"/>
    <cellStyle name="Normal 5 6 6 2" xfId="6991" xr:uid="{00000000-0005-0000-0000-0000DA5D0000}"/>
    <cellStyle name="Normal 5 6 6 2 2" xfId="17363" xr:uid="{00000000-0005-0000-0000-0000DB5D0000}"/>
    <cellStyle name="Normal 5 6 6 2 2 2" xfId="40651" xr:uid="{00000000-0005-0000-0000-0000DC5D0000}"/>
    <cellStyle name="Normal 5 6 6 2 3" xfId="12153" xr:uid="{00000000-0005-0000-0000-0000DD5D0000}"/>
    <cellStyle name="Normal 5 6 6 2 3 2" xfId="35336" xr:uid="{00000000-0005-0000-0000-0000DE5D0000}"/>
    <cellStyle name="Normal 5 6 6 2 4" xfId="30026" xr:uid="{00000000-0005-0000-0000-0000DF5D0000}"/>
    <cellStyle name="Normal 5 6 6 2 5" xfId="24711" xr:uid="{00000000-0005-0000-0000-0000E05D0000}"/>
    <cellStyle name="Normal 5 6 6 3" xfId="8652" xr:uid="{00000000-0005-0000-0000-0000E15D0000}"/>
    <cellStyle name="Normal 5 6 6 3 2" xfId="19074" xr:uid="{00000000-0005-0000-0000-0000E25D0000}"/>
    <cellStyle name="Normal 5 6 6 3 2 2" xfId="42419" xr:uid="{00000000-0005-0000-0000-0000E35D0000}"/>
    <cellStyle name="Normal 5 6 6 3 3" xfId="13920" xr:uid="{00000000-0005-0000-0000-0000E45D0000}"/>
    <cellStyle name="Normal 5 6 6 3 3 2" xfId="37104" xr:uid="{00000000-0005-0000-0000-0000E55D0000}"/>
    <cellStyle name="Normal 5 6 6 3 4" xfId="31794" xr:uid="{00000000-0005-0000-0000-0000E65D0000}"/>
    <cellStyle name="Normal 5 6 6 3 5" xfId="26479" xr:uid="{00000000-0005-0000-0000-0000E75D0000}"/>
    <cellStyle name="Normal 5 6 6 4" xfId="15701" xr:uid="{00000000-0005-0000-0000-0000E85D0000}"/>
    <cellStyle name="Normal 5 6 6 4 2" xfId="38888" xr:uid="{00000000-0005-0000-0000-0000E95D0000}"/>
    <cellStyle name="Normal 5 6 6 5" xfId="10392" xr:uid="{00000000-0005-0000-0000-0000EA5D0000}"/>
    <cellStyle name="Normal 5 6 6 5 2" xfId="33573" xr:uid="{00000000-0005-0000-0000-0000EB5D0000}"/>
    <cellStyle name="Normal 5 6 6 6" xfId="21019" xr:uid="{00000000-0005-0000-0000-0000EC5D0000}"/>
    <cellStyle name="Normal 5 6 6 6 2" xfId="28263" xr:uid="{00000000-0005-0000-0000-0000ED5D0000}"/>
    <cellStyle name="Normal 5 6 6 7" xfId="22948" xr:uid="{00000000-0005-0000-0000-0000EE5D0000}"/>
    <cellStyle name="Normal 5 6 6 8" xfId="44214" xr:uid="{00000000-0005-0000-0000-0000EF5D0000}"/>
    <cellStyle name="Normal 5 6 6 9" xfId="5075" xr:uid="{00000000-0005-0000-0000-0000F05D0000}"/>
    <cellStyle name="Normal 5 6 7" xfId="6059" xr:uid="{00000000-0005-0000-0000-0000F15D0000}"/>
    <cellStyle name="Normal 5 6 7 2" xfId="16514" xr:uid="{00000000-0005-0000-0000-0000F25D0000}"/>
    <cellStyle name="Normal 5 6 7 2 2" xfId="39705" xr:uid="{00000000-0005-0000-0000-0000F35D0000}"/>
    <cellStyle name="Normal 5 6 7 3" xfId="11207" xr:uid="{00000000-0005-0000-0000-0000F45D0000}"/>
    <cellStyle name="Normal 5 6 7 3 2" xfId="34390" xr:uid="{00000000-0005-0000-0000-0000F55D0000}"/>
    <cellStyle name="Normal 5 6 7 4" xfId="29080" xr:uid="{00000000-0005-0000-0000-0000F65D0000}"/>
    <cellStyle name="Normal 5 6 7 5" xfId="23765" xr:uid="{00000000-0005-0000-0000-0000F75D0000}"/>
    <cellStyle name="Normal 5 6 8" xfId="7803" xr:uid="{00000000-0005-0000-0000-0000F85D0000}"/>
    <cellStyle name="Normal 5 6 8 2" xfId="18130" xr:uid="{00000000-0005-0000-0000-0000F95D0000}"/>
    <cellStyle name="Normal 5 6 8 2 2" xfId="41473" xr:uid="{00000000-0005-0000-0000-0000FA5D0000}"/>
    <cellStyle name="Normal 5 6 8 3" xfId="12974" xr:uid="{00000000-0005-0000-0000-0000FB5D0000}"/>
    <cellStyle name="Normal 5 6 8 3 2" xfId="36158" xr:uid="{00000000-0005-0000-0000-0000FC5D0000}"/>
    <cellStyle name="Normal 5 6 8 4" xfId="30848" xr:uid="{00000000-0005-0000-0000-0000FD5D0000}"/>
    <cellStyle name="Normal 5 6 8 5" xfId="25533" xr:uid="{00000000-0005-0000-0000-0000FE5D0000}"/>
    <cellStyle name="Normal 5 6 9" xfId="14755" xr:uid="{00000000-0005-0000-0000-0000FF5D0000}"/>
    <cellStyle name="Normal 5 6 9 2" xfId="37942" xr:uid="{00000000-0005-0000-0000-0000005E0000}"/>
    <cellStyle name="Normal 5 7" xfId="430" xr:uid="{00000000-0005-0000-0000-0000015E0000}"/>
    <cellStyle name="Normal 5 7 10" xfId="20041" xr:uid="{00000000-0005-0000-0000-0000025E0000}"/>
    <cellStyle name="Normal 5 7 10 2" xfId="27262" xr:uid="{00000000-0005-0000-0000-0000035E0000}"/>
    <cellStyle name="Normal 5 7 11" xfId="21947" xr:uid="{00000000-0005-0000-0000-0000045E0000}"/>
    <cellStyle name="Normal 5 7 12" xfId="43236" xr:uid="{00000000-0005-0000-0000-0000055E0000}"/>
    <cellStyle name="Normal 5 7 13" xfId="5076" xr:uid="{00000000-0005-0000-0000-0000065E0000}"/>
    <cellStyle name="Normal 5 7 14" xfId="2396" xr:uid="{00000000-0005-0000-0000-0000075E0000}"/>
    <cellStyle name="Normal 5 7 2" xfId="681" xr:uid="{00000000-0005-0000-0000-0000085E0000}"/>
    <cellStyle name="Normal 5 7 2 10" xfId="43482" xr:uid="{00000000-0005-0000-0000-0000095E0000}"/>
    <cellStyle name="Normal 5 7 2 11" xfId="5077" xr:uid="{00000000-0005-0000-0000-00000A5E0000}"/>
    <cellStyle name="Normal 5 7 2 12" xfId="2642" xr:uid="{00000000-0005-0000-0000-00000B5E0000}"/>
    <cellStyle name="Normal 5 7 2 2" xfId="1097" xr:uid="{00000000-0005-0000-0000-00000C5E0000}"/>
    <cellStyle name="Normal 5 7 2 2 10" xfId="5078" xr:uid="{00000000-0005-0000-0000-00000D5E0000}"/>
    <cellStyle name="Normal 5 7 2 2 11" xfId="3048" xr:uid="{00000000-0005-0000-0000-00000E5E0000}"/>
    <cellStyle name="Normal 5 7 2 2 2" xfId="1912" xr:uid="{00000000-0005-0000-0000-00000F5E0000}"/>
    <cellStyle name="Normal 5 7 2 2 2 10" xfId="3860" xr:uid="{00000000-0005-0000-0000-0000105E0000}"/>
    <cellStyle name="Normal 5 7 2 2 2 2" xfId="7470" xr:uid="{00000000-0005-0000-0000-0000115E0000}"/>
    <cellStyle name="Normal 5 7 2 2 2 2 2" xfId="17813" xr:uid="{00000000-0005-0000-0000-0000125E0000}"/>
    <cellStyle name="Normal 5 7 2 2 2 2 2 2" xfId="41137" xr:uid="{00000000-0005-0000-0000-0000135E0000}"/>
    <cellStyle name="Normal 5 7 2 2 2 2 3" xfId="12639" xr:uid="{00000000-0005-0000-0000-0000145E0000}"/>
    <cellStyle name="Normal 5 7 2 2 2 2 3 2" xfId="35822" xr:uid="{00000000-0005-0000-0000-0000155E0000}"/>
    <cellStyle name="Normal 5 7 2 2 2 2 4" xfId="30512" xr:uid="{00000000-0005-0000-0000-0000165E0000}"/>
    <cellStyle name="Normal 5 7 2 2 2 2 5" xfId="25197" xr:uid="{00000000-0005-0000-0000-0000175E0000}"/>
    <cellStyle name="Normal 5 7 2 2 2 3" xfId="9103" xr:uid="{00000000-0005-0000-0000-0000185E0000}"/>
    <cellStyle name="Normal 5 7 2 2 2 3 2" xfId="19560" xr:uid="{00000000-0005-0000-0000-0000195E0000}"/>
    <cellStyle name="Normal 5 7 2 2 2 3 2 2" xfId="42905" xr:uid="{00000000-0005-0000-0000-00001A5E0000}"/>
    <cellStyle name="Normal 5 7 2 2 2 3 3" xfId="14406" xr:uid="{00000000-0005-0000-0000-00001B5E0000}"/>
    <cellStyle name="Normal 5 7 2 2 2 3 3 2" xfId="37590" xr:uid="{00000000-0005-0000-0000-00001C5E0000}"/>
    <cellStyle name="Normal 5 7 2 2 2 3 4" xfId="32280" xr:uid="{00000000-0005-0000-0000-00001D5E0000}"/>
    <cellStyle name="Normal 5 7 2 2 2 3 5" xfId="26965" xr:uid="{00000000-0005-0000-0000-00001E5E0000}"/>
    <cellStyle name="Normal 5 7 2 2 2 4" xfId="16187" xr:uid="{00000000-0005-0000-0000-00001F5E0000}"/>
    <cellStyle name="Normal 5 7 2 2 2 4 2" xfId="39374" xr:uid="{00000000-0005-0000-0000-0000205E0000}"/>
    <cellStyle name="Normal 5 7 2 2 2 5" xfId="10878" xr:uid="{00000000-0005-0000-0000-0000215E0000}"/>
    <cellStyle name="Normal 5 7 2 2 2 5 2" xfId="34059" xr:uid="{00000000-0005-0000-0000-0000225E0000}"/>
    <cellStyle name="Normal 5 7 2 2 2 6" xfId="21505" xr:uid="{00000000-0005-0000-0000-0000235E0000}"/>
    <cellStyle name="Normal 5 7 2 2 2 6 2" xfId="28749" xr:uid="{00000000-0005-0000-0000-0000245E0000}"/>
    <cellStyle name="Normal 5 7 2 2 2 7" xfId="23434" xr:uid="{00000000-0005-0000-0000-0000255E0000}"/>
    <cellStyle name="Normal 5 7 2 2 2 8" xfId="44700" xr:uid="{00000000-0005-0000-0000-0000265E0000}"/>
    <cellStyle name="Normal 5 7 2 2 2 9" xfId="5079" xr:uid="{00000000-0005-0000-0000-0000275E0000}"/>
    <cellStyle name="Normal 5 7 2 2 3" xfId="6670" xr:uid="{00000000-0005-0000-0000-0000285E0000}"/>
    <cellStyle name="Normal 5 7 2 2 3 2" xfId="17061" xr:uid="{00000000-0005-0000-0000-0000295E0000}"/>
    <cellStyle name="Normal 5 7 2 2 3 2 2" xfId="40325" xr:uid="{00000000-0005-0000-0000-00002A5E0000}"/>
    <cellStyle name="Normal 5 7 2 2 3 3" xfId="11827" xr:uid="{00000000-0005-0000-0000-00002B5E0000}"/>
    <cellStyle name="Normal 5 7 2 2 3 3 2" xfId="35010" xr:uid="{00000000-0005-0000-0000-00002C5E0000}"/>
    <cellStyle name="Normal 5 7 2 2 3 4" xfId="29700" xr:uid="{00000000-0005-0000-0000-00002D5E0000}"/>
    <cellStyle name="Normal 5 7 2 2 3 5" xfId="24385" xr:uid="{00000000-0005-0000-0000-00002E5E0000}"/>
    <cellStyle name="Normal 5 7 2 2 4" xfId="8350" xr:uid="{00000000-0005-0000-0000-00002F5E0000}"/>
    <cellStyle name="Normal 5 7 2 2 4 2" xfId="18748" xr:uid="{00000000-0005-0000-0000-0000305E0000}"/>
    <cellStyle name="Normal 5 7 2 2 4 2 2" xfId="42093" xr:uid="{00000000-0005-0000-0000-0000315E0000}"/>
    <cellStyle name="Normal 5 7 2 2 4 3" xfId="13594" xr:uid="{00000000-0005-0000-0000-0000325E0000}"/>
    <cellStyle name="Normal 5 7 2 2 4 3 2" xfId="36778" xr:uid="{00000000-0005-0000-0000-0000335E0000}"/>
    <cellStyle name="Normal 5 7 2 2 4 4" xfId="31468" xr:uid="{00000000-0005-0000-0000-0000345E0000}"/>
    <cellStyle name="Normal 5 7 2 2 4 5" xfId="26153" xr:uid="{00000000-0005-0000-0000-0000355E0000}"/>
    <cellStyle name="Normal 5 7 2 2 5" xfId="15375" xr:uid="{00000000-0005-0000-0000-0000365E0000}"/>
    <cellStyle name="Normal 5 7 2 2 5 2" xfId="38562" xr:uid="{00000000-0005-0000-0000-0000375E0000}"/>
    <cellStyle name="Normal 5 7 2 2 6" xfId="10066" xr:uid="{00000000-0005-0000-0000-0000385E0000}"/>
    <cellStyle name="Normal 5 7 2 2 6 2" xfId="33247" xr:uid="{00000000-0005-0000-0000-0000395E0000}"/>
    <cellStyle name="Normal 5 7 2 2 7" xfId="20693" xr:uid="{00000000-0005-0000-0000-00003A5E0000}"/>
    <cellStyle name="Normal 5 7 2 2 7 2" xfId="27937" xr:uid="{00000000-0005-0000-0000-00003B5E0000}"/>
    <cellStyle name="Normal 5 7 2 2 8" xfId="22622" xr:uid="{00000000-0005-0000-0000-00003C5E0000}"/>
    <cellStyle name="Normal 5 7 2 2 9" xfId="43888" xr:uid="{00000000-0005-0000-0000-00003D5E0000}"/>
    <cellStyle name="Normal 5 7 2 3" xfId="1505" xr:uid="{00000000-0005-0000-0000-00003E5E0000}"/>
    <cellStyle name="Normal 5 7 2 3 10" xfId="3454" xr:uid="{00000000-0005-0000-0000-00003F5E0000}"/>
    <cellStyle name="Normal 5 7 2 3 2" xfId="7070" xr:uid="{00000000-0005-0000-0000-0000405E0000}"/>
    <cellStyle name="Normal 5 7 2 3 2 2" xfId="17431" xr:uid="{00000000-0005-0000-0000-0000415E0000}"/>
    <cellStyle name="Normal 5 7 2 3 2 2 2" xfId="40731" xr:uid="{00000000-0005-0000-0000-0000425E0000}"/>
    <cellStyle name="Normal 5 7 2 3 2 3" xfId="12233" xr:uid="{00000000-0005-0000-0000-0000435E0000}"/>
    <cellStyle name="Normal 5 7 2 3 2 3 2" xfId="35416" xr:uid="{00000000-0005-0000-0000-0000445E0000}"/>
    <cellStyle name="Normal 5 7 2 3 2 4" xfId="30106" xr:uid="{00000000-0005-0000-0000-0000455E0000}"/>
    <cellStyle name="Normal 5 7 2 3 2 5" xfId="24791" xr:uid="{00000000-0005-0000-0000-0000465E0000}"/>
    <cellStyle name="Normal 5 7 2 3 3" xfId="8720" xr:uid="{00000000-0005-0000-0000-0000475E0000}"/>
    <cellStyle name="Normal 5 7 2 3 3 2" xfId="19154" xr:uid="{00000000-0005-0000-0000-0000485E0000}"/>
    <cellStyle name="Normal 5 7 2 3 3 2 2" xfId="42499" xr:uid="{00000000-0005-0000-0000-0000495E0000}"/>
    <cellStyle name="Normal 5 7 2 3 3 3" xfId="14000" xr:uid="{00000000-0005-0000-0000-00004A5E0000}"/>
    <cellStyle name="Normal 5 7 2 3 3 3 2" xfId="37184" xr:uid="{00000000-0005-0000-0000-00004B5E0000}"/>
    <cellStyle name="Normal 5 7 2 3 3 4" xfId="31874" xr:uid="{00000000-0005-0000-0000-00004C5E0000}"/>
    <cellStyle name="Normal 5 7 2 3 3 5" xfId="26559" xr:uid="{00000000-0005-0000-0000-00004D5E0000}"/>
    <cellStyle name="Normal 5 7 2 3 4" xfId="15781" xr:uid="{00000000-0005-0000-0000-00004E5E0000}"/>
    <cellStyle name="Normal 5 7 2 3 4 2" xfId="38968" xr:uid="{00000000-0005-0000-0000-00004F5E0000}"/>
    <cellStyle name="Normal 5 7 2 3 5" xfId="10472" xr:uid="{00000000-0005-0000-0000-0000505E0000}"/>
    <cellStyle name="Normal 5 7 2 3 5 2" xfId="33653" xr:uid="{00000000-0005-0000-0000-0000515E0000}"/>
    <cellStyle name="Normal 5 7 2 3 6" xfId="21099" xr:uid="{00000000-0005-0000-0000-0000525E0000}"/>
    <cellStyle name="Normal 5 7 2 3 6 2" xfId="28343" xr:uid="{00000000-0005-0000-0000-0000535E0000}"/>
    <cellStyle name="Normal 5 7 2 3 7" xfId="23028" xr:uid="{00000000-0005-0000-0000-0000545E0000}"/>
    <cellStyle name="Normal 5 7 2 3 8" xfId="44294" xr:uid="{00000000-0005-0000-0000-0000555E0000}"/>
    <cellStyle name="Normal 5 7 2 3 9" xfId="5080" xr:uid="{00000000-0005-0000-0000-0000565E0000}"/>
    <cellStyle name="Normal 5 7 2 4" xfId="6271" xr:uid="{00000000-0005-0000-0000-0000575E0000}"/>
    <cellStyle name="Normal 5 7 2 4 2" xfId="16703" xr:uid="{00000000-0005-0000-0000-0000585E0000}"/>
    <cellStyle name="Normal 5 7 2 4 2 2" xfId="39919" xr:uid="{00000000-0005-0000-0000-0000595E0000}"/>
    <cellStyle name="Normal 5 7 2 4 3" xfId="11421" xr:uid="{00000000-0005-0000-0000-00005A5E0000}"/>
    <cellStyle name="Normal 5 7 2 4 3 2" xfId="34604" xr:uid="{00000000-0005-0000-0000-00005B5E0000}"/>
    <cellStyle name="Normal 5 7 2 4 4" xfId="29294" xr:uid="{00000000-0005-0000-0000-00005C5E0000}"/>
    <cellStyle name="Normal 5 7 2 4 5" xfId="23979" xr:uid="{00000000-0005-0000-0000-00005D5E0000}"/>
    <cellStyle name="Normal 5 7 2 5" xfId="7992" xr:uid="{00000000-0005-0000-0000-00005E5E0000}"/>
    <cellStyle name="Normal 5 7 2 5 2" xfId="18343" xr:uid="{00000000-0005-0000-0000-00005F5E0000}"/>
    <cellStyle name="Normal 5 7 2 5 2 2" xfId="41687" xr:uid="{00000000-0005-0000-0000-0000605E0000}"/>
    <cellStyle name="Normal 5 7 2 5 3" xfId="13188" xr:uid="{00000000-0005-0000-0000-0000615E0000}"/>
    <cellStyle name="Normal 5 7 2 5 3 2" xfId="36372" xr:uid="{00000000-0005-0000-0000-0000625E0000}"/>
    <cellStyle name="Normal 5 7 2 5 4" xfId="31062" xr:uid="{00000000-0005-0000-0000-0000635E0000}"/>
    <cellStyle name="Normal 5 7 2 5 5" xfId="25747" xr:uid="{00000000-0005-0000-0000-0000645E0000}"/>
    <cellStyle name="Normal 5 7 2 6" xfId="14969" xr:uid="{00000000-0005-0000-0000-0000655E0000}"/>
    <cellStyle name="Normal 5 7 2 6 2" xfId="38156" xr:uid="{00000000-0005-0000-0000-0000665E0000}"/>
    <cellStyle name="Normal 5 7 2 7" xfId="9660" xr:uid="{00000000-0005-0000-0000-0000675E0000}"/>
    <cellStyle name="Normal 5 7 2 7 2" xfId="32841" xr:uid="{00000000-0005-0000-0000-0000685E0000}"/>
    <cellStyle name="Normal 5 7 2 8" xfId="20287" xr:uid="{00000000-0005-0000-0000-0000695E0000}"/>
    <cellStyle name="Normal 5 7 2 8 2" xfId="27531" xr:uid="{00000000-0005-0000-0000-00006A5E0000}"/>
    <cellStyle name="Normal 5 7 2 9" xfId="22216" xr:uid="{00000000-0005-0000-0000-00006B5E0000}"/>
    <cellStyle name="Normal 5 7 3" xfId="962" xr:uid="{00000000-0005-0000-0000-00006C5E0000}"/>
    <cellStyle name="Normal 5 7 3 10" xfId="5081" xr:uid="{00000000-0005-0000-0000-00006D5E0000}"/>
    <cellStyle name="Normal 5 7 3 11" xfId="2913" xr:uid="{00000000-0005-0000-0000-00006E5E0000}"/>
    <cellStyle name="Normal 5 7 3 2" xfId="1777" xr:uid="{00000000-0005-0000-0000-00006F5E0000}"/>
    <cellStyle name="Normal 5 7 3 2 10" xfId="3725" xr:uid="{00000000-0005-0000-0000-0000705E0000}"/>
    <cellStyle name="Normal 5 7 3 2 2" xfId="7337" xr:uid="{00000000-0005-0000-0000-0000715E0000}"/>
    <cellStyle name="Normal 5 7 3 2 2 2" xfId="17690" xr:uid="{00000000-0005-0000-0000-0000725E0000}"/>
    <cellStyle name="Normal 5 7 3 2 2 2 2" xfId="41002" xr:uid="{00000000-0005-0000-0000-0000735E0000}"/>
    <cellStyle name="Normal 5 7 3 2 2 3" xfId="12504" xr:uid="{00000000-0005-0000-0000-0000745E0000}"/>
    <cellStyle name="Normal 5 7 3 2 2 3 2" xfId="35687" xr:uid="{00000000-0005-0000-0000-0000755E0000}"/>
    <cellStyle name="Normal 5 7 3 2 2 4" xfId="30377" xr:uid="{00000000-0005-0000-0000-0000765E0000}"/>
    <cellStyle name="Normal 5 7 3 2 2 5" xfId="25062" xr:uid="{00000000-0005-0000-0000-0000775E0000}"/>
    <cellStyle name="Normal 5 7 3 2 3" xfId="8980" xr:uid="{00000000-0005-0000-0000-0000785E0000}"/>
    <cellStyle name="Normal 5 7 3 2 3 2" xfId="19425" xr:uid="{00000000-0005-0000-0000-0000795E0000}"/>
    <cellStyle name="Normal 5 7 3 2 3 2 2" xfId="42770" xr:uid="{00000000-0005-0000-0000-00007A5E0000}"/>
    <cellStyle name="Normal 5 7 3 2 3 3" xfId="14271" xr:uid="{00000000-0005-0000-0000-00007B5E0000}"/>
    <cellStyle name="Normal 5 7 3 2 3 3 2" xfId="37455" xr:uid="{00000000-0005-0000-0000-00007C5E0000}"/>
    <cellStyle name="Normal 5 7 3 2 3 4" xfId="32145" xr:uid="{00000000-0005-0000-0000-00007D5E0000}"/>
    <cellStyle name="Normal 5 7 3 2 3 5" xfId="26830" xr:uid="{00000000-0005-0000-0000-00007E5E0000}"/>
    <cellStyle name="Normal 5 7 3 2 4" xfId="16052" xr:uid="{00000000-0005-0000-0000-00007F5E0000}"/>
    <cellStyle name="Normal 5 7 3 2 4 2" xfId="39239" xr:uid="{00000000-0005-0000-0000-0000805E0000}"/>
    <cellStyle name="Normal 5 7 3 2 5" xfId="10743" xr:uid="{00000000-0005-0000-0000-0000815E0000}"/>
    <cellStyle name="Normal 5 7 3 2 5 2" xfId="33924" xr:uid="{00000000-0005-0000-0000-0000825E0000}"/>
    <cellStyle name="Normal 5 7 3 2 6" xfId="21370" xr:uid="{00000000-0005-0000-0000-0000835E0000}"/>
    <cellStyle name="Normal 5 7 3 2 6 2" xfId="28614" xr:uid="{00000000-0005-0000-0000-0000845E0000}"/>
    <cellStyle name="Normal 5 7 3 2 7" xfId="23299" xr:uid="{00000000-0005-0000-0000-0000855E0000}"/>
    <cellStyle name="Normal 5 7 3 2 8" xfId="44565" xr:uid="{00000000-0005-0000-0000-0000865E0000}"/>
    <cellStyle name="Normal 5 7 3 2 9" xfId="5082" xr:uid="{00000000-0005-0000-0000-0000875E0000}"/>
    <cellStyle name="Normal 5 7 3 3" xfId="6537" xr:uid="{00000000-0005-0000-0000-0000885E0000}"/>
    <cellStyle name="Normal 5 7 3 3 2" xfId="16938" xr:uid="{00000000-0005-0000-0000-0000895E0000}"/>
    <cellStyle name="Normal 5 7 3 3 2 2" xfId="40190" xr:uid="{00000000-0005-0000-0000-00008A5E0000}"/>
    <cellStyle name="Normal 5 7 3 3 3" xfId="11692" xr:uid="{00000000-0005-0000-0000-00008B5E0000}"/>
    <cellStyle name="Normal 5 7 3 3 3 2" xfId="34875" xr:uid="{00000000-0005-0000-0000-00008C5E0000}"/>
    <cellStyle name="Normal 5 7 3 3 4" xfId="29565" xr:uid="{00000000-0005-0000-0000-00008D5E0000}"/>
    <cellStyle name="Normal 5 7 3 3 5" xfId="24250" xr:uid="{00000000-0005-0000-0000-00008E5E0000}"/>
    <cellStyle name="Normal 5 7 3 4" xfId="8227" xr:uid="{00000000-0005-0000-0000-00008F5E0000}"/>
    <cellStyle name="Normal 5 7 3 4 2" xfId="18613" xr:uid="{00000000-0005-0000-0000-0000905E0000}"/>
    <cellStyle name="Normal 5 7 3 4 2 2" xfId="41958" xr:uid="{00000000-0005-0000-0000-0000915E0000}"/>
    <cellStyle name="Normal 5 7 3 4 3" xfId="13459" xr:uid="{00000000-0005-0000-0000-0000925E0000}"/>
    <cellStyle name="Normal 5 7 3 4 3 2" xfId="36643" xr:uid="{00000000-0005-0000-0000-0000935E0000}"/>
    <cellStyle name="Normal 5 7 3 4 4" xfId="31333" xr:uid="{00000000-0005-0000-0000-0000945E0000}"/>
    <cellStyle name="Normal 5 7 3 4 5" xfId="26018" xr:uid="{00000000-0005-0000-0000-0000955E0000}"/>
    <cellStyle name="Normal 5 7 3 5" xfId="15240" xr:uid="{00000000-0005-0000-0000-0000965E0000}"/>
    <cellStyle name="Normal 5 7 3 5 2" xfId="38427" xr:uid="{00000000-0005-0000-0000-0000975E0000}"/>
    <cellStyle name="Normal 5 7 3 6" xfId="9931" xr:uid="{00000000-0005-0000-0000-0000985E0000}"/>
    <cellStyle name="Normal 5 7 3 6 2" xfId="33112" xr:uid="{00000000-0005-0000-0000-0000995E0000}"/>
    <cellStyle name="Normal 5 7 3 7" xfId="20558" xr:uid="{00000000-0005-0000-0000-00009A5E0000}"/>
    <cellStyle name="Normal 5 7 3 7 2" xfId="27802" xr:uid="{00000000-0005-0000-0000-00009B5E0000}"/>
    <cellStyle name="Normal 5 7 3 8" xfId="22487" xr:uid="{00000000-0005-0000-0000-00009C5E0000}"/>
    <cellStyle name="Normal 5 7 3 9" xfId="43753" xr:uid="{00000000-0005-0000-0000-00009D5E0000}"/>
    <cellStyle name="Normal 5 7 4" xfId="543" xr:uid="{00000000-0005-0000-0000-00009E5E0000}"/>
    <cellStyle name="Normal 5 7 4 10" xfId="2507" xr:uid="{00000000-0005-0000-0000-00009F5E0000}"/>
    <cellStyle name="Normal 5 7 4 2" xfId="6138" xr:uid="{00000000-0005-0000-0000-0000A05E0000}"/>
    <cellStyle name="Normal 5 7 4 2 2" xfId="16580" xr:uid="{00000000-0005-0000-0000-0000A15E0000}"/>
    <cellStyle name="Normal 5 7 4 2 2 2" xfId="39784" xr:uid="{00000000-0005-0000-0000-0000A25E0000}"/>
    <cellStyle name="Normal 5 7 4 2 3" xfId="11286" xr:uid="{00000000-0005-0000-0000-0000A35E0000}"/>
    <cellStyle name="Normal 5 7 4 2 3 2" xfId="34469" xr:uid="{00000000-0005-0000-0000-0000A45E0000}"/>
    <cellStyle name="Normal 5 7 4 2 4" xfId="29159" xr:uid="{00000000-0005-0000-0000-0000A55E0000}"/>
    <cellStyle name="Normal 5 7 4 2 5" xfId="23844" xr:uid="{00000000-0005-0000-0000-0000A65E0000}"/>
    <cellStyle name="Normal 5 7 4 3" xfId="7869" xr:uid="{00000000-0005-0000-0000-0000A75E0000}"/>
    <cellStyle name="Normal 5 7 4 3 2" xfId="18208" xr:uid="{00000000-0005-0000-0000-0000A85E0000}"/>
    <cellStyle name="Normal 5 7 4 3 2 2" xfId="41552" xr:uid="{00000000-0005-0000-0000-0000A95E0000}"/>
    <cellStyle name="Normal 5 7 4 3 3" xfId="13053" xr:uid="{00000000-0005-0000-0000-0000AA5E0000}"/>
    <cellStyle name="Normal 5 7 4 3 3 2" xfId="36237" xr:uid="{00000000-0005-0000-0000-0000AB5E0000}"/>
    <cellStyle name="Normal 5 7 4 3 4" xfId="30927" xr:uid="{00000000-0005-0000-0000-0000AC5E0000}"/>
    <cellStyle name="Normal 5 7 4 3 5" xfId="25612" xr:uid="{00000000-0005-0000-0000-0000AD5E0000}"/>
    <cellStyle name="Normal 5 7 4 4" xfId="14834" xr:uid="{00000000-0005-0000-0000-0000AE5E0000}"/>
    <cellStyle name="Normal 5 7 4 4 2" xfId="38021" xr:uid="{00000000-0005-0000-0000-0000AF5E0000}"/>
    <cellStyle name="Normal 5 7 4 5" xfId="9525" xr:uid="{00000000-0005-0000-0000-0000B05E0000}"/>
    <cellStyle name="Normal 5 7 4 5 2" xfId="32706" xr:uid="{00000000-0005-0000-0000-0000B15E0000}"/>
    <cellStyle name="Normal 5 7 4 6" xfId="20152" xr:uid="{00000000-0005-0000-0000-0000B25E0000}"/>
    <cellStyle name="Normal 5 7 4 6 2" xfId="27396" xr:uid="{00000000-0005-0000-0000-0000B35E0000}"/>
    <cellStyle name="Normal 5 7 4 7" xfId="22081" xr:uid="{00000000-0005-0000-0000-0000B45E0000}"/>
    <cellStyle name="Normal 5 7 4 8" xfId="43347" xr:uid="{00000000-0005-0000-0000-0000B55E0000}"/>
    <cellStyle name="Normal 5 7 4 9" xfId="5083" xr:uid="{00000000-0005-0000-0000-0000B65E0000}"/>
    <cellStyle name="Normal 5 7 5" xfId="1370" xr:uid="{00000000-0005-0000-0000-0000B75E0000}"/>
    <cellStyle name="Normal 5 7 5 10" xfId="3319" xr:uid="{00000000-0005-0000-0000-0000B85E0000}"/>
    <cellStyle name="Normal 5 7 5 2" xfId="6937" xr:uid="{00000000-0005-0000-0000-0000B95E0000}"/>
    <cellStyle name="Normal 5 7 5 2 2" xfId="17308" xr:uid="{00000000-0005-0000-0000-0000BA5E0000}"/>
    <cellStyle name="Normal 5 7 5 2 2 2" xfId="40596" xr:uid="{00000000-0005-0000-0000-0000BB5E0000}"/>
    <cellStyle name="Normal 5 7 5 2 3" xfId="12098" xr:uid="{00000000-0005-0000-0000-0000BC5E0000}"/>
    <cellStyle name="Normal 5 7 5 2 3 2" xfId="35281" xr:uid="{00000000-0005-0000-0000-0000BD5E0000}"/>
    <cellStyle name="Normal 5 7 5 2 4" xfId="29971" xr:uid="{00000000-0005-0000-0000-0000BE5E0000}"/>
    <cellStyle name="Normal 5 7 5 2 5" xfId="24656" xr:uid="{00000000-0005-0000-0000-0000BF5E0000}"/>
    <cellStyle name="Normal 5 7 5 3" xfId="8597" xr:uid="{00000000-0005-0000-0000-0000C05E0000}"/>
    <cellStyle name="Normal 5 7 5 3 2" xfId="19019" xr:uid="{00000000-0005-0000-0000-0000C15E0000}"/>
    <cellStyle name="Normal 5 7 5 3 2 2" xfId="42364" xr:uid="{00000000-0005-0000-0000-0000C25E0000}"/>
    <cellStyle name="Normal 5 7 5 3 3" xfId="13865" xr:uid="{00000000-0005-0000-0000-0000C35E0000}"/>
    <cellStyle name="Normal 5 7 5 3 3 2" xfId="37049" xr:uid="{00000000-0005-0000-0000-0000C45E0000}"/>
    <cellStyle name="Normal 5 7 5 3 4" xfId="31739" xr:uid="{00000000-0005-0000-0000-0000C55E0000}"/>
    <cellStyle name="Normal 5 7 5 3 5" xfId="26424" xr:uid="{00000000-0005-0000-0000-0000C65E0000}"/>
    <cellStyle name="Normal 5 7 5 4" xfId="15646" xr:uid="{00000000-0005-0000-0000-0000C75E0000}"/>
    <cellStyle name="Normal 5 7 5 4 2" xfId="38833" xr:uid="{00000000-0005-0000-0000-0000C85E0000}"/>
    <cellStyle name="Normal 5 7 5 5" xfId="10337" xr:uid="{00000000-0005-0000-0000-0000C95E0000}"/>
    <cellStyle name="Normal 5 7 5 5 2" xfId="33518" xr:uid="{00000000-0005-0000-0000-0000CA5E0000}"/>
    <cellStyle name="Normal 5 7 5 6" xfId="20964" xr:uid="{00000000-0005-0000-0000-0000CB5E0000}"/>
    <cellStyle name="Normal 5 7 5 6 2" xfId="28208" xr:uid="{00000000-0005-0000-0000-0000CC5E0000}"/>
    <cellStyle name="Normal 5 7 5 7" xfId="22893" xr:uid="{00000000-0005-0000-0000-0000CD5E0000}"/>
    <cellStyle name="Normal 5 7 5 8" xfId="44159" xr:uid="{00000000-0005-0000-0000-0000CE5E0000}"/>
    <cellStyle name="Normal 5 7 5 9" xfId="5084" xr:uid="{00000000-0005-0000-0000-0000CF5E0000}"/>
    <cellStyle name="Normal 5 7 6" xfId="6011" xr:uid="{00000000-0005-0000-0000-0000D05E0000}"/>
    <cellStyle name="Normal 5 7 6 2" xfId="16462" xr:uid="{00000000-0005-0000-0000-0000D15E0000}"/>
    <cellStyle name="Normal 5 7 6 2 2" xfId="39650" xr:uid="{00000000-0005-0000-0000-0000D25E0000}"/>
    <cellStyle name="Normal 5 7 6 3" xfId="11152" xr:uid="{00000000-0005-0000-0000-0000D35E0000}"/>
    <cellStyle name="Normal 5 7 6 3 2" xfId="34335" xr:uid="{00000000-0005-0000-0000-0000D45E0000}"/>
    <cellStyle name="Normal 5 7 6 4" xfId="29025" xr:uid="{00000000-0005-0000-0000-0000D55E0000}"/>
    <cellStyle name="Normal 5 7 6 5" xfId="23710" xr:uid="{00000000-0005-0000-0000-0000D65E0000}"/>
    <cellStyle name="Normal 5 7 7" xfId="7749" xr:uid="{00000000-0005-0000-0000-0000D75E0000}"/>
    <cellStyle name="Normal 5 7 7 2" xfId="18081" xr:uid="{00000000-0005-0000-0000-0000D85E0000}"/>
    <cellStyle name="Normal 5 7 7 2 2" xfId="41418" xr:uid="{00000000-0005-0000-0000-0000D95E0000}"/>
    <cellStyle name="Normal 5 7 7 3" xfId="12919" xr:uid="{00000000-0005-0000-0000-0000DA5E0000}"/>
    <cellStyle name="Normal 5 7 7 3 2" xfId="36103" xr:uid="{00000000-0005-0000-0000-0000DB5E0000}"/>
    <cellStyle name="Normal 5 7 7 4" xfId="30793" xr:uid="{00000000-0005-0000-0000-0000DC5E0000}"/>
    <cellStyle name="Normal 5 7 7 5" xfId="25478" xr:uid="{00000000-0005-0000-0000-0000DD5E0000}"/>
    <cellStyle name="Normal 5 7 8" xfId="14701" xr:uid="{00000000-0005-0000-0000-0000DE5E0000}"/>
    <cellStyle name="Normal 5 7 8 2" xfId="37887" xr:uid="{00000000-0005-0000-0000-0000DF5E0000}"/>
    <cellStyle name="Normal 5 7 9" xfId="9391" xr:uid="{00000000-0005-0000-0000-0000E05E0000}"/>
    <cellStyle name="Normal 5 7 9 2" xfId="32572" xr:uid="{00000000-0005-0000-0000-0000E15E0000}"/>
    <cellStyle name="Normal 5 8" xfId="425" xr:uid="{00000000-0005-0000-0000-0000E25E0000}"/>
    <cellStyle name="Normal 5 8 10" xfId="5085" xr:uid="{00000000-0005-0000-0000-0000E35E0000}"/>
    <cellStyle name="Normal 5 8 11" xfId="2391" xr:uid="{00000000-0005-0000-0000-0000E45E0000}"/>
    <cellStyle name="Normal 5 8 2" xfId="800" xr:uid="{00000000-0005-0000-0000-0000E55E0000}"/>
    <cellStyle name="Normal 5 8 2 2" xfId="5968" xr:uid="{00000000-0005-0000-0000-0000E65E0000}"/>
    <cellStyle name="Normal 5 8 3" xfId="6006" xr:uid="{00000000-0005-0000-0000-0000E75E0000}"/>
    <cellStyle name="Normal 5 8 3 2" xfId="16457" xr:uid="{00000000-0005-0000-0000-0000E85E0000}"/>
    <cellStyle name="Normal 5 8 3 2 2" xfId="39645" xr:uid="{00000000-0005-0000-0000-0000E95E0000}"/>
    <cellStyle name="Normal 5 8 3 3" xfId="11147" xr:uid="{00000000-0005-0000-0000-0000EA5E0000}"/>
    <cellStyle name="Normal 5 8 3 3 2" xfId="34330" xr:uid="{00000000-0005-0000-0000-0000EB5E0000}"/>
    <cellStyle name="Normal 5 8 3 4" xfId="29020" xr:uid="{00000000-0005-0000-0000-0000EC5E0000}"/>
    <cellStyle name="Normal 5 8 3 5" xfId="23705" xr:uid="{00000000-0005-0000-0000-0000ED5E0000}"/>
    <cellStyle name="Normal 5 8 4" xfId="7744" xr:uid="{00000000-0005-0000-0000-0000EE5E0000}"/>
    <cellStyle name="Normal 5 8 4 2" xfId="18076" xr:uid="{00000000-0005-0000-0000-0000EF5E0000}"/>
    <cellStyle name="Normal 5 8 4 2 2" xfId="41413" xr:uid="{00000000-0005-0000-0000-0000F05E0000}"/>
    <cellStyle name="Normal 5 8 4 3" xfId="12914" xr:uid="{00000000-0005-0000-0000-0000F15E0000}"/>
    <cellStyle name="Normal 5 8 4 3 2" xfId="36098" xr:uid="{00000000-0005-0000-0000-0000F25E0000}"/>
    <cellStyle name="Normal 5 8 4 4" xfId="30788" xr:uid="{00000000-0005-0000-0000-0000F35E0000}"/>
    <cellStyle name="Normal 5 8 4 5" xfId="25473" xr:uid="{00000000-0005-0000-0000-0000F45E0000}"/>
    <cellStyle name="Normal 5 8 5" xfId="14696" xr:uid="{00000000-0005-0000-0000-0000F55E0000}"/>
    <cellStyle name="Normal 5 8 5 2" xfId="37882" xr:uid="{00000000-0005-0000-0000-0000F65E0000}"/>
    <cellStyle name="Normal 5 8 6" xfId="9386" xr:uid="{00000000-0005-0000-0000-0000F75E0000}"/>
    <cellStyle name="Normal 5 8 6 2" xfId="32567" xr:uid="{00000000-0005-0000-0000-0000F85E0000}"/>
    <cellStyle name="Normal 5 8 7" xfId="20036" xr:uid="{00000000-0005-0000-0000-0000F95E0000}"/>
    <cellStyle name="Normal 5 8 7 2" xfId="27257" xr:uid="{00000000-0005-0000-0000-0000FA5E0000}"/>
    <cellStyle name="Normal 5 8 8" xfId="21942" xr:uid="{00000000-0005-0000-0000-0000FB5E0000}"/>
    <cellStyle name="Normal 5 8 9" xfId="43231" xr:uid="{00000000-0005-0000-0000-0000FC5E0000}"/>
    <cellStyle name="Normal 5 9" xfId="677" xr:uid="{00000000-0005-0000-0000-0000FD5E0000}"/>
    <cellStyle name="Normal 5 9 10" xfId="43478" xr:uid="{00000000-0005-0000-0000-0000FE5E0000}"/>
    <cellStyle name="Normal 5 9 11" xfId="5086" xr:uid="{00000000-0005-0000-0000-0000FF5E0000}"/>
    <cellStyle name="Normal 5 9 12" xfId="2638" xr:uid="{00000000-0005-0000-0000-0000005F0000}"/>
    <cellStyle name="Normal 5 9 2" xfId="1093" xr:uid="{00000000-0005-0000-0000-0000015F0000}"/>
    <cellStyle name="Normal 5 9 2 10" xfId="5087" xr:uid="{00000000-0005-0000-0000-0000025F0000}"/>
    <cellStyle name="Normal 5 9 2 11" xfId="3044" xr:uid="{00000000-0005-0000-0000-0000035F0000}"/>
    <cellStyle name="Normal 5 9 2 2" xfId="1908" xr:uid="{00000000-0005-0000-0000-0000045F0000}"/>
    <cellStyle name="Normal 5 9 2 2 10" xfId="3856" xr:uid="{00000000-0005-0000-0000-0000055F0000}"/>
    <cellStyle name="Normal 5 9 2 2 2" xfId="7466" xr:uid="{00000000-0005-0000-0000-0000065F0000}"/>
    <cellStyle name="Normal 5 9 2 2 2 2" xfId="17809" xr:uid="{00000000-0005-0000-0000-0000075F0000}"/>
    <cellStyle name="Normal 5 9 2 2 2 2 2" xfId="41133" xr:uid="{00000000-0005-0000-0000-0000085F0000}"/>
    <cellStyle name="Normal 5 9 2 2 2 3" xfId="12635" xr:uid="{00000000-0005-0000-0000-0000095F0000}"/>
    <cellStyle name="Normal 5 9 2 2 2 3 2" xfId="35818" xr:uid="{00000000-0005-0000-0000-00000A5F0000}"/>
    <cellStyle name="Normal 5 9 2 2 2 4" xfId="30508" xr:uid="{00000000-0005-0000-0000-00000B5F0000}"/>
    <cellStyle name="Normal 5 9 2 2 2 5" xfId="25193" xr:uid="{00000000-0005-0000-0000-00000C5F0000}"/>
    <cellStyle name="Normal 5 9 2 2 3" xfId="9099" xr:uid="{00000000-0005-0000-0000-00000D5F0000}"/>
    <cellStyle name="Normal 5 9 2 2 3 2" xfId="19556" xr:uid="{00000000-0005-0000-0000-00000E5F0000}"/>
    <cellStyle name="Normal 5 9 2 2 3 2 2" xfId="42901" xr:uid="{00000000-0005-0000-0000-00000F5F0000}"/>
    <cellStyle name="Normal 5 9 2 2 3 3" xfId="14402" xr:uid="{00000000-0005-0000-0000-0000105F0000}"/>
    <cellStyle name="Normal 5 9 2 2 3 3 2" xfId="37586" xr:uid="{00000000-0005-0000-0000-0000115F0000}"/>
    <cellStyle name="Normal 5 9 2 2 3 4" xfId="32276" xr:uid="{00000000-0005-0000-0000-0000125F0000}"/>
    <cellStyle name="Normal 5 9 2 2 3 5" xfId="26961" xr:uid="{00000000-0005-0000-0000-0000135F0000}"/>
    <cellStyle name="Normal 5 9 2 2 4" xfId="16183" xr:uid="{00000000-0005-0000-0000-0000145F0000}"/>
    <cellStyle name="Normal 5 9 2 2 4 2" xfId="39370" xr:uid="{00000000-0005-0000-0000-0000155F0000}"/>
    <cellStyle name="Normal 5 9 2 2 5" xfId="10874" xr:uid="{00000000-0005-0000-0000-0000165F0000}"/>
    <cellStyle name="Normal 5 9 2 2 5 2" xfId="34055" xr:uid="{00000000-0005-0000-0000-0000175F0000}"/>
    <cellStyle name="Normal 5 9 2 2 6" xfId="21501" xr:uid="{00000000-0005-0000-0000-0000185F0000}"/>
    <cellStyle name="Normal 5 9 2 2 6 2" xfId="28745" xr:uid="{00000000-0005-0000-0000-0000195F0000}"/>
    <cellStyle name="Normal 5 9 2 2 7" xfId="23430" xr:uid="{00000000-0005-0000-0000-00001A5F0000}"/>
    <cellStyle name="Normal 5 9 2 2 8" xfId="44696" xr:uid="{00000000-0005-0000-0000-00001B5F0000}"/>
    <cellStyle name="Normal 5 9 2 2 9" xfId="5088" xr:uid="{00000000-0005-0000-0000-00001C5F0000}"/>
    <cellStyle name="Normal 5 9 2 3" xfId="6666" xr:uid="{00000000-0005-0000-0000-00001D5F0000}"/>
    <cellStyle name="Normal 5 9 2 3 2" xfId="17057" xr:uid="{00000000-0005-0000-0000-00001E5F0000}"/>
    <cellStyle name="Normal 5 9 2 3 2 2" xfId="40321" xr:uid="{00000000-0005-0000-0000-00001F5F0000}"/>
    <cellStyle name="Normal 5 9 2 3 3" xfId="11823" xr:uid="{00000000-0005-0000-0000-0000205F0000}"/>
    <cellStyle name="Normal 5 9 2 3 3 2" xfId="35006" xr:uid="{00000000-0005-0000-0000-0000215F0000}"/>
    <cellStyle name="Normal 5 9 2 3 4" xfId="29696" xr:uid="{00000000-0005-0000-0000-0000225F0000}"/>
    <cellStyle name="Normal 5 9 2 3 5" xfId="24381" xr:uid="{00000000-0005-0000-0000-0000235F0000}"/>
    <cellStyle name="Normal 5 9 2 4" xfId="8346" xr:uid="{00000000-0005-0000-0000-0000245F0000}"/>
    <cellStyle name="Normal 5 9 2 4 2" xfId="18744" xr:uid="{00000000-0005-0000-0000-0000255F0000}"/>
    <cellStyle name="Normal 5 9 2 4 2 2" xfId="42089" xr:uid="{00000000-0005-0000-0000-0000265F0000}"/>
    <cellStyle name="Normal 5 9 2 4 3" xfId="13590" xr:uid="{00000000-0005-0000-0000-0000275F0000}"/>
    <cellStyle name="Normal 5 9 2 4 3 2" xfId="36774" xr:uid="{00000000-0005-0000-0000-0000285F0000}"/>
    <cellStyle name="Normal 5 9 2 4 4" xfId="31464" xr:uid="{00000000-0005-0000-0000-0000295F0000}"/>
    <cellStyle name="Normal 5 9 2 4 5" xfId="26149" xr:uid="{00000000-0005-0000-0000-00002A5F0000}"/>
    <cellStyle name="Normal 5 9 2 5" xfId="15371" xr:uid="{00000000-0005-0000-0000-00002B5F0000}"/>
    <cellStyle name="Normal 5 9 2 5 2" xfId="38558" xr:uid="{00000000-0005-0000-0000-00002C5F0000}"/>
    <cellStyle name="Normal 5 9 2 6" xfId="10062" xr:uid="{00000000-0005-0000-0000-00002D5F0000}"/>
    <cellStyle name="Normal 5 9 2 6 2" xfId="33243" xr:uid="{00000000-0005-0000-0000-00002E5F0000}"/>
    <cellStyle name="Normal 5 9 2 7" xfId="20689" xr:uid="{00000000-0005-0000-0000-00002F5F0000}"/>
    <cellStyle name="Normal 5 9 2 7 2" xfId="27933" xr:uid="{00000000-0005-0000-0000-0000305F0000}"/>
    <cellStyle name="Normal 5 9 2 8" xfId="22618" xr:uid="{00000000-0005-0000-0000-0000315F0000}"/>
    <cellStyle name="Normal 5 9 2 9" xfId="43884" xr:uid="{00000000-0005-0000-0000-0000325F0000}"/>
    <cellStyle name="Normal 5 9 3" xfId="1501" xr:uid="{00000000-0005-0000-0000-0000335F0000}"/>
    <cellStyle name="Normal 5 9 3 10" xfId="3450" xr:uid="{00000000-0005-0000-0000-0000345F0000}"/>
    <cellStyle name="Normal 5 9 3 2" xfId="7066" xr:uid="{00000000-0005-0000-0000-0000355F0000}"/>
    <cellStyle name="Normal 5 9 3 2 2" xfId="17427" xr:uid="{00000000-0005-0000-0000-0000365F0000}"/>
    <cellStyle name="Normal 5 9 3 2 2 2" xfId="40727" xr:uid="{00000000-0005-0000-0000-0000375F0000}"/>
    <cellStyle name="Normal 5 9 3 2 3" xfId="12229" xr:uid="{00000000-0005-0000-0000-0000385F0000}"/>
    <cellStyle name="Normal 5 9 3 2 3 2" xfId="35412" xr:uid="{00000000-0005-0000-0000-0000395F0000}"/>
    <cellStyle name="Normal 5 9 3 2 4" xfId="30102" xr:uid="{00000000-0005-0000-0000-00003A5F0000}"/>
    <cellStyle name="Normal 5 9 3 2 5" xfId="24787" xr:uid="{00000000-0005-0000-0000-00003B5F0000}"/>
    <cellStyle name="Normal 5 9 3 3" xfId="8716" xr:uid="{00000000-0005-0000-0000-00003C5F0000}"/>
    <cellStyle name="Normal 5 9 3 3 2" xfId="19150" xr:uid="{00000000-0005-0000-0000-00003D5F0000}"/>
    <cellStyle name="Normal 5 9 3 3 2 2" xfId="42495" xr:uid="{00000000-0005-0000-0000-00003E5F0000}"/>
    <cellStyle name="Normal 5 9 3 3 3" xfId="13996" xr:uid="{00000000-0005-0000-0000-00003F5F0000}"/>
    <cellStyle name="Normal 5 9 3 3 3 2" xfId="37180" xr:uid="{00000000-0005-0000-0000-0000405F0000}"/>
    <cellStyle name="Normal 5 9 3 3 4" xfId="31870" xr:uid="{00000000-0005-0000-0000-0000415F0000}"/>
    <cellStyle name="Normal 5 9 3 3 5" xfId="26555" xr:uid="{00000000-0005-0000-0000-0000425F0000}"/>
    <cellStyle name="Normal 5 9 3 4" xfId="15777" xr:uid="{00000000-0005-0000-0000-0000435F0000}"/>
    <cellStyle name="Normal 5 9 3 4 2" xfId="38964" xr:uid="{00000000-0005-0000-0000-0000445F0000}"/>
    <cellStyle name="Normal 5 9 3 5" xfId="10468" xr:uid="{00000000-0005-0000-0000-0000455F0000}"/>
    <cellStyle name="Normal 5 9 3 5 2" xfId="33649" xr:uid="{00000000-0005-0000-0000-0000465F0000}"/>
    <cellStyle name="Normal 5 9 3 6" xfId="21095" xr:uid="{00000000-0005-0000-0000-0000475F0000}"/>
    <cellStyle name="Normal 5 9 3 6 2" xfId="28339" xr:uid="{00000000-0005-0000-0000-0000485F0000}"/>
    <cellStyle name="Normal 5 9 3 7" xfId="23024" xr:uid="{00000000-0005-0000-0000-0000495F0000}"/>
    <cellStyle name="Normal 5 9 3 8" xfId="44290" xr:uid="{00000000-0005-0000-0000-00004A5F0000}"/>
    <cellStyle name="Normal 5 9 3 9" xfId="5089" xr:uid="{00000000-0005-0000-0000-00004B5F0000}"/>
    <cellStyle name="Normal 5 9 4" xfId="6267" xr:uid="{00000000-0005-0000-0000-00004C5F0000}"/>
    <cellStyle name="Normal 5 9 4 2" xfId="16699" xr:uid="{00000000-0005-0000-0000-00004D5F0000}"/>
    <cellStyle name="Normal 5 9 4 2 2" xfId="39915" xr:uid="{00000000-0005-0000-0000-00004E5F0000}"/>
    <cellStyle name="Normal 5 9 4 3" xfId="11417" xr:uid="{00000000-0005-0000-0000-00004F5F0000}"/>
    <cellStyle name="Normal 5 9 4 3 2" xfId="34600" xr:uid="{00000000-0005-0000-0000-0000505F0000}"/>
    <cellStyle name="Normal 5 9 4 4" xfId="29290" xr:uid="{00000000-0005-0000-0000-0000515F0000}"/>
    <cellStyle name="Normal 5 9 4 5" xfId="23975" xr:uid="{00000000-0005-0000-0000-0000525F0000}"/>
    <cellStyle name="Normal 5 9 5" xfId="7988" xr:uid="{00000000-0005-0000-0000-0000535F0000}"/>
    <cellStyle name="Normal 5 9 5 2" xfId="18339" xr:uid="{00000000-0005-0000-0000-0000545F0000}"/>
    <cellStyle name="Normal 5 9 5 2 2" xfId="41683" xr:uid="{00000000-0005-0000-0000-0000555F0000}"/>
    <cellStyle name="Normal 5 9 5 3" xfId="13184" xr:uid="{00000000-0005-0000-0000-0000565F0000}"/>
    <cellStyle name="Normal 5 9 5 3 2" xfId="36368" xr:uid="{00000000-0005-0000-0000-0000575F0000}"/>
    <cellStyle name="Normal 5 9 5 4" xfId="31058" xr:uid="{00000000-0005-0000-0000-0000585F0000}"/>
    <cellStyle name="Normal 5 9 5 5" xfId="25743" xr:uid="{00000000-0005-0000-0000-0000595F0000}"/>
    <cellStyle name="Normal 5 9 6" xfId="14965" xr:uid="{00000000-0005-0000-0000-00005A5F0000}"/>
    <cellStyle name="Normal 5 9 6 2" xfId="38152" xr:uid="{00000000-0005-0000-0000-00005B5F0000}"/>
    <cellStyle name="Normal 5 9 7" xfId="9656" xr:uid="{00000000-0005-0000-0000-00005C5F0000}"/>
    <cellStyle name="Normal 5 9 7 2" xfId="32837" xr:uid="{00000000-0005-0000-0000-00005D5F0000}"/>
    <cellStyle name="Normal 5 9 8" xfId="20283" xr:uid="{00000000-0005-0000-0000-00005E5F0000}"/>
    <cellStyle name="Normal 5 9 8 2" xfId="27527" xr:uid="{00000000-0005-0000-0000-00005F5F0000}"/>
    <cellStyle name="Normal 5 9 9" xfId="22212" xr:uid="{00000000-0005-0000-0000-0000605F0000}"/>
    <cellStyle name="Normal 5_D" xfId="412" xr:uid="{00000000-0005-0000-0000-0000615F0000}"/>
    <cellStyle name="Normal 6" xfId="7" xr:uid="{00000000-0005-0000-0000-0000625F0000}"/>
    <cellStyle name="Normal 6 10" xfId="936" xr:uid="{00000000-0005-0000-0000-0000635F0000}"/>
    <cellStyle name="Normal 6 10 10" xfId="43729" xr:uid="{00000000-0005-0000-0000-0000645F0000}"/>
    <cellStyle name="Normal 6 10 11" xfId="5090" xr:uid="{00000000-0005-0000-0000-0000655F0000}"/>
    <cellStyle name="Normal 6 10 12" xfId="2889" xr:uid="{00000000-0005-0000-0000-0000665F0000}"/>
    <cellStyle name="Normal 6 10 2" xfId="1344" xr:uid="{00000000-0005-0000-0000-0000675F0000}"/>
    <cellStyle name="Normal 6 10 2 10" xfId="5091" xr:uid="{00000000-0005-0000-0000-0000685F0000}"/>
    <cellStyle name="Normal 6 10 2 11" xfId="3295" xr:uid="{00000000-0005-0000-0000-0000695F0000}"/>
    <cellStyle name="Normal 6 10 2 2" xfId="2159" xr:uid="{00000000-0005-0000-0000-00006A5F0000}"/>
    <cellStyle name="Normal 6 10 2 2 10" xfId="4107" xr:uid="{00000000-0005-0000-0000-00006B5F0000}"/>
    <cellStyle name="Normal 6 10 2 2 2" xfId="7713" xr:uid="{00000000-0005-0000-0000-00006C5F0000}"/>
    <cellStyle name="Normal 6 10 2 2 2 2" xfId="18048" xr:uid="{00000000-0005-0000-0000-00006D5F0000}"/>
    <cellStyle name="Normal 6 10 2 2 2 2 2" xfId="41384" xr:uid="{00000000-0005-0000-0000-00006E5F0000}"/>
    <cellStyle name="Normal 6 10 2 2 2 3" xfId="12886" xr:uid="{00000000-0005-0000-0000-00006F5F0000}"/>
    <cellStyle name="Normal 6 10 2 2 2 3 2" xfId="36069" xr:uid="{00000000-0005-0000-0000-0000705F0000}"/>
    <cellStyle name="Normal 6 10 2 2 2 4" xfId="30759" xr:uid="{00000000-0005-0000-0000-0000715F0000}"/>
    <cellStyle name="Normal 6 10 2 2 2 5" xfId="25444" xr:uid="{00000000-0005-0000-0000-0000725F0000}"/>
    <cellStyle name="Normal 6 10 2 2 3" xfId="9338" xr:uid="{00000000-0005-0000-0000-0000735F0000}"/>
    <cellStyle name="Normal 6 10 2 2 3 2" xfId="19807" xr:uid="{00000000-0005-0000-0000-0000745F0000}"/>
    <cellStyle name="Normal 6 10 2 2 3 2 2" xfId="43152" xr:uid="{00000000-0005-0000-0000-0000755F0000}"/>
    <cellStyle name="Normal 6 10 2 2 3 3" xfId="14653" xr:uid="{00000000-0005-0000-0000-0000765F0000}"/>
    <cellStyle name="Normal 6 10 2 2 3 3 2" xfId="37837" xr:uid="{00000000-0005-0000-0000-0000775F0000}"/>
    <cellStyle name="Normal 6 10 2 2 3 4" xfId="32527" xr:uid="{00000000-0005-0000-0000-0000785F0000}"/>
    <cellStyle name="Normal 6 10 2 2 3 5" xfId="27212" xr:uid="{00000000-0005-0000-0000-0000795F0000}"/>
    <cellStyle name="Normal 6 10 2 2 4" xfId="16434" xr:uid="{00000000-0005-0000-0000-00007A5F0000}"/>
    <cellStyle name="Normal 6 10 2 2 4 2" xfId="39621" xr:uid="{00000000-0005-0000-0000-00007B5F0000}"/>
    <cellStyle name="Normal 6 10 2 2 5" xfId="11125" xr:uid="{00000000-0005-0000-0000-00007C5F0000}"/>
    <cellStyle name="Normal 6 10 2 2 5 2" xfId="34306" xr:uid="{00000000-0005-0000-0000-00007D5F0000}"/>
    <cellStyle name="Normal 6 10 2 2 6" xfId="21752" xr:uid="{00000000-0005-0000-0000-00007E5F0000}"/>
    <cellStyle name="Normal 6 10 2 2 6 2" xfId="28996" xr:uid="{00000000-0005-0000-0000-00007F5F0000}"/>
    <cellStyle name="Normal 6 10 2 2 7" xfId="23681" xr:uid="{00000000-0005-0000-0000-0000805F0000}"/>
    <cellStyle name="Normal 6 10 2 2 8" xfId="44947" xr:uid="{00000000-0005-0000-0000-0000815F0000}"/>
    <cellStyle name="Normal 6 10 2 2 9" xfId="5092" xr:uid="{00000000-0005-0000-0000-0000825F0000}"/>
    <cellStyle name="Normal 6 10 2 3" xfId="6913" xr:uid="{00000000-0005-0000-0000-0000835F0000}"/>
    <cellStyle name="Normal 6 10 2 3 2" xfId="17284" xr:uid="{00000000-0005-0000-0000-0000845F0000}"/>
    <cellStyle name="Normal 6 10 2 3 2 2" xfId="40572" xr:uid="{00000000-0005-0000-0000-0000855F0000}"/>
    <cellStyle name="Normal 6 10 2 3 3" xfId="12074" xr:uid="{00000000-0005-0000-0000-0000865F0000}"/>
    <cellStyle name="Normal 6 10 2 3 3 2" xfId="35257" xr:uid="{00000000-0005-0000-0000-0000875F0000}"/>
    <cellStyle name="Normal 6 10 2 3 4" xfId="29947" xr:uid="{00000000-0005-0000-0000-0000885F0000}"/>
    <cellStyle name="Normal 6 10 2 3 5" xfId="24632" xr:uid="{00000000-0005-0000-0000-0000895F0000}"/>
    <cellStyle name="Normal 6 10 2 4" xfId="8573" xr:uid="{00000000-0005-0000-0000-00008A5F0000}"/>
    <cellStyle name="Normal 6 10 2 4 2" xfId="18995" xr:uid="{00000000-0005-0000-0000-00008B5F0000}"/>
    <cellStyle name="Normal 6 10 2 4 2 2" xfId="42340" xr:uid="{00000000-0005-0000-0000-00008C5F0000}"/>
    <cellStyle name="Normal 6 10 2 4 3" xfId="13841" xr:uid="{00000000-0005-0000-0000-00008D5F0000}"/>
    <cellStyle name="Normal 6 10 2 4 3 2" xfId="37025" xr:uid="{00000000-0005-0000-0000-00008E5F0000}"/>
    <cellStyle name="Normal 6 10 2 4 4" xfId="31715" xr:uid="{00000000-0005-0000-0000-00008F5F0000}"/>
    <cellStyle name="Normal 6 10 2 4 5" xfId="26400" xr:uid="{00000000-0005-0000-0000-0000905F0000}"/>
    <cellStyle name="Normal 6 10 2 5" xfId="15622" xr:uid="{00000000-0005-0000-0000-0000915F0000}"/>
    <cellStyle name="Normal 6 10 2 5 2" xfId="38809" xr:uid="{00000000-0005-0000-0000-0000925F0000}"/>
    <cellStyle name="Normal 6 10 2 6" xfId="10313" xr:uid="{00000000-0005-0000-0000-0000935F0000}"/>
    <cellStyle name="Normal 6 10 2 6 2" xfId="33494" xr:uid="{00000000-0005-0000-0000-0000945F0000}"/>
    <cellStyle name="Normal 6 10 2 7" xfId="20940" xr:uid="{00000000-0005-0000-0000-0000955F0000}"/>
    <cellStyle name="Normal 6 10 2 7 2" xfId="28184" xr:uid="{00000000-0005-0000-0000-0000965F0000}"/>
    <cellStyle name="Normal 6 10 2 8" xfId="22869" xr:uid="{00000000-0005-0000-0000-0000975F0000}"/>
    <cellStyle name="Normal 6 10 2 9" xfId="44135" xr:uid="{00000000-0005-0000-0000-0000985F0000}"/>
    <cellStyle name="Normal 6 10 3" xfId="1752" xr:uid="{00000000-0005-0000-0000-0000995F0000}"/>
    <cellStyle name="Normal 6 10 3 10" xfId="3701" xr:uid="{00000000-0005-0000-0000-00009A5F0000}"/>
    <cellStyle name="Normal 6 10 3 2" xfId="7313" xr:uid="{00000000-0005-0000-0000-00009B5F0000}"/>
    <cellStyle name="Normal 6 10 3 2 2" xfId="17666" xr:uid="{00000000-0005-0000-0000-00009C5F0000}"/>
    <cellStyle name="Normal 6 10 3 2 2 2" xfId="40978" xr:uid="{00000000-0005-0000-0000-00009D5F0000}"/>
    <cellStyle name="Normal 6 10 3 2 3" xfId="12480" xr:uid="{00000000-0005-0000-0000-00009E5F0000}"/>
    <cellStyle name="Normal 6 10 3 2 3 2" xfId="35663" xr:uid="{00000000-0005-0000-0000-00009F5F0000}"/>
    <cellStyle name="Normal 6 10 3 2 4" xfId="30353" xr:uid="{00000000-0005-0000-0000-0000A05F0000}"/>
    <cellStyle name="Normal 6 10 3 2 5" xfId="25038" xr:uid="{00000000-0005-0000-0000-0000A15F0000}"/>
    <cellStyle name="Normal 6 10 3 3" xfId="8955" xr:uid="{00000000-0005-0000-0000-0000A25F0000}"/>
    <cellStyle name="Normal 6 10 3 3 2" xfId="19401" xr:uid="{00000000-0005-0000-0000-0000A35F0000}"/>
    <cellStyle name="Normal 6 10 3 3 2 2" xfId="42746" xr:uid="{00000000-0005-0000-0000-0000A45F0000}"/>
    <cellStyle name="Normal 6 10 3 3 3" xfId="14247" xr:uid="{00000000-0005-0000-0000-0000A55F0000}"/>
    <cellStyle name="Normal 6 10 3 3 3 2" xfId="37431" xr:uid="{00000000-0005-0000-0000-0000A65F0000}"/>
    <cellStyle name="Normal 6 10 3 3 4" xfId="32121" xr:uid="{00000000-0005-0000-0000-0000A75F0000}"/>
    <cellStyle name="Normal 6 10 3 3 5" xfId="26806" xr:uid="{00000000-0005-0000-0000-0000A85F0000}"/>
    <cellStyle name="Normal 6 10 3 4" xfId="16028" xr:uid="{00000000-0005-0000-0000-0000A95F0000}"/>
    <cellStyle name="Normal 6 10 3 4 2" xfId="39215" xr:uid="{00000000-0005-0000-0000-0000AA5F0000}"/>
    <cellStyle name="Normal 6 10 3 5" xfId="10719" xr:uid="{00000000-0005-0000-0000-0000AB5F0000}"/>
    <cellStyle name="Normal 6 10 3 5 2" xfId="33900" xr:uid="{00000000-0005-0000-0000-0000AC5F0000}"/>
    <cellStyle name="Normal 6 10 3 6" xfId="21346" xr:uid="{00000000-0005-0000-0000-0000AD5F0000}"/>
    <cellStyle name="Normal 6 10 3 6 2" xfId="28590" xr:uid="{00000000-0005-0000-0000-0000AE5F0000}"/>
    <cellStyle name="Normal 6 10 3 7" xfId="23275" xr:uid="{00000000-0005-0000-0000-0000AF5F0000}"/>
    <cellStyle name="Normal 6 10 3 8" xfId="44541" xr:uid="{00000000-0005-0000-0000-0000B05F0000}"/>
    <cellStyle name="Normal 6 10 3 9" xfId="5093" xr:uid="{00000000-0005-0000-0000-0000B15F0000}"/>
    <cellStyle name="Normal 6 10 4" xfId="6514" xr:uid="{00000000-0005-0000-0000-0000B25F0000}"/>
    <cellStyle name="Normal 6 10 4 2" xfId="16914" xr:uid="{00000000-0005-0000-0000-0000B35F0000}"/>
    <cellStyle name="Normal 6 10 4 2 2" xfId="40166" xr:uid="{00000000-0005-0000-0000-0000B45F0000}"/>
    <cellStyle name="Normal 6 10 4 3" xfId="11668" xr:uid="{00000000-0005-0000-0000-0000B55F0000}"/>
    <cellStyle name="Normal 6 10 4 3 2" xfId="34851" xr:uid="{00000000-0005-0000-0000-0000B65F0000}"/>
    <cellStyle name="Normal 6 10 4 4" xfId="29541" xr:uid="{00000000-0005-0000-0000-0000B75F0000}"/>
    <cellStyle name="Normal 6 10 4 5" xfId="24226" xr:uid="{00000000-0005-0000-0000-0000B85F0000}"/>
    <cellStyle name="Normal 6 10 5" xfId="8203" xr:uid="{00000000-0005-0000-0000-0000B95F0000}"/>
    <cellStyle name="Normal 6 10 5 2" xfId="18590" xr:uid="{00000000-0005-0000-0000-0000BA5F0000}"/>
    <cellStyle name="Normal 6 10 5 2 2" xfId="41934" xr:uid="{00000000-0005-0000-0000-0000BB5F0000}"/>
    <cellStyle name="Normal 6 10 5 3" xfId="13435" xr:uid="{00000000-0005-0000-0000-0000BC5F0000}"/>
    <cellStyle name="Normal 6 10 5 3 2" xfId="36619" xr:uid="{00000000-0005-0000-0000-0000BD5F0000}"/>
    <cellStyle name="Normal 6 10 5 4" xfId="31309" xr:uid="{00000000-0005-0000-0000-0000BE5F0000}"/>
    <cellStyle name="Normal 6 10 5 5" xfId="25994" xr:uid="{00000000-0005-0000-0000-0000BF5F0000}"/>
    <cellStyle name="Normal 6 10 6" xfId="15216" xr:uid="{00000000-0005-0000-0000-0000C05F0000}"/>
    <cellStyle name="Normal 6 10 6 2" xfId="38403" xr:uid="{00000000-0005-0000-0000-0000C15F0000}"/>
    <cellStyle name="Normal 6 10 7" xfId="9907" xr:uid="{00000000-0005-0000-0000-0000C25F0000}"/>
    <cellStyle name="Normal 6 10 7 2" xfId="33088" xr:uid="{00000000-0005-0000-0000-0000C35F0000}"/>
    <cellStyle name="Normal 6 10 8" xfId="20534" xr:uid="{00000000-0005-0000-0000-0000C45F0000}"/>
    <cellStyle name="Normal 6 10 8 2" xfId="27778" xr:uid="{00000000-0005-0000-0000-0000C55F0000}"/>
    <cellStyle name="Normal 6 10 9" xfId="22463" xr:uid="{00000000-0005-0000-0000-0000C65F0000}"/>
    <cellStyle name="Normal 6 11" xfId="957" xr:uid="{00000000-0005-0000-0000-0000C75F0000}"/>
    <cellStyle name="Normal 6 11 10" xfId="5094" xr:uid="{00000000-0005-0000-0000-0000C85F0000}"/>
    <cellStyle name="Normal 6 11 11" xfId="2909" xr:uid="{00000000-0005-0000-0000-0000C95F0000}"/>
    <cellStyle name="Normal 6 11 2" xfId="1773" xr:uid="{00000000-0005-0000-0000-0000CA5F0000}"/>
    <cellStyle name="Normal 6 11 2 10" xfId="3721" xr:uid="{00000000-0005-0000-0000-0000CB5F0000}"/>
    <cellStyle name="Normal 6 11 2 2" xfId="7333" xr:uid="{00000000-0005-0000-0000-0000CC5F0000}"/>
    <cellStyle name="Normal 6 11 2 2 2" xfId="17686" xr:uid="{00000000-0005-0000-0000-0000CD5F0000}"/>
    <cellStyle name="Normal 6 11 2 2 2 2" xfId="40998" xr:uid="{00000000-0005-0000-0000-0000CE5F0000}"/>
    <cellStyle name="Normal 6 11 2 2 3" xfId="12500" xr:uid="{00000000-0005-0000-0000-0000CF5F0000}"/>
    <cellStyle name="Normal 6 11 2 2 3 2" xfId="35683" xr:uid="{00000000-0005-0000-0000-0000D05F0000}"/>
    <cellStyle name="Normal 6 11 2 2 4" xfId="30373" xr:uid="{00000000-0005-0000-0000-0000D15F0000}"/>
    <cellStyle name="Normal 6 11 2 2 5" xfId="25058" xr:uid="{00000000-0005-0000-0000-0000D25F0000}"/>
    <cellStyle name="Normal 6 11 2 3" xfId="8976" xr:uid="{00000000-0005-0000-0000-0000D35F0000}"/>
    <cellStyle name="Normal 6 11 2 3 2" xfId="19421" xr:uid="{00000000-0005-0000-0000-0000D45F0000}"/>
    <cellStyle name="Normal 6 11 2 3 2 2" xfId="42766" xr:uid="{00000000-0005-0000-0000-0000D55F0000}"/>
    <cellStyle name="Normal 6 11 2 3 3" xfId="14267" xr:uid="{00000000-0005-0000-0000-0000D65F0000}"/>
    <cellStyle name="Normal 6 11 2 3 3 2" xfId="37451" xr:uid="{00000000-0005-0000-0000-0000D75F0000}"/>
    <cellStyle name="Normal 6 11 2 3 4" xfId="32141" xr:uid="{00000000-0005-0000-0000-0000D85F0000}"/>
    <cellStyle name="Normal 6 11 2 3 5" xfId="26826" xr:uid="{00000000-0005-0000-0000-0000D95F0000}"/>
    <cellStyle name="Normal 6 11 2 4" xfId="16048" xr:uid="{00000000-0005-0000-0000-0000DA5F0000}"/>
    <cellStyle name="Normal 6 11 2 4 2" xfId="39235" xr:uid="{00000000-0005-0000-0000-0000DB5F0000}"/>
    <cellStyle name="Normal 6 11 2 5" xfId="10739" xr:uid="{00000000-0005-0000-0000-0000DC5F0000}"/>
    <cellStyle name="Normal 6 11 2 5 2" xfId="33920" xr:uid="{00000000-0005-0000-0000-0000DD5F0000}"/>
    <cellStyle name="Normal 6 11 2 6" xfId="21366" xr:uid="{00000000-0005-0000-0000-0000DE5F0000}"/>
    <cellStyle name="Normal 6 11 2 6 2" xfId="28610" xr:uid="{00000000-0005-0000-0000-0000DF5F0000}"/>
    <cellStyle name="Normal 6 11 2 7" xfId="23295" xr:uid="{00000000-0005-0000-0000-0000E05F0000}"/>
    <cellStyle name="Normal 6 11 2 8" xfId="44561" xr:uid="{00000000-0005-0000-0000-0000E15F0000}"/>
    <cellStyle name="Normal 6 11 2 9" xfId="5095" xr:uid="{00000000-0005-0000-0000-0000E25F0000}"/>
    <cellStyle name="Normal 6 11 3" xfId="6533" xr:uid="{00000000-0005-0000-0000-0000E35F0000}"/>
    <cellStyle name="Normal 6 11 3 2" xfId="16934" xr:uid="{00000000-0005-0000-0000-0000E45F0000}"/>
    <cellStyle name="Normal 6 11 3 2 2" xfId="40186" xr:uid="{00000000-0005-0000-0000-0000E55F0000}"/>
    <cellStyle name="Normal 6 11 3 3" xfId="11688" xr:uid="{00000000-0005-0000-0000-0000E65F0000}"/>
    <cellStyle name="Normal 6 11 3 3 2" xfId="34871" xr:uid="{00000000-0005-0000-0000-0000E75F0000}"/>
    <cellStyle name="Normal 6 11 3 4" xfId="29561" xr:uid="{00000000-0005-0000-0000-0000E85F0000}"/>
    <cellStyle name="Normal 6 11 3 5" xfId="24246" xr:uid="{00000000-0005-0000-0000-0000E95F0000}"/>
    <cellStyle name="Normal 6 11 4" xfId="8223" xr:uid="{00000000-0005-0000-0000-0000EA5F0000}"/>
    <cellStyle name="Normal 6 11 4 2" xfId="18609" xr:uid="{00000000-0005-0000-0000-0000EB5F0000}"/>
    <cellStyle name="Normal 6 11 4 2 2" xfId="41954" xr:uid="{00000000-0005-0000-0000-0000EC5F0000}"/>
    <cellStyle name="Normal 6 11 4 3" xfId="13455" xr:uid="{00000000-0005-0000-0000-0000ED5F0000}"/>
    <cellStyle name="Normal 6 11 4 3 2" xfId="36639" xr:uid="{00000000-0005-0000-0000-0000EE5F0000}"/>
    <cellStyle name="Normal 6 11 4 4" xfId="31329" xr:uid="{00000000-0005-0000-0000-0000EF5F0000}"/>
    <cellStyle name="Normal 6 11 4 5" xfId="26014" xr:uid="{00000000-0005-0000-0000-0000F05F0000}"/>
    <cellStyle name="Normal 6 11 5" xfId="15236" xr:uid="{00000000-0005-0000-0000-0000F15F0000}"/>
    <cellStyle name="Normal 6 11 5 2" xfId="38423" xr:uid="{00000000-0005-0000-0000-0000F25F0000}"/>
    <cellStyle name="Normal 6 11 6" xfId="9927" xr:uid="{00000000-0005-0000-0000-0000F35F0000}"/>
    <cellStyle name="Normal 6 11 6 2" xfId="33108" xr:uid="{00000000-0005-0000-0000-0000F45F0000}"/>
    <cellStyle name="Normal 6 11 7" xfId="20554" xr:uid="{00000000-0005-0000-0000-0000F55F0000}"/>
    <cellStyle name="Normal 6 11 7 2" xfId="27798" xr:uid="{00000000-0005-0000-0000-0000F65F0000}"/>
    <cellStyle name="Normal 6 11 8" xfId="22483" xr:uid="{00000000-0005-0000-0000-0000F75F0000}"/>
    <cellStyle name="Normal 6 11 9" xfId="43749" xr:uid="{00000000-0005-0000-0000-0000F85F0000}"/>
    <cellStyle name="Normal 6 12" xfId="527" xr:uid="{00000000-0005-0000-0000-0000F95F0000}"/>
    <cellStyle name="Normal 6 12 10" xfId="2491" xr:uid="{00000000-0005-0000-0000-0000FA5F0000}"/>
    <cellStyle name="Normal 6 12 2" xfId="6122" xr:uid="{00000000-0005-0000-0000-0000FB5F0000}"/>
    <cellStyle name="Normal 6 12 2 2" xfId="16564" xr:uid="{00000000-0005-0000-0000-0000FC5F0000}"/>
    <cellStyle name="Normal 6 12 2 2 2" xfId="39768" xr:uid="{00000000-0005-0000-0000-0000FD5F0000}"/>
    <cellStyle name="Normal 6 12 2 3" xfId="11270" xr:uid="{00000000-0005-0000-0000-0000FE5F0000}"/>
    <cellStyle name="Normal 6 12 2 3 2" xfId="34453" xr:uid="{00000000-0005-0000-0000-0000FF5F0000}"/>
    <cellStyle name="Normal 6 12 2 4" xfId="29143" xr:uid="{00000000-0005-0000-0000-000000600000}"/>
    <cellStyle name="Normal 6 12 2 5" xfId="23828" xr:uid="{00000000-0005-0000-0000-000001600000}"/>
    <cellStyle name="Normal 6 12 3" xfId="7853" xr:uid="{00000000-0005-0000-0000-000002600000}"/>
    <cellStyle name="Normal 6 12 3 2" xfId="18192" xr:uid="{00000000-0005-0000-0000-000003600000}"/>
    <cellStyle name="Normal 6 12 3 2 2" xfId="41536" xr:uid="{00000000-0005-0000-0000-000004600000}"/>
    <cellStyle name="Normal 6 12 3 3" xfId="13037" xr:uid="{00000000-0005-0000-0000-000005600000}"/>
    <cellStyle name="Normal 6 12 3 3 2" xfId="36221" xr:uid="{00000000-0005-0000-0000-000006600000}"/>
    <cellStyle name="Normal 6 12 3 4" xfId="30911" xr:uid="{00000000-0005-0000-0000-000007600000}"/>
    <cellStyle name="Normal 6 12 3 5" xfId="25596" xr:uid="{00000000-0005-0000-0000-000008600000}"/>
    <cellStyle name="Normal 6 12 4" xfId="14818" xr:uid="{00000000-0005-0000-0000-000009600000}"/>
    <cellStyle name="Normal 6 12 4 2" xfId="38005" xr:uid="{00000000-0005-0000-0000-00000A600000}"/>
    <cellStyle name="Normal 6 12 5" xfId="9509" xr:uid="{00000000-0005-0000-0000-00000B600000}"/>
    <cellStyle name="Normal 6 12 5 2" xfId="32690" xr:uid="{00000000-0005-0000-0000-00000C600000}"/>
    <cellStyle name="Normal 6 12 6" xfId="20136" xr:uid="{00000000-0005-0000-0000-00000D600000}"/>
    <cellStyle name="Normal 6 12 6 2" xfId="27380" xr:uid="{00000000-0005-0000-0000-00000E600000}"/>
    <cellStyle name="Normal 6 12 7" xfId="22065" xr:uid="{00000000-0005-0000-0000-00000F600000}"/>
    <cellStyle name="Normal 6 12 8" xfId="43331" xr:uid="{00000000-0005-0000-0000-000010600000}"/>
    <cellStyle name="Normal 6 12 9" xfId="5096" xr:uid="{00000000-0005-0000-0000-000011600000}"/>
    <cellStyle name="Normal 6 13" xfId="1354" xr:uid="{00000000-0005-0000-0000-000012600000}"/>
    <cellStyle name="Normal 6 13 10" xfId="3303" xr:uid="{00000000-0005-0000-0000-000013600000}"/>
    <cellStyle name="Normal 6 13 2" xfId="6921" xr:uid="{00000000-0005-0000-0000-000014600000}"/>
    <cellStyle name="Normal 6 13 2 2" xfId="17292" xr:uid="{00000000-0005-0000-0000-000015600000}"/>
    <cellStyle name="Normal 6 13 2 2 2" xfId="40580" xr:uid="{00000000-0005-0000-0000-000016600000}"/>
    <cellStyle name="Normal 6 13 2 3" xfId="12082" xr:uid="{00000000-0005-0000-0000-000017600000}"/>
    <cellStyle name="Normal 6 13 2 3 2" xfId="35265" xr:uid="{00000000-0005-0000-0000-000018600000}"/>
    <cellStyle name="Normal 6 13 2 4" xfId="29955" xr:uid="{00000000-0005-0000-0000-000019600000}"/>
    <cellStyle name="Normal 6 13 2 5" xfId="24640" xr:uid="{00000000-0005-0000-0000-00001A600000}"/>
    <cellStyle name="Normal 6 13 3" xfId="8581" xr:uid="{00000000-0005-0000-0000-00001B600000}"/>
    <cellStyle name="Normal 6 13 3 2" xfId="19003" xr:uid="{00000000-0005-0000-0000-00001C600000}"/>
    <cellStyle name="Normal 6 13 3 2 2" xfId="42348" xr:uid="{00000000-0005-0000-0000-00001D600000}"/>
    <cellStyle name="Normal 6 13 3 3" xfId="13849" xr:uid="{00000000-0005-0000-0000-00001E600000}"/>
    <cellStyle name="Normal 6 13 3 3 2" xfId="37033" xr:uid="{00000000-0005-0000-0000-00001F600000}"/>
    <cellStyle name="Normal 6 13 3 4" xfId="31723" xr:uid="{00000000-0005-0000-0000-000020600000}"/>
    <cellStyle name="Normal 6 13 3 5" xfId="26408" xr:uid="{00000000-0005-0000-0000-000021600000}"/>
    <cellStyle name="Normal 6 13 4" xfId="15630" xr:uid="{00000000-0005-0000-0000-000022600000}"/>
    <cellStyle name="Normal 6 13 4 2" xfId="38817" xr:uid="{00000000-0005-0000-0000-000023600000}"/>
    <cellStyle name="Normal 6 13 5" xfId="10321" xr:uid="{00000000-0005-0000-0000-000024600000}"/>
    <cellStyle name="Normal 6 13 5 2" xfId="33502" xr:uid="{00000000-0005-0000-0000-000025600000}"/>
    <cellStyle name="Normal 6 13 6" xfId="20948" xr:uid="{00000000-0005-0000-0000-000026600000}"/>
    <cellStyle name="Normal 6 13 6 2" xfId="28192" xr:uid="{00000000-0005-0000-0000-000027600000}"/>
    <cellStyle name="Normal 6 13 7" xfId="22877" xr:uid="{00000000-0005-0000-0000-000028600000}"/>
    <cellStyle name="Normal 6 13 8" xfId="44143" xr:uid="{00000000-0005-0000-0000-000029600000}"/>
    <cellStyle name="Normal 6 13 9" xfId="5097" xr:uid="{00000000-0005-0000-0000-00002A600000}"/>
    <cellStyle name="Normal 6 14" xfId="377" xr:uid="{00000000-0005-0000-0000-00002B600000}"/>
    <cellStyle name="Normal 6 14 2" xfId="7740" xr:uid="{00000000-0005-0000-0000-00002C600000}"/>
    <cellStyle name="Normal 6 14 2 2" xfId="18072" xr:uid="{00000000-0005-0000-0000-00002D600000}"/>
    <cellStyle name="Normal 6 14 2 2 2" xfId="41409" xr:uid="{00000000-0005-0000-0000-00002E600000}"/>
    <cellStyle name="Normal 6 14 2 3" xfId="12910" xr:uid="{00000000-0005-0000-0000-00002F600000}"/>
    <cellStyle name="Normal 6 14 2 3 2" xfId="36094" xr:uid="{00000000-0005-0000-0000-000030600000}"/>
    <cellStyle name="Normal 6 14 2 4" xfId="30784" xr:uid="{00000000-0005-0000-0000-000031600000}"/>
    <cellStyle name="Normal 6 14 2 5" xfId="25469" xr:uid="{00000000-0005-0000-0000-000032600000}"/>
    <cellStyle name="Normal 6 14 3" xfId="14692" xr:uid="{00000000-0005-0000-0000-000033600000}"/>
    <cellStyle name="Normal 6 14 3 2" xfId="37878" xr:uid="{00000000-0005-0000-0000-000034600000}"/>
    <cellStyle name="Normal 6 14 4" xfId="9382" xr:uid="{00000000-0005-0000-0000-000035600000}"/>
    <cellStyle name="Normal 6 14 4 2" xfId="32563" xr:uid="{00000000-0005-0000-0000-000036600000}"/>
    <cellStyle name="Normal 6 14 5" xfId="20018" xr:uid="{00000000-0005-0000-0000-000037600000}"/>
    <cellStyle name="Normal 6 14 5 2" xfId="27253" xr:uid="{00000000-0005-0000-0000-000038600000}"/>
    <cellStyle name="Normal 6 14 6" xfId="21938" xr:uid="{00000000-0005-0000-0000-000039600000}"/>
    <cellStyle name="Normal 6 14 7" xfId="43214" xr:uid="{00000000-0005-0000-0000-00003A600000}"/>
    <cellStyle name="Normal 6 14 8" xfId="5098" xr:uid="{00000000-0005-0000-0000-00003B600000}"/>
    <cellStyle name="Normal 6 14 9" xfId="2374" xr:uid="{00000000-0005-0000-0000-00003C600000}"/>
    <cellStyle name="Normal 6 15" xfId="61" xr:uid="{00000000-0005-0000-0000-00003D600000}"/>
    <cellStyle name="Normal 6 15 2" xfId="5990" xr:uid="{00000000-0005-0000-0000-00003E600000}"/>
    <cellStyle name="Normal 6 15 2 2" xfId="39629" xr:uid="{00000000-0005-0000-0000-00003F600000}"/>
    <cellStyle name="Normal 6 15 3" xfId="11132" xr:uid="{00000000-0005-0000-0000-000040600000}"/>
    <cellStyle name="Normal 6 15 3 2" xfId="34314" xr:uid="{00000000-0005-0000-0000-000041600000}"/>
    <cellStyle name="Normal 6 15 4" xfId="21909" xr:uid="{00000000-0005-0000-0000-000042600000}"/>
    <cellStyle name="Normal 6 15 4 2" xfId="29004" xr:uid="{00000000-0005-0000-0000-000043600000}"/>
    <cellStyle name="Normal 6 15 5" xfId="23689" xr:uid="{00000000-0005-0000-0000-000044600000}"/>
    <cellStyle name="Normal 6 16" xfId="7721" xr:uid="{00000000-0005-0000-0000-000045600000}"/>
    <cellStyle name="Normal 6 16 2" xfId="18056" xr:uid="{00000000-0005-0000-0000-000046600000}"/>
    <cellStyle name="Normal 6 16 2 2" xfId="41392" xr:uid="{00000000-0005-0000-0000-000047600000}"/>
    <cellStyle name="Normal 6 16 3" xfId="12893" xr:uid="{00000000-0005-0000-0000-000048600000}"/>
    <cellStyle name="Normal 6 16 3 2" xfId="36077" xr:uid="{00000000-0005-0000-0000-000049600000}"/>
    <cellStyle name="Normal 6 16 4" xfId="30767" xr:uid="{00000000-0005-0000-0000-00004A600000}"/>
    <cellStyle name="Normal 6 16 5" xfId="25452" xr:uid="{00000000-0005-0000-0000-00004B600000}"/>
    <cellStyle name="Normal 6 17" xfId="9346" xr:uid="{00000000-0005-0000-0000-00004C600000}"/>
    <cellStyle name="Normal 6 17 2" xfId="19815" xr:uid="{00000000-0005-0000-0000-00004D600000}"/>
    <cellStyle name="Normal 6 17 2 2" xfId="43160" xr:uid="{00000000-0005-0000-0000-00004E600000}"/>
    <cellStyle name="Normal 6 17 3" xfId="14661" xr:uid="{00000000-0005-0000-0000-00004F600000}"/>
    <cellStyle name="Normal 6 17 3 2" xfId="37845" xr:uid="{00000000-0005-0000-0000-000050600000}"/>
    <cellStyle name="Normal 6 17 4" xfId="32535" xr:uid="{00000000-0005-0000-0000-000051600000}"/>
    <cellStyle name="Normal 6 17 5" xfId="27220" xr:uid="{00000000-0005-0000-0000-000052600000}"/>
    <cellStyle name="Normal 6 18" xfId="9360" xr:uid="{00000000-0005-0000-0000-000053600000}"/>
    <cellStyle name="Normal 6 18 2" xfId="19821" xr:uid="{00000000-0005-0000-0000-000054600000}"/>
    <cellStyle name="Normal 6 18 2 2" xfId="43166" xr:uid="{00000000-0005-0000-0000-000055600000}"/>
    <cellStyle name="Normal 6 18 3" xfId="14666" xr:uid="{00000000-0005-0000-0000-000056600000}"/>
    <cellStyle name="Normal 6 18 3 2" xfId="37851" xr:uid="{00000000-0005-0000-0000-000057600000}"/>
    <cellStyle name="Normal 6 18 4" xfId="32541" xr:uid="{00000000-0005-0000-0000-000058600000}"/>
    <cellStyle name="Normal 6 18 5" xfId="27226" xr:uid="{00000000-0005-0000-0000-000059600000}"/>
    <cellStyle name="Normal 6 19" xfId="9356" xr:uid="{00000000-0005-0000-0000-00005A600000}"/>
    <cellStyle name="Normal 6 19 2" xfId="14688" xr:uid="{00000000-0005-0000-0000-00005B600000}"/>
    <cellStyle name="Normal 6 19 2 2" xfId="37873" xr:uid="{00000000-0005-0000-0000-00005C600000}"/>
    <cellStyle name="Normal 6 19 3" xfId="27248" xr:uid="{00000000-0005-0000-0000-00005D600000}"/>
    <cellStyle name="Normal 6 2" xfId="378" xr:uid="{00000000-0005-0000-0000-00005E600000}"/>
    <cellStyle name="Normal 6 2 10" xfId="6024" xr:uid="{00000000-0005-0000-0000-00005F600000}"/>
    <cellStyle name="Normal 6 2 10 2" xfId="16478" xr:uid="{00000000-0005-0000-0000-000060600000}"/>
    <cellStyle name="Normal 6 2 10 2 2" xfId="39667" xr:uid="{00000000-0005-0000-0000-000061600000}"/>
    <cellStyle name="Normal 6 2 10 3" xfId="11169" xr:uid="{00000000-0005-0000-0000-000062600000}"/>
    <cellStyle name="Normal 6 2 10 3 2" xfId="34352" xr:uid="{00000000-0005-0000-0000-000063600000}"/>
    <cellStyle name="Normal 6 2 10 4" xfId="29042" xr:uid="{00000000-0005-0000-0000-000064600000}"/>
    <cellStyle name="Normal 6 2 10 5" xfId="23727" xr:uid="{00000000-0005-0000-0000-000065600000}"/>
    <cellStyle name="Normal 6 2 11" xfId="7765" xr:uid="{00000000-0005-0000-0000-000066600000}"/>
    <cellStyle name="Normal 6 2 11 2" xfId="18095" xr:uid="{00000000-0005-0000-0000-000067600000}"/>
    <cellStyle name="Normal 6 2 11 2 2" xfId="41435" xr:uid="{00000000-0005-0000-0000-000068600000}"/>
    <cellStyle name="Normal 6 2 11 3" xfId="12936" xr:uid="{00000000-0005-0000-0000-000069600000}"/>
    <cellStyle name="Normal 6 2 11 3 2" xfId="36120" xr:uid="{00000000-0005-0000-0000-00006A600000}"/>
    <cellStyle name="Normal 6 2 11 4" xfId="30810" xr:uid="{00000000-0005-0000-0000-00006B600000}"/>
    <cellStyle name="Normal 6 2 11 5" xfId="25495" xr:uid="{00000000-0005-0000-0000-00006C600000}"/>
    <cellStyle name="Normal 6 2 12" xfId="14718" xr:uid="{00000000-0005-0000-0000-00006D600000}"/>
    <cellStyle name="Normal 6 2 12 2" xfId="37904" xr:uid="{00000000-0005-0000-0000-00006E600000}"/>
    <cellStyle name="Normal 6 2 13" xfId="9408" xr:uid="{00000000-0005-0000-0000-00006F600000}"/>
    <cellStyle name="Normal 6 2 13 2" xfId="32589" xr:uid="{00000000-0005-0000-0000-000070600000}"/>
    <cellStyle name="Normal 6 2 14" xfId="20019" xr:uid="{00000000-0005-0000-0000-000071600000}"/>
    <cellStyle name="Normal 6 2 14 2" xfId="27279" xr:uid="{00000000-0005-0000-0000-000072600000}"/>
    <cellStyle name="Normal 6 2 15" xfId="21964" xr:uid="{00000000-0005-0000-0000-000073600000}"/>
    <cellStyle name="Normal 6 2 16" xfId="43215" xr:uid="{00000000-0005-0000-0000-000074600000}"/>
    <cellStyle name="Normal 6 2 17" xfId="5099" xr:uid="{00000000-0005-0000-0000-000075600000}"/>
    <cellStyle name="Normal 6 2 18" xfId="2375" xr:uid="{00000000-0005-0000-0000-000076600000}"/>
    <cellStyle name="Normal 6 2 2" xfId="414" xr:uid="{00000000-0005-0000-0000-000077600000}"/>
    <cellStyle name="Normal 6 2 2 10" xfId="7766" xr:uid="{00000000-0005-0000-0000-000078600000}"/>
    <cellStyle name="Normal 6 2 2 10 2" xfId="18096" xr:uid="{00000000-0005-0000-0000-000079600000}"/>
    <cellStyle name="Normal 6 2 2 10 2 2" xfId="41436" xr:uid="{00000000-0005-0000-0000-00007A600000}"/>
    <cellStyle name="Normal 6 2 2 10 3" xfId="12937" xr:uid="{00000000-0005-0000-0000-00007B600000}"/>
    <cellStyle name="Normal 6 2 2 10 3 2" xfId="36121" xr:uid="{00000000-0005-0000-0000-00007C600000}"/>
    <cellStyle name="Normal 6 2 2 10 4" xfId="30811" xr:uid="{00000000-0005-0000-0000-00007D600000}"/>
    <cellStyle name="Normal 6 2 2 10 5" xfId="25496" xr:uid="{00000000-0005-0000-0000-00007E600000}"/>
    <cellStyle name="Normal 6 2 2 11" xfId="14719" xr:uid="{00000000-0005-0000-0000-00007F600000}"/>
    <cellStyle name="Normal 6 2 2 11 2" xfId="37905" xr:uid="{00000000-0005-0000-0000-000080600000}"/>
    <cellStyle name="Normal 6 2 2 12" xfId="9409" xr:uid="{00000000-0005-0000-0000-000081600000}"/>
    <cellStyle name="Normal 6 2 2 12 2" xfId="32590" xr:uid="{00000000-0005-0000-0000-000082600000}"/>
    <cellStyle name="Normal 6 2 2 13" xfId="20030" xr:uid="{00000000-0005-0000-0000-000083600000}"/>
    <cellStyle name="Normal 6 2 2 13 2" xfId="27280" xr:uid="{00000000-0005-0000-0000-000084600000}"/>
    <cellStyle name="Normal 6 2 2 14" xfId="21965" xr:uid="{00000000-0005-0000-0000-000085600000}"/>
    <cellStyle name="Normal 6 2 2 15" xfId="43225" xr:uid="{00000000-0005-0000-0000-000086600000}"/>
    <cellStyle name="Normal 6 2 2 16" xfId="5100" xr:uid="{00000000-0005-0000-0000-000087600000}"/>
    <cellStyle name="Normal 6 2 2 17" xfId="2385" xr:uid="{00000000-0005-0000-0000-000088600000}"/>
    <cellStyle name="Normal 6 2 2 2" xfId="460" xr:uid="{00000000-0005-0000-0000-000089600000}"/>
    <cellStyle name="Normal 6 2 2 2 10" xfId="14749" xr:uid="{00000000-0005-0000-0000-00008A600000}"/>
    <cellStyle name="Normal 6 2 2 2 10 2" xfId="37936" xr:uid="{00000000-0005-0000-0000-00008B600000}"/>
    <cellStyle name="Normal 6 2 2 2 11" xfId="9440" xr:uid="{00000000-0005-0000-0000-00008C600000}"/>
    <cellStyle name="Normal 6 2 2 2 11 2" xfId="32621" xr:uid="{00000000-0005-0000-0000-00008D600000}"/>
    <cellStyle name="Normal 6 2 2 2 12" xfId="20069" xr:uid="{00000000-0005-0000-0000-00008E600000}"/>
    <cellStyle name="Normal 6 2 2 2 12 2" xfId="27311" xr:uid="{00000000-0005-0000-0000-00008F600000}"/>
    <cellStyle name="Normal 6 2 2 2 13" xfId="21996" xr:uid="{00000000-0005-0000-0000-000090600000}"/>
    <cellStyle name="Normal 6 2 2 2 14" xfId="43264" xr:uid="{00000000-0005-0000-0000-000091600000}"/>
    <cellStyle name="Normal 6 2 2 2 15" xfId="5101" xr:uid="{00000000-0005-0000-0000-000092600000}"/>
    <cellStyle name="Normal 6 2 2 2 16" xfId="2424" xr:uid="{00000000-0005-0000-0000-000093600000}"/>
    <cellStyle name="Normal 6 2 2 2 2" xfId="520" xr:uid="{00000000-0005-0000-0000-000094600000}"/>
    <cellStyle name="Normal 6 2 2 2 2 10" xfId="9502" xr:uid="{00000000-0005-0000-0000-000095600000}"/>
    <cellStyle name="Normal 6 2 2 2 2 10 2" xfId="32683" xr:uid="{00000000-0005-0000-0000-000096600000}"/>
    <cellStyle name="Normal 6 2 2 2 2 11" xfId="20129" xr:uid="{00000000-0005-0000-0000-000097600000}"/>
    <cellStyle name="Normal 6 2 2 2 2 11 2" xfId="27373" xr:uid="{00000000-0005-0000-0000-000098600000}"/>
    <cellStyle name="Normal 6 2 2 2 2 12" xfId="22058" xr:uid="{00000000-0005-0000-0000-000099600000}"/>
    <cellStyle name="Normal 6 2 2 2 2 13" xfId="43324" xr:uid="{00000000-0005-0000-0000-00009A600000}"/>
    <cellStyle name="Normal 6 2 2 2 2 14" xfId="5102" xr:uid="{00000000-0005-0000-0000-00009B600000}"/>
    <cellStyle name="Normal 6 2 2 2 2 15" xfId="2484" xr:uid="{00000000-0005-0000-0000-00009C600000}"/>
    <cellStyle name="Normal 6 2 2 2 2 2" xfId="792" xr:uid="{00000000-0005-0000-0000-00009D600000}"/>
    <cellStyle name="Normal 6 2 2 2 2 2 10" xfId="43593" xr:uid="{00000000-0005-0000-0000-00009E600000}"/>
    <cellStyle name="Normal 6 2 2 2 2 2 11" xfId="5103" xr:uid="{00000000-0005-0000-0000-00009F600000}"/>
    <cellStyle name="Normal 6 2 2 2 2 2 12" xfId="2753" xr:uid="{00000000-0005-0000-0000-0000A0600000}"/>
    <cellStyle name="Normal 6 2 2 2 2 2 2" xfId="1208" xr:uid="{00000000-0005-0000-0000-0000A1600000}"/>
    <cellStyle name="Normal 6 2 2 2 2 2 2 10" xfId="5104" xr:uid="{00000000-0005-0000-0000-0000A2600000}"/>
    <cellStyle name="Normal 6 2 2 2 2 2 2 11" xfId="3159" xr:uid="{00000000-0005-0000-0000-0000A3600000}"/>
    <cellStyle name="Normal 6 2 2 2 2 2 2 2" xfId="2023" xr:uid="{00000000-0005-0000-0000-0000A4600000}"/>
    <cellStyle name="Normal 6 2 2 2 2 2 2 2 10" xfId="3971" xr:uid="{00000000-0005-0000-0000-0000A5600000}"/>
    <cellStyle name="Normal 6 2 2 2 2 2 2 2 2" xfId="7579" xr:uid="{00000000-0005-0000-0000-0000A6600000}"/>
    <cellStyle name="Normal 6 2 2 2 2 2 2 2 2 2" xfId="17924" xr:uid="{00000000-0005-0000-0000-0000A7600000}"/>
    <cellStyle name="Normal 6 2 2 2 2 2 2 2 2 2 2" xfId="41248" xr:uid="{00000000-0005-0000-0000-0000A8600000}"/>
    <cellStyle name="Normal 6 2 2 2 2 2 2 2 2 3" xfId="12750" xr:uid="{00000000-0005-0000-0000-0000A9600000}"/>
    <cellStyle name="Normal 6 2 2 2 2 2 2 2 2 3 2" xfId="35933" xr:uid="{00000000-0005-0000-0000-0000AA600000}"/>
    <cellStyle name="Normal 6 2 2 2 2 2 2 2 2 4" xfId="30623" xr:uid="{00000000-0005-0000-0000-0000AB600000}"/>
    <cellStyle name="Normal 6 2 2 2 2 2 2 2 2 5" xfId="25308" xr:uid="{00000000-0005-0000-0000-0000AC600000}"/>
    <cellStyle name="Normal 6 2 2 2 2 2 2 2 3" xfId="9214" xr:uid="{00000000-0005-0000-0000-0000AD600000}"/>
    <cellStyle name="Normal 6 2 2 2 2 2 2 2 3 2" xfId="19671" xr:uid="{00000000-0005-0000-0000-0000AE600000}"/>
    <cellStyle name="Normal 6 2 2 2 2 2 2 2 3 2 2" xfId="43016" xr:uid="{00000000-0005-0000-0000-0000AF600000}"/>
    <cellStyle name="Normal 6 2 2 2 2 2 2 2 3 3" xfId="14517" xr:uid="{00000000-0005-0000-0000-0000B0600000}"/>
    <cellStyle name="Normal 6 2 2 2 2 2 2 2 3 3 2" xfId="37701" xr:uid="{00000000-0005-0000-0000-0000B1600000}"/>
    <cellStyle name="Normal 6 2 2 2 2 2 2 2 3 4" xfId="32391" xr:uid="{00000000-0005-0000-0000-0000B2600000}"/>
    <cellStyle name="Normal 6 2 2 2 2 2 2 2 3 5" xfId="27076" xr:uid="{00000000-0005-0000-0000-0000B3600000}"/>
    <cellStyle name="Normal 6 2 2 2 2 2 2 2 4" xfId="16298" xr:uid="{00000000-0005-0000-0000-0000B4600000}"/>
    <cellStyle name="Normal 6 2 2 2 2 2 2 2 4 2" xfId="39485" xr:uid="{00000000-0005-0000-0000-0000B5600000}"/>
    <cellStyle name="Normal 6 2 2 2 2 2 2 2 5" xfId="10989" xr:uid="{00000000-0005-0000-0000-0000B6600000}"/>
    <cellStyle name="Normal 6 2 2 2 2 2 2 2 5 2" xfId="34170" xr:uid="{00000000-0005-0000-0000-0000B7600000}"/>
    <cellStyle name="Normal 6 2 2 2 2 2 2 2 6" xfId="21616" xr:uid="{00000000-0005-0000-0000-0000B8600000}"/>
    <cellStyle name="Normal 6 2 2 2 2 2 2 2 6 2" xfId="28860" xr:uid="{00000000-0005-0000-0000-0000B9600000}"/>
    <cellStyle name="Normal 6 2 2 2 2 2 2 2 7" xfId="23545" xr:uid="{00000000-0005-0000-0000-0000BA600000}"/>
    <cellStyle name="Normal 6 2 2 2 2 2 2 2 8" xfId="44811" xr:uid="{00000000-0005-0000-0000-0000BB600000}"/>
    <cellStyle name="Normal 6 2 2 2 2 2 2 2 9" xfId="5105" xr:uid="{00000000-0005-0000-0000-0000BC600000}"/>
    <cellStyle name="Normal 6 2 2 2 2 2 2 3" xfId="6779" xr:uid="{00000000-0005-0000-0000-0000BD600000}"/>
    <cellStyle name="Normal 6 2 2 2 2 2 2 3 2" xfId="17160" xr:uid="{00000000-0005-0000-0000-0000BE600000}"/>
    <cellStyle name="Normal 6 2 2 2 2 2 2 3 2 2" xfId="40436" xr:uid="{00000000-0005-0000-0000-0000BF600000}"/>
    <cellStyle name="Normal 6 2 2 2 2 2 2 3 3" xfId="11938" xr:uid="{00000000-0005-0000-0000-0000C0600000}"/>
    <cellStyle name="Normal 6 2 2 2 2 2 2 3 3 2" xfId="35121" xr:uid="{00000000-0005-0000-0000-0000C1600000}"/>
    <cellStyle name="Normal 6 2 2 2 2 2 2 3 4" xfId="29811" xr:uid="{00000000-0005-0000-0000-0000C2600000}"/>
    <cellStyle name="Normal 6 2 2 2 2 2 2 3 5" xfId="24496" xr:uid="{00000000-0005-0000-0000-0000C3600000}"/>
    <cellStyle name="Normal 6 2 2 2 2 2 2 4" xfId="8449" xr:uid="{00000000-0005-0000-0000-0000C4600000}"/>
    <cellStyle name="Normal 6 2 2 2 2 2 2 4 2" xfId="18859" xr:uid="{00000000-0005-0000-0000-0000C5600000}"/>
    <cellStyle name="Normal 6 2 2 2 2 2 2 4 2 2" xfId="42204" xr:uid="{00000000-0005-0000-0000-0000C6600000}"/>
    <cellStyle name="Normal 6 2 2 2 2 2 2 4 3" xfId="13705" xr:uid="{00000000-0005-0000-0000-0000C7600000}"/>
    <cellStyle name="Normal 6 2 2 2 2 2 2 4 3 2" xfId="36889" xr:uid="{00000000-0005-0000-0000-0000C8600000}"/>
    <cellStyle name="Normal 6 2 2 2 2 2 2 4 4" xfId="31579" xr:uid="{00000000-0005-0000-0000-0000C9600000}"/>
    <cellStyle name="Normal 6 2 2 2 2 2 2 4 5" xfId="26264" xr:uid="{00000000-0005-0000-0000-0000CA600000}"/>
    <cellStyle name="Normal 6 2 2 2 2 2 2 5" xfId="15486" xr:uid="{00000000-0005-0000-0000-0000CB600000}"/>
    <cellStyle name="Normal 6 2 2 2 2 2 2 5 2" xfId="38673" xr:uid="{00000000-0005-0000-0000-0000CC600000}"/>
    <cellStyle name="Normal 6 2 2 2 2 2 2 6" xfId="10177" xr:uid="{00000000-0005-0000-0000-0000CD600000}"/>
    <cellStyle name="Normal 6 2 2 2 2 2 2 6 2" xfId="33358" xr:uid="{00000000-0005-0000-0000-0000CE600000}"/>
    <cellStyle name="Normal 6 2 2 2 2 2 2 7" xfId="20804" xr:uid="{00000000-0005-0000-0000-0000CF600000}"/>
    <cellStyle name="Normal 6 2 2 2 2 2 2 7 2" xfId="28048" xr:uid="{00000000-0005-0000-0000-0000D0600000}"/>
    <cellStyle name="Normal 6 2 2 2 2 2 2 8" xfId="22733" xr:uid="{00000000-0005-0000-0000-0000D1600000}"/>
    <cellStyle name="Normal 6 2 2 2 2 2 2 9" xfId="43999" xr:uid="{00000000-0005-0000-0000-0000D2600000}"/>
    <cellStyle name="Normal 6 2 2 2 2 2 3" xfId="1616" xr:uid="{00000000-0005-0000-0000-0000D3600000}"/>
    <cellStyle name="Normal 6 2 2 2 2 2 3 10" xfId="3565" xr:uid="{00000000-0005-0000-0000-0000D4600000}"/>
    <cellStyle name="Normal 6 2 2 2 2 2 3 2" xfId="7179" xr:uid="{00000000-0005-0000-0000-0000D5600000}"/>
    <cellStyle name="Normal 6 2 2 2 2 2 3 2 2" xfId="17542" xr:uid="{00000000-0005-0000-0000-0000D6600000}"/>
    <cellStyle name="Normal 6 2 2 2 2 2 3 2 2 2" xfId="40842" xr:uid="{00000000-0005-0000-0000-0000D7600000}"/>
    <cellStyle name="Normal 6 2 2 2 2 2 3 2 3" xfId="12344" xr:uid="{00000000-0005-0000-0000-0000D8600000}"/>
    <cellStyle name="Normal 6 2 2 2 2 2 3 2 3 2" xfId="35527" xr:uid="{00000000-0005-0000-0000-0000D9600000}"/>
    <cellStyle name="Normal 6 2 2 2 2 2 3 2 4" xfId="30217" xr:uid="{00000000-0005-0000-0000-0000DA600000}"/>
    <cellStyle name="Normal 6 2 2 2 2 2 3 2 5" xfId="24902" xr:uid="{00000000-0005-0000-0000-0000DB600000}"/>
    <cellStyle name="Normal 6 2 2 2 2 2 3 3" xfId="8831" xr:uid="{00000000-0005-0000-0000-0000DC600000}"/>
    <cellStyle name="Normal 6 2 2 2 2 2 3 3 2" xfId="19265" xr:uid="{00000000-0005-0000-0000-0000DD600000}"/>
    <cellStyle name="Normal 6 2 2 2 2 2 3 3 2 2" xfId="42610" xr:uid="{00000000-0005-0000-0000-0000DE600000}"/>
    <cellStyle name="Normal 6 2 2 2 2 2 3 3 3" xfId="14111" xr:uid="{00000000-0005-0000-0000-0000DF600000}"/>
    <cellStyle name="Normal 6 2 2 2 2 2 3 3 3 2" xfId="37295" xr:uid="{00000000-0005-0000-0000-0000E0600000}"/>
    <cellStyle name="Normal 6 2 2 2 2 2 3 3 4" xfId="31985" xr:uid="{00000000-0005-0000-0000-0000E1600000}"/>
    <cellStyle name="Normal 6 2 2 2 2 2 3 3 5" xfId="26670" xr:uid="{00000000-0005-0000-0000-0000E2600000}"/>
    <cellStyle name="Normal 6 2 2 2 2 2 3 4" xfId="15892" xr:uid="{00000000-0005-0000-0000-0000E3600000}"/>
    <cellStyle name="Normal 6 2 2 2 2 2 3 4 2" xfId="39079" xr:uid="{00000000-0005-0000-0000-0000E4600000}"/>
    <cellStyle name="Normal 6 2 2 2 2 2 3 5" xfId="10583" xr:uid="{00000000-0005-0000-0000-0000E5600000}"/>
    <cellStyle name="Normal 6 2 2 2 2 2 3 5 2" xfId="33764" xr:uid="{00000000-0005-0000-0000-0000E6600000}"/>
    <cellStyle name="Normal 6 2 2 2 2 2 3 6" xfId="21210" xr:uid="{00000000-0005-0000-0000-0000E7600000}"/>
    <cellStyle name="Normal 6 2 2 2 2 2 3 6 2" xfId="28454" xr:uid="{00000000-0005-0000-0000-0000E8600000}"/>
    <cellStyle name="Normal 6 2 2 2 2 2 3 7" xfId="23139" xr:uid="{00000000-0005-0000-0000-0000E9600000}"/>
    <cellStyle name="Normal 6 2 2 2 2 2 3 8" xfId="44405" xr:uid="{00000000-0005-0000-0000-0000EA600000}"/>
    <cellStyle name="Normal 6 2 2 2 2 2 3 9" xfId="5106" xr:uid="{00000000-0005-0000-0000-0000EB600000}"/>
    <cellStyle name="Normal 6 2 2 2 2 2 4" xfId="6380" xr:uid="{00000000-0005-0000-0000-0000EC600000}"/>
    <cellStyle name="Normal 6 2 2 2 2 2 4 2" xfId="16802" xr:uid="{00000000-0005-0000-0000-0000ED600000}"/>
    <cellStyle name="Normal 6 2 2 2 2 2 4 2 2" xfId="40030" xr:uid="{00000000-0005-0000-0000-0000EE600000}"/>
    <cellStyle name="Normal 6 2 2 2 2 2 4 3" xfId="11532" xr:uid="{00000000-0005-0000-0000-0000EF600000}"/>
    <cellStyle name="Normal 6 2 2 2 2 2 4 3 2" xfId="34715" xr:uid="{00000000-0005-0000-0000-0000F0600000}"/>
    <cellStyle name="Normal 6 2 2 2 2 2 4 4" xfId="29405" xr:uid="{00000000-0005-0000-0000-0000F1600000}"/>
    <cellStyle name="Normal 6 2 2 2 2 2 4 5" xfId="24090" xr:uid="{00000000-0005-0000-0000-0000F2600000}"/>
    <cellStyle name="Normal 6 2 2 2 2 2 5" xfId="8091" xr:uid="{00000000-0005-0000-0000-0000F3600000}"/>
    <cellStyle name="Normal 6 2 2 2 2 2 5 2" xfId="18454" xr:uid="{00000000-0005-0000-0000-0000F4600000}"/>
    <cellStyle name="Normal 6 2 2 2 2 2 5 2 2" xfId="41798" xr:uid="{00000000-0005-0000-0000-0000F5600000}"/>
    <cellStyle name="Normal 6 2 2 2 2 2 5 3" xfId="13299" xr:uid="{00000000-0005-0000-0000-0000F6600000}"/>
    <cellStyle name="Normal 6 2 2 2 2 2 5 3 2" xfId="36483" xr:uid="{00000000-0005-0000-0000-0000F7600000}"/>
    <cellStyle name="Normal 6 2 2 2 2 2 5 4" xfId="31173" xr:uid="{00000000-0005-0000-0000-0000F8600000}"/>
    <cellStyle name="Normal 6 2 2 2 2 2 5 5" xfId="25858" xr:uid="{00000000-0005-0000-0000-0000F9600000}"/>
    <cellStyle name="Normal 6 2 2 2 2 2 6" xfId="15080" xr:uid="{00000000-0005-0000-0000-0000FA600000}"/>
    <cellStyle name="Normal 6 2 2 2 2 2 6 2" xfId="38267" xr:uid="{00000000-0005-0000-0000-0000FB600000}"/>
    <cellStyle name="Normal 6 2 2 2 2 2 7" xfId="9771" xr:uid="{00000000-0005-0000-0000-0000FC600000}"/>
    <cellStyle name="Normal 6 2 2 2 2 2 7 2" xfId="32952" xr:uid="{00000000-0005-0000-0000-0000FD600000}"/>
    <cellStyle name="Normal 6 2 2 2 2 2 8" xfId="20398" xr:uid="{00000000-0005-0000-0000-0000FE600000}"/>
    <cellStyle name="Normal 6 2 2 2 2 2 8 2" xfId="27642" xr:uid="{00000000-0005-0000-0000-0000FF600000}"/>
    <cellStyle name="Normal 6 2 2 2 2 2 9" xfId="22327" xr:uid="{00000000-0005-0000-0000-000000610000}"/>
    <cellStyle name="Normal 6 2 2 2 2 3" xfId="929" xr:uid="{00000000-0005-0000-0000-000001610000}"/>
    <cellStyle name="Normal 6 2 2 2 2 3 10" xfId="43722" xr:uid="{00000000-0005-0000-0000-000002610000}"/>
    <cellStyle name="Normal 6 2 2 2 2 3 11" xfId="5107" xr:uid="{00000000-0005-0000-0000-000003610000}"/>
    <cellStyle name="Normal 6 2 2 2 2 3 12" xfId="2882" xr:uid="{00000000-0005-0000-0000-000004610000}"/>
    <cellStyle name="Normal 6 2 2 2 2 3 2" xfId="1337" xr:uid="{00000000-0005-0000-0000-000005610000}"/>
    <cellStyle name="Normal 6 2 2 2 2 3 2 10" xfId="5108" xr:uid="{00000000-0005-0000-0000-000006610000}"/>
    <cellStyle name="Normal 6 2 2 2 2 3 2 11" xfId="3288" xr:uid="{00000000-0005-0000-0000-000007610000}"/>
    <cellStyle name="Normal 6 2 2 2 2 3 2 2" xfId="2152" xr:uid="{00000000-0005-0000-0000-000008610000}"/>
    <cellStyle name="Normal 6 2 2 2 2 3 2 2 10" xfId="4100" xr:uid="{00000000-0005-0000-0000-000009610000}"/>
    <cellStyle name="Normal 6 2 2 2 2 3 2 2 2" xfId="7706" xr:uid="{00000000-0005-0000-0000-00000A610000}"/>
    <cellStyle name="Normal 6 2 2 2 2 3 2 2 2 2" xfId="18041" xr:uid="{00000000-0005-0000-0000-00000B610000}"/>
    <cellStyle name="Normal 6 2 2 2 2 3 2 2 2 2 2" xfId="41377" xr:uid="{00000000-0005-0000-0000-00000C610000}"/>
    <cellStyle name="Normal 6 2 2 2 2 3 2 2 2 3" xfId="12879" xr:uid="{00000000-0005-0000-0000-00000D610000}"/>
    <cellStyle name="Normal 6 2 2 2 2 3 2 2 2 3 2" xfId="36062" xr:uid="{00000000-0005-0000-0000-00000E610000}"/>
    <cellStyle name="Normal 6 2 2 2 2 3 2 2 2 4" xfId="30752" xr:uid="{00000000-0005-0000-0000-00000F610000}"/>
    <cellStyle name="Normal 6 2 2 2 2 3 2 2 2 5" xfId="25437" xr:uid="{00000000-0005-0000-0000-000010610000}"/>
    <cellStyle name="Normal 6 2 2 2 2 3 2 2 3" xfId="9331" xr:uid="{00000000-0005-0000-0000-000011610000}"/>
    <cellStyle name="Normal 6 2 2 2 2 3 2 2 3 2" xfId="19800" xr:uid="{00000000-0005-0000-0000-000012610000}"/>
    <cellStyle name="Normal 6 2 2 2 2 3 2 2 3 2 2" xfId="43145" xr:uid="{00000000-0005-0000-0000-000013610000}"/>
    <cellStyle name="Normal 6 2 2 2 2 3 2 2 3 3" xfId="14646" xr:uid="{00000000-0005-0000-0000-000014610000}"/>
    <cellStyle name="Normal 6 2 2 2 2 3 2 2 3 3 2" xfId="37830" xr:uid="{00000000-0005-0000-0000-000015610000}"/>
    <cellStyle name="Normal 6 2 2 2 2 3 2 2 3 4" xfId="32520" xr:uid="{00000000-0005-0000-0000-000016610000}"/>
    <cellStyle name="Normal 6 2 2 2 2 3 2 2 3 5" xfId="27205" xr:uid="{00000000-0005-0000-0000-000017610000}"/>
    <cellStyle name="Normal 6 2 2 2 2 3 2 2 4" xfId="16427" xr:uid="{00000000-0005-0000-0000-000018610000}"/>
    <cellStyle name="Normal 6 2 2 2 2 3 2 2 4 2" xfId="39614" xr:uid="{00000000-0005-0000-0000-000019610000}"/>
    <cellStyle name="Normal 6 2 2 2 2 3 2 2 5" xfId="11118" xr:uid="{00000000-0005-0000-0000-00001A610000}"/>
    <cellStyle name="Normal 6 2 2 2 2 3 2 2 5 2" xfId="34299" xr:uid="{00000000-0005-0000-0000-00001B610000}"/>
    <cellStyle name="Normal 6 2 2 2 2 3 2 2 6" xfId="21745" xr:uid="{00000000-0005-0000-0000-00001C610000}"/>
    <cellStyle name="Normal 6 2 2 2 2 3 2 2 6 2" xfId="28989" xr:uid="{00000000-0005-0000-0000-00001D610000}"/>
    <cellStyle name="Normal 6 2 2 2 2 3 2 2 7" xfId="23674" xr:uid="{00000000-0005-0000-0000-00001E610000}"/>
    <cellStyle name="Normal 6 2 2 2 2 3 2 2 8" xfId="44940" xr:uid="{00000000-0005-0000-0000-00001F610000}"/>
    <cellStyle name="Normal 6 2 2 2 2 3 2 2 9" xfId="5109" xr:uid="{00000000-0005-0000-0000-000020610000}"/>
    <cellStyle name="Normal 6 2 2 2 2 3 2 3" xfId="6906" xr:uid="{00000000-0005-0000-0000-000021610000}"/>
    <cellStyle name="Normal 6 2 2 2 2 3 2 3 2" xfId="17277" xr:uid="{00000000-0005-0000-0000-000022610000}"/>
    <cellStyle name="Normal 6 2 2 2 2 3 2 3 2 2" xfId="40565" xr:uid="{00000000-0005-0000-0000-000023610000}"/>
    <cellStyle name="Normal 6 2 2 2 2 3 2 3 3" xfId="12067" xr:uid="{00000000-0005-0000-0000-000024610000}"/>
    <cellStyle name="Normal 6 2 2 2 2 3 2 3 3 2" xfId="35250" xr:uid="{00000000-0005-0000-0000-000025610000}"/>
    <cellStyle name="Normal 6 2 2 2 2 3 2 3 4" xfId="29940" xr:uid="{00000000-0005-0000-0000-000026610000}"/>
    <cellStyle name="Normal 6 2 2 2 2 3 2 3 5" xfId="24625" xr:uid="{00000000-0005-0000-0000-000027610000}"/>
    <cellStyle name="Normal 6 2 2 2 2 3 2 4" xfId="8566" xr:uid="{00000000-0005-0000-0000-000028610000}"/>
    <cellStyle name="Normal 6 2 2 2 2 3 2 4 2" xfId="18988" xr:uid="{00000000-0005-0000-0000-000029610000}"/>
    <cellStyle name="Normal 6 2 2 2 2 3 2 4 2 2" xfId="42333" xr:uid="{00000000-0005-0000-0000-00002A610000}"/>
    <cellStyle name="Normal 6 2 2 2 2 3 2 4 3" xfId="13834" xr:uid="{00000000-0005-0000-0000-00002B610000}"/>
    <cellStyle name="Normal 6 2 2 2 2 3 2 4 3 2" xfId="37018" xr:uid="{00000000-0005-0000-0000-00002C610000}"/>
    <cellStyle name="Normal 6 2 2 2 2 3 2 4 4" xfId="31708" xr:uid="{00000000-0005-0000-0000-00002D610000}"/>
    <cellStyle name="Normal 6 2 2 2 2 3 2 4 5" xfId="26393" xr:uid="{00000000-0005-0000-0000-00002E610000}"/>
    <cellStyle name="Normal 6 2 2 2 2 3 2 5" xfId="15615" xr:uid="{00000000-0005-0000-0000-00002F610000}"/>
    <cellStyle name="Normal 6 2 2 2 2 3 2 5 2" xfId="38802" xr:uid="{00000000-0005-0000-0000-000030610000}"/>
    <cellStyle name="Normal 6 2 2 2 2 3 2 6" xfId="10306" xr:uid="{00000000-0005-0000-0000-000031610000}"/>
    <cellStyle name="Normal 6 2 2 2 2 3 2 6 2" xfId="33487" xr:uid="{00000000-0005-0000-0000-000032610000}"/>
    <cellStyle name="Normal 6 2 2 2 2 3 2 7" xfId="20933" xr:uid="{00000000-0005-0000-0000-000033610000}"/>
    <cellStyle name="Normal 6 2 2 2 2 3 2 7 2" xfId="28177" xr:uid="{00000000-0005-0000-0000-000034610000}"/>
    <cellStyle name="Normal 6 2 2 2 2 3 2 8" xfId="22862" xr:uid="{00000000-0005-0000-0000-000035610000}"/>
    <cellStyle name="Normal 6 2 2 2 2 3 2 9" xfId="44128" xr:uid="{00000000-0005-0000-0000-000036610000}"/>
    <cellStyle name="Normal 6 2 2 2 2 3 3" xfId="1745" xr:uid="{00000000-0005-0000-0000-000037610000}"/>
    <cellStyle name="Normal 6 2 2 2 2 3 3 10" xfId="3694" xr:uid="{00000000-0005-0000-0000-000038610000}"/>
    <cellStyle name="Normal 6 2 2 2 2 3 3 2" xfId="7306" xr:uid="{00000000-0005-0000-0000-000039610000}"/>
    <cellStyle name="Normal 6 2 2 2 2 3 3 2 2" xfId="17659" xr:uid="{00000000-0005-0000-0000-00003A610000}"/>
    <cellStyle name="Normal 6 2 2 2 2 3 3 2 2 2" xfId="40971" xr:uid="{00000000-0005-0000-0000-00003B610000}"/>
    <cellStyle name="Normal 6 2 2 2 2 3 3 2 3" xfId="12473" xr:uid="{00000000-0005-0000-0000-00003C610000}"/>
    <cellStyle name="Normal 6 2 2 2 2 3 3 2 3 2" xfId="35656" xr:uid="{00000000-0005-0000-0000-00003D610000}"/>
    <cellStyle name="Normal 6 2 2 2 2 3 3 2 4" xfId="30346" xr:uid="{00000000-0005-0000-0000-00003E610000}"/>
    <cellStyle name="Normal 6 2 2 2 2 3 3 2 5" xfId="25031" xr:uid="{00000000-0005-0000-0000-00003F610000}"/>
    <cellStyle name="Normal 6 2 2 2 2 3 3 3" xfId="8948" xr:uid="{00000000-0005-0000-0000-000040610000}"/>
    <cellStyle name="Normal 6 2 2 2 2 3 3 3 2" xfId="19394" xr:uid="{00000000-0005-0000-0000-000041610000}"/>
    <cellStyle name="Normal 6 2 2 2 2 3 3 3 2 2" xfId="42739" xr:uid="{00000000-0005-0000-0000-000042610000}"/>
    <cellStyle name="Normal 6 2 2 2 2 3 3 3 3" xfId="14240" xr:uid="{00000000-0005-0000-0000-000043610000}"/>
    <cellStyle name="Normal 6 2 2 2 2 3 3 3 3 2" xfId="37424" xr:uid="{00000000-0005-0000-0000-000044610000}"/>
    <cellStyle name="Normal 6 2 2 2 2 3 3 3 4" xfId="32114" xr:uid="{00000000-0005-0000-0000-000045610000}"/>
    <cellStyle name="Normal 6 2 2 2 2 3 3 3 5" xfId="26799" xr:uid="{00000000-0005-0000-0000-000046610000}"/>
    <cellStyle name="Normal 6 2 2 2 2 3 3 4" xfId="16021" xr:uid="{00000000-0005-0000-0000-000047610000}"/>
    <cellStyle name="Normal 6 2 2 2 2 3 3 4 2" xfId="39208" xr:uid="{00000000-0005-0000-0000-000048610000}"/>
    <cellStyle name="Normal 6 2 2 2 2 3 3 5" xfId="10712" xr:uid="{00000000-0005-0000-0000-000049610000}"/>
    <cellStyle name="Normal 6 2 2 2 2 3 3 5 2" xfId="33893" xr:uid="{00000000-0005-0000-0000-00004A610000}"/>
    <cellStyle name="Normal 6 2 2 2 2 3 3 6" xfId="21339" xr:uid="{00000000-0005-0000-0000-00004B610000}"/>
    <cellStyle name="Normal 6 2 2 2 2 3 3 6 2" xfId="28583" xr:uid="{00000000-0005-0000-0000-00004C610000}"/>
    <cellStyle name="Normal 6 2 2 2 2 3 3 7" xfId="23268" xr:uid="{00000000-0005-0000-0000-00004D610000}"/>
    <cellStyle name="Normal 6 2 2 2 2 3 3 8" xfId="44534" xr:uid="{00000000-0005-0000-0000-00004E610000}"/>
    <cellStyle name="Normal 6 2 2 2 2 3 3 9" xfId="5110" xr:uid="{00000000-0005-0000-0000-00004F610000}"/>
    <cellStyle name="Normal 6 2 2 2 2 3 4" xfId="6507" xr:uid="{00000000-0005-0000-0000-000050610000}"/>
    <cellStyle name="Normal 6 2 2 2 2 3 4 2" xfId="16907" xr:uid="{00000000-0005-0000-0000-000051610000}"/>
    <cellStyle name="Normal 6 2 2 2 2 3 4 2 2" xfId="40159" xr:uid="{00000000-0005-0000-0000-000052610000}"/>
    <cellStyle name="Normal 6 2 2 2 2 3 4 3" xfId="11661" xr:uid="{00000000-0005-0000-0000-000053610000}"/>
    <cellStyle name="Normal 6 2 2 2 2 3 4 3 2" xfId="34844" xr:uid="{00000000-0005-0000-0000-000054610000}"/>
    <cellStyle name="Normal 6 2 2 2 2 3 4 4" xfId="29534" xr:uid="{00000000-0005-0000-0000-000055610000}"/>
    <cellStyle name="Normal 6 2 2 2 2 3 4 5" xfId="24219" xr:uid="{00000000-0005-0000-0000-000056610000}"/>
    <cellStyle name="Normal 6 2 2 2 2 3 5" xfId="8196" xr:uid="{00000000-0005-0000-0000-000057610000}"/>
    <cellStyle name="Normal 6 2 2 2 2 3 5 2" xfId="18583" xr:uid="{00000000-0005-0000-0000-000058610000}"/>
    <cellStyle name="Normal 6 2 2 2 2 3 5 2 2" xfId="41927" xr:uid="{00000000-0005-0000-0000-000059610000}"/>
    <cellStyle name="Normal 6 2 2 2 2 3 5 3" xfId="13428" xr:uid="{00000000-0005-0000-0000-00005A610000}"/>
    <cellStyle name="Normal 6 2 2 2 2 3 5 3 2" xfId="36612" xr:uid="{00000000-0005-0000-0000-00005B610000}"/>
    <cellStyle name="Normal 6 2 2 2 2 3 5 4" xfId="31302" xr:uid="{00000000-0005-0000-0000-00005C610000}"/>
    <cellStyle name="Normal 6 2 2 2 2 3 5 5" xfId="25987" xr:uid="{00000000-0005-0000-0000-00005D610000}"/>
    <cellStyle name="Normal 6 2 2 2 2 3 6" xfId="15209" xr:uid="{00000000-0005-0000-0000-00005E610000}"/>
    <cellStyle name="Normal 6 2 2 2 2 3 6 2" xfId="38396" xr:uid="{00000000-0005-0000-0000-00005F610000}"/>
    <cellStyle name="Normal 6 2 2 2 2 3 7" xfId="9900" xr:uid="{00000000-0005-0000-0000-000060610000}"/>
    <cellStyle name="Normal 6 2 2 2 2 3 7 2" xfId="33081" xr:uid="{00000000-0005-0000-0000-000061610000}"/>
    <cellStyle name="Normal 6 2 2 2 2 3 8" xfId="20527" xr:uid="{00000000-0005-0000-0000-000062610000}"/>
    <cellStyle name="Normal 6 2 2 2 2 3 8 2" xfId="27771" xr:uid="{00000000-0005-0000-0000-000063610000}"/>
    <cellStyle name="Normal 6 2 2 2 2 3 9" xfId="22456" xr:uid="{00000000-0005-0000-0000-000064610000}"/>
    <cellStyle name="Normal 6 2 2 2 2 4" xfId="1073" xr:uid="{00000000-0005-0000-0000-000065610000}"/>
    <cellStyle name="Normal 6 2 2 2 2 4 10" xfId="5111" xr:uid="{00000000-0005-0000-0000-000066610000}"/>
    <cellStyle name="Normal 6 2 2 2 2 4 11" xfId="3024" xr:uid="{00000000-0005-0000-0000-000067610000}"/>
    <cellStyle name="Normal 6 2 2 2 2 4 2" xfId="1888" xr:uid="{00000000-0005-0000-0000-000068610000}"/>
    <cellStyle name="Normal 6 2 2 2 2 4 2 10" xfId="3836" xr:uid="{00000000-0005-0000-0000-000069610000}"/>
    <cellStyle name="Normal 6 2 2 2 2 4 2 2" xfId="7446" xr:uid="{00000000-0005-0000-0000-00006A610000}"/>
    <cellStyle name="Normal 6 2 2 2 2 4 2 2 2" xfId="17801" xr:uid="{00000000-0005-0000-0000-00006B610000}"/>
    <cellStyle name="Normal 6 2 2 2 2 4 2 2 2 2" xfId="41113" xr:uid="{00000000-0005-0000-0000-00006C610000}"/>
    <cellStyle name="Normal 6 2 2 2 2 4 2 2 3" xfId="12615" xr:uid="{00000000-0005-0000-0000-00006D610000}"/>
    <cellStyle name="Normal 6 2 2 2 2 4 2 2 3 2" xfId="35798" xr:uid="{00000000-0005-0000-0000-00006E610000}"/>
    <cellStyle name="Normal 6 2 2 2 2 4 2 2 4" xfId="30488" xr:uid="{00000000-0005-0000-0000-00006F610000}"/>
    <cellStyle name="Normal 6 2 2 2 2 4 2 2 5" xfId="25173" xr:uid="{00000000-0005-0000-0000-000070610000}"/>
    <cellStyle name="Normal 6 2 2 2 2 4 2 3" xfId="9091" xr:uid="{00000000-0005-0000-0000-000071610000}"/>
    <cellStyle name="Normal 6 2 2 2 2 4 2 3 2" xfId="19536" xr:uid="{00000000-0005-0000-0000-000072610000}"/>
    <cellStyle name="Normal 6 2 2 2 2 4 2 3 2 2" xfId="42881" xr:uid="{00000000-0005-0000-0000-000073610000}"/>
    <cellStyle name="Normal 6 2 2 2 2 4 2 3 3" xfId="14382" xr:uid="{00000000-0005-0000-0000-000074610000}"/>
    <cellStyle name="Normal 6 2 2 2 2 4 2 3 3 2" xfId="37566" xr:uid="{00000000-0005-0000-0000-000075610000}"/>
    <cellStyle name="Normal 6 2 2 2 2 4 2 3 4" xfId="32256" xr:uid="{00000000-0005-0000-0000-000076610000}"/>
    <cellStyle name="Normal 6 2 2 2 2 4 2 3 5" xfId="26941" xr:uid="{00000000-0005-0000-0000-000077610000}"/>
    <cellStyle name="Normal 6 2 2 2 2 4 2 4" xfId="16163" xr:uid="{00000000-0005-0000-0000-000078610000}"/>
    <cellStyle name="Normal 6 2 2 2 2 4 2 4 2" xfId="39350" xr:uid="{00000000-0005-0000-0000-000079610000}"/>
    <cellStyle name="Normal 6 2 2 2 2 4 2 5" xfId="10854" xr:uid="{00000000-0005-0000-0000-00007A610000}"/>
    <cellStyle name="Normal 6 2 2 2 2 4 2 5 2" xfId="34035" xr:uid="{00000000-0005-0000-0000-00007B610000}"/>
    <cellStyle name="Normal 6 2 2 2 2 4 2 6" xfId="21481" xr:uid="{00000000-0005-0000-0000-00007C610000}"/>
    <cellStyle name="Normal 6 2 2 2 2 4 2 6 2" xfId="28725" xr:uid="{00000000-0005-0000-0000-00007D610000}"/>
    <cellStyle name="Normal 6 2 2 2 2 4 2 7" xfId="23410" xr:uid="{00000000-0005-0000-0000-00007E610000}"/>
    <cellStyle name="Normal 6 2 2 2 2 4 2 8" xfId="44676" xr:uid="{00000000-0005-0000-0000-00007F610000}"/>
    <cellStyle name="Normal 6 2 2 2 2 4 2 9" xfId="5112" xr:uid="{00000000-0005-0000-0000-000080610000}"/>
    <cellStyle name="Normal 6 2 2 2 2 4 3" xfId="6646" xr:uid="{00000000-0005-0000-0000-000081610000}"/>
    <cellStyle name="Normal 6 2 2 2 2 4 3 2" xfId="17049" xr:uid="{00000000-0005-0000-0000-000082610000}"/>
    <cellStyle name="Normal 6 2 2 2 2 4 3 2 2" xfId="40301" xr:uid="{00000000-0005-0000-0000-000083610000}"/>
    <cellStyle name="Normal 6 2 2 2 2 4 3 3" xfId="11803" xr:uid="{00000000-0005-0000-0000-000084610000}"/>
    <cellStyle name="Normal 6 2 2 2 2 4 3 3 2" xfId="34986" xr:uid="{00000000-0005-0000-0000-000085610000}"/>
    <cellStyle name="Normal 6 2 2 2 2 4 3 4" xfId="29676" xr:uid="{00000000-0005-0000-0000-000086610000}"/>
    <cellStyle name="Normal 6 2 2 2 2 4 3 5" xfId="24361" xr:uid="{00000000-0005-0000-0000-000087610000}"/>
    <cellStyle name="Normal 6 2 2 2 2 4 4" xfId="8338" xr:uid="{00000000-0005-0000-0000-000088610000}"/>
    <cellStyle name="Normal 6 2 2 2 2 4 4 2" xfId="18724" xr:uid="{00000000-0005-0000-0000-000089610000}"/>
    <cellStyle name="Normal 6 2 2 2 2 4 4 2 2" xfId="42069" xr:uid="{00000000-0005-0000-0000-00008A610000}"/>
    <cellStyle name="Normal 6 2 2 2 2 4 4 3" xfId="13570" xr:uid="{00000000-0005-0000-0000-00008B610000}"/>
    <cellStyle name="Normal 6 2 2 2 2 4 4 3 2" xfId="36754" xr:uid="{00000000-0005-0000-0000-00008C610000}"/>
    <cellStyle name="Normal 6 2 2 2 2 4 4 4" xfId="31444" xr:uid="{00000000-0005-0000-0000-00008D610000}"/>
    <cellStyle name="Normal 6 2 2 2 2 4 4 5" xfId="26129" xr:uid="{00000000-0005-0000-0000-00008E610000}"/>
    <cellStyle name="Normal 6 2 2 2 2 4 5" xfId="15351" xr:uid="{00000000-0005-0000-0000-00008F610000}"/>
    <cellStyle name="Normal 6 2 2 2 2 4 5 2" xfId="38538" xr:uid="{00000000-0005-0000-0000-000090610000}"/>
    <cellStyle name="Normal 6 2 2 2 2 4 6" xfId="10042" xr:uid="{00000000-0005-0000-0000-000091610000}"/>
    <cellStyle name="Normal 6 2 2 2 2 4 6 2" xfId="33223" xr:uid="{00000000-0005-0000-0000-000092610000}"/>
    <cellStyle name="Normal 6 2 2 2 2 4 7" xfId="20669" xr:uid="{00000000-0005-0000-0000-000093610000}"/>
    <cellStyle name="Normal 6 2 2 2 2 4 7 2" xfId="27913" xr:uid="{00000000-0005-0000-0000-000094610000}"/>
    <cellStyle name="Normal 6 2 2 2 2 4 8" xfId="22598" xr:uid="{00000000-0005-0000-0000-000095610000}"/>
    <cellStyle name="Normal 6 2 2 2 2 4 9" xfId="43864" xr:uid="{00000000-0005-0000-0000-000096610000}"/>
    <cellStyle name="Normal 6 2 2 2 2 5" xfId="654" xr:uid="{00000000-0005-0000-0000-000097610000}"/>
    <cellStyle name="Normal 6 2 2 2 2 5 10" xfId="2618" xr:uid="{00000000-0005-0000-0000-000098610000}"/>
    <cellStyle name="Normal 6 2 2 2 2 5 2" xfId="6247" xr:uid="{00000000-0005-0000-0000-000099610000}"/>
    <cellStyle name="Normal 6 2 2 2 2 5 2 2" xfId="16691" xr:uid="{00000000-0005-0000-0000-00009A610000}"/>
    <cellStyle name="Normal 6 2 2 2 2 5 2 2 2" xfId="39895" xr:uid="{00000000-0005-0000-0000-00009B610000}"/>
    <cellStyle name="Normal 6 2 2 2 2 5 2 3" xfId="11397" xr:uid="{00000000-0005-0000-0000-00009C610000}"/>
    <cellStyle name="Normal 6 2 2 2 2 5 2 3 2" xfId="34580" xr:uid="{00000000-0005-0000-0000-00009D610000}"/>
    <cellStyle name="Normal 6 2 2 2 2 5 2 4" xfId="29270" xr:uid="{00000000-0005-0000-0000-00009E610000}"/>
    <cellStyle name="Normal 6 2 2 2 2 5 2 5" xfId="23955" xr:uid="{00000000-0005-0000-0000-00009F610000}"/>
    <cellStyle name="Normal 6 2 2 2 2 5 3" xfId="7980" xr:uid="{00000000-0005-0000-0000-0000A0610000}"/>
    <cellStyle name="Normal 6 2 2 2 2 5 3 2" xfId="18319" xr:uid="{00000000-0005-0000-0000-0000A1610000}"/>
    <cellStyle name="Normal 6 2 2 2 2 5 3 2 2" xfId="41663" xr:uid="{00000000-0005-0000-0000-0000A2610000}"/>
    <cellStyle name="Normal 6 2 2 2 2 5 3 3" xfId="13164" xr:uid="{00000000-0005-0000-0000-0000A3610000}"/>
    <cellStyle name="Normal 6 2 2 2 2 5 3 3 2" xfId="36348" xr:uid="{00000000-0005-0000-0000-0000A4610000}"/>
    <cellStyle name="Normal 6 2 2 2 2 5 3 4" xfId="31038" xr:uid="{00000000-0005-0000-0000-0000A5610000}"/>
    <cellStyle name="Normal 6 2 2 2 2 5 3 5" xfId="25723" xr:uid="{00000000-0005-0000-0000-0000A6610000}"/>
    <cellStyle name="Normal 6 2 2 2 2 5 4" xfId="14945" xr:uid="{00000000-0005-0000-0000-0000A7610000}"/>
    <cellStyle name="Normal 6 2 2 2 2 5 4 2" xfId="38132" xr:uid="{00000000-0005-0000-0000-0000A8610000}"/>
    <cellStyle name="Normal 6 2 2 2 2 5 5" xfId="9636" xr:uid="{00000000-0005-0000-0000-0000A9610000}"/>
    <cellStyle name="Normal 6 2 2 2 2 5 5 2" xfId="32817" xr:uid="{00000000-0005-0000-0000-0000AA610000}"/>
    <cellStyle name="Normal 6 2 2 2 2 5 6" xfId="20263" xr:uid="{00000000-0005-0000-0000-0000AB610000}"/>
    <cellStyle name="Normal 6 2 2 2 2 5 6 2" xfId="27507" xr:uid="{00000000-0005-0000-0000-0000AC610000}"/>
    <cellStyle name="Normal 6 2 2 2 2 5 7" xfId="22192" xr:uid="{00000000-0005-0000-0000-0000AD610000}"/>
    <cellStyle name="Normal 6 2 2 2 2 5 8" xfId="43458" xr:uid="{00000000-0005-0000-0000-0000AE610000}"/>
    <cellStyle name="Normal 6 2 2 2 2 5 9" xfId="5113" xr:uid="{00000000-0005-0000-0000-0000AF610000}"/>
    <cellStyle name="Normal 6 2 2 2 2 6" xfId="1481" xr:uid="{00000000-0005-0000-0000-0000B0610000}"/>
    <cellStyle name="Normal 6 2 2 2 2 6 10" xfId="3430" xr:uid="{00000000-0005-0000-0000-0000B1610000}"/>
    <cellStyle name="Normal 6 2 2 2 2 6 2" xfId="7046" xr:uid="{00000000-0005-0000-0000-0000B2610000}"/>
    <cellStyle name="Normal 6 2 2 2 2 6 2 2" xfId="17419" xr:uid="{00000000-0005-0000-0000-0000B3610000}"/>
    <cellStyle name="Normal 6 2 2 2 2 6 2 2 2" xfId="40707" xr:uid="{00000000-0005-0000-0000-0000B4610000}"/>
    <cellStyle name="Normal 6 2 2 2 2 6 2 3" xfId="12209" xr:uid="{00000000-0005-0000-0000-0000B5610000}"/>
    <cellStyle name="Normal 6 2 2 2 2 6 2 3 2" xfId="35392" xr:uid="{00000000-0005-0000-0000-0000B6610000}"/>
    <cellStyle name="Normal 6 2 2 2 2 6 2 4" xfId="30082" xr:uid="{00000000-0005-0000-0000-0000B7610000}"/>
    <cellStyle name="Normal 6 2 2 2 2 6 2 5" xfId="24767" xr:uid="{00000000-0005-0000-0000-0000B8610000}"/>
    <cellStyle name="Normal 6 2 2 2 2 6 3" xfId="8708" xr:uid="{00000000-0005-0000-0000-0000B9610000}"/>
    <cellStyle name="Normal 6 2 2 2 2 6 3 2" xfId="19130" xr:uid="{00000000-0005-0000-0000-0000BA610000}"/>
    <cellStyle name="Normal 6 2 2 2 2 6 3 2 2" xfId="42475" xr:uid="{00000000-0005-0000-0000-0000BB610000}"/>
    <cellStyle name="Normal 6 2 2 2 2 6 3 3" xfId="13976" xr:uid="{00000000-0005-0000-0000-0000BC610000}"/>
    <cellStyle name="Normal 6 2 2 2 2 6 3 3 2" xfId="37160" xr:uid="{00000000-0005-0000-0000-0000BD610000}"/>
    <cellStyle name="Normal 6 2 2 2 2 6 3 4" xfId="31850" xr:uid="{00000000-0005-0000-0000-0000BE610000}"/>
    <cellStyle name="Normal 6 2 2 2 2 6 3 5" xfId="26535" xr:uid="{00000000-0005-0000-0000-0000BF610000}"/>
    <cellStyle name="Normal 6 2 2 2 2 6 4" xfId="15757" xr:uid="{00000000-0005-0000-0000-0000C0610000}"/>
    <cellStyle name="Normal 6 2 2 2 2 6 4 2" xfId="38944" xr:uid="{00000000-0005-0000-0000-0000C1610000}"/>
    <cellStyle name="Normal 6 2 2 2 2 6 5" xfId="10448" xr:uid="{00000000-0005-0000-0000-0000C2610000}"/>
    <cellStyle name="Normal 6 2 2 2 2 6 5 2" xfId="33629" xr:uid="{00000000-0005-0000-0000-0000C3610000}"/>
    <cellStyle name="Normal 6 2 2 2 2 6 6" xfId="21075" xr:uid="{00000000-0005-0000-0000-0000C4610000}"/>
    <cellStyle name="Normal 6 2 2 2 2 6 6 2" xfId="28319" xr:uid="{00000000-0005-0000-0000-0000C5610000}"/>
    <cellStyle name="Normal 6 2 2 2 2 6 7" xfId="23004" xr:uid="{00000000-0005-0000-0000-0000C6610000}"/>
    <cellStyle name="Normal 6 2 2 2 2 6 8" xfId="44270" xr:uid="{00000000-0005-0000-0000-0000C7610000}"/>
    <cellStyle name="Normal 6 2 2 2 2 6 9" xfId="5114" xr:uid="{00000000-0005-0000-0000-0000C8610000}"/>
    <cellStyle name="Normal 6 2 2 2 2 7" xfId="6115" xr:uid="{00000000-0005-0000-0000-0000C9610000}"/>
    <cellStyle name="Normal 6 2 2 2 2 7 2" xfId="16557" xr:uid="{00000000-0005-0000-0000-0000CA610000}"/>
    <cellStyle name="Normal 6 2 2 2 2 7 2 2" xfId="39761" xr:uid="{00000000-0005-0000-0000-0000CB610000}"/>
    <cellStyle name="Normal 6 2 2 2 2 7 3" xfId="11263" xr:uid="{00000000-0005-0000-0000-0000CC610000}"/>
    <cellStyle name="Normal 6 2 2 2 2 7 3 2" xfId="34446" xr:uid="{00000000-0005-0000-0000-0000CD610000}"/>
    <cellStyle name="Normal 6 2 2 2 2 7 4" xfId="29136" xr:uid="{00000000-0005-0000-0000-0000CE610000}"/>
    <cellStyle name="Normal 6 2 2 2 2 7 5" xfId="23821" xr:uid="{00000000-0005-0000-0000-0000CF610000}"/>
    <cellStyle name="Normal 6 2 2 2 2 8" xfId="7846" xr:uid="{00000000-0005-0000-0000-0000D0610000}"/>
    <cellStyle name="Normal 6 2 2 2 2 8 2" xfId="18185" xr:uid="{00000000-0005-0000-0000-0000D1610000}"/>
    <cellStyle name="Normal 6 2 2 2 2 8 2 2" xfId="41529" xr:uid="{00000000-0005-0000-0000-0000D2610000}"/>
    <cellStyle name="Normal 6 2 2 2 2 8 3" xfId="13030" xr:uid="{00000000-0005-0000-0000-0000D3610000}"/>
    <cellStyle name="Normal 6 2 2 2 2 8 3 2" xfId="36214" xr:uid="{00000000-0005-0000-0000-0000D4610000}"/>
    <cellStyle name="Normal 6 2 2 2 2 8 4" xfId="30904" xr:uid="{00000000-0005-0000-0000-0000D5610000}"/>
    <cellStyle name="Normal 6 2 2 2 2 8 5" xfId="25589" xr:uid="{00000000-0005-0000-0000-0000D6610000}"/>
    <cellStyle name="Normal 6 2 2 2 2 9" xfId="14811" xr:uid="{00000000-0005-0000-0000-0000D7610000}"/>
    <cellStyle name="Normal 6 2 2 2 2 9 2" xfId="37998" xr:uid="{00000000-0005-0000-0000-0000D8610000}"/>
    <cellStyle name="Normal 6 2 2 2 3" xfId="730" xr:uid="{00000000-0005-0000-0000-0000D9610000}"/>
    <cellStyle name="Normal 6 2 2 2 3 10" xfId="43531" xr:uid="{00000000-0005-0000-0000-0000DA610000}"/>
    <cellStyle name="Normal 6 2 2 2 3 11" xfId="5115" xr:uid="{00000000-0005-0000-0000-0000DB610000}"/>
    <cellStyle name="Normal 6 2 2 2 3 12" xfId="2691" xr:uid="{00000000-0005-0000-0000-0000DC610000}"/>
    <cellStyle name="Normal 6 2 2 2 3 2" xfId="1146" xr:uid="{00000000-0005-0000-0000-0000DD610000}"/>
    <cellStyle name="Normal 6 2 2 2 3 2 10" xfId="5116" xr:uid="{00000000-0005-0000-0000-0000DE610000}"/>
    <cellStyle name="Normal 6 2 2 2 3 2 11" xfId="3097" xr:uid="{00000000-0005-0000-0000-0000DF610000}"/>
    <cellStyle name="Normal 6 2 2 2 3 2 2" xfId="1961" xr:uid="{00000000-0005-0000-0000-0000E0610000}"/>
    <cellStyle name="Normal 6 2 2 2 3 2 2 10" xfId="3909" xr:uid="{00000000-0005-0000-0000-0000E1610000}"/>
    <cellStyle name="Normal 6 2 2 2 3 2 2 2" xfId="7518" xr:uid="{00000000-0005-0000-0000-0000E2610000}"/>
    <cellStyle name="Normal 6 2 2 2 3 2 2 2 2" xfId="17862" xr:uid="{00000000-0005-0000-0000-0000E3610000}"/>
    <cellStyle name="Normal 6 2 2 2 3 2 2 2 2 2" xfId="41186" xr:uid="{00000000-0005-0000-0000-0000E4610000}"/>
    <cellStyle name="Normal 6 2 2 2 3 2 2 2 3" xfId="12688" xr:uid="{00000000-0005-0000-0000-0000E5610000}"/>
    <cellStyle name="Normal 6 2 2 2 3 2 2 2 3 2" xfId="35871" xr:uid="{00000000-0005-0000-0000-0000E6610000}"/>
    <cellStyle name="Normal 6 2 2 2 3 2 2 2 4" xfId="30561" xr:uid="{00000000-0005-0000-0000-0000E7610000}"/>
    <cellStyle name="Normal 6 2 2 2 3 2 2 2 5" xfId="25246" xr:uid="{00000000-0005-0000-0000-0000E8610000}"/>
    <cellStyle name="Normal 6 2 2 2 3 2 2 3" xfId="9152" xr:uid="{00000000-0005-0000-0000-0000E9610000}"/>
    <cellStyle name="Normal 6 2 2 2 3 2 2 3 2" xfId="19609" xr:uid="{00000000-0005-0000-0000-0000EA610000}"/>
    <cellStyle name="Normal 6 2 2 2 3 2 2 3 2 2" xfId="42954" xr:uid="{00000000-0005-0000-0000-0000EB610000}"/>
    <cellStyle name="Normal 6 2 2 2 3 2 2 3 3" xfId="14455" xr:uid="{00000000-0005-0000-0000-0000EC610000}"/>
    <cellStyle name="Normal 6 2 2 2 3 2 2 3 3 2" xfId="37639" xr:uid="{00000000-0005-0000-0000-0000ED610000}"/>
    <cellStyle name="Normal 6 2 2 2 3 2 2 3 4" xfId="32329" xr:uid="{00000000-0005-0000-0000-0000EE610000}"/>
    <cellStyle name="Normal 6 2 2 2 3 2 2 3 5" xfId="27014" xr:uid="{00000000-0005-0000-0000-0000EF610000}"/>
    <cellStyle name="Normal 6 2 2 2 3 2 2 4" xfId="16236" xr:uid="{00000000-0005-0000-0000-0000F0610000}"/>
    <cellStyle name="Normal 6 2 2 2 3 2 2 4 2" xfId="39423" xr:uid="{00000000-0005-0000-0000-0000F1610000}"/>
    <cellStyle name="Normal 6 2 2 2 3 2 2 5" xfId="10927" xr:uid="{00000000-0005-0000-0000-0000F2610000}"/>
    <cellStyle name="Normal 6 2 2 2 3 2 2 5 2" xfId="34108" xr:uid="{00000000-0005-0000-0000-0000F3610000}"/>
    <cellStyle name="Normal 6 2 2 2 3 2 2 6" xfId="21554" xr:uid="{00000000-0005-0000-0000-0000F4610000}"/>
    <cellStyle name="Normal 6 2 2 2 3 2 2 6 2" xfId="28798" xr:uid="{00000000-0005-0000-0000-0000F5610000}"/>
    <cellStyle name="Normal 6 2 2 2 3 2 2 7" xfId="23483" xr:uid="{00000000-0005-0000-0000-0000F6610000}"/>
    <cellStyle name="Normal 6 2 2 2 3 2 2 8" xfId="44749" xr:uid="{00000000-0005-0000-0000-0000F7610000}"/>
    <cellStyle name="Normal 6 2 2 2 3 2 2 9" xfId="5117" xr:uid="{00000000-0005-0000-0000-0000F8610000}"/>
    <cellStyle name="Normal 6 2 2 2 3 2 3" xfId="6718" xr:uid="{00000000-0005-0000-0000-0000F9610000}"/>
    <cellStyle name="Normal 6 2 2 2 3 2 3 2" xfId="17110" xr:uid="{00000000-0005-0000-0000-0000FA610000}"/>
    <cellStyle name="Normal 6 2 2 2 3 2 3 2 2" xfId="40374" xr:uid="{00000000-0005-0000-0000-0000FB610000}"/>
    <cellStyle name="Normal 6 2 2 2 3 2 3 3" xfId="11876" xr:uid="{00000000-0005-0000-0000-0000FC610000}"/>
    <cellStyle name="Normal 6 2 2 2 3 2 3 3 2" xfId="35059" xr:uid="{00000000-0005-0000-0000-0000FD610000}"/>
    <cellStyle name="Normal 6 2 2 2 3 2 3 4" xfId="29749" xr:uid="{00000000-0005-0000-0000-0000FE610000}"/>
    <cellStyle name="Normal 6 2 2 2 3 2 3 5" xfId="24434" xr:uid="{00000000-0005-0000-0000-0000FF610000}"/>
    <cellStyle name="Normal 6 2 2 2 3 2 4" xfId="8399" xr:uid="{00000000-0005-0000-0000-000000620000}"/>
    <cellStyle name="Normal 6 2 2 2 3 2 4 2" xfId="18797" xr:uid="{00000000-0005-0000-0000-000001620000}"/>
    <cellStyle name="Normal 6 2 2 2 3 2 4 2 2" xfId="42142" xr:uid="{00000000-0005-0000-0000-000002620000}"/>
    <cellStyle name="Normal 6 2 2 2 3 2 4 3" xfId="13643" xr:uid="{00000000-0005-0000-0000-000003620000}"/>
    <cellStyle name="Normal 6 2 2 2 3 2 4 3 2" xfId="36827" xr:uid="{00000000-0005-0000-0000-000004620000}"/>
    <cellStyle name="Normal 6 2 2 2 3 2 4 4" xfId="31517" xr:uid="{00000000-0005-0000-0000-000005620000}"/>
    <cellStyle name="Normal 6 2 2 2 3 2 4 5" xfId="26202" xr:uid="{00000000-0005-0000-0000-000006620000}"/>
    <cellStyle name="Normal 6 2 2 2 3 2 5" xfId="15424" xr:uid="{00000000-0005-0000-0000-000007620000}"/>
    <cellStyle name="Normal 6 2 2 2 3 2 5 2" xfId="38611" xr:uid="{00000000-0005-0000-0000-000008620000}"/>
    <cellStyle name="Normal 6 2 2 2 3 2 6" xfId="10115" xr:uid="{00000000-0005-0000-0000-000009620000}"/>
    <cellStyle name="Normal 6 2 2 2 3 2 6 2" xfId="33296" xr:uid="{00000000-0005-0000-0000-00000A620000}"/>
    <cellStyle name="Normal 6 2 2 2 3 2 7" xfId="20742" xr:uid="{00000000-0005-0000-0000-00000B620000}"/>
    <cellStyle name="Normal 6 2 2 2 3 2 7 2" xfId="27986" xr:uid="{00000000-0005-0000-0000-00000C620000}"/>
    <cellStyle name="Normal 6 2 2 2 3 2 8" xfId="22671" xr:uid="{00000000-0005-0000-0000-00000D620000}"/>
    <cellStyle name="Normal 6 2 2 2 3 2 9" xfId="43937" xr:uid="{00000000-0005-0000-0000-00000E620000}"/>
    <cellStyle name="Normal 6 2 2 2 3 3" xfId="1554" xr:uid="{00000000-0005-0000-0000-00000F620000}"/>
    <cellStyle name="Normal 6 2 2 2 3 3 10" xfId="3503" xr:uid="{00000000-0005-0000-0000-000010620000}"/>
    <cellStyle name="Normal 6 2 2 2 3 3 2" xfId="7118" xr:uid="{00000000-0005-0000-0000-000011620000}"/>
    <cellStyle name="Normal 6 2 2 2 3 3 2 2" xfId="17480" xr:uid="{00000000-0005-0000-0000-000012620000}"/>
    <cellStyle name="Normal 6 2 2 2 3 3 2 2 2" xfId="40780" xr:uid="{00000000-0005-0000-0000-000013620000}"/>
    <cellStyle name="Normal 6 2 2 2 3 3 2 3" xfId="12282" xr:uid="{00000000-0005-0000-0000-000014620000}"/>
    <cellStyle name="Normal 6 2 2 2 3 3 2 3 2" xfId="35465" xr:uid="{00000000-0005-0000-0000-000015620000}"/>
    <cellStyle name="Normal 6 2 2 2 3 3 2 4" xfId="30155" xr:uid="{00000000-0005-0000-0000-000016620000}"/>
    <cellStyle name="Normal 6 2 2 2 3 3 2 5" xfId="24840" xr:uid="{00000000-0005-0000-0000-000017620000}"/>
    <cellStyle name="Normal 6 2 2 2 3 3 3" xfId="8769" xr:uid="{00000000-0005-0000-0000-000018620000}"/>
    <cellStyle name="Normal 6 2 2 2 3 3 3 2" xfId="19203" xr:uid="{00000000-0005-0000-0000-000019620000}"/>
    <cellStyle name="Normal 6 2 2 2 3 3 3 2 2" xfId="42548" xr:uid="{00000000-0005-0000-0000-00001A620000}"/>
    <cellStyle name="Normal 6 2 2 2 3 3 3 3" xfId="14049" xr:uid="{00000000-0005-0000-0000-00001B620000}"/>
    <cellStyle name="Normal 6 2 2 2 3 3 3 3 2" xfId="37233" xr:uid="{00000000-0005-0000-0000-00001C620000}"/>
    <cellStyle name="Normal 6 2 2 2 3 3 3 4" xfId="31923" xr:uid="{00000000-0005-0000-0000-00001D620000}"/>
    <cellStyle name="Normal 6 2 2 2 3 3 3 5" xfId="26608" xr:uid="{00000000-0005-0000-0000-00001E620000}"/>
    <cellStyle name="Normal 6 2 2 2 3 3 4" xfId="15830" xr:uid="{00000000-0005-0000-0000-00001F620000}"/>
    <cellStyle name="Normal 6 2 2 2 3 3 4 2" xfId="39017" xr:uid="{00000000-0005-0000-0000-000020620000}"/>
    <cellStyle name="Normal 6 2 2 2 3 3 5" xfId="10521" xr:uid="{00000000-0005-0000-0000-000021620000}"/>
    <cellStyle name="Normal 6 2 2 2 3 3 5 2" xfId="33702" xr:uid="{00000000-0005-0000-0000-000022620000}"/>
    <cellStyle name="Normal 6 2 2 2 3 3 6" xfId="21148" xr:uid="{00000000-0005-0000-0000-000023620000}"/>
    <cellStyle name="Normal 6 2 2 2 3 3 6 2" xfId="28392" xr:uid="{00000000-0005-0000-0000-000024620000}"/>
    <cellStyle name="Normal 6 2 2 2 3 3 7" xfId="23077" xr:uid="{00000000-0005-0000-0000-000025620000}"/>
    <cellStyle name="Normal 6 2 2 2 3 3 8" xfId="44343" xr:uid="{00000000-0005-0000-0000-000026620000}"/>
    <cellStyle name="Normal 6 2 2 2 3 3 9" xfId="5118" xr:uid="{00000000-0005-0000-0000-000027620000}"/>
    <cellStyle name="Normal 6 2 2 2 3 4" xfId="6319" xr:uid="{00000000-0005-0000-0000-000028620000}"/>
    <cellStyle name="Normal 6 2 2 2 3 4 2" xfId="16752" xr:uid="{00000000-0005-0000-0000-000029620000}"/>
    <cellStyle name="Normal 6 2 2 2 3 4 2 2" xfId="39968" xr:uid="{00000000-0005-0000-0000-00002A620000}"/>
    <cellStyle name="Normal 6 2 2 2 3 4 3" xfId="11470" xr:uid="{00000000-0005-0000-0000-00002B620000}"/>
    <cellStyle name="Normal 6 2 2 2 3 4 3 2" xfId="34653" xr:uid="{00000000-0005-0000-0000-00002C620000}"/>
    <cellStyle name="Normal 6 2 2 2 3 4 4" xfId="29343" xr:uid="{00000000-0005-0000-0000-00002D620000}"/>
    <cellStyle name="Normal 6 2 2 2 3 4 5" xfId="24028" xr:uid="{00000000-0005-0000-0000-00002E620000}"/>
    <cellStyle name="Normal 6 2 2 2 3 5" xfId="8041" xr:uid="{00000000-0005-0000-0000-00002F620000}"/>
    <cellStyle name="Normal 6 2 2 2 3 5 2" xfId="18392" xr:uid="{00000000-0005-0000-0000-000030620000}"/>
    <cellStyle name="Normal 6 2 2 2 3 5 2 2" xfId="41736" xr:uid="{00000000-0005-0000-0000-000031620000}"/>
    <cellStyle name="Normal 6 2 2 2 3 5 3" xfId="13237" xr:uid="{00000000-0005-0000-0000-000032620000}"/>
    <cellStyle name="Normal 6 2 2 2 3 5 3 2" xfId="36421" xr:uid="{00000000-0005-0000-0000-000033620000}"/>
    <cellStyle name="Normal 6 2 2 2 3 5 4" xfId="31111" xr:uid="{00000000-0005-0000-0000-000034620000}"/>
    <cellStyle name="Normal 6 2 2 2 3 5 5" xfId="25796" xr:uid="{00000000-0005-0000-0000-000035620000}"/>
    <cellStyle name="Normal 6 2 2 2 3 6" xfId="15018" xr:uid="{00000000-0005-0000-0000-000036620000}"/>
    <cellStyle name="Normal 6 2 2 2 3 6 2" xfId="38205" xr:uid="{00000000-0005-0000-0000-000037620000}"/>
    <cellStyle name="Normal 6 2 2 2 3 7" xfId="9709" xr:uid="{00000000-0005-0000-0000-000038620000}"/>
    <cellStyle name="Normal 6 2 2 2 3 7 2" xfId="32890" xr:uid="{00000000-0005-0000-0000-000039620000}"/>
    <cellStyle name="Normal 6 2 2 2 3 8" xfId="20336" xr:uid="{00000000-0005-0000-0000-00003A620000}"/>
    <cellStyle name="Normal 6 2 2 2 3 8 2" xfId="27580" xr:uid="{00000000-0005-0000-0000-00003B620000}"/>
    <cellStyle name="Normal 6 2 2 2 3 9" xfId="22265" xr:uid="{00000000-0005-0000-0000-00003C620000}"/>
    <cellStyle name="Normal 6 2 2 2 4" xfId="867" xr:uid="{00000000-0005-0000-0000-00003D620000}"/>
    <cellStyle name="Normal 6 2 2 2 4 10" xfId="43660" xr:uid="{00000000-0005-0000-0000-00003E620000}"/>
    <cellStyle name="Normal 6 2 2 2 4 11" xfId="5119" xr:uid="{00000000-0005-0000-0000-00003F620000}"/>
    <cellStyle name="Normal 6 2 2 2 4 12" xfId="2820" xr:uid="{00000000-0005-0000-0000-000040620000}"/>
    <cellStyle name="Normal 6 2 2 2 4 2" xfId="1275" xr:uid="{00000000-0005-0000-0000-000041620000}"/>
    <cellStyle name="Normal 6 2 2 2 4 2 10" xfId="5120" xr:uid="{00000000-0005-0000-0000-000042620000}"/>
    <cellStyle name="Normal 6 2 2 2 4 2 11" xfId="3226" xr:uid="{00000000-0005-0000-0000-000043620000}"/>
    <cellStyle name="Normal 6 2 2 2 4 2 2" xfId="2090" xr:uid="{00000000-0005-0000-0000-000044620000}"/>
    <cellStyle name="Normal 6 2 2 2 4 2 2 10" xfId="4038" xr:uid="{00000000-0005-0000-0000-000045620000}"/>
    <cellStyle name="Normal 6 2 2 2 4 2 2 2" xfId="7645" xr:uid="{00000000-0005-0000-0000-000046620000}"/>
    <cellStyle name="Normal 6 2 2 2 4 2 2 2 2" xfId="17979" xr:uid="{00000000-0005-0000-0000-000047620000}"/>
    <cellStyle name="Normal 6 2 2 2 4 2 2 2 2 2" xfId="41315" xr:uid="{00000000-0005-0000-0000-000048620000}"/>
    <cellStyle name="Normal 6 2 2 2 4 2 2 2 3" xfId="12817" xr:uid="{00000000-0005-0000-0000-000049620000}"/>
    <cellStyle name="Normal 6 2 2 2 4 2 2 2 3 2" xfId="36000" xr:uid="{00000000-0005-0000-0000-00004A620000}"/>
    <cellStyle name="Normal 6 2 2 2 4 2 2 2 4" xfId="30690" xr:uid="{00000000-0005-0000-0000-00004B620000}"/>
    <cellStyle name="Normal 6 2 2 2 4 2 2 2 5" xfId="25375" xr:uid="{00000000-0005-0000-0000-00004C620000}"/>
    <cellStyle name="Normal 6 2 2 2 4 2 2 3" xfId="9269" xr:uid="{00000000-0005-0000-0000-00004D620000}"/>
    <cellStyle name="Normal 6 2 2 2 4 2 2 3 2" xfId="19738" xr:uid="{00000000-0005-0000-0000-00004E620000}"/>
    <cellStyle name="Normal 6 2 2 2 4 2 2 3 2 2" xfId="43083" xr:uid="{00000000-0005-0000-0000-00004F620000}"/>
    <cellStyle name="Normal 6 2 2 2 4 2 2 3 3" xfId="14584" xr:uid="{00000000-0005-0000-0000-000050620000}"/>
    <cellStyle name="Normal 6 2 2 2 4 2 2 3 3 2" xfId="37768" xr:uid="{00000000-0005-0000-0000-000051620000}"/>
    <cellStyle name="Normal 6 2 2 2 4 2 2 3 4" xfId="32458" xr:uid="{00000000-0005-0000-0000-000052620000}"/>
    <cellStyle name="Normal 6 2 2 2 4 2 2 3 5" xfId="27143" xr:uid="{00000000-0005-0000-0000-000053620000}"/>
    <cellStyle name="Normal 6 2 2 2 4 2 2 4" xfId="16365" xr:uid="{00000000-0005-0000-0000-000054620000}"/>
    <cellStyle name="Normal 6 2 2 2 4 2 2 4 2" xfId="39552" xr:uid="{00000000-0005-0000-0000-000055620000}"/>
    <cellStyle name="Normal 6 2 2 2 4 2 2 5" xfId="11056" xr:uid="{00000000-0005-0000-0000-000056620000}"/>
    <cellStyle name="Normal 6 2 2 2 4 2 2 5 2" xfId="34237" xr:uid="{00000000-0005-0000-0000-000057620000}"/>
    <cellStyle name="Normal 6 2 2 2 4 2 2 6" xfId="21683" xr:uid="{00000000-0005-0000-0000-000058620000}"/>
    <cellStyle name="Normal 6 2 2 2 4 2 2 6 2" xfId="28927" xr:uid="{00000000-0005-0000-0000-000059620000}"/>
    <cellStyle name="Normal 6 2 2 2 4 2 2 7" xfId="23612" xr:uid="{00000000-0005-0000-0000-00005A620000}"/>
    <cellStyle name="Normal 6 2 2 2 4 2 2 8" xfId="44878" xr:uid="{00000000-0005-0000-0000-00005B620000}"/>
    <cellStyle name="Normal 6 2 2 2 4 2 2 9" xfId="5121" xr:uid="{00000000-0005-0000-0000-00005C620000}"/>
    <cellStyle name="Normal 6 2 2 2 4 2 3" xfId="6845" xr:uid="{00000000-0005-0000-0000-00005D620000}"/>
    <cellStyle name="Normal 6 2 2 2 4 2 3 2" xfId="17215" xr:uid="{00000000-0005-0000-0000-00005E620000}"/>
    <cellStyle name="Normal 6 2 2 2 4 2 3 2 2" xfId="40503" xr:uid="{00000000-0005-0000-0000-00005F620000}"/>
    <cellStyle name="Normal 6 2 2 2 4 2 3 3" xfId="12005" xr:uid="{00000000-0005-0000-0000-000060620000}"/>
    <cellStyle name="Normal 6 2 2 2 4 2 3 3 2" xfId="35188" xr:uid="{00000000-0005-0000-0000-000061620000}"/>
    <cellStyle name="Normal 6 2 2 2 4 2 3 4" xfId="29878" xr:uid="{00000000-0005-0000-0000-000062620000}"/>
    <cellStyle name="Normal 6 2 2 2 4 2 3 5" xfId="24563" xr:uid="{00000000-0005-0000-0000-000063620000}"/>
    <cellStyle name="Normal 6 2 2 2 4 2 4" xfId="8504" xr:uid="{00000000-0005-0000-0000-000064620000}"/>
    <cellStyle name="Normal 6 2 2 2 4 2 4 2" xfId="18926" xr:uid="{00000000-0005-0000-0000-000065620000}"/>
    <cellStyle name="Normal 6 2 2 2 4 2 4 2 2" xfId="42271" xr:uid="{00000000-0005-0000-0000-000066620000}"/>
    <cellStyle name="Normal 6 2 2 2 4 2 4 3" xfId="13772" xr:uid="{00000000-0005-0000-0000-000067620000}"/>
    <cellStyle name="Normal 6 2 2 2 4 2 4 3 2" xfId="36956" xr:uid="{00000000-0005-0000-0000-000068620000}"/>
    <cellStyle name="Normal 6 2 2 2 4 2 4 4" xfId="31646" xr:uid="{00000000-0005-0000-0000-000069620000}"/>
    <cellStyle name="Normal 6 2 2 2 4 2 4 5" xfId="26331" xr:uid="{00000000-0005-0000-0000-00006A620000}"/>
    <cellStyle name="Normal 6 2 2 2 4 2 5" xfId="15553" xr:uid="{00000000-0005-0000-0000-00006B620000}"/>
    <cellStyle name="Normal 6 2 2 2 4 2 5 2" xfId="38740" xr:uid="{00000000-0005-0000-0000-00006C620000}"/>
    <cellStyle name="Normal 6 2 2 2 4 2 6" xfId="10244" xr:uid="{00000000-0005-0000-0000-00006D620000}"/>
    <cellStyle name="Normal 6 2 2 2 4 2 6 2" xfId="33425" xr:uid="{00000000-0005-0000-0000-00006E620000}"/>
    <cellStyle name="Normal 6 2 2 2 4 2 7" xfId="20871" xr:uid="{00000000-0005-0000-0000-00006F620000}"/>
    <cellStyle name="Normal 6 2 2 2 4 2 7 2" xfId="28115" xr:uid="{00000000-0005-0000-0000-000070620000}"/>
    <cellStyle name="Normal 6 2 2 2 4 2 8" xfId="22800" xr:uid="{00000000-0005-0000-0000-000071620000}"/>
    <cellStyle name="Normal 6 2 2 2 4 2 9" xfId="44066" xr:uid="{00000000-0005-0000-0000-000072620000}"/>
    <cellStyle name="Normal 6 2 2 2 4 3" xfId="1683" xr:uid="{00000000-0005-0000-0000-000073620000}"/>
    <cellStyle name="Normal 6 2 2 2 4 3 10" xfId="3632" xr:uid="{00000000-0005-0000-0000-000074620000}"/>
    <cellStyle name="Normal 6 2 2 2 4 3 2" xfId="7245" xr:uid="{00000000-0005-0000-0000-000075620000}"/>
    <cellStyle name="Normal 6 2 2 2 4 3 2 2" xfId="17597" xr:uid="{00000000-0005-0000-0000-000076620000}"/>
    <cellStyle name="Normal 6 2 2 2 4 3 2 2 2" xfId="40909" xr:uid="{00000000-0005-0000-0000-000077620000}"/>
    <cellStyle name="Normal 6 2 2 2 4 3 2 3" xfId="12411" xr:uid="{00000000-0005-0000-0000-000078620000}"/>
    <cellStyle name="Normal 6 2 2 2 4 3 2 3 2" xfId="35594" xr:uid="{00000000-0005-0000-0000-000079620000}"/>
    <cellStyle name="Normal 6 2 2 2 4 3 2 4" xfId="30284" xr:uid="{00000000-0005-0000-0000-00007A620000}"/>
    <cellStyle name="Normal 6 2 2 2 4 3 2 5" xfId="24969" xr:uid="{00000000-0005-0000-0000-00007B620000}"/>
    <cellStyle name="Normal 6 2 2 2 4 3 3" xfId="8886" xr:uid="{00000000-0005-0000-0000-00007C620000}"/>
    <cellStyle name="Normal 6 2 2 2 4 3 3 2" xfId="19332" xr:uid="{00000000-0005-0000-0000-00007D620000}"/>
    <cellStyle name="Normal 6 2 2 2 4 3 3 2 2" xfId="42677" xr:uid="{00000000-0005-0000-0000-00007E620000}"/>
    <cellStyle name="Normal 6 2 2 2 4 3 3 3" xfId="14178" xr:uid="{00000000-0005-0000-0000-00007F620000}"/>
    <cellStyle name="Normal 6 2 2 2 4 3 3 3 2" xfId="37362" xr:uid="{00000000-0005-0000-0000-000080620000}"/>
    <cellStyle name="Normal 6 2 2 2 4 3 3 4" xfId="32052" xr:uid="{00000000-0005-0000-0000-000081620000}"/>
    <cellStyle name="Normal 6 2 2 2 4 3 3 5" xfId="26737" xr:uid="{00000000-0005-0000-0000-000082620000}"/>
    <cellStyle name="Normal 6 2 2 2 4 3 4" xfId="15959" xr:uid="{00000000-0005-0000-0000-000083620000}"/>
    <cellStyle name="Normal 6 2 2 2 4 3 4 2" xfId="39146" xr:uid="{00000000-0005-0000-0000-000084620000}"/>
    <cellStyle name="Normal 6 2 2 2 4 3 5" xfId="10650" xr:uid="{00000000-0005-0000-0000-000085620000}"/>
    <cellStyle name="Normal 6 2 2 2 4 3 5 2" xfId="33831" xr:uid="{00000000-0005-0000-0000-000086620000}"/>
    <cellStyle name="Normal 6 2 2 2 4 3 6" xfId="21277" xr:uid="{00000000-0005-0000-0000-000087620000}"/>
    <cellStyle name="Normal 6 2 2 2 4 3 6 2" xfId="28521" xr:uid="{00000000-0005-0000-0000-000088620000}"/>
    <cellStyle name="Normal 6 2 2 2 4 3 7" xfId="23206" xr:uid="{00000000-0005-0000-0000-000089620000}"/>
    <cellStyle name="Normal 6 2 2 2 4 3 8" xfId="44472" xr:uid="{00000000-0005-0000-0000-00008A620000}"/>
    <cellStyle name="Normal 6 2 2 2 4 3 9" xfId="5122" xr:uid="{00000000-0005-0000-0000-00008B620000}"/>
    <cellStyle name="Normal 6 2 2 2 4 4" xfId="6446" xr:uid="{00000000-0005-0000-0000-00008C620000}"/>
    <cellStyle name="Normal 6 2 2 2 4 4 2" xfId="16857" xr:uid="{00000000-0005-0000-0000-00008D620000}"/>
    <cellStyle name="Normal 6 2 2 2 4 4 2 2" xfId="40097" xr:uid="{00000000-0005-0000-0000-00008E620000}"/>
    <cellStyle name="Normal 6 2 2 2 4 4 3" xfId="11599" xr:uid="{00000000-0005-0000-0000-00008F620000}"/>
    <cellStyle name="Normal 6 2 2 2 4 4 3 2" xfId="34782" xr:uid="{00000000-0005-0000-0000-000090620000}"/>
    <cellStyle name="Normal 6 2 2 2 4 4 4" xfId="29472" xr:uid="{00000000-0005-0000-0000-000091620000}"/>
    <cellStyle name="Normal 6 2 2 2 4 4 5" xfId="24157" xr:uid="{00000000-0005-0000-0000-000092620000}"/>
    <cellStyle name="Normal 6 2 2 2 4 5" xfId="8146" xr:uid="{00000000-0005-0000-0000-000093620000}"/>
    <cellStyle name="Normal 6 2 2 2 4 5 2" xfId="18521" xr:uid="{00000000-0005-0000-0000-000094620000}"/>
    <cellStyle name="Normal 6 2 2 2 4 5 2 2" xfId="41865" xr:uid="{00000000-0005-0000-0000-000095620000}"/>
    <cellStyle name="Normal 6 2 2 2 4 5 3" xfId="13366" xr:uid="{00000000-0005-0000-0000-000096620000}"/>
    <cellStyle name="Normal 6 2 2 2 4 5 3 2" xfId="36550" xr:uid="{00000000-0005-0000-0000-000097620000}"/>
    <cellStyle name="Normal 6 2 2 2 4 5 4" xfId="31240" xr:uid="{00000000-0005-0000-0000-000098620000}"/>
    <cellStyle name="Normal 6 2 2 2 4 5 5" xfId="25925" xr:uid="{00000000-0005-0000-0000-000099620000}"/>
    <cellStyle name="Normal 6 2 2 2 4 6" xfId="15147" xr:uid="{00000000-0005-0000-0000-00009A620000}"/>
    <cellStyle name="Normal 6 2 2 2 4 6 2" xfId="38334" xr:uid="{00000000-0005-0000-0000-00009B620000}"/>
    <cellStyle name="Normal 6 2 2 2 4 7" xfId="9838" xr:uid="{00000000-0005-0000-0000-00009C620000}"/>
    <cellStyle name="Normal 6 2 2 2 4 7 2" xfId="33019" xr:uid="{00000000-0005-0000-0000-00009D620000}"/>
    <cellStyle name="Normal 6 2 2 2 4 8" xfId="20465" xr:uid="{00000000-0005-0000-0000-00009E620000}"/>
    <cellStyle name="Normal 6 2 2 2 4 8 2" xfId="27709" xr:uid="{00000000-0005-0000-0000-00009F620000}"/>
    <cellStyle name="Normal 6 2 2 2 4 9" xfId="22394" xr:uid="{00000000-0005-0000-0000-0000A0620000}"/>
    <cellStyle name="Normal 6 2 2 2 5" xfId="1011" xr:uid="{00000000-0005-0000-0000-0000A1620000}"/>
    <cellStyle name="Normal 6 2 2 2 5 10" xfId="5123" xr:uid="{00000000-0005-0000-0000-0000A2620000}"/>
    <cellStyle name="Normal 6 2 2 2 5 11" xfId="2962" xr:uid="{00000000-0005-0000-0000-0000A3620000}"/>
    <cellStyle name="Normal 6 2 2 2 5 2" xfId="1826" xr:uid="{00000000-0005-0000-0000-0000A4620000}"/>
    <cellStyle name="Normal 6 2 2 2 5 2 10" xfId="3774" xr:uid="{00000000-0005-0000-0000-0000A5620000}"/>
    <cellStyle name="Normal 6 2 2 2 5 2 2" xfId="7385" xr:uid="{00000000-0005-0000-0000-0000A6620000}"/>
    <cellStyle name="Normal 6 2 2 2 5 2 2 2" xfId="17739" xr:uid="{00000000-0005-0000-0000-0000A7620000}"/>
    <cellStyle name="Normal 6 2 2 2 5 2 2 2 2" xfId="41051" xr:uid="{00000000-0005-0000-0000-0000A8620000}"/>
    <cellStyle name="Normal 6 2 2 2 5 2 2 3" xfId="12553" xr:uid="{00000000-0005-0000-0000-0000A9620000}"/>
    <cellStyle name="Normal 6 2 2 2 5 2 2 3 2" xfId="35736" xr:uid="{00000000-0005-0000-0000-0000AA620000}"/>
    <cellStyle name="Normal 6 2 2 2 5 2 2 4" xfId="30426" xr:uid="{00000000-0005-0000-0000-0000AB620000}"/>
    <cellStyle name="Normal 6 2 2 2 5 2 2 5" xfId="25111" xr:uid="{00000000-0005-0000-0000-0000AC620000}"/>
    <cellStyle name="Normal 6 2 2 2 5 2 3" xfId="9029" xr:uid="{00000000-0005-0000-0000-0000AD620000}"/>
    <cellStyle name="Normal 6 2 2 2 5 2 3 2" xfId="19474" xr:uid="{00000000-0005-0000-0000-0000AE620000}"/>
    <cellStyle name="Normal 6 2 2 2 5 2 3 2 2" xfId="42819" xr:uid="{00000000-0005-0000-0000-0000AF620000}"/>
    <cellStyle name="Normal 6 2 2 2 5 2 3 3" xfId="14320" xr:uid="{00000000-0005-0000-0000-0000B0620000}"/>
    <cellStyle name="Normal 6 2 2 2 5 2 3 3 2" xfId="37504" xr:uid="{00000000-0005-0000-0000-0000B1620000}"/>
    <cellStyle name="Normal 6 2 2 2 5 2 3 4" xfId="32194" xr:uid="{00000000-0005-0000-0000-0000B2620000}"/>
    <cellStyle name="Normal 6 2 2 2 5 2 3 5" xfId="26879" xr:uid="{00000000-0005-0000-0000-0000B3620000}"/>
    <cellStyle name="Normal 6 2 2 2 5 2 4" xfId="16101" xr:uid="{00000000-0005-0000-0000-0000B4620000}"/>
    <cellStyle name="Normal 6 2 2 2 5 2 4 2" xfId="39288" xr:uid="{00000000-0005-0000-0000-0000B5620000}"/>
    <cellStyle name="Normal 6 2 2 2 5 2 5" xfId="10792" xr:uid="{00000000-0005-0000-0000-0000B6620000}"/>
    <cellStyle name="Normal 6 2 2 2 5 2 5 2" xfId="33973" xr:uid="{00000000-0005-0000-0000-0000B7620000}"/>
    <cellStyle name="Normal 6 2 2 2 5 2 6" xfId="21419" xr:uid="{00000000-0005-0000-0000-0000B8620000}"/>
    <cellStyle name="Normal 6 2 2 2 5 2 6 2" xfId="28663" xr:uid="{00000000-0005-0000-0000-0000B9620000}"/>
    <cellStyle name="Normal 6 2 2 2 5 2 7" xfId="23348" xr:uid="{00000000-0005-0000-0000-0000BA620000}"/>
    <cellStyle name="Normal 6 2 2 2 5 2 8" xfId="44614" xr:uid="{00000000-0005-0000-0000-0000BB620000}"/>
    <cellStyle name="Normal 6 2 2 2 5 2 9" xfId="5124" xr:uid="{00000000-0005-0000-0000-0000BC620000}"/>
    <cellStyle name="Normal 6 2 2 2 5 3" xfId="6585" xr:uid="{00000000-0005-0000-0000-0000BD620000}"/>
    <cellStyle name="Normal 6 2 2 2 5 3 2" xfId="16987" xr:uid="{00000000-0005-0000-0000-0000BE620000}"/>
    <cellStyle name="Normal 6 2 2 2 5 3 2 2" xfId="40239" xr:uid="{00000000-0005-0000-0000-0000BF620000}"/>
    <cellStyle name="Normal 6 2 2 2 5 3 3" xfId="11741" xr:uid="{00000000-0005-0000-0000-0000C0620000}"/>
    <cellStyle name="Normal 6 2 2 2 5 3 3 2" xfId="34924" xr:uid="{00000000-0005-0000-0000-0000C1620000}"/>
    <cellStyle name="Normal 6 2 2 2 5 3 4" xfId="29614" xr:uid="{00000000-0005-0000-0000-0000C2620000}"/>
    <cellStyle name="Normal 6 2 2 2 5 3 5" xfId="24299" xr:uid="{00000000-0005-0000-0000-0000C3620000}"/>
    <cellStyle name="Normal 6 2 2 2 5 4" xfId="8276" xr:uid="{00000000-0005-0000-0000-0000C4620000}"/>
    <cellStyle name="Normal 6 2 2 2 5 4 2" xfId="18662" xr:uid="{00000000-0005-0000-0000-0000C5620000}"/>
    <cellStyle name="Normal 6 2 2 2 5 4 2 2" xfId="42007" xr:uid="{00000000-0005-0000-0000-0000C6620000}"/>
    <cellStyle name="Normal 6 2 2 2 5 4 3" xfId="13508" xr:uid="{00000000-0005-0000-0000-0000C7620000}"/>
    <cellStyle name="Normal 6 2 2 2 5 4 3 2" xfId="36692" xr:uid="{00000000-0005-0000-0000-0000C8620000}"/>
    <cellStyle name="Normal 6 2 2 2 5 4 4" xfId="31382" xr:uid="{00000000-0005-0000-0000-0000C9620000}"/>
    <cellStyle name="Normal 6 2 2 2 5 4 5" xfId="26067" xr:uid="{00000000-0005-0000-0000-0000CA620000}"/>
    <cellStyle name="Normal 6 2 2 2 5 5" xfId="15289" xr:uid="{00000000-0005-0000-0000-0000CB620000}"/>
    <cellStyle name="Normal 6 2 2 2 5 5 2" xfId="38476" xr:uid="{00000000-0005-0000-0000-0000CC620000}"/>
    <cellStyle name="Normal 6 2 2 2 5 6" xfId="9980" xr:uid="{00000000-0005-0000-0000-0000CD620000}"/>
    <cellStyle name="Normal 6 2 2 2 5 6 2" xfId="33161" xr:uid="{00000000-0005-0000-0000-0000CE620000}"/>
    <cellStyle name="Normal 6 2 2 2 5 7" xfId="20607" xr:uid="{00000000-0005-0000-0000-0000CF620000}"/>
    <cellStyle name="Normal 6 2 2 2 5 7 2" xfId="27851" xr:uid="{00000000-0005-0000-0000-0000D0620000}"/>
    <cellStyle name="Normal 6 2 2 2 5 8" xfId="22536" xr:uid="{00000000-0005-0000-0000-0000D1620000}"/>
    <cellStyle name="Normal 6 2 2 2 5 9" xfId="43802" xr:uid="{00000000-0005-0000-0000-0000D2620000}"/>
    <cellStyle name="Normal 6 2 2 2 6" xfId="592" xr:uid="{00000000-0005-0000-0000-0000D3620000}"/>
    <cellStyle name="Normal 6 2 2 2 6 10" xfId="2556" xr:uid="{00000000-0005-0000-0000-0000D4620000}"/>
    <cellStyle name="Normal 6 2 2 2 6 2" xfId="6186" xr:uid="{00000000-0005-0000-0000-0000D5620000}"/>
    <cellStyle name="Normal 6 2 2 2 6 2 2" xfId="16629" xr:uid="{00000000-0005-0000-0000-0000D6620000}"/>
    <cellStyle name="Normal 6 2 2 2 6 2 2 2" xfId="39833" xr:uid="{00000000-0005-0000-0000-0000D7620000}"/>
    <cellStyle name="Normal 6 2 2 2 6 2 3" xfId="11335" xr:uid="{00000000-0005-0000-0000-0000D8620000}"/>
    <cellStyle name="Normal 6 2 2 2 6 2 3 2" xfId="34518" xr:uid="{00000000-0005-0000-0000-0000D9620000}"/>
    <cellStyle name="Normal 6 2 2 2 6 2 4" xfId="29208" xr:uid="{00000000-0005-0000-0000-0000DA620000}"/>
    <cellStyle name="Normal 6 2 2 2 6 2 5" xfId="23893" xr:uid="{00000000-0005-0000-0000-0000DB620000}"/>
    <cellStyle name="Normal 6 2 2 2 6 3" xfId="7918" xr:uid="{00000000-0005-0000-0000-0000DC620000}"/>
    <cellStyle name="Normal 6 2 2 2 6 3 2" xfId="18257" xr:uid="{00000000-0005-0000-0000-0000DD620000}"/>
    <cellStyle name="Normal 6 2 2 2 6 3 2 2" xfId="41601" xr:uid="{00000000-0005-0000-0000-0000DE620000}"/>
    <cellStyle name="Normal 6 2 2 2 6 3 3" xfId="13102" xr:uid="{00000000-0005-0000-0000-0000DF620000}"/>
    <cellStyle name="Normal 6 2 2 2 6 3 3 2" xfId="36286" xr:uid="{00000000-0005-0000-0000-0000E0620000}"/>
    <cellStyle name="Normal 6 2 2 2 6 3 4" xfId="30976" xr:uid="{00000000-0005-0000-0000-0000E1620000}"/>
    <cellStyle name="Normal 6 2 2 2 6 3 5" xfId="25661" xr:uid="{00000000-0005-0000-0000-0000E2620000}"/>
    <cellStyle name="Normal 6 2 2 2 6 4" xfId="14883" xr:uid="{00000000-0005-0000-0000-0000E3620000}"/>
    <cellStyle name="Normal 6 2 2 2 6 4 2" xfId="38070" xr:uid="{00000000-0005-0000-0000-0000E4620000}"/>
    <cellStyle name="Normal 6 2 2 2 6 5" xfId="9574" xr:uid="{00000000-0005-0000-0000-0000E5620000}"/>
    <cellStyle name="Normal 6 2 2 2 6 5 2" xfId="32755" xr:uid="{00000000-0005-0000-0000-0000E6620000}"/>
    <cellStyle name="Normal 6 2 2 2 6 6" xfId="20201" xr:uid="{00000000-0005-0000-0000-0000E7620000}"/>
    <cellStyle name="Normal 6 2 2 2 6 6 2" xfId="27445" xr:uid="{00000000-0005-0000-0000-0000E8620000}"/>
    <cellStyle name="Normal 6 2 2 2 6 7" xfId="22130" xr:uid="{00000000-0005-0000-0000-0000E9620000}"/>
    <cellStyle name="Normal 6 2 2 2 6 8" xfId="43396" xr:uid="{00000000-0005-0000-0000-0000EA620000}"/>
    <cellStyle name="Normal 6 2 2 2 6 9" xfId="5125" xr:uid="{00000000-0005-0000-0000-0000EB620000}"/>
    <cellStyle name="Normal 6 2 2 2 7" xfId="1419" xr:uid="{00000000-0005-0000-0000-0000EC620000}"/>
    <cellStyle name="Normal 6 2 2 2 7 10" xfId="3368" xr:uid="{00000000-0005-0000-0000-0000ED620000}"/>
    <cellStyle name="Normal 6 2 2 2 7 2" xfId="6985" xr:uid="{00000000-0005-0000-0000-0000EE620000}"/>
    <cellStyle name="Normal 6 2 2 2 7 2 2" xfId="17357" xr:uid="{00000000-0005-0000-0000-0000EF620000}"/>
    <cellStyle name="Normal 6 2 2 2 7 2 2 2" xfId="40645" xr:uid="{00000000-0005-0000-0000-0000F0620000}"/>
    <cellStyle name="Normal 6 2 2 2 7 2 3" xfId="12147" xr:uid="{00000000-0005-0000-0000-0000F1620000}"/>
    <cellStyle name="Normal 6 2 2 2 7 2 3 2" xfId="35330" xr:uid="{00000000-0005-0000-0000-0000F2620000}"/>
    <cellStyle name="Normal 6 2 2 2 7 2 4" xfId="30020" xr:uid="{00000000-0005-0000-0000-0000F3620000}"/>
    <cellStyle name="Normal 6 2 2 2 7 2 5" xfId="24705" xr:uid="{00000000-0005-0000-0000-0000F4620000}"/>
    <cellStyle name="Normal 6 2 2 2 7 3" xfId="8646" xr:uid="{00000000-0005-0000-0000-0000F5620000}"/>
    <cellStyle name="Normal 6 2 2 2 7 3 2" xfId="19068" xr:uid="{00000000-0005-0000-0000-0000F6620000}"/>
    <cellStyle name="Normal 6 2 2 2 7 3 2 2" xfId="42413" xr:uid="{00000000-0005-0000-0000-0000F7620000}"/>
    <cellStyle name="Normal 6 2 2 2 7 3 3" xfId="13914" xr:uid="{00000000-0005-0000-0000-0000F8620000}"/>
    <cellStyle name="Normal 6 2 2 2 7 3 3 2" xfId="37098" xr:uid="{00000000-0005-0000-0000-0000F9620000}"/>
    <cellStyle name="Normal 6 2 2 2 7 3 4" xfId="31788" xr:uid="{00000000-0005-0000-0000-0000FA620000}"/>
    <cellStyle name="Normal 6 2 2 2 7 3 5" xfId="26473" xr:uid="{00000000-0005-0000-0000-0000FB620000}"/>
    <cellStyle name="Normal 6 2 2 2 7 4" xfId="15695" xr:uid="{00000000-0005-0000-0000-0000FC620000}"/>
    <cellStyle name="Normal 6 2 2 2 7 4 2" xfId="38882" xr:uid="{00000000-0005-0000-0000-0000FD620000}"/>
    <cellStyle name="Normal 6 2 2 2 7 5" xfId="10386" xr:uid="{00000000-0005-0000-0000-0000FE620000}"/>
    <cellStyle name="Normal 6 2 2 2 7 5 2" xfId="33567" xr:uid="{00000000-0005-0000-0000-0000FF620000}"/>
    <cellStyle name="Normal 6 2 2 2 7 6" xfId="21013" xr:uid="{00000000-0005-0000-0000-000000630000}"/>
    <cellStyle name="Normal 6 2 2 2 7 6 2" xfId="28257" xr:uid="{00000000-0005-0000-0000-000001630000}"/>
    <cellStyle name="Normal 6 2 2 2 7 7" xfId="22942" xr:uid="{00000000-0005-0000-0000-000002630000}"/>
    <cellStyle name="Normal 6 2 2 2 7 8" xfId="44208" xr:uid="{00000000-0005-0000-0000-000003630000}"/>
    <cellStyle name="Normal 6 2 2 2 7 9" xfId="5126" xr:uid="{00000000-0005-0000-0000-000004630000}"/>
    <cellStyle name="Normal 6 2 2 2 8" xfId="6053" xr:uid="{00000000-0005-0000-0000-000005630000}"/>
    <cellStyle name="Normal 6 2 2 2 8 2" xfId="16508" xr:uid="{00000000-0005-0000-0000-000006630000}"/>
    <cellStyle name="Normal 6 2 2 2 8 2 2" xfId="39699" xr:uid="{00000000-0005-0000-0000-000007630000}"/>
    <cellStyle name="Normal 6 2 2 2 8 3" xfId="11201" xr:uid="{00000000-0005-0000-0000-000008630000}"/>
    <cellStyle name="Normal 6 2 2 2 8 3 2" xfId="34384" xr:uid="{00000000-0005-0000-0000-000009630000}"/>
    <cellStyle name="Normal 6 2 2 2 8 4" xfId="29074" xr:uid="{00000000-0005-0000-0000-00000A630000}"/>
    <cellStyle name="Normal 6 2 2 2 8 5" xfId="23759" xr:uid="{00000000-0005-0000-0000-00000B630000}"/>
    <cellStyle name="Normal 6 2 2 2 9" xfId="7797" xr:uid="{00000000-0005-0000-0000-00000C630000}"/>
    <cellStyle name="Normal 6 2 2 2 9 2" xfId="18124" xr:uid="{00000000-0005-0000-0000-00000D630000}"/>
    <cellStyle name="Normal 6 2 2 2 9 2 2" xfId="41467" xr:uid="{00000000-0005-0000-0000-00000E630000}"/>
    <cellStyle name="Normal 6 2 2 2 9 3" xfId="12968" xr:uid="{00000000-0005-0000-0000-00000F630000}"/>
    <cellStyle name="Normal 6 2 2 2 9 3 2" xfId="36152" xr:uid="{00000000-0005-0000-0000-000010630000}"/>
    <cellStyle name="Normal 6 2 2 2 9 4" xfId="30842" xr:uid="{00000000-0005-0000-0000-000011630000}"/>
    <cellStyle name="Normal 6 2 2 2 9 5" xfId="25527" xr:uid="{00000000-0005-0000-0000-000012630000}"/>
    <cellStyle name="Normal 6 2 2 3" xfId="477" xr:uid="{00000000-0005-0000-0000-000013630000}"/>
    <cellStyle name="Normal 6 2 2 3 10" xfId="9459" xr:uid="{00000000-0005-0000-0000-000014630000}"/>
    <cellStyle name="Normal 6 2 2 3 10 2" xfId="32640" xr:uid="{00000000-0005-0000-0000-000015630000}"/>
    <cellStyle name="Normal 6 2 2 3 11" xfId="20086" xr:uid="{00000000-0005-0000-0000-000016630000}"/>
    <cellStyle name="Normal 6 2 2 3 11 2" xfId="27330" xr:uid="{00000000-0005-0000-0000-000017630000}"/>
    <cellStyle name="Normal 6 2 2 3 12" xfId="22015" xr:uid="{00000000-0005-0000-0000-000018630000}"/>
    <cellStyle name="Normal 6 2 2 3 13" xfId="43281" xr:uid="{00000000-0005-0000-0000-000019630000}"/>
    <cellStyle name="Normal 6 2 2 3 14" xfId="5127" xr:uid="{00000000-0005-0000-0000-00001A630000}"/>
    <cellStyle name="Normal 6 2 2 3 15" xfId="2441" xr:uid="{00000000-0005-0000-0000-00001B630000}"/>
    <cellStyle name="Normal 6 2 2 3 2" xfId="749" xr:uid="{00000000-0005-0000-0000-00001C630000}"/>
    <cellStyle name="Normal 6 2 2 3 2 10" xfId="43550" xr:uid="{00000000-0005-0000-0000-00001D630000}"/>
    <cellStyle name="Normal 6 2 2 3 2 11" xfId="5128" xr:uid="{00000000-0005-0000-0000-00001E630000}"/>
    <cellStyle name="Normal 6 2 2 3 2 12" xfId="2710" xr:uid="{00000000-0005-0000-0000-00001F630000}"/>
    <cellStyle name="Normal 6 2 2 3 2 2" xfId="1165" xr:uid="{00000000-0005-0000-0000-000020630000}"/>
    <cellStyle name="Normal 6 2 2 3 2 2 10" xfId="5129" xr:uid="{00000000-0005-0000-0000-000021630000}"/>
    <cellStyle name="Normal 6 2 2 3 2 2 11" xfId="3116" xr:uid="{00000000-0005-0000-0000-000022630000}"/>
    <cellStyle name="Normal 6 2 2 3 2 2 2" xfId="1980" xr:uid="{00000000-0005-0000-0000-000023630000}"/>
    <cellStyle name="Normal 6 2 2 3 2 2 2 10" xfId="3928" xr:uid="{00000000-0005-0000-0000-000024630000}"/>
    <cellStyle name="Normal 6 2 2 3 2 2 2 2" xfId="7537" xr:uid="{00000000-0005-0000-0000-000025630000}"/>
    <cellStyle name="Normal 6 2 2 3 2 2 2 2 2" xfId="17881" xr:uid="{00000000-0005-0000-0000-000026630000}"/>
    <cellStyle name="Normal 6 2 2 3 2 2 2 2 2 2" xfId="41205" xr:uid="{00000000-0005-0000-0000-000027630000}"/>
    <cellStyle name="Normal 6 2 2 3 2 2 2 2 3" xfId="12707" xr:uid="{00000000-0005-0000-0000-000028630000}"/>
    <cellStyle name="Normal 6 2 2 3 2 2 2 2 3 2" xfId="35890" xr:uid="{00000000-0005-0000-0000-000029630000}"/>
    <cellStyle name="Normal 6 2 2 3 2 2 2 2 4" xfId="30580" xr:uid="{00000000-0005-0000-0000-00002A630000}"/>
    <cellStyle name="Normal 6 2 2 3 2 2 2 2 5" xfId="25265" xr:uid="{00000000-0005-0000-0000-00002B630000}"/>
    <cellStyle name="Normal 6 2 2 3 2 2 2 3" xfId="9171" xr:uid="{00000000-0005-0000-0000-00002C630000}"/>
    <cellStyle name="Normal 6 2 2 3 2 2 2 3 2" xfId="19628" xr:uid="{00000000-0005-0000-0000-00002D630000}"/>
    <cellStyle name="Normal 6 2 2 3 2 2 2 3 2 2" xfId="42973" xr:uid="{00000000-0005-0000-0000-00002E630000}"/>
    <cellStyle name="Normal 6 2 2 3 2 2 2 3 3" xfId="14474" xr:uid="{00000000-0005-0000-0000-00002F630000}"/>
    <cellStyle name="Normal 6 2 2 3 2 2 2 3 3 2" xfId="37658" xr:uid="{00000000-0005-0000-0000-000030630000}"/>
    <cellStyle name="Normal 6 2 2 3 2 2 2 3 4" xfId="32348" xr:uid="{00000000-0005-0000-0000-000031630000}"/>
    <cellStyle name="Normal 6 2 2 3 2 2 2 3 5" xfId="27033" xr:uid="{00000000-0005-0000-0000-000032630000}"/>
    <cellStyle name="Normal 6 2 2 3 2 2 2 4" xfId="16255" xr:uid="{00000000-0005-0000-0000-000033630000}"/>
    <cellStyle name="Normal 6 2 2 3 2 2 2 4 2" xfId="39442" xr:uid="{00000000-0005-0000-0000-000034630000}"/>
    <cellStyle name="Normal 6 2 2 3 2 2 2 5" xfId="10946" xr:uid="{00000000-0005-0000-0000-000035630000}"/>
    <cellStyle name="Normal 6 2 2 3 2 2 2 5 2" xfId="34127" xr:uid="{00000000-0005-0000-0000-000036630000}"/>
    <cellStyle name="Normal 6 2 2 3 2 2 2 6" xfId="21573" xr:uid="{00000000-0005-0000-0000-000037630000}"/>
    <cellStyle name="Normal 6 2 2 3 2 2 2 6 2" xfId="28817" xr:uid="{00000000-0005-0000-0000-000038630000}"/>
    <cellStyle name="Normal 6 2 2 3 2 2 2 7" xfId="23502" xr:uid="{00000000-0005-0000-0000-000039630000}"/>
    <cellStyle name="Normal 6 2 2 3 2 2 2 8" xfId="44768" xr:uid="{00000000-0005-0000-0000-00003A630000}"/>
    <cellStyle name="Normal 6 2 2 3 2 2 2 9" xfId="5130" xr:uid="{00000000-0005-0000-0000-00003B630000}"/>
    <cellStyle name="Normal 6 2 2 3 2 2 3" xfId="6737" xr:uid="{00000000-0005-0000-0000-00003C630000}"/>
    <cellStyle name="Normal 6 2 2 3 2 2 3 2" xfId="17129" xr:uid="{00000000-0005-0000-0000-00003D630000}"/>
    <cellStyle name="Normal 6 2 2 3 2 2 3 2 2" xfId="40393" xr:uid="{00000000-0005-0000-0000-00003E630000}"/>
    <cellStyle name="Normal 6 2 2 3 2 2 3 3" xfId="11895" xr:uid="{00000000-0005-0000-0000-00003F630000}"/>
    <cellStyle name="Normal 6 2 2 3 2 2 3 3 2" xfId="35078" xr:uid="{00000000-0005-0000-0000-000040630000}"/>
    <cellStyle name="Normal 6 2 2 3 2 2 3 4" xfId="29768" xr:uid="{00000000-0005-0000-0000-000041630000}"/>
    <cellStyle name="Normal 6 2 2 3 2 2 3 5" xfId="24453" xr:uid="{00000000-0005-0000-0000-000042630000}"/>
    <cellStyle name="Normal 6 2 2 3 2 2 4" xfId="8418" xr:uid="{00000000-0005-0000-0000-000043630000}"/>
    <cellStyle name="Normal 6 2 2 3 2 2 4 2" xfId="18816" xr:uid="{00000000-0005-0000-0000-000044630000}"/>
    <cellStyle name="Normal 6 2 2 3 2 2 4 2 2" xfId="42161" xr:uid="{00000000-0005-0000-0000-000045630000}"/>
    <cellStyle name="Normal 6 2 2 3 2 2 4 3" xfId="13662" xr:uid="{00000000-0005-0000-0000-000046630000}"/>
    <cellStyle name="Normal 6 2 2 3 2 2 4 3 2" xfId="36846" xr:uid="{00000000-0005-0000-0000-000047630000}"/>
    <cellStyle name="Normal 6 2 2 3 2 2 4 4" xfId="31536" xr:uid="{00000000-0005-0000-0000-000048630000}"/>
    <cellStyle name="Normal 6 2 2 3 2 2 4 5" xfId="26221" xr:uid="{00000000-0005-0000-0000-000049630000}"/>
    <cellStyle name="Normal 6 2 2 3 2 2 5" xfId="15443" xr:uid="{00000000-0005-0000-0000-00004A630000}"/>
    <cellStyle name="Normal 6 2 2 3 2 2 5 2" xfId="38630" xr:uid="{00000000-0005-0000-0000-00004B630000}"/>
    <cellStyle name="Normal 6 2 2 3 2 2 6" xfId="10134" xr:uid="{00000000-0005-0000-0000-00004C630000}"/>
    <cellStyle name="Normal 6 2 2 3 2 2 6 2" xfId="33315" xr:uid="{00000000-0005-0000-0000-00004D630000}"/>
    <cellStyle name="Normal 6 2 2 3 2 2 7" xfId="20761" xr:uid="{00000000-0005-0000-0000-00004E630000}"/>
    <cellStyle name="Normal 6 2 2 3 2 2 7 2" xfId="28005" xr:uid="{00000000-0005-0000-0000-00004F630000}"/>
    <cellStyle name="Normal 6 2 2 3 2 2 8" xfId="22690" xr:uid="{00000000-0005-0000-0000-000050630000}"/>
    <cellStyle name="Normal 6 2 2 3 2 2 9" xfId="43956" xr:uid="{00000000-0005-0000-0000-000051630000}"/>
    <cellStyle name="Normal 6 2 2 3 2 3" xfId="1573" xr:uid="{00000000-0005-0000-0000-000052630000}"/>
    <cellStyle name="Normal 6 2 2 3 2 3 10" xfId="3522" xr:uid="{00000000-0005-0000-0000-000053630000}"/>
    <cellStyle name="Normal 6 2 2 3 2 3 2" xfId="7137" xr:uid="{00000000-0005-0000-0000-000054630000}"/>
    <cellStyle name="Normal 6 2 2 3 2 3 2 2" xfId="17499" xr:uid="{00000000-0005-0000-0000-000055630000}"/>
    <cellStyle name="Normal 6 2 2 3 2 3 2 2 2" xfId="40799" xr:uid="{00000000-0005-0000-0000-000056630000}"/>
    <cellStyle name="Normal 6 2 2 3 2 3 2 3" xfId="12301" xr:uid="{00000000-0005-0000-0000-000057630000}"/>
    <cellStyle name="Normal 6 2 2 3 2 3 2 3 2" xfId="35484" xr:uid="{00000000-0005-0000-0000-000058630000}"/>
    <cellStyle name="Normal 6 2 2 3 2 3 2 4" xfId="30174" xr:uid="{00000000-0005-0000-0000-000059630000}"/>
    <cellStyle name="Normal 6 2 2 3 2 3 2 5" xfId="24859" xr:uid="{00000000-0005-0000-0000-00005A630000}"/>
    <cellStyle name="Normal 6 2 2 3 2 3 3" xfId="8788" xr:uid="{00000000-0005-0000-0000-00005B630000}"/>
    <cellStyle name="Normal 6 2 2 3 2 3 3 2" xfId="19222" xr:uid="{00000000-0005-0000-0000-00005C630000}"/>
    <cellStyle name="Normal 6 2 2 3 2 3 3 2 2" xfId="42567" xr:uid="{00000000-0005-0000-0000-00005D630000}"/>
    <cellStyle name="Normal 6 2 2 3 2 3 3 3" xfId="14068" xr:uid="{00000000-0005-0000-0000-00005E630000}"/>
    <cellStyle name="Normal 6 2 2 3 2 3 3 3 2" xfId="37252" xr:uid="{00000000-0005-0000-0000-00005F630000}"/>
    <cellStyle name="Normal 6 2 2 3 2 3 3 4" xfId="31942" xr:uid="{00000000-0005-0000-0000-000060630000}"/>
    <cellStyle name="Normal 6 2 2 3 2 3 3 5" xfId="26627" xr:uid="{00000000-0005-0000-0000-000061630000}"/>
    <cellStyle name="Normal 6 2 2 3 2 3 4" xfId="15849" xr:uid="{00000000-0005-0000-0000-000062630000}"/>
    <cellStyle name="Normal 6 2 2 3 2 3 4 2" xfId="39036" xr:uid="{00000000-0005-0000-0000-000063630000}"/>
    <cellStyle name="Normal 6 2 2 3 2 3 5" xfId="10540" xr:uid="{00000000-0005-0000-0000-000064630000}"/>
    <cellStyle name="Normal 6 2 2 3 2 3 5 2" xfId="33721" xr:uid="{00000000-0005-0000-0000-000065630000}"/>
    <cellStyle name="Normal 6 2 2 3 2 3 6" xfId="21167" xr:uid="{00000000-0005-0000-0000-000066630000}"/>
    <cellStyle name="Normal 6 2 2 3 2 3 6 2" xfId="28411" xr:uid="{00000000-0005-0000-0000-000067630000}"/>
    <cellStyle name="Normal 6 2 2 3 2 3 7" xfId="23096" xr:uid="{00000000-0005-0000-0000-000068630000}"/>
    <cellStyle name="Normal 6 2 2 3 2 3 8" xfId="44362" xr:uid="{00000000-0005-0000-0000-000069630000}"/>
    <cellStyle name="Normal 6 2 2 3 2 3 9" xfId="5131" xr:uid="{00000000-0005-0000-0000-00006A630000}"/>
    <cellStyle name="Normal 6 2 2 3 2 4" xfId="6338" xr:uid="{00000000-0005-0000-0000-00006B630000}"/>
    <cellStyle name="Normal 6 2 2 3 2 4 2" xfId="16771" xr:uid="{00000000-0005-0000-0000-00006C630000}"/>
    <cellStyle name="Normal 6 2 2 3 2 4 2 2" xfId="39987" xr:uid="{00000000-0005-0000-0000-00006D630000}"/>
    <cellStyle name="Normal 6 2 2 3 2 4 3" xfId="11489" xr:uid="{00000000-0005-0000-0000-00006E630000}"/>
    <cellStyle name="Normal 6 2 2 3 2 4 3 2" xfId="34672" xr:uid="{00000000-0005-0000-0000-00006F630000}"/>
    <cellStyle name="Normal 6 2 2 3 2 4 4" xfId="29362" xr:uid="{00000000-0005-0000-0000-000070630000}"/>
    <cellStyle name="Normal 6 2 2 3 2 4 5" xfId="24047" xr:uid="{00000000-0005-0000-0000-000071630000}"/>
    <cellStyle name="Normal 6 2 2 3 2 5" xfId="8060" xr:uid="{00000000-0005-0000-0000-000072630000}"/>
    <cellStyle name="Normal 6 2 2 3 2 5 2" xfId="18411" xr:uid="{00000000-0005-0000-0000-000073630000}"/>
    <cellStyle name="Normal 6 2 2 3 2 5 2 2" xfId="41755" xr:uid="{00000000-0005-0000-0000-000074630000}"/>
    <cellStyle name="Normal 6 2 2 3 2 5 3" xfId="13256" xr:uid="{00000000-0005-0000-0000-000075630000}"/>
    <cellStyle name="Normal 6 2 2 3 2 5 3 2" xfId="36440" xr:uid="{00000000-0005-0000-0000-000076630000}"/>
    <cellStyle name="Normal 6 2 2 3 2 5 4" xfId="31130" xr:uid="{00000000-0005-0000-0000-000077630000}"/>
    <cellStyle name="Normal 6 2 2 3 2 5 5" xfId="25815" xr:uid="{00000000-0005-0000-0000-000078630000}"/>
    <cellStyle name="Normal 6 2 2 3 2 6" xfId="15037" xr:uid="{00000000-0005-0000-0000-000079630000}"/>
    <cellStyle name="Normal 6 2 2 3 2 6 2" xfId="38224" xr:uid="{00000000-0005-0000-0000-00007A630000}"/>
    <cellStyle name="Normal 6 2 2 3 2 7" xfId="9728" xr:uid="{00000000-0005-0000-0000-00007B630000}"/>
    <cellStyle name="Normal 6 2 2 3 2 7 2" xfId="32909" xr:uid="{00000000-0005-0000-0000-00007C630000}"/>
    <cellStyle name="Normal 6 2 2 3 2 8" xfId="20355" xr:uid="{00000000-0005-0000-0000-00007D630000}"/>
    <cellStyle name="Normal 6 2 2 3 2 8 2" xfId="27599" xr:uid="{00000000-0005-0000-0000-00007E630000}"/>
    <cellStyle name="Normal 6 2 2 3 2 9" xfId="22284" xr:uid="{00000000-0005-0000-0000-00007F630000}"/>
    <cellStyle name="Normal 6 2 2 3 3" xfId="886" xr:uid="{00000000-0005-0000-0000-000080630000}"/>
    <cellStyle name="Normal 6 2 2 3 3 10" xfId="43679" xr:uid="{00000000-0005-0000-0000-000081630000}"/>
    <cellStyle name="Normal 6 2 2 3 3 11" xfId="5132" xr:uid="{00000000-0005-0000-0000-000082630000}"/>
    <cellStyle name="Normal 6 2 2 3 3 12" xfId="2839" xr:uid="{00000000-0005-0000-0000-000083630000}"/>
    <cellStyle name="Normal 6 2 2 3 3 2" xfId="1294" xr:uid="{00000000-0005-0000-0000-000084630000}"/>
    <cellStyle name="Normal 6 2 2 3 3 2 10" xfId="5133" xr:uid="{00000000-0005-0000-0000-000085630000}"/>
    <cellStyle name="Normal 6 2 2 3 3 2 11" xfId="3245" xr:uid="{00000000-0005-0000-0000-000086630000}"/>
    <cellStyle name="Normal 6 2 2 3 3 2 2" xfId="2109" xr:uid="{00000000-0005-0000-0000-000087630000}"/>
    <cellStyle name="Normal 6 2 2 3 3 2 2 10" xfId="4057" xr:uid="{00000000-0005-0000-0000-000088630000}"/>
    <cellStyle name="Normal 6 2 2 3 3 2 2 2" xfId="7664" xr:uid="{00000000-0005-0000-0000-000089630000}"/>
    <cellStyle name="Normal 6 2 2 3 3 2 2 2 2" xfId="17998" xr:uid="{00000000-0005-0000-0000-00008A630000}"/>
    <cellStyle name="Normal 6 2 2 3 3 2 2 2 2 2" xfId="41334" xr:uid="{00000000-0005-0000-0000-00008B630000}"/>
    <cellStyle name="Normal 6 2 2 3 3 2 2 2 3" xfId="12836" xr:uid="{00000000-0005-0000-0000-00008C630000}"/>
    <cellStyle name="Normal 6 2 2 3 3 2 2 2 3 2" xfId="36019" xr:uid="{00000000-0005-0000-0000-00008D630000}"/>
    <cellStyle name="Normal 6 2 2 3 3 2 2 2 4" xfId="30709" xr:uid="{00000000-0005-0000-0000-00008E630000}"/>
    <cellStyle name="Normal 6 2 2 3 3 2 2 2 5" xfId="25394" xr:uid="{00000000-0005-0000-0000-00008F630000}"/>
    <cellStyle name="Normal 6 2 2 3 3 2 2 3" xfId="9288" xr:uid="{00000000-0005-0000-0000-000090630000}"/>
    <cellStyle name="Normal 6 2 2 3 3 2 2 3 2" xfId="19757" xr:uid="{00000000-0005-0000-0000-000091630000}"/>
    <cellStyle name="Normal 6 2 2 3 3 2 2 3 2 2" xfId="43102" xr:uid="{00000000-0005-0000-0000-000092630000}"/>
    <cellStyle name="Normal 6 2 2 3 3 2 2 3 3" xfId="14603" xr:uid="{00000000-0005-0000-0000-000093630000}"/>
    <cellStyle name="Normal 6 2 2 3 3 2 2 3 3 2" xfId="37787" xr:uid="{00000000-0005-0000-0000-000094630000}"/>
    <cellStyle name="Normal 6 2 2 3 3 2 2 3 4" xfId="32477" xr:uid="{00000000-0005-0000-0000-000095630000}"/>
    <cellStyle name="Normal 6 2 2 3 3 2 2 3 5" xfId="27162" xr:uid="{00000000-0005-0000-0000-000096630000}"/>
    <cellStyle name="Normal 6 2 2 3 3 2 2 4" xfId="16384" xr:uid="{00000000-0005-0000-0000-000097630000}"/>
    <cellStyle name="Normal 6 2 2 3 3 2 2 4 2" xfId="39571" xr:uid="{00000000-0005-0000-0000-000098630000}"/>
    <cellStyle name="Normal 6 2 2 3 3 2 2 5" xfId="11075" xr:uid="{00000000-0005-0000-0000-000099630000}"/>
    <cellStyle name="Normal 6 2 2 3 3 2 2 5 2" xfId="34256" xr:uid="{00000000-0005-0000-0000-00009A630000}"/>
    <cellStyle name="Normal 6 2 2 3 3 2 2 6" xfId="21702" xr:uid="{00000000-0005-0000-0000-00009B630000}"/>
    <cellStyle name="Normal 6 2 2 3 3 2 2 6 2" xfId="28946" xr:uid="{00000000-0005-0000-0000-00009C630000}"/>
    <cellStyle name="Normal 6 2 2 3 3 2 2 7" xfId="23631" xr:uid="{00000000-0005-0000-0000-00009D630000}"/>
    <cellStyle name="Normal 6 2 2 3 3 2 2 8" xfId="44897" xr:uid="{00000000-0005-0000-0000-00009E630000}"/>
    <cellStyle name="Normal 6 2 2 3 3 2 2 9" xfId="5134" xr:uid="{00000000-0005-0000-0000-00009F630000}"/>
    <cellStyle name="Normal 6 2 2 3 3 2 3" xfId="6864" xr:uid="{00000000-0005-0000-0000-0000A0630000}"/>
    <cellStyle name="Normal 6 2 2 3 3 2 3 2" xfId="17234" xr:uid="{00000000-0005-0000-0000-0000A1630000}"/>
    <cellStyle name="Normal 6 2 2 3 3 2 3 2 2" xfId="40522" xr:uid="{00000000-0005-0000-0000-0000A2630000}"/>
    <cellStyle name="Normal 6 2 2 3 3 2 3 3" xfId="12024" xr:uid="{00000000-0005-0000-0000-0000A3630000}"/>
    <cellStyle name="Normal 6 2 2 3 3 2 3 3 2" xfId="35207" xr:uid="{00000000-0005-0000-0000-0000A4630000}"/>
    <cellStyle name="Normal 6 2 2 3 3 2 3 4" xfId="29897" xr:uid="{00000000-0005-0000-0000-0000A5630000}"/>
    <cellStyle name="Normal 6 2 2 3 3 2 3 5" xfId="24582" xr:uid="{00000000-0005-0000-0000-0000A6630000}"/>
    <cellStyle name="Normal 6 2 2 3 3 2 4" xfId="8523" xr:uid="{00000000-0005-0000-0000-0000A7630000}"/>
    <cellStyle name="Normal 6 2 2 3 3 2 4 2" xfId="18945" xr:uid="{00000000-0005-0000-0000-0000A8630000}"/>
    <cellStyle name="Normal 6 2 2 3 3 2 4 2 2" xfId="42290" xr:uid="{00000000-0005-0000-0000-0000A9630000}"/>
    <cellStyle name="Normal 6 2 2 3 3 2 4 3" xfId="13791" xr:uid="{00000000-0005-0000-0000-0000AA630000}"/>
    <cellStyle name="Normal 6 2 2 3 3 2 4 3 2" xfId="36975" xr:uid="{00000000-0005-0000-0000-0000AB630000}"/>
    <cellStyle name="Normal 6 2 2 3 3 2 4 4" xfId="31665" xr:uid="{00000000-0005-0000-0000-0000AC630000}"/>
    <cellStyle name="Normal 6 2 2 3 3 2 4 5" xfId="26350" xr:uid="{00000000-0005-0000-0000-0000AD630000}"/>
    <cellStyle name="Normal 6 2 2 3 3 2 5" xfId="15572" xr:uid="{00000000-0005-0000-0000-0000AE630000}"/>
    <cellStyle name="Normal 6 2 2 3 3 2 5 2" xfId="38759" xr:uid="{00000000-0005-0000-0000-0000AF630000}"/>
    <cellStyle name="Normal 6 2 2 3 3 2 6" xfId="10263" xr:uid="{00000000-0005-0000-0000-0000B0630000}"/>
    <cellStyle name="Normal 6 2 2 3 3 2 6 2" xfId="33444" xr:uid="{00000000-0005-0000-0000-0000B1630000}"/>
    <cellStyle name="Normal 6 2 2 3 3 2 7" xfId="20890" xr:uid="{00000000-0005-0000-0000-0000B2630000}"/>
    <cellStyle name="Normal 6 2 2 3 3 2 7 2" xfId="28134" xr:uid="{00000000-0005-0000-0000-0000B3630000}"/>
    <cellStyle name="Normal 6 2 2 3 3 2 8" xfId="22819" xr:uid="{00000000-0005-0000-0000-0000B4630000}"/>
    <cellStyle name="Normal 6 2 2 3 3 2 9" xfId="44085" xr:uid="{00000000-0005-0000-0000-0000B5630000}"/>
    <cellStyle name="Normal 6 2 2 3 3 3" xfId="1702" xr:uid="{00000000-0005-0000-0000-0000B6630000}"/>
    <cellStyle name="Normal 6 2 2 3 3 3 10" xfId="3651" xr:uid="{00000000-0005-0000-0000-0000B7630000}"/>
    <cellStyle name="Normal 6 2 2 3 3 3 2" xfId="7264" xr:uid="{00000000-0005-0000-0000-0000B8630000}"/>
    <cellStyle name="Normal 6 2 2 3 3 3 2 2" xfId="17616" xr:uid="{00000000-0005-0000-0000-0000B9630000}"/>
    <cellStyle name="Normal 6 2 2 3 3 3 2 2 2" xfId="40928" xr:uid="{00000000-0005-0000-0000-0000BA630000}"/>
    <cellStyle name="Normal 6 2 2 3 3 3 2 3" xfId="12430" xr:uid="{00000000-0005-0000-0000-0000BB630000}"/>
    <cellStyle name="Normal 6 2 2 3 3 3 2 3 2" xfId="35613" xr:uid="{00000000-0005-0000-0000-0000BC630000}"/>
    <cellStyle name="Normal 6 2 2 3 3 3 2 4" xfId="30303" xr:uid="{00000000-0005-0000-0000-0000BD630000}"/>
    <cellStyle name="Normal 6 2 2 3 3 3 2 5" xfId="24988" xr:uid="{00000000-0005-0000-0000-0000BE630000}"/>
    <cellStyle name="Normal 6 2 2 3 3 3 3" xfId="8905" xr:uid="{00000000-0005-0000-0000-0000BF630000}"/>
    <cellStyle name="Normal 6 2 2 3 3 3 3 2" xfId="19351" xr:uid="{00000000-0005-0000-0000-0000C0630000}"/>
    <cellStyle name="Normal 6 2 2 3 3 3 3 2 2" xfId="42696" xr:uid="{00000000-0005-0000-0000-0000C1630000}"/>
    <cellStyle name="Normal 6 2 2 3 3 3 3 3" xfId="14197" xr:uid="{00000000-0005-0000-0000-0000C2630000}"/>
    <cellStyle name="Normal 6 2 2 3 3 3 3 3 2" xfId="37381" xr:uid="{00000000-0005-0000-0000-0000C3630000}"/>
    <cellStyle name="Normal 6 2 2 3 3 3 3 4" xfId="32071" xr:uid="{00000000-0005-0000-0000-0000C4630000}"/>
    <cellStyle name="Normal 6 2 2 3 3 3 3 5" xfId="26756" xr:uid="{00000000-0005-0000-0000-0000C5630000}"/>
    <cellStyle name="Normal 6 2 2 3 3 3 4" xfId="15978" xr:uid="{00000000-0005-0000-0000-0000C6630000}"/>
    <cellStyle name="Normal 6 2 2 3 3 3 4 2" xfId="39165" xr:uid="{00000000-0005-0000-0000-0000C7630000}"/>
    <cellStyle name="Normal 6 2 2 3 3 3 5" xfId="10669" xr:uid="{00000000-0005-0000-0000-0000C8630000}"/>
    <cellStyle name="Normal 6 2 2 3 3 3 5 2" xfId="33850" xr:uid="{00000000-0005-0000-0000-0000C9630000}"/>
    <cellStyle name="Normal 6 2 2 3 3 3 6" xfId="21296" xr:uid="{00000000-0005-0000-0000-0000CA630000}"/>
    <cellStyle name="Normal 6 2 2 3 3 3 6 2" xfId="28540" xr:uid="{00000000-0005-0000-0000-0000CB630000}"/>
    <cellStyle name="Normal 6 2 2 3 3 3 7" xfId="23225" xr:uid="{00000000-0005-0000-0000-0000CC630000}"/>
    <cellStyle name="Normal 6 2 2 3 3 3 8" xfId="44491" xr:uid="{00000000-0005-0000-0000-0000CD630000}"/>
    <cellStyle name="Normal 6 2 2 3 3 3 9" xfId="5135" xr:uid="{00000000-0005-0000-0000-0000CE630000}"/>
    <cellStyle name="Normal 6 2 2 3 3 4" xfId="6465" xr:uid="{00000000-0005-0000-0000-0000CF630000}"/>
    <cellStyle name="Normal 6 2 2 3 3 4 2" xfId="16876" xr:uid="{00000000-0005-0000-0000-0000D0630000}"/>
    <cellStyle name="Normal 6 2 2 3 3 4 2 2" xfId="40116" xr:uid="{00000000-0005-0000-0000-0000D1630000}"/>
    <cellStyle name="Normal 6 2 2 3 3 4 3" xfId="11618" xr:uid="{00000000-0005-0000-0000-0000D2630000}"/>
    <cellStyle name="Normal 6 2 2 3 3 4 3 2" xfId="34801" xr:uid="{00000000-0005-0000-0000-0000D3630000}"/>
    <cellStyle name="Normal 6 2 2 3 3 4 4" xfId="29491" xr:uid="{00000000-0005-0000-0000-0000D4630000}"/>
    <cellStyle name="Normal 6 2 2 3 3 4 5" xfId="24176" xr:uid="{00000000-0005-0000-0000-0000D5630000}"/>
    <cellStyle name="Normal 6 2 2 3 3 5" xfId="8165" xr:uid="{00000000-0005-0000-0000-0000D6630000}"/>
    <cellStyle name="Normal 6 2 2 3 3 5 2" xfId="18540" xr:uid="{00000000-0005-0000-0000-0000D7630000}"/>
    <cellStyle name="Normal 6 2 2 3 3 5 2 2" xfId="41884" xr:uid="{00000000-0005-0000-0000-0000D8630000}"/>
    <cellStyle name="Normal 6 2 2 3 3 5 3" xfId="13385" xr:uid="{00000000-0005-0000-0000-0000D9630000}"/>
    <cellStyle name="Normal 6 2 2 3 3 5 3 2" xfId="36569" xr:uid="{00000000-0005-0000-0000-0000DA630000}"/>
    <cellStyle name="Normal 6 2 2 3 3 5 4" xfId="31259" xr:uid="{00000000-0005-0000-0000-0000DB630000}"/>
    <cellStyle name="Normal 6 2 2 3 3 5 5" xfId="25944" xr:uid="{00000000-0005-0000-0000-0000DC630000}"/>
    <cellStyle name="Normal 6 2 2 3 3 6" xfId="15166" xr:uid="{00000000-0005-0000-0000-0000DD630000}"/>
    <cellStyle name="Normal 6 2 2 3 3 6 2" xfId="38353" xr:uid="{00000000-0005-0000-0000-0000DE630000}"/>
    <cellStyle name="Normal 6 2 2 3 3 7" xfId="9857" xr:uid="{00000000-0005-0000-0000-0000DF630000}"/>
    <cellStyle name="Normal 6 2 2 3 3 7 2" xfId="33038" xr:uid="{00000000-0005-0000-0000-0000E0630000}"/>
    <cellStyle name="Normal 6 2 2 3 3 8" xfId="20484" xr:uid="{00000000-0005-0000-0000-0000E1630000}"/>
    <cellStyle name="Normal 6 2 2 3 3 8 2" xfId="27728" xr:uid="{00000000-0005-0000-0000-0000E2630000}"/>
    <cellStyle name="Normal 6 2 2 3 3 9" xfId="22413" xr:uid="{00000000-0005-0000-0000-0000E3630000}"/>
    <cellStyle name="Normal 6 2 2 3 4" xfId="1030" xr:uid="{00000000-0005-0000-0000-0000E4630000}"/>
    <cellStyle name="Normal 6 2 2 3 4 10" xfId="5136" xr:uid="{00000000-0005-0000-0000-0000E5630000}"/>
    <cellStyle name="Normal 6 2 2 3 4 11" xfId="2981" xr:uid="{00000000-0005-0000-0000-0000E6630000}"/>
    <cellStyle name="Normal 6 2 2 3 4 2" xfId="1845" xr:uid="{00000000-0005-0000-0000-0000E7630000}"/>
    <cellStyle name="Normal 6 2 2 3 4 2 10" xfId="3793" xr:uid="{00000000-0005-0000-0000-0000E8630000}"/>
    <cellStyle name="Normal 6 2 2 3 4 2 2" xfId="7404" xr:uid="{00000000-0005-0000-0000-0000E9630000}"/>
    <cellStyle name="Normal 6 2 2 3 4 2 2 2" xfId="17758" xr:uid="{00000000-0005-0000-0000-0000EA630000}"/>
    <cellStyle name="Normal 6 2 2 3 4 2 2 2 2" xfId="41070" xr:uid="{00000000-0005-0000-0000-0000EB630000}"/>
    <cellStyle name="Normal 6 2 2 3 4 2 2 3" xfId="12572" xr:uid="{00000000-0005-0000-0000-0000EC630000}"/>
    <cellStyle name="Normal 6 2 2 3 4 2 2 3 2" xfId="35755" xr:uid="{00000000-0005-0000-0000-0000ED630000}"/>
    <cellStyle name="Normal 6 2 2 3 4 2 2 4" xfId="30445" xr:uid="{00000000-0005-0000-0000-0000EE630000}"/>
    <cellStyle name="Normal 6 2 2 3 4 2 2 5" xfId="25130" xr:uid="{00000000-0005-0000-0000-0000EF630000}"/>
    <cellStyle name="Normal 6 2 2 3 4 2 3" xfId="9048" xr:uid="{00000000-0005-0000-0000-0000F0630000}"/>
    <cellStyle name="Normal 6 2 2 3 4 2 3 2" xfId="19493" xr:uid="{00000000-0005-0000-0000-0000F1630000}"/>
    <cellStyle name="Normal 6 2 2 3 4 2 3 2 2" xfId="42838" xr:uid="{00000000-0005-0000-0000-0000F2630000}"/>
    <cellStyle name="Normal 6 2 2 3 4 2 3 3" xfId="14339" xr:uid="{00000000-0005-0000-0000-0000F3630000}"/>
    <cellStyle name="Normal 6 2 2 3 4 2 3 3 2" xfId="37523" xr:uid="{00000000-0005-0000-0000-0000F4630000}"/>
    <cellStyle name="Normal 6 2 2 3 4 2 3 4" xfId="32213" xr:uid="{00000000-0005-0000-0000-0000F5630000}"/>
    <cellStyle name="Normal 6 2 2 3 4 2 3 5" xfId="26898" xr:uid="{00000000-0005-0000-0000-0000F6630000}"/>
    <cellStyle name="Normal 6 2 2 3 4 2 4" xfId="16120" xr:uid="{00000000-0005-0000-0000-0000F7630000}"/>
    <cellStyle name="Normal 6 2 2 3 4 2 4 2" xfId="39307" xr:uid="{00000000-0005-0000-0000-0000F8630000}"/>
    <cellStyle name="Normal 6 2 2 3 4 2 5" xfId="10811" xr:uid="{00000000-0005-0000-0000-0000F9630000}"/>
    <cellStyle name="Normal 6 2 2 3 4 2 5 2" xfId="33992" xr:uid="{00000000-0005-0000-0000-0000FA630000}"/>
    <cellStyle name="Normal 6 2 2 3 4 2 6" xfId="21438" xr:uid="{00000000-0005-0000-0000-0000FB630000}"/>
    <cellStyle name="Normal 6 2 2 3 4 2 6 2" xfId="28682" xr:uid="{00000000-0005-0000-0000-0000FC630000}"/>
    <cellStyle name="Normal 6 2 2 3 4 2 7" xfId="23367" xr:uid="{00000000-0005-0000-0000-0000FD630000}"/>
    <cellStyle name="Normal 6 2 2 3 4 2 8" xfId="44633" xr:uid="{00000000-0005-0000-0000-0000FE630000}"/>
    <cellStyle name="Normal 6 2 2 3 4 2 9" xfId="5137" xr:uid="{00000000-0005-0000-0000-0000FF630000}"/>
    <cellStyle name="Normal 6 2 2 3 4 3" xfId="6604" xr:uid="{00000000-0005-0000-0000-000000640000}"/>
    <cellStyle name="Normal 6 2 2 3 4 3 2" xfId="17006" xr:uid="{00000000-0005-0000-0000-000001640000}"/>
    <cellStyle name="Normal 6 2 2 3 4 3 2 2" xfId="40258" xr:uid="{00000000-0005-0000-0000-000002640000}"/>
    <cellStyle name="Normal 6 2 2 3 4 3 3" xfId="11760" xr:uid="{00000000-0005-0000-0000-000003640000}"/>
    <cellStyle name="Normal 6 2 2 3 4 3 3 2" xfId="34943" xr:uid="{00000000-0005-0000-0000-000004640000}"/>
    <cellStyle name="Normal 6 2 2 3 4 3 4" xfId="29633" xr:uid="{00000000-0005-0000-0000-000005640000}"/>
    <cellStyle name="Normal 6 2 2 3 4 3 5" xfId="24318" xr:uid="{00000000-0005-0000-0000-000006640000}"/>
    <cellStyle name="Normal 6 2 2 3 4 4" xfId="8295" xr:uid="{00000000-0005-0000-0000-000007640000}"/>
    <cellStyle name="Normal 6 2 2 3 4 4 2" xfId="18681" xr:uid="{00000000-0005-0000-0000-000008640000}"/>
    <cellStyle name="Normal 6 2 2 3 4 4 2 2" xfId="42026" xr:uid="{00000000-0005-0000-0000-000009640000}"/>
    <cellStyle name="Normal 6 2 2 3 4 4 3" xfId="13527" xr:uid="{00000000-0005-0000-0000-00000A640000}"/>
    <cellStyle name="Normal 6 2 2 3 4 4 3 2" xfId="36711" xr:uid="{00000000-0005-0000-0000-00000B640000}"/>
    <cellStyle name="Normal 6 2 2 3 4 4 4" xfId="31401" xr:uid="{00000000-0005-0000-0000-00000C640000}"/>
    <cellStyle name="Normal 6 2 2 3 4 4 5" xfId="26086" xr:uid="{00000000-0005-0000-0000-00000D640000}"/>
    <cellStyle name="Normal 6 2 2 3 4 5" xfId="15308" xr:uid="{00000000-0005-0000-0000-00000E640000}"/>
    <cellStyle name="Normal 6 2 2 3 4 5 2" xfId="38495" xr:uid="{00000000-0005-0000-0000-00000F640000}"/>
    <cellStyle name="Normal 6 2 2 3 4 6" xfId="9999" xr:uid="{00000000-0005-0000-0000-000010640000}"/>
    <cellStyle name="Normal 6 2 2 3 4 6 2" xfId="33180" xr:uid="{00000000-0005-0000-0000-000011640000}"/>
    <cellStyle name="Normal 6 2 2 3 4 7" xfId="20626" xr:uid="{00000000-0005-0000-0000-000012640000}"/>
    <cellStyle name="Normal 6 2 2 3 4 7 2" xfId="27870" xr:uid="{00000000-0005-0000-0000-000013640000}"/>
    <cellStyle name="Normal 6 2 2 3 4 8" xfId="22555" xr:uid="{00000000-0005-0000-0000-000014640000}"/>
    <cellStyle name="Normal 6 2 2 3 4 9" xfId="43821" xr:uid="{00000000-0005-0000-0000-000015640000}"/>
    <cellStyle name="Normal 6 2 2 3 5" xfId="611" xr:uid="{00000000-0005-0000-0000-000016640000}"/>
    <cellStyle name="Normal 6 2 2 3 5 10" xfId="2575" xr:uid="{00000000-0005-0000-0000-000017640000}"/>
    <cellStyle name="Normal 6 2 2 3 5 2" xfId="6205" xr:uid="{00000000-0005-0000-0000-000018640000}"/>
    <cellStyle name="Normal 6 2 2 3 5 2 2" xfId="16648" xr:uid="{00000000-0005-0000-0000-000019640000}"/>
    <cellStyle name="Normal 6 2 2 3 5 2 2 2" xfId="39852" xr:uid="{00000000-0005-0000-0000-00001A640000}"/>
    <cellStyle name="Normal 6 2 2 3 5 2 3" xfId="11354" xr:uid="{00000000-0005-0000-0000-00001B640000}"/>
    <cellStyle name="Normal 6 2 2 3 5 2 3 2" xfId="34537" xr:uid="{00000000-0005-0000-0000-00001C640000}"/>
    <cellStyle name="Normal 6 2 2 3 5 2 4" xfId="29227" xr:uid="{00000000-0005-0000-0000-00001D640000}"/>
    <cellStyle name="Normal 6 2 2 3 5 2 5" xfId="23912" xr:uid="{00000000-0005-0000-0000-00001E640000}"/>
    <cellStyle name="Normal 6 2 2 3 5 3" xfId="7937" xr:uid="{00000000-0005-0000-0000-00001F640000}"/>
    <cellStyle name="Normal 6 2 2 3 5 3 2" xfId="18276" xr:uid="{00000000-0005-0000-0000-000020640000}"/>
    <cellStyle name="Normal 6 2 2 3 5 3 2 2" xfId="41620" xr:uid="{00000000-0005-0000-0000-000021640000}"/>
    <cellStyle name="Normal 6 2 2 3 5 3 3" xfId="13121" xr:uid="{00000000-0005-0000-0000-000022640000}"/>
    <cellStyle name="Normal 6 2 2 3 5 3 3 2" xfId="36305" xr:uid="{00000000-0005-0000-0000-000023640000}"/>
    <cellStyle name="Normal 6 2 2 3 5 3 4" xfId="30995" xr:uid="{00000000-0005-0000-0000-000024640000}"/>
    <cellStyle name="Normal 6 2 2 3 5 3 5" xfId="25680" xr:uid="{00000000-0005-0000-0000-000025640000}"/>
    <cellStyle name="Normal 6 2 2 3 5 4" xfId="14902" xr:uid="{00000000-0005-0000-0000-000026640000}"/>
    <cellStyle name="Normal 6 2 2 3 5 4 2" xfId="38089" xr:uid="{00000000-0005-0000-0000-000027640000}"/>
    <cellStyle name="Normal 6 2 2 3 5 5" xfId="9593" xr:uid="{00000000-0005-0000-0000-000028640000}"/>
    <cellStyle name="Normal 6 2 2 3 5 5 2" xfId="32774" xr:uid="{00000000-0005-0000-0000-000029640000}"/>
    <cellStyle name="Normal 6 2 2 3 5 6" xfId="20220" xr:uid="{00000000-0005-0000-0000-00002A640000}"/>
    <cellStyle name="Normal 6 2 2 3 5 6 2" xfId="27464" xr:uid="{00000000-0005-0000-0000-00002B640000}"/>
    <cellStyle name="Normal 6 2 2 3 5 7" xfId="22149" xr:uid="{00000000-0005-0000-0000-00002C640000}"/>
    <cellStyle name="Normal 6 2 2 3 5 8" xfId="43415" xr:uid="{00000000-0005-0000-0000-00002D640000}"/>
    <cellStyle name="Normal 6 2 2 3 5 9" xfId="5138" xr:uid="{00000000-0005-0000-0000-00002E640000}"/>
    <cellStyle name="Normal 6 2 2 3 6" xfId="1438" xr:uid="{00000000-0005-0000-0000-00002F640000}"/>
    <cellStyle name="Normal 6 2 2 3 6 10" xfId="3387" xr:uid="{00000000-0005-0000-0000-000030640000}"/>
    <cellStyle name="Normal 6 2 2 3 6 2" xfId="7004" xr:uid="{00000000-0005-0000-0000-000031640000}"/>
    <cellStyle name="Normal 6 2 2 3 6 2 2" xfId="17376" xr:uid="{00000000-0005-0000-0000-000032640000}"/>
    <cellStyle name="Normal 6 2 2 3 6 2 2 2" xfId="40664" xr:uid="{00000000-0005-0000-0000-000033640000}"/>
    <cellStyle name="Normal 6 2 2 3 6 2 3" xfId="12166" xr:uid="{00000000-0005-0000-0000-000034640000}"/>
    <cellStyle name="Normal 6 2 2 3 6 2 3 2" xfId="35349" xr:uid="{00000000-0005-0000-0000-000035640000}"/>
    <cellStyle name="Normal 6 2 2 3 6 2 4" xfId="30039" xr:uid="{00000000-0005-0000-0000-000036640000}"/>
    <cellStyle name="Normal 6 2 2 3 6 2 5" xfId="24724" xr:uid="{00000000-0005-0000-0000-000037640000}"/>
    <cellStyle name="Normal 6 2 2 3 6 3" xfId="8665" xr:uid="{00000000-0005-0000-0000-000038640000}"/>
    <cellStyle name="Normal 6 2 2 3 6 3 2" xfId="19087" xr:uid="{00000000-0005-0000-0000-000039640000}"/>
    <cellStyle name="Normal 6 2 2 3 6 3 2 2" xfId="42432" xr:uid="{00000000-0005-0000-0000-00003A640000}"/>
    <cellStyle name="Normal 6 2 2 3 6 3 3" xfId="13933" xr:uid="{00000000-0005-0000-0000-00003B640000}"/>
    <cellStyle name="Normal 6 2 2 3 6 3 3 2" xfId="37117" xr:uid="{00000000-0005-0000-0000-00003C640000}"/>
    <cellStyle name="Normal 6 2 2 3 6 3 4" xfId="31807" xr:uid="{00000000-0005-0000-0000-00003D640000}"/>
    <cellStyle name="Normal 6 2 2 3 6 3 5" xfId="26492" xr:uid="{00000000-0005-0000-0000-00003E640000}"/>
    <cellStyle name="Normal 6 2 2 3 6 4" xfId="15714" xr:uid="{00000000-0005-0000-0000-00003F640000}"/>
    <cellStyle name="Normal 6 2 2 3 6 4 2" xfId="38901" xr:uid="{00000000-0005-0000-0000-000040640000}"/>
    <cellStyle name="Normal 6 2 2 3 6 5" xfId="10405" xr:uid="{00000000-0005-0000-0000-000041640000}"/>
    <cellStyle name="Normal 6 2 2 3 6 5 2" xfId="33586" xr:uid="{00000000-0005-0000-0000-000042640000}"/>
    <cellStyle name="Normal 6 2 2 3 6 6" xfId="21032" xr:uid="{00000000-0005-0000-0000-000043640000}"/>
    <cellStyle name="Normal 6 2 2 3 6 6 2" xfId="28276" xr:uid="{00000000-0005-0000-0000-000044640000}"/>
    <cellStyle name="Normal 6 2 2 3 6 7" xfId="22961" xr:uid="{00000000-0005-0000-0000-000045640000}"/>
    <cellStyle name="Normal 6 2 2 3 6 8" xfId="44227" xr:uid="{00000000-0005-0000-0000-000046640000}"/>
    <cellStyle name="Normal 6 2 2 3 6 9" xfId="5139" xr:uid="{00000000-0005-0000-0000-000047640000}"/>
    <cellStyle name="Normal 6 2 2 3 7" xfId="6072" xr:uid="{00000000-0005-0000-0000-000048640000}"/>
    <cellStyle name="Normal 6 2 2 3 7 2" xfId="16527" xr:uid="{00000000-0005-0000-0000-000049640000}"/>
    <cellStyle name="Normal 6 2 2 3 7 2 2" xfId="39718" xr:uid="{00000000-0005-0000-0000-00004A640000}"/>
    <cellStyle name="Normal 6 2 2 3 7 3" xfId="11220" xr:uid="{00000000-0005-0000-0000-00004B640000}"/>
    <cellStyle name="Normal 6 2 2 3 7 3 2" xfId="34403" xr:uid="{00000000-0005-0000-0000-00004C640000}"/>
    <cellStyle name="Normal 6 2 2 3 7 4" xfId="29093" xr:uid="{00000000-0005-0000-0000-00004D640000}"/>
    <cellStyle name="Normal 6 2 2 3 7 5" xfId="23778" xr:uid="{00000000-0005-0000-0000-00004E640000}"/>
    <cellStyle name="Normal 6 2 2 3 8" xfId="7816" xr:uid="{00000000-0005-0000-0000-00004F640000}"/>
    <cellStyle name="Normal 6 2 2 3 8 2" xfId="18143" xr:uid="{00000000-0005-0000-0000-000050640000}"/>
    <cellStyle name="Normal 6 2 2 3 8 2 2" xfId="41486" xr:uid="{00000000-0005-0000-0000-000051640000}"/>
    <cellStyle name="Normal 6 2 2 3 8 3" xfId="12987" xr:uid="{00000000-0005-0000-0000-000052640000}"/>
    <cellStyle name="Normal 6 2 2 3 8 3 2" xfId="36171" xr:uid="{00000000-0005-0000-0000-000053640000}"/>
    <cellStyle name="Normal 6 2 2 3 8 4" xfId="30861" xr:uid="{00000000-0005-0000-0000-000054640000}"/>
    <cellStyle name="Normal 6 2 2 3 8 5" xfId="25546" xr:uid="{00000000-0005-0000-0000-000055640000}"/>
    <cellStyle name="Normal 6 2 2 3 9" xfId="14768" xr:uid="{00000000-0005-0000-0000-000056640000}"/>
    <cellStyle name="Normal 6 2 2 3 9 2" xfId="37955" xr:uid="{00000000-0005-0000-0000-000057640000}"/>
    <cellStyle name="Normal 6 2 2 4" xfId="699" xr:uid="{00000000-0005-0000-0000-000058640000}"/>
    <cellStyle name="Normal 6 2 2 4 10" xfId="43500" xr:uid="{00000000-0005-0000-0000-000059640000}"/>
    <cellStyle name="Normal 6 2 2 4 11" xfId="5140" xr:uid="{00000000-0005-0000-0000-00005A640000}"/>
    <cellStyle name="Normal 6 2 2 4 12" xfId="2660" xr:uid="{00000000-0005-0000-0000-00005B640000}"/>
    <cellStyle name="Normal 6 2 2 4 2" xfId="1115" xr:uid="{00000000-0005-0000-0000-00005C640000}"/>
    <cellStyle name="Normal 6 2 2 4 2 10" xfId="5141" xr:uid="{00000000-0005-0000-0000-00005D640000}"/>
    <cellStyle name="Normal 6 2 2 4 2 11" xfId="3066" xr:uid="{00000000-0005-0000-0000-00005E640000}"/>
    <cellStyle name="Normal 6 2 2 4 2 2" xfId="1930" xr:uid="{00000000-0005-0000-0000-00005F640000}"/>
    <cellStyle name="Normal 6 2 2 4 2 2 10" xfId="3878" xr:uid="{00000000-0005-0000-0000-000060640000}"/>
    <cellStyle name="Normal 6 2 2 4 2 2 2" xfId="7488" xr:uid="{00000000-0005-0000-0000-000061640000}"/>
    <cellStyle name="Normal 6 2 2 4 2 2 2 2" xfId="17831" xr:uid="{00000000-0005-0000-0000-000062640000}"/>
    <cellStyle name="Normal 6 2 2 4 2 2 2 2 2" xfId="41155" xr:uid="{00000000-0005-0000-0000-000063640000}"/>
    <cellStyle name="Normal 6 2 2 4 2 2 2 3" xfId="12657" xr:uid="{00000000-0005-0000-0000-000064640000}"/>
    <cellStyle name="Normal 6 2 2 4 2 2 2 3 2" xfId="35840" xr:uid="{00000000-0005-0000-0000-000065640000}"/>
    <cellStyle name="Normal 6 2 2 4 2 2 2 4" xfId="30530" xr:uid="{00000000-0005-0000-0000-000066640000}"/>
    <cellStyle name="Normal 6 2 2 4 2 2 2 5" xfId="25215" xr:uid="{00000000-0005-0000-0000-000067640000}"/>
    <cellStyle name="Normal 6 2 2 4 2 2 3" xfId="9121" xr:uid="{00000000-0005-0000-0000-000068640000}"/>
    <cellStyle name="Normal 6 2 2 4 2 2 3 2" xfId="19578" xr:uid="{00000000-0005-0000-0000-000069640000}"/>
    <cellStyle name="Normal 6 2 2 4 2 2 3 2 2" xfId="42923" xr:uid="{00000000-0005-0000-0000-00006A640000}"/>
    <cellStyle name="Normal 6 2 2 4 2 2 3 3" xfId="14424" xr:uid="{00000000-0005-0000-0000-00006B640000}"/>
    <cellStyle name="Normal 6 2 2 4 2 2 3 3 2" xfId="37608" xr:uid="{00000000-0005-0000-0000-00006C640000}"/>
    <cellStyle name="Normal 6 2 2 4 2 2 3 4" xfId="32298" xr:uid="{00000000-0005-0000-0000-00006D640000}"/>
    <cellStyle name="Normal 6 2 2 4 2 2 3 5" xfId="26983" xr:uid="{00000000-0005-0000-0000-00006E640000}"/>
    <cellStyle name="Normal 6 2 2 4 2 2 4" xfId="16205" xr:uid="{00000000-0005-0000-0000-00006F640000}"/>
    <cellStyle name="Normal 6 2 2 4 2 2 4 2" xfId="39392" xr:uid="{00000000-0005-0000-0000-000070640000}"/>
    <cellStyle name="Normal 6 2 2 4 2 2 5" xfId="10896" xr:uid="{00000000-0005-0000-0000-000071640000}"/>
    <cellStyle name="Normal 6 2 2 4 2 2 5 2" xfId="34077" xr:uid="{00000000-0005-0000-0000-000072640000}"/>
    <cellStyle name="Normal 6 2 2 4 2 2 6" xfId="21523" xr:uid="{00000000-0005-0000-0000-000073640000}"/>
    <cellStyle name="Normal 6 2 2 4 2 2 6 2" xfId="28767" xr:uid="{00000000-0005-0000-0000-000074640000}"/>
    <cellStyle name="Normal 6 2 2 4 2 2 7" xfId="23452" xr:uid="{00000000-0005-0000-0000-000075640000}"/>
    <cellStyle name="Normal 6 2 2 4 2 2 8" xfId="44718" xr:uid="{00000000-0005-0000-0000-000076640000}"/>
    <cellStyle name="Normal 6 2 2 4 2 2 9" xfId="5142" xr:uid="{00000000-0005-0000-0000-000077640000}"/>
    <cellStyle name="Normal 6 2 2 4 2 3" xfId="6688" xr:uid="{00000000-0005-0000-0000-000078640000}"/>
    <cellStyle name="Normal 6 2 2 4 2 3 2" xfId="17079" xr:uid="{00000000-0005-0000-0000-000079640000}"/>
    <cellStyle name="Normal 6 2 2 4 2 3 2 2" xfId="40343" xr:uid="{00000000-0005-0000-0000-00007A640000}"/>
    <cellStyle name="Normal 6 2 2 4 2 3 3" xfId="11845" xr:uid="{00000000-0005-0000-0000-00007B640000}"/>
    <cellStyle name="Normal 6 2 2 4 2 3 3 2" xfId="35028" xr:uid="{00000000-0005-0000-0000-00007C640000}"/>
    <cellStyle name="Normal 6 2 2 4 2 3 4" xfId="29718" xr:uid="{00000000-0005-0000-0000-00007D640000}"/>
    <cellStyle name="Normal 6 2 2 4 2 3 5" xfId="24403" xr:uid="{00000000-0005-0000-0000-00007E640000}"/>
    <cellStyle name="Normal 6 2 2 4 2 4" xfId="8368" xr:uid="{00000000-0005-0000-0000-00007F640000}"/>
    <cellStyle name="Normal 6 2 2 4 2 4 2" xfId="18766" xr:uid="{00000000-0005-0000-0000-000080640000}"/>
    <cellStyle name="Normal 6 2 2 4 2 4 2 2" xfId="42111" xr:uid="{00000000-0005-0000-0000-000081640000}"/>
    <cellStyle name="Normal 6 2 2 4 2 4 3" xfId="13612" xr:uid="{00000000-0005-0000-0000-000082640000}"/>
    <cellStyle name="Normal 6 2 2 4 2 4 3 2" xfId="36796" xr:uid="{00000000-0005-0000-0000-000083640000}"/>
    <cellStyle name="Normal 6 2 2 4 2 4 4" xfId="31486" xr:uid="{00000000-0005-0000-0000-000084640000}"/>
    <cellStyle name="Normal 6 2 2 4 2 4 5" xfId="26171" xr:uid="{00000000-0005-0000-0000-000085640000}"/>
    <cellStyle name="Normal 6 2 2 4 2 5" xfId="15393" xr:uid="{00000000-0005-0000-0000-000086640000}"/>
    <cellStyle name="Normal 6 2 2 4 2 5 2" xfId="38580" xr:uid="{00000000-0005-0000-0000-000087640000}"/>
    <cellStyle name="Normal 6 2 2 4 2 6" xfId="10084" xr:uid="{00000000-0005-0000-0000-000088640000}"/>
    <cellStyle name="Normal 6 2 2 4 2 6 2" xfId="33265" xr:uid="{00000000-0005-0000-0000-000089640000}"/>
    <cellStyle name="Normal 6 2 2 4 2 7" xfId="20711" xr:uid="{00000000-0005-0000-0000-00008A640000}"/>
    <cellStyle name="Normal 6 2 2 4 2 7 2" xfId="27955" xr:uid="{00000000-0005-0000-0000-00008B640000}"/>
    <cellStyle name="Normal 6 2 2 4 2 8" xfId="22640" xr:uid="{00000000-0005-0000-0000-00008C640000}"/>
    <cellStyle name="Normal 6 2 2 4 2 9" xfId="43906" xr:uid="{00000000-0005-0000-0000-00008D640000}"/>
    <cellStyle name="Normal 6 2 2 4 3" xfId="1523" xr:uid="{00000000-0005-0000-0000-00008E640000}"/>
    <cellStyle name="Normal 6 2 2 4 3 10" xfId="3472" xr:uid="{00000000-0005-0000-0000-00008F640000}"/>
    <cellStyle name="Normal 6 2 2 4 3 2" xfId="7088" xr:uid="{00000000-0005-0000-0000-000090640000}"/>
    <cellStyle name="Normal 6 2 2 4 3 2 2" xfId="17449" xr:uid="{00000000-0005-0000-0000-000091640000}"/>
    <cellStyle name="Normal 6 2 2 4 3 2 2 2" xfId="40749" xr:uid="{00000000-0005-0000-0000-000092640000}"/>
    <cellStyle name="Normal 6 2 2 4 3 2 3" xfId="12251" xr:uid="{00000000-0005-0000-0000-000093640000}"/>
    <cellStyle name="Normal 6 2 2 4 3 2 3 2" xfId="35434" xr:uid="{00000000-0005-0000-0000-000094640000}"/>
    <cellStyle name="Normal 6 2 2 4 3 2 4" xfId="30124" xr:uid="{00000000-0005-0000-0000-000095640000}"/>
    <cellStyle name="Normal 6 2 2 4 3 2 5" xfId="24809" xr:uid="{00000000-0005-0000-0000-000096640000}"/>
    <cellStyle name="Normal 6 2 2 4 3 3" xfId="8738" xr:uid="{00000000-0005-0000-0000-000097640000}"/>
    <cellStyle name="Normal 6 2 2 4 3 3 2" xfId="19172" xr:uid="{00000000-0005-0000-0000-000098640000}"/>
    <cellStyle name="Normal 6 2 2 4 3 3 2 2" xfId="42517" xr:uid="{00000000-0005-0000-0000-000099640000}"/>
    <cellStyle name="Normal 6 2 2 4 3 3 3" xfId="14018" xr:uid="{00000000-0005-0000-0000-00009A640000}"/>
    <cellStyle name="Normal 6 2 2 4 3 3 3 2" xfId="37202" xr:uid="{00000000-0005-0000-0000-00009B640000}"/>
    <cellStyle name="Normal 6 2 2 4 3 3 4" xfId="31892" xr:uid="{00000000-0005-0000-0000-00009C640000}"/>
    <cellStyle name="Normal 6 2 2 4 3 3 5" xfId="26577" xr:uid="{00000000-0005-0000-0000-00009D640000}"/>
    <cellStyle name="Normal 6 2 2 4 3 4" xfId="15799" xr:uid="{00000000-0005-0000-0000-00009E640000}"/>
    <cellStyle name="Normal 6 2 2 4 3 4 2" xfId="38986" xr:uid="{00000000-0005-0000-0000-00009F640000}"/>
    <cellStyle name="Normal 6 2 2 4 3 5" xfId="10490" xr:uid="{00000000-0005-0000-0000-0000A0640000}"/>
    <cellStyle name="Normal 6 2 2 4 3 5 2" xfId="33671" xr:uid="{00000000-0005-0000-0000-0000A1640000}"/>
    <cellStyle name="Normal 6 2 2 4 3 6" xfId="21117" xr:uid="{00000000-0005-0000-0000-0000A2640000}"/>
    <cellStyle name="Normal 6 2 2 4 3 6 2" xfId="28361" xr:uid="{00000000-0005-0000-0000-0000A3640000}"/>
    <cellStyle name="Normal 6 2 2 4 3 7" xfId="23046" xr:uid="{00000000-0005-0000-0000-0000A4640000}"/>
    <cellStyle name="Normal 6 2 2 4 3 8" xfId="44312" xr:uid="{00000000-0005-0000-0000-0000A5640000}"/>
    <cellStyle name="Normal 6 2 2 4 3 9" xfId="5143" xr:uid="{00000000-0005-0000-0000-0000A6640000}"/>
    <cellStyle name="Normal 6 2 2 4 4" xfId="6289" xr:uid="{00000000-0005-0000-0000-0000A7640000}"/>
    <cellStyle name="Normal 6 2 2 4 4 2" xfId="16721" xr:uid="{00000000-0005-0000-0000-0000A8640000}"/>
    <cellStyle name="Normal 6 2 2 4 4 2 2" xfId="39937" xr:uid="{00000000-0005-0000-0000-0000A9640000}"/>
    <cellStyle name="Normal 6 2 2 4 4 3" xfId="11439" xr:uid="{00000000-0005-0000-0000-0000AA640000}"/>
    <cellStyle name="Normal 6 2 2 4 4 3 2" xfId="34622" xr:uid="{00000000-0005-0000-0000-0000AB640000}"/>
    <cellStyle name="Normal 6 2 2 4 4 4" xfId="29312" xr:uid="{00000000-0005-0000-0000-0000AC640000}"/>
    <cellStyle name="Normal 6 2 2 4 4 5" xfId="23997" xr:uid="{00000000-0005-0000-0000-0000AD640000}"/>
    <cellStyle name="Normal 6 2 2 4 5" xfId="8010" xr:uid="{00000000-0005-0000-0000-0000AE640000}"/>
    <cellStyle name="Normal 6 2 2 4 5 2" xfId="18361" xr:uid="{00000000-0005-0000-0000-0000AF640000}"/>
    <cellStyle name="Normal 6 2 2 4 5 2 2" xfId="41705" xr:uid="{00000000-0005-0000-0000-0000B0640000}"/>
    <cellStyle name="Normal 6 2 2 4 5 3" xfId="13206" xr:uid="{00000000-0005-0000-0000-0000B1640000}"/>
    <cellStyle name="Normal 6 2 2 4 5 3 2" xfId="36390" xr:uid="{00000000-0005-0000-0000-0000B2640000}"/>
    <cellStyle name="Normal 6 2 2 4 5 4" xfId="31080" xr:uid="{00000000-0005-0000-0000-0000B3640000}"/>
    <cellStyle name="Normal 6 2 2 4 5 5" xfId="25765" xr:uid="{00000000-0005-0000-0000-0000B4640000}"/>
    <cellStyle name="Normal 6 2 2 4 6" xfId="14987" xr:uid="{00000000-0005-0000-0000-0000B5640000}"/>
    <cellStyle name="Normal 6 2 2 4 6 2" xfId="38174" xr:uid="{00000000-0005-0000-0000-0000B6640000}"/>
    <cellStyle name="Normal 6 2 2 4 7" xfId="9678" xr:uid="{00000000-0005-0000-0000-0000B7640000}"/>
    <cellStyle name="Normal 6 2 2 4 7 2" xfId="32859" xr:uid="{00000000-0005-0000-0000-0000B8640000}"/>
    <cellStyle name="Normal 6 2 2 4 8" xfId="20305" xr:uid="{00000000-0005-0000-0000-0000B9640000}"/>
    <cellStyle name="Normal 6 2 2 4 8 2" xfId="27549" xr:uid="{00000000-0005-0000-0000-0000BA640000}"/>
    <cellStyle name="Normal 6 2 2 4 9" xfId="22234" xr:uid="{00000000-0005-0000-0000-0000BB640000}"/>
    <cellStyle name="Normal 6 2 2 5" xfId="836" xr:uid="{00000000-0005-0000-0000-0000BC640000}"/>
    <cellStyle name="Normal 6 2 2 5 10" xfId="43629" xr:uid="{00000000-0005-0000-0000-0000BD640000}"/>
    <cellStyle name="Normal 6 2 2 5 11" xfId="5144" xr:uid="{00000000-0005-0000-0000-0000BE640000}"/>
    <cellStyle name="Normal 6 2 2 5 12" xfId="2789" xr:uid="{00000000-0005-0000-0000-0000BF640000}"/>
    <cellStyle name="Normal 6 2 2 5 2" xfId="1244" xr:uid="{00000000-0005-0000-0000-0000C0640000}"/>
    <cellStyle name="Normal 6 2 2 5 2 10" xfId="5145" xr:uid="{00000000-0005-0000-0000-0000C1640000}"/>
    <cellStyle name="Normal 6 2 2 5 2 11" xfId="3195" xr:uid="{00000000-0005-0000-0000-0000C2640000}"/>
    <cellStyle name="Normal 6 2 2 5 2 2" xfId="2059" xr:uid="{00000000-0005-0000-0000-0000C3640000}"/>
    <cellStyle name="Normal 6 2 2 5 2 2 10" xfId="4007" xr:uid="{00000000-0005-0000-0000-0000C4640000}"/>
    <cellStyle name="Normal 6 2 2 5 2 2 2" xfId="7615" xr:uid="{00000000-0005-0000-0000-0000C5640000}"/>
    <cellStyle name="Normal 6 2 2 5 2 2 2 2" xfId="17948" xr:uid="{00000000-0005-0000-0000-0000C6640000}"/>
    <cellStyle name="Normal 6 2 2 5 2 2 2 2 2" xfId="41284" xr:uid="{00000000-0005-0000-0000-0000C7640000}"/>
    <cellStyle name="Normal 6 2 2 5 2 2 2 3" xfId="12786" xr:uid="{00000000-0005-0000-0000-0000C8640000}"/>
    <cellStyle name="Normal 6 2 2 5 2 2 2 3 2" xfId="35969" xr:uid="{00000000-0005-0000-0000-0000C9640000}"/>
    <cellStyle name="Normal 6 2 2 5 2 2 2 4" xfId="30659" xr:uid="{00000000-0005-0000-0000-0000CA640000}"/>
    <cellStyle name="Normal 6 2 2 5 2 2 2 5" xfId="25344" xr:uid="{00000000-0005-0000-0000-0000CB640000}"/>
    <cellStyle name="Normal 6 2 2 5 2 2 3" xfId="9238" xr:uid="{00000000-0005-0000-0000-0000CC640000}"/>
    <cellStyle name="Normal 6 2 2 5 2 2 3 2" xfId="19707" xr:uid="{00000000-0005-0000-0000-0000CD640000}"/>
    <cellStyle name="Normal 6 2 2 5 2 2 3 2 2" xfId="43052" xr:uid="{00000000-0005-0000-0000-0000CE640000}"/>
    <cellStyle name="Normal 6 2 2 5 2 2 3 3" xfId="14553" xr:uid="{00000000-0005-0000-0000-0000CF640000}"/>
    <cellStyle name="Normal 6 2 2 5 2 2 3 3 2" xfId="37737" xr:uid="{00000000-0005-0000-0000-0000D0640000}"/>
    <cellStyle name="Normal 6 2 2 5 2 2 3 4" xfId="32427" xr:uid="{00000000-0005-0000-0000-0000D1640000}"/>
    <cellStyle name="Normal 6 2 2 5 2 2 3 5" xfId="27112" xr:uid="{00000000-0005-0000-0000-0000D2640000}"/>
    <cellStyle name="Normal 6 2 2 5 2 2 4" xfId="16334" xr:uid="{00000000-0005-0000-0000-0000D3640000}"/>
    <cellStyle name="Normal 6 2 2 5 2 2 4 2" xfId="39521" xr:uid="{00000000-0005-0000-0000-0000D4640000}"/>
    <cellStyle name="Normal 6 2 2 5 2 2 5" xfId="11025" xr:uid="{00000000-0005-0000-0000-0000D5640000}"/>
    <cellStyle name="Normal 6 2 2 5 2 2 5 2" xfId="34206" xr:uid="{00000000-0005-0000-0000-0000D6640000}"/>
    <cellStyle name="Normal 6 2 2 5 2 2 6" xfId="21652" xr:uid="{00000000-0005-0000-0000-0000D7640000}"/>
    <cellStyle name="Normal 6 2 2 5 2 2 6 2" xfId="28896" xr:uid="{00000000-0005-0000-0000-0000D8640000}"/>
    <cellStyle name="Normal 6 2 2 5 2 2 7" xfId="23581" xr:uid="{00000000-0005-0000-0000-0000D9640000}"/>
    <cellStyle name="Normal 6 2 2 5 2 2 8" xfId="44847" xr:uid="{00000000-0005-0000-0000-0000DA640000}"/>
    <cellStyle name="Normal 6 2 2 5 2 2 9" xfId="5146" xr:uid="{00000000-0005-0000-0000-0000DB640000}"/>
    <cellStyle name="Normal 6 2 2 5 2 3" xfId="6815" xr:uid="{00000000-0005-0000-0000-0000DC640000}"/>
    <cellStyle name="Normal 6 2 2 5 2 3 2" xfId="17184" xr:uid="{00000000-0005-0000-0000-0000DD640000}"/>
    <cellStyle name="Normal 6 2 2 5 2 3 2 2" xfId="40472" xr:uid="{00000000-0005-0000-0000-0000DE640000}"/>
    <cellStyle name="Normal 6 2 2 5 2 3 3" xfId="11974" xr:uid="{00000000-0005-0000-0000-0000DF640000}"/>
    <cellStyle name="Normal 6 2 2 5 2 3 3 2" xfId="35157" xr:uid="{00000000-0005-0000-0000-0000E0640000}"/>
    <cellStyle name="Normal 6 2 2 5 2 3 4" xfId="29847" xr:uid="{00000000-0005-0000-0000-0000E1640000}"/>
    <cellStyle name="Normal 6 2 2 5 2 3 5" xfId="24532" xr:uid="{00000000-0005-0000-0000-0000E2640000}"/>
    <cellStyle name="Normal 6 2 2 5 2 4" xfId="8473" xr:uid="{00000000-0005-0000-0000-0000E3640000}"/>
    <cellStyle name="Normal 6 2 2 5 2 4 2" xfId="18895" xr:uid="{00000000-0005-0000-0000-0000E4640000}"/>
    <cellStyle name="Normal 6 2 2 5 2 4 2 2" xfId="42240" xr:uid="{00000000-0005-0000-0000-0000E5640000}"/>
    <cellStyle name="Normal 6 2 2 5 2 4 3" xfId="13741" xr:uid="{00000000-0005-0000-0000-0000E6640000}"/>
    <cellStyle name="Normal 6 2 2 5 2 4 3 2" xfId="36925" xr:uid="{00000000-0005-0000-0000-0000E7640000}"/>
    <cellStyle name="Normal 6 2 2 5 2 4 4" xfId="31615" xr:uid="{00000000-0005-0000-0000-0000E8640000}"/>
    <cellStyle name="Normal 6 2 2 5 2 4 5" xfId="26300" xr:uid="{00000000-0005-0000-0000-0000E9640000}"/>
    <cellStyle name="Normal 6 2 2 5 2 5" xfId="15522" xr:uid="{00000000-0005-0000-0000-0000EA640000}"/>
    <cellStyle name="Normal 6 2 2 5 2 5 2" xfId="38709" xr:uid="{00000000-0005-0000-0000-0000EB640000}"/>
    <cellStyle name="Normal 6 2 2 5 2 6" xfId="10213" xr:uid="{00000000-0005-0000-0000-0000EC640000}"/>
    <cellStyle name="Normal 6 2 2 5 2 6 2" xfId="33394" xr:uid="{00000000-0005-0000-0000-0000ED640000}"/>
    <cellStyle name="Normal 6 2 2 5 2 7" xfId="20840" xr:uid="{00000000-0005-0000-0000-0000EE640000}"/>
    <cellStyle name="Normal 6 2 2 5 2 7 2" xfId="28084" xr:uid="{00000000-0005-0000-0000-0000EF640000}"/>
    <cellStyle name="Normal 6 2 2 5 2 8" xfId="22769" xr:uid="{00000000-0005-0000-0000-0000F0640000}"/>
    <cellStyle name="Normal 6 2 2 5 2 9" xfId="44035" xr:uid="{00000000-0005-0000-0000-0000F1640000}"/>
    <cellStyle name="Normal 6 2 2 5 3" xfId="1652" xr:uid="{00000000-0005-0000-0000-0000F2640000}"/>
    <cellStyle name="Normal 6 2 2 5 3 10" xfId="3601" xr:uid="{00000000-0005-0000-0000-0000F3640000}"/>
    <cellStyle name="Normal 6 2 2 5 3 2" xfId="7215" xr:uid="{00000000-0005-0000-0000-0000F4640000}"/>
    <cellStyle name="Normal 6 2 2 5 3 2 2" xfId="17566" xr:uid="{00000000-0005-0000-0000-0000F5640000}"/>
    <cellStyle name="Normal 6 2 2 5 3 2 2 2" xfId="40878" xr:uid="{00000000-0005-0000-0000-0000F6640000}"/>
    <cellStyle name="Normal 6 2 2 5 3 2 3" xfId="12380" xr:uid="{00000000-0005-0000-0000-0000F7640000}"/>
    <cellStyle name="Normal 6 2 2 5 3 2 3 2" xfId="35563" xr:uid="{00000000-0005-0000-0000-0000F8640000}"/>
    <cellStyle name="Normal 6 2 2 5 3 2 4" xfId="30253" xr:uid="{00000000-0005-0000-0000-0000F9640000}"/>
    <cellStyle name="Normal 6 2 2 5 3 2 5" xfId="24938" xr:uid="{00000000-0005-0000-0000-0000FA640000}"/>
    <cellStyle name="Normal 6 2 2 5 3 3" xfId="8855" xr:uid="{00000000-0005-0000-0000-0000FB640000}"/>
    <cellStyle name="Normal 6 2 2 5 3 3 2" xfId="19301" xr:uid="{00000000-0005-0000-0000-0000FC640000}"/>
    <cellStyle name="Normal 6 2 2 5 3 3 2 2" xfId="42646" xr:uid="{00000000-0005-0000-0000-0000FD640000}"/>
    <cellStyle name="Normal 6 2 2 5 3 3 3" xfId="14147" xr:uid="{00000000-0005-0000-0000-0000FE640000}"/>
    <cellStyle name="Normal 6 2 2 5 3 3 3 2" xfId="37331" xr:uid="{00000000-0005-0000-0000-0000FF640000}"/>
    <cellStyle name="Normal 6 2 2 5 3 3 4" xfId="32021" xr:uid="{00000000-0005-0000-0000-000000650000}"/>
    <cellStyle name="Normal 6 2 2 5 3 3 5" xfId="26706" xr:uid="{00000000-0005-0000-0000-000001650000}"/>
    <cellStyle name="Normal 6 2 2 5 3 4" xfId="15928" xr:uid="{00000000-0005-0000-0000-000002650000}"/>
    <cellStyle name="Normal 6 2 2 5 3 4 2" xfId="39115" xr:uid="{00000000-0005-0000-0000-000003650000}"/>
    <cellStyle name="Normal 6 2 2 5 3 5" xfId="10619" xr:uid="{00000000-0005-0000-0000-000004650000}"/>
    <cellStyle name="Normal 6 2 2 5 3 5 2" xfId="33800" xr:uid="{00000000-0005-0000-0000-000005650000}"/>
    <cellStyle name="Normal 6 2 2 5 3 6" xfId="21246" xr:uid="{00000000-0005-0000-0000-000006650000}"/>
    <cellStyle name="Normal 6 2 2 5 3 6 2" xfId="28490" xr:uid="{00000000-0005-0000-0000-000007650000}"/>
    <cellStyle name="Normal 6 2 2 5 3 7" xfId="23175" xr:uid="{00000000-0005-0000-0000-000008650000}"/>
    <cellStyle name="Normal 6 2 2 5 3 8" xfId="44441" xr:uid="{00000000-0005-0000-0000-000009650000}"/>
    <cellStyle name="Normal 6 2 2 5 3 9" xfId="5147" xr:uid="{00000000-0005-0000-0000-00000A650000}"/>
    <cellStyle name="Normal 6 2 2 5 4" xfId="6416" xr:uid="{00000000-0005-0000-0000-00000B650000}"/>
    <cellStyle name="Normal 6 2 2 5 4 2" xfId="16826" xr:uid="{00000000-0005-0000-0000-00000C650000}"/>
    <cellStyle name="Normal 6 2 2 5 4 2 2" xfId="40066" xr:uid="{00000000-0005-0000-0000-00000D650000}"/>
    <cellStyle name="Normal 6 2 2 5 4 3" xfId="11568" xr:uid="{00000000-0005-0000-0000-00000E650000}"/>
    <cellStyle name="Normal 6 2 2 5 4 3 2" xfId="34751" xr:uid="{00000000-0005-0000-0000-00000F650000}"/>
    <cellStyle name="Normal 6 2 2 5 4 4" xfId="29441" xr:uid="{00000000-0005-0000-0000-000010650000}"/>
    <cellStyle name="Normal 6 2 2 5 4 5" xfId="24126" xr:uid="{00000000-0005-0000-0000-000011650000}"/>
    <cellStyle name="Normal 6 2 2 5 5" xfId="8115" xr:uid="{00000000-0005-0000-0000-000012650000}"/>
    <cellStyle name="Normal 6 2 2 5 5 2" xfId="18490" xr:uid="{00000000-0005-0000-0000-000013650000}"/>
    <cellStyle name="Normal 6 2 2 5 5 2 2" xfId="41834" xr:uid="{00000000-0005-0000-0000-000014650000}"/>
    <cellStyle name="Normal 6 2 2 5 5 3" xfId="13335" xr:uid="{00000000-0005-0000-0000-000015650000}"/>
    <cellStyle name="Normal 6 2 2 5 5 3 2" xfId="36519" xr:uid="{00000000-0005-0000-0000-000016650000}"/>
    <cellStyle name="Normal 6 2 2 5 5 4" xfId="31209" xr:uid="{00000000-0005-0000-0000-000017650000}"/>
    <cellStyle name="Normal 6 2 2 5 5 5" xfId="25894" xr:uid="{00000000-0005-0000-0000-000018650000}"/>
    <cellStyle name="Normal 6 2 2 5 6" xfId="15116" xr:uid="{00000000-0005-0000-0000-000019650000}"/>
    <cellStyle name="Normal 6 2 2 5 6 2" xfId="38303" xr:uid="{00000000-0005-0000-0000-00001A650000}"/>
    <cellStyle name="Normal 6 2 2 5 7" xfId="9807" xr:uid="{00000000-0005-0000-0000-00001B650000}"/>
    <cellStyle name="Normal 6 2 2 5 7 2" xfId="32988" xr:uid="{00000000-0005-0000-0000-00001C650000}"/>
    <cellStyle name="Normal 6 2 2 5 8" xfId="20434" xr:uid="{00000000-0005-0000-0000-00001D650000}"/>
    <cellStyle name="Normal 6 2 2 5 8 2" xfId="27678" xr:uid="{00000000-0005-0000-0000-00001E650000}"/>
    <cellStyle name="Normal 6 2 2 5 9" xfId="22363" xr:uid="{00000000-0005-0000-0000-00001F650000}"/>
    <cellStyle name="Normal 6 2 2 6" xfId="980" xr:uid="{00000000-0005-0000-0000-000020650000}"/>
    <cellStyle name="Normal 6 2 2 6 10" xfId="5148" xr:uid="{00000000-0005-0000-0000-000021650000}"/>
    <cellStyle name="Normal 6 2 2 6 11" xfId="2931" xr:uid="{00000000-0005-0000-0000-000022650000}"/>
    <cellStyle name="Normal 6 2 2 6 2" xfId="1795" xr:uid="{00000000-0005-0000-0000-000023650000}"/>
    <cellStyle name="Normal 6 2 2 6 2 10" xfId="3743" xr:uid="{00000000-0005-0000-0000-000024650000}"/>
    <cellStyle name="Normal 6 2 2 6 2 2" xfId="7355" xr:uid="{00000000-0005-0000-0000-000025650000}"/>
    <cellStyle name="Normal 6 2 2 6 2 2 2" xfId="17708" xr:uid="{00000000-0005-0000-0000-000026650000}"/>
    <cellStyle name="Normal 6 2 2 6 2 2 2 2" xfId="41020" xr:uid="{00000000-0005-0000-0000-000027650000}"/>
    <cellStyle name="Normal 6 2 2 6 2 2 3" xfId="12522" xr:uid="{00000000-0005-0000-0000-000028650000}"/>
    <cellStyle name="Normal 6 2 2 6 2 2 3 2" xfId="35705" xr:uid="{00000000-0005-0000-0000-000029650000}"/>
    <cellStyle name="Normal 6 2 2 6 2 2 4" xfId="30395" xr:uid="{00000000-0005-0000-0000-00002A650000}"/>
    <cellStyle name="Normal 6 2 2 6 2 2 5" xfId="25080" xr:uid="{00000000-0005-0000-0000-00002B650000}"/>
    <cellStyle name="Normal 6 2 2 6 2 3" xfId="8998" xr:uid="{00000000-0005-0000-0000-00002C650000}"/>
    <cellStyle name="Normal 6 2 2 6 2 3 2" xfId="19443" xr:uid="{00000000-0005-0000-0000-00002D650000}"/>
    <cellStyle name="Normal 6 2 2 6 2 3 2 2" xfId="42788" xr:uid="{00000000-0005-0000-0000-00002E650000}"/>
    <cellStyle name="Normal 6 2 2 6 2 3 3" xfId="14289" xr:uid="{00000000-0005-0000-0000-00002F650000}"/>
    <cellStyle name="Normal 6 2 2 6 2 3 3 2" xfId="37473" xr:uid="{00000000-0005-0000-0000-000030650000}"/>
    <cellStyle name="Normal 6 2 2 6 2 3 4" xfId="32163" xr:uid="{00000000-0005-0000-0000-000031650000}"/>
    <cellStyle name="Normal 6 2 2 6 2 3 5" xfId="26848" xr:uid="{00000000-0005-0000-0000-000032650000}"/>
    <cellStyle name="Normal 6 2 2 6 2 4" xfId="16070" xr:uid="{00000000-0005-0000-0000-000033650000}"/>
    <cellStyle name="Normal 6 2 2 6 2 4 2" xfId="39257" xr:uid="{00000000-0005-0000-0000-000034650000}"/>
    <cellStyle name="Normal 6 2 2 6 2 5" xfId="10761" xr:uid="{00000000-0005-0000-0000-000035650000}"/>
    <cellStyle name="Normal 6 2 2 6 2 5 2" xfId="33942" xr:uid="{00000000-0005-0000-0000-000036650000}"/>
    <cellStyle name="Normal 6 2 2 6 2 6" xfId="21388" xr:uid="{00000000-0005-0000-0000-000037650000}"/>
    <cellStyle name="Normal 6 2 2 6 2 6 2" xfId="28632" xr:uid="{00000000-0005-0000-0000-000038650000}"/>
    <cellStyle name="Normal 6 2 2 6 2 7" xfId="23317" xr:uid="{00000000-0005-0000-0000-000039650000}"/>
    <cellStyle name="Normal 6 2 2 6 2 8" xfId="44583" xr:uid="{00000000-0005-0000-0000-00003A650000}"/>
    <cellStyle name="Normal 6 2 2 6 2 9" xfId="5149" xr:uid="{00000000-0005-0000-0000-00003B650000}"/>
    <cellStyle name="Normal 6 2 2 6 3" xfId="6555" xr:uid="{00000000-0005-0000-0000-00003C650000}"/>
    <cellStyle name="Normal 6 2 2 6 3 2" xfId="16956" xr:uid="{00000000-0005-0000-0000-00003D650000}"/>
    <cellStyle name="Normal 6 2 2 6 3 2 2" xfId="40208" xr:uid="{00000000-0005-0000-0000-00003E650000}"/>
    <cellStyle name="Normal 6 2 2 6 3 3" xfId="11710" xr:uid="{00000000-0005-0000-0000-00003F650000}"/>
    <cellStyle name="Normal 6 2 2 6 3 3 2" xfId="34893" xr:uid="{00000000-0005-0000-0000-000040650000}"/>
    <cellStyle name="Normal 6 2 2 6 3 4" xfId="29583" xr:uid="{00000000-0005-0000-0000-000041650000}"/>
    <cellStyle name="Normal 6 2 2 6 3 5" xfId="24268" xr:uid="{00000000-0005-0000-0000-000042650000}"/>
    <cellStyle name="Normal 6 2 2 6 4" xfId="8245" xr:uid="{00000000-0005-0000-0000-000043650000}"/>
    <cellStyle name="Normal 6 2 2 6 4 2" xfId="18631" xr:uid="{00000000-0005-0000-0000-000044650000}"/>
    <cellStyle name="Normal 6 2 2 6 4 2 2" xfId="41976" xr:uid="{00000000-0005-0000-0000-000045650000}"/>
    <cellStyle name="Normal 6 2 2 6 4 3" xfId="13477" xr:uid="{00000000-0005-0000-0000-000046650000}"/>
    <cellStyle name="Normal 6 2 2 6 4 3 2" xfId="36661" xr:uid="{00000000-0005-0000-0000-000047650000}"/>
    <cellStyle name="Normal 6 2 2 6 4 4" xfId="31351" xr:uid="{00000000-0005-0000-0000-000048650000}"/>
    <cellStyle name="Normal 6 2 2 6 4 5" xfId="26036" xr:uid="{00000000-0005-0000-0000-000049650000}"/>
    <cellStyle name="Normal 6 2 2 6 5" xfId="15258" xr:uid="{00000000-0005-0000-0000-00004A650000}"/>
    <cellStyle name="Normal 6 2 2 6 5 2" xfId="38445" xr:uid="{00000000-0005-0000-0000-00004B650000}"/>
    <cellStyle name="Normal 6 2 2 6 6" xfId="9949" xr:uid="{00000000-0005-0000-0000-00004C650000}"/>
    <cellStyle name="Normal 6 2 2 6 6 2" xfId="33130" xr:uid="{00000000-0005-0000-0000-00004D650000}"/>
    <cellStyle name="Normal 6 2 2 6 7" xfId="20576" xr:uid="{00000000-0005-0000-0000-00004E650000}"/>
    <cellStyle name="Normal 6 2 2 6 7 2" xfId="27820" xr:uid="{00000000-0005-0000-0000-00004F650000}"/>
    <cellStyle name="Normal 6 2 2 6 8" xfId="22505" xr:uid="{00000000-0005-0000-0000-000050650000}"/>
    <cellStyle name="Normal 6 2 2 6 9" xfId="43771" xr:uid="{00000000-0005-0000-0000-000051650000}"/>
    <cellStyle name="Normal 6 2 2 7" xfId="561" xr:uid="{00000000-0005-0000-0000-000052650000}"/>
    <cellStyle name="Normal 6 2 2 7 10" xfId="2525" xr:uid="{00000000-0005-0000-0000-000053650000}"/>
    <cellStyle name="Normal 6 2 2 7 2" xfId="6156" xr:uid="{00000000-0005-0000-0000-000054650000}"/>
    <cellStyle name="Normal 6 2 2 7 2 2" xfId="16598" xr:uid="{00000000-0005-0000-0000-000055650000}"/>
    <cellStyle name="Normal 6 2 2 7 2 2 2" xfId="39802" xr:uid="{00000000-0005-0000-0000-000056650000}"/>
    <cellStyle name="Normal 6 2 2 7 2 3" xfId="11304" xr:uid="{00000000-0005-0000-0000-000057650000}"/>
    <cellStyle name="Normal 6 2 2 7 2 3 2" xfId="34487" xr:uid="{00000000-0005-0000-0000-000058650000}"/>
    <cellStyle name="Normal 6 2 2 7 2 4" xfId="29177" xr:uid="{00000000-0005-0000-0000-000059650000}"/>
    <cellStyle name="Normal 6 2 2 7 2 5" xfId="23862" xr:uid="{00000000-0005-0000-0000-00005A650000}"/>
    <cellStyle name="Normal 6 2 2 7 3" xfId="7887" xr:uid="{00000000-0005-0000-0000-00005B650000}"/>
    <cellStyle name="Normal 6 2 2 7 3 2" xfId="18226" xr:uid="{00000000-0005-0000-0000-00005C650000}"/>
    <cellStyle name="Normal 6 2 2 7 3 2 2" xfId="41570" xr:uid="{00000000-0005-0000-0000-00005D650000}"/>
    <cellStyle name="Normal 6 2 2 7 3 3" xfId="13071" xr:uid="{00000000-0005-0000-0000-00005E650000}"/>
    <cellStyle name="Normal 6 2 2 7 3 3 2" xfId="36255" xr:uid="{00000000-0005-0000-0000-00005F650000}"/>
    <cellStyle name="Normal 6 2 2 7 3 4" xfId="30945" xr:uid="{00000000-0005-0000-0000-000060650000}"/>
    <cellStyle name="Normal 6 2 2 7 3 5" xfId="25630" xr:uid="{00000000-0005-0000-0000-000061650000}"/>
    <cellStyle name="Normal 6 2 2 7 4" xfId="14852" xr:uid="{00000000-0005-0000-0000-000062650000}"/>
    <cellStyle name="Normal 6 2 2 7 4 2" xfId="38039" xr:uid="{00000000-0005-0000-0000-000063650000}"/>
    <cellStyle name="Normal 6 2 2 7 5" xfId="9543" xr:uid="{00000000-0005-0000-0000-000064650000}"/>
    <cellStyle name="Normal 6 2 2 7 5 2" xfId="32724" xr:uid="{00000000-0005-0000-0000-000065650000}"/>
    <cellStyle name="Normal 6 2 2 7 6" xfId="20170" xr:uid="{00000000-0005-0000-0000-000066650000}"/>
    <cellStyle name="Normal 6 2 2 7 6 2" xfId="27414" xr:uid="{00000000-0005-0000-0000-000067650000}"/>
    <cellStyle name="Normal 6 2 2 7 7" xfId="22099" xr:uid="{00000000-0005-0000-0000-000068650000}"/>
    <cellStyle name="Normal 6 2 2 7 8" xfId="43365" xr:uid="{00000000-0005-0000-0000-000069650000}"/>
    <cellStyle name="Normal 6 2 2 7 9" xfId="5150" xr:uid="{00000000-0005-0000-0000-00006A650000}"/>
    <cellStyle name="Normal 6 2 2 8" xfId="1388" xr:uid="{00000000-0005-0000-0000-00006B650000}"/>
    <cellStyle name="Normal 6 2 2 8 10" xfId="3337" xr:uid="{00000000-0005-0000-0000-00006C650000}"/>
    <cellStyle name="Normal 6 2 2 8 2" xfId="6955" xr:uid="{00000000-0005-0000-0000-00006D650000}"/>
    <cellStyle name="Normal 6 2 2 8 2 2" xfId="17326" xr:uid="{00000000-0005-0000-0000-00006E650000}"/>
    <cellStyle name="Normal 6 2 2 8 2 2 2" xfId="40614" xr:uid="{00000000-0005-0000-0000-00006F650000}"/>
    <cellStyle name="Normal 6 2 2 8 2 3" xfId="12116" xr:uid="{00000000-0005-0000-0000-000070650000}"/>
    <cellStyle name="Normal 6 2 2 8 2 3 2" xfId="35299" xr:uid="{00000000-0005-0000-0000-000071650000}"/>
    <cellStyle name="Normal 6 2 2 8 2 4" xfId="29989" xr:uid="{00000000-0005-0000-0000-000072650000}"/>
    <cellStyle name="Normal 6 2 2 8 2 5" xfId="24674" xr:uid="{00000000-0005-0000-0000-000073650000}"/>
    <cellStyle name="Normal 6 2 2 8 3" xfId="8615" xr:uid="{00000000-0005-0000-0000-000074650000}"/>
    <cellStyle name="Normal 6 2 2 8 3 2" xfId="19037" xr:uid="{00000000-0005-0000-0000-000075650000}"/>
    <cellStyle name="Normal 6 2 2 8 3 2 2" xfId="42382" xr:uid="{00000000-0005-0000-0000-000076650000}"/>
    <cellStyle name="Normal 6 2 2 8 3 3" xfId="13883" xr:uid="{00000000-0005-0000-0000-000077650000}"/>
    <cellStyle name="Normal 6 2 2 8 3 3 2" xfId="37067" xr:uid="{00000000-0005-0000-0000-000078650000}"/>
    <cellStyle name="Normal 6 2 2 8 3 4" xfId="31757" xr:uid="{00000000-0005-0000-0000-000079650000}"/>
    <cellStyle name="Normal 6 2 2 8 3 5" xfId="26442" xr:uid="{00000000-0005-0000-0000-00007A650000}"/>
    <cellStyle name="Normal 6 2 2 8 4" xfId="15664" xr:uid="{00000000-0005-0000-0000-00007B650000}"/>
    <cellStyle name="Normal 6 2 2 8 4 2" xfId="38851" xr:uid="{00000000-0005-0000-0000-00007C650000}"/>
    <cellStyle name="Normal 6 2 2 8 5" xfId="10355" xr:uid="{00000000-0005-0000-0000-00007D650000}"/>
    <cellStyle name="Normal 6 2 2 8 5 2" xfId="33536" xr:uid="{00000000-0005-0000-0000-00007E650000}"/>
    <cellStyle name="Normal 6 2 2 8 6" xfId="20982" xr:uid="{00000000-0005-0000-0000-00007F650000}"/>
    <cellStyle name="Normal 6 2 2 8 6 2" xfId="28226" xr:uid="{00000000-0005-0000-0000-000080650000}"/>
    <cellStyle name="Normal 6 2 2 8 7" xfId="22911" xr:uid="{00000000-0005-0000-0000-000081650000}"/>
    <cellStyle name="Normal 6 2 2 8 8" xfId="44177" xr:uid="{00000000-0005-0000-0000-000082650000}"/>
    <cellStyle name="Normal 6 2 2 8 9" xfId="5151" xr:uid="{00000000-0005-0000-0000-000083650000}"/>
    <cellStyle name="Normal 6 2 2 9" xfId="6025" xr:uid="{00000000-0005-0000-0000-000084650000}"/>
    <cellStyle name="Normal 6 2 2 9 2" xfId="16479" xr:uid="{00000000-0005-0000-0000-000085650000}"/>
    <cellStyle name="Normal 6 2 2 9 2 2" xfId="39668" xr:uid="{00000000-0005-0000-0000-000086650000}"/>
    <cellStyle name="Normal 6 2 2 9 3" xfId="11170" xr:uid="{00000000-0005-0000-0000-000087650000}"/>
    <cellStyle name="Normal 6 2 2 9 3 2" xfId="34353" xr:uid="{00000000-0005-0000-0000-000088650000}"/>
    <cellStyle name="Normal 6 2 2 9 4" xfId="29043" xr:uid="{00000000-0005-0000-0000-000089650000}"/>
    <cellStyle name="Normal 6 2 2 9 5" xfId="23728" xr:uid="{00000000-0005-0000-0000-00008A650000}"/>
    <cellStyle name="Normal 6 2 3" xfId="447" xr:uid="{00000000-0005-0000-0000-00008B650000}"/>
    <cellStyle name="Normal 6 2 3 10" xfId="14736" xr:uid="{00000000-0005-0000-0000-00008C650000}"/>
    <cellStyle name="Normal 6 2 3 10 2" xfId="37923" xr:uid="{00000000-0005-0000-0000-00008D650000}"/>
    <cellStyle name="Normal 6 2 3 11" xfId="9427" xr:uid="{00000000-0005-0000-0000-00008E650000}"/>
    <cellStyle name="Normal 6 2 3 11 2" xfId="32608" xr:uid="{00000000-0005-0000-0000-00008F650000}"/>
    <cellStyle name="Normal 6 2 3 12" xfId="20057" xr:uid="{00000000-0005-0000-0000-000090650000}"/>
    <cellStyle name="Normal 6 2 3 12 2" xfId="27298" xr:uid="{00000000-0005-0000-0000-000091650000}"/>
    <cellStyle name="Normal 6 2 3 13" xfId="21983" xr:uid="{00000000-0005-0000-0000-000092650000}"/>
    <cellStyle name="Normal 6 2 3 14" xfId="43252" xr:uid="{00000000-0005-0000-0000-000093650000}"/>
    <cellStyle name="Normal 6 2 3 15" xfId="5152" xr:uid="{00000000-0005-0000-0000-000094650000}"/>
    <cellStyle name="Normal 6 2 3 16" xfId="2412" xr:uid="{00000000-0005-0000-0000-000095650000}"/>
    <cellStyle name="Normal 6 2 3 2" xfId="507" xr:uid="{00000000-0005-0000-0000-000096650000}"/>
    <cellStyle name="Normal 6 2 3 2 10" xfId="9489" xr:uid="{00000000-0005-0000-0000-000097650000}"/>
    <cellStyle name="Normal 6 2 3 2 10 2" xfId="32670" xr:uid="{00000000-0005-0000-0000-000098650000}"/>
    <cellStyle name="Normal 6 2 3 2 11" xfId="20116" xr:uid="{00000000-0005-0000-0000-000099650000}"/>
    <cellStyle name="Normal 6 2 3 2 11 2" xfId="27360" xr:uid="{00000000-0005-0000-0000-00009A650000}"/>
    <cellStyle name="Normal 6 2 3 2 12" xfId="22045" xr:uid="{00000000-0005-0000-0000-00009B650000}"/>
    <cellStyle name="Normal 6 2 3 2 13" xfId="43311" xr:uid="{00000000-0005-0000-0000-00009C650000}"/>
    <cellStyle name="Normal 6 2 3 2 14" xfId="5153" xr:uid="{00000000-0005-0000-0000-00009D650000}"/>
    <cellStyle name="Normal 6 2 3 2 15" xfId="2471" xr:uid="{00000000-0005-0000-0000-00009E650000}"/>
    <cellStyle name="Normal 6 2 3 2 2" xfId="779" xr:uid="{00000000-0005-0000-0000-00009F650000}"/>
    <cellStyle name="Normal 6 2 3 2 2 10" xfId="43580" xr:uid="{00000000-0005-0000-0000-0000A0650000}"/>
    <cellStyle name="Normal 6 2 3 2 2 11" xfId="5154" xr:uid="{00000000-0005-0000-0000-0000A1650000}"/>
    <cellStyle name="Normal 6 2 3 2 2 12" xfId="2740" xr:uid="{00000000-0005-0000-0000-0000A2650000}"/>
    <cellStyle name="Normal 6 2 3 2 2 2" xfId="1195" xr:uid="{00000000-0005-0000-0000-0000A3650000}"/>
    <cellStyle name="Normal 6 2 3 2 2 2 10" xfId="5155" xr:uid="{00000000-0005-0000-0000-0000A4650000}"/>
    <cellStyle name="Normal 6 2 3 2 2 2 11" xfId="3146" xr:uid="{00000000-0005-0000-0000-0000A5650000}"/>
    <cellStyle name="Normal 6 2 3 2 2 2 2" xfId="2010" xr:uid="{00000000-0005-0000-0000-0000A6650000}"/>
    <cellStyle name="Normal 6 2 3 2 2 2 2 10" xfId="3958" xr:uid="{00000000-0005-0000-0000-0000A7650000}"/>
    <cellStyle name="Normal 6 2 3 2 2 2 2 2" xfId="7567" xr:uid="{00000000-0005-0000-0000-0000A8650000}"/>
    <cellStyle name="Normal 6 2 3 2 2 2 2 2 2" xfId="17911" xr:uid="{00000000-0005-0000-0000-0000A9650000}"/>
    <cellStyle name="Normal 6 2 3 2 2 2 2 2 2 2" xfId="41235" xr:uid="{00000000-0005-0000-0000-0000AA650000}"/>
    <cellStyle name="Normal 6 2 3 2 2 2 2 2 3" xfId="12737" xr:uid="{00000000-0005-0000-0000-0000AB650000}"/>
    <cellStyle name="Normal 6 2 3 2 2 2 2 2 3 2" xfId="35920" xr:uid="{00000000-0005-0000-0000-0000AC650000}"/>
    <cellStyle name="Normal 6 2 3 2 2 2 2 2 4" xfId="30610" xr:uid="{00000000-0005-0000-0000-0000AD650000}"/>
    <cellStyle name="Normal 6 2 3 2 2 2 2 2 5" xfId="25295" xr:uid="{00000000-0005-0000-0000-0000AE650000}"/>
    <cellStyle name="Normal 6 2 3 2 2 2 2 3" xfId="9201" xr:uid="{00000000-0005-0000-0000-0000AF650000}"/>
    <cellStyle name="Normal 6 2 3 2 2 2 2 3 2" xfId="19658" xr:uid="{00000000-0005-0000-0000-0000B0650000}"/>
    <cellStyle name="Normal 6 2 3 2 2 2 2 3 2 2" xfId="43003" xr:uid="{00000000-0005-0000-0000-0000B1650000}"/>
    <cellStyle name="Normal 6 2 3 2 2 2 2 3 3" xfId="14504" xr:uid="{00000000-0005-0000-0000-0000B2650000}"/>
    <cellStyle name="Normal 6 2 3 2 2 2 2 3 3 2" xfId="37688" xr:uid="{00000000-0005-0000-0000-0000B3650000}"/>
    <cellStyle name="Normal 6 2 3 2 2 2 2 3 4" xfId="32378" xr:uid="{00000000-0005-0000-0000-0000B4650000}"/>
    <cellStyle name="Normal 6 2 3 2 2 2 2 3 5" xfId="27063" xr:uid="{00000000-0005-0000-0000-0000B5650000}"/>
    <cellStyle name="Normal 6 2 3 2 2 2 2 4" xfId="16285" xr:uid="{00000000-0005-0000-0000-0000B6650000}"/>
    <cellStyle name="Normal 6 2 3 2 2 2 2 4 2" xfId="39472" xr:uid="{00000000-0005-0000-0000-0000B7650000}"/>
    <cellStyle name="Normal 6 2 3 2 2 2 2 5" xfId="10976" xr:uid="{00000000-0005-0000-0000-0000B8650000}"/>
    <cellStyle name="Normal 6 2 3 2 2 2 2 5 2" xfId="34157" xr:uid="{00000000-0005-0000-0000-0000B9650000}"/>
    <cellStyle name="Normal 6 2 3 2 2 2 2 6" xfId="21603" xr:uid="{00000000-0005-0000-0000-0000BA650000}"/>
    <cellStyle name="Normal 6 2 3 2 2 2 2 6 2" xfId="28847" xr:uid="{00000000-0005-0000-0000-0000BB650000}"/>
    <cellStyle name="Normal 6 2 3 2 2 2 2 7" xfId="23532" xr:uid="{00000000-0005-0000-0000-0000BC650000}"/>
    <cellStyle name="Normal 6 2 3 2 2 2 2 8" xfId="44798" xr:uid="{00000000-0005-0000-0000-0000BD650000}"/>
    <cellStyle name="Normal 6 2 3 2 2 2 2 9" xfId="5156" xr:uid="{00000000-0005-0000-0000-0000BE650000}"/>
    <cellStyle name="Normal 6 2 3 2 2 2 3" xfId="6767" xr:uid="{00000000-0005-0000-0000-0000BF650000}"/>
    <cellStyle name="Normal 6 2 3 2 2 2 3 2" xfId="17147" xr:uid="{00000000-0005-0000-0000-0000C0650000}"/>
    <cellStyle name="Normal 6 2 3 2 2 2 3 2 2" xfId="40423" xr:uid="{00000000-0005-0000-0000-0000C1650000}"/>
    <cellStyle name="Normal 6 2 3 2 2 2 3 3" xfId="11925" xr:uid="{00000000-0005-0000-0000-0000C2650000}"/>
    <cellStyle name="Normal 6 2 3 2 2 2 3 3 2" xfId="35108" xr:uid="{00000000-0005-0000-0000-0000C3650000}"/>
    <cellStyle name="Normal 6 2 3 2 2 2 3 4" xfId="29798" xr:uid="{00000000-0005-0000-0000-0000C4650000}"/>
    <cellStyle name="Normal 6 2 3 2 2 2 3 5" xfId="24483" xr:uid="{00000000-0005-0000-0000-0000C5650000}"/>
    <cellStyle name="Normal 6 2 3 2 2 2 4" xfId="8436" xr:uid="{00000000-0005-0000-0000-0000C6650000}"/>
    <cellStyle name="Normal 6 2 3 2 2 2 4 2" xfId="18846" xr:uid="{00000000-0005-0000-0000-0000C7650000}"/>
    <cellStyle name="Normal 6 2 3 2 2 2 4 2 2" xfId="42191" xr:uid="{00000000-0005-0000-0000-0000C8650000}"/>
    <cellStyle name="Normal 6 2 3 2 2 2 4 3" xfId="13692" xr:uid="{00000000-0005-0000-0000-0000C9650000}"/>
    <cellStyle name="Normal 6 2 3 2 2 2 4 3 2" xfId="36876" xr:uid="{00000000-0005-0000-0000-0000CA650000}"/>
    <cellStyle name="Normal 6 2 3 2 2 2 4 4" xfId="31566" xr:uid="{00000000-0005-0000-0000-0000CB650000}"/>
    <cellStyle name="Normal 6 2 3 2 2 2 4 5" xfId="26251" xr:uid="{00000000-0005-0000-0000-0000CC650000}"/>
    <cellStyle name="Normal 6 2 3 2 2 2 5" xfId="15473" xr:uid="{00000000-0005-0000-0000-0000CD650000}"/>
    <cellStyle name="Normal 6 2 3 2 2 2 5 2" xfId="38660" xr:uid="{00000000-0005-0000-0000-0000CE650000}"/>
    <cellStyle name="Normal 6 2 3 2 2 2 6" xfId="10164" xr:uid="{00000000-0005-0000-0000-0000CF650000}"/>
    <cellStyle name="Normal 6 2 3 2 2 2 6 2" xfId="33345" xr:uid="{00000000-0005-0000-0000-0000D0650000}"/>
    <cellStyle name="Normal 6 2 3 2 2 2 7" xfId="20791" xr:uid="{00000000-0005-0000-0000-0000D1650000}"/>
    <cellStyle name="Normal 6 2 3 2 2 2 7 2" xfId="28035" xr:uid="{00000000-0005-0000-0000-0000D2650000}"/>
    <cellStyle name="Normal 6 2 3 2 2 2 8" xfId="22720" xr:uid="{00000000-0005-0000-0000-0000D3650000}"/>
    <cellStyle name="Normal 6 2 3 2 2 2 9" xfId="43986" xr:uid="{00000000-0005-0000-0000-0000D4650000}"/>
    <cellStyle name="Normal 6 2 3 2 2 3" xfId="1603" xr:uid="{00000000-0005-0000-0000-0000D5650000}"/>
    <cellStyle name="Normal 6 2 3 2 2 3 10" xfId="3552" xr:uid="{00000000-0005-0000-0000-0000D6650000}"/>
    <cellStyle name="Normal 6 2 3 2 2 3 2" xfId="7167" xr:uid="{00000000-0005-0000-0000-0000D7650000}"/>
    <cellStyle name="Normal 6 2 3 2 2 3 2 2" xfId="17529" xr:uid="{00000000-0005-0000-0000-0000D8650000}"/>
    <cellStyle name="Normal 6 2 3 2 2 3 2 2 2" xfId="40829" xr:uid="{00000000-0005-0000-0000-0000D9650000}"/>
    <cellStyle name="Normal 6 2 3 2 2 3 2 3" xfId="12331" xr:uid="{00000000-0005-0000-0000-0000DA650000}"/>
    <cellStyle name="Normal 6 2 3 2 2 3 2 3 2" xfId="35514" xr:uid="{00000000-0005-0000-0000-0000DB650000}"/>
    <cellStyle name="Normal 6 2 3 2 2 3 2 4" xfId="30204" xr:uid="{00000000-0005-0000-0000-0000DC650000}"/>
    <cellStyle name="Normal 6 2 3 2 2 3 2 5" xfId="24889" xr:uid="{00000000-0005-0000-0000-0000DD650000}"/>
    <cellStyle name="Normal 6 2 3 2 2 3 3" xfId="8818" xr:uid="{00000000-0005-0000-0000-0000DE650000}"/>
    <cellStyle name="Normal 6 2 3 2 2 3 3 2" xfId="19252" xr:uid="{00000000-0005-0000-0000-0000DF650000}"/>
    <cellStyle name="Normal 6 2 3 2 2 3 3 2 2" xfId="42597" xr:uid="{00000000-0005-0000-0000-0000E0650000}"/>
    <cellStyle name="Normal 6 2 3 2 2 3 3 3" xfId="14098" xr:uid="{00000000-0005-0000-0000-0000E1650000}"/>
    <cellStyle name="Normal 6 2 3 2 2 3 3 3 2" xfId="37282" xr:uid="{00000000-0005-0000-0000-0000E2650000}"/>
    <cellStyle name="Normal 6 2 3 2 2 3 3 4" xfId="31972" xr:uid="{00000000-0005-0000-0000-0000E3650000}"/>
    <cellStyle name="Normal 6 2 3 2 2 3 3 5" xfId="26657" xr:uid="{00000000-0005-0000-0000-0000E4650000}"/>
    <cellStyle name="Normal 6 2 3 2 2 3 4" xfId="15879" xr:uid="{00000000-0005-0000-0000-0000E5650000}"/>
    <cellStyle name="Normal 6 2 3 2 2 3 4 2" xfId="39066" xr:uid="{00000000-0005-0000-0000-0000E6650000}"/>
    <cellStyle name="Normal 6 2 3 2 2 3 5" xfId="10570" xr:uid="{00000000-0005-0000-0000-0000E7650000}"/>
    <cellStyle name="Normal 6 2 3 2 2 3 5 2" xfId="33751" xr:uid="{00000000-0005-0000-0000-0000E8650000}"/>
    <cellStyle name="Normal 6 2 3 2 2 3 6" xfId="21197" xr:uid="{00000000-0005-0000-0000-0000E9650000}"/>
    <cellStyle name="Normal 6 2 3 2 2 3 6 2" xfId="28441" xr:uid="{00000000-0005-0000-0000-0000EA650000}"/>
    <cellStyle name="Normal 6 2 3 2 2 3 7" xfId="23126" xr:uid="{00000000-0005-0000-0000-0000EB650000}"/>
    <cellStyle name="Normal 6 2 3 2 2 3 8" xfId="44392" xr:uid="{00000000-0005-0000-0000-0000EC650000}"/>
    <cellStyle name="Normal 6 2 3 2 2 3 9" xfId="5157" xr:uid="{00000000-0005-0000-0000-0000ED650000}"/>
    <cellStyle name="Normal 6 2 3 2 2 4" xfId="6368" xr:uid="{00000000-0005-0000-0000-0000EE650000}"/>
    <cellStyle name="Normal 6 2 3 2 2 4 2" xfId="16789" xr:uid="{00000000-0005-0000-0000-0000EF650000}"/>
    <cellStyle name="Normal 6 2 3 2 2 4 2 2" xfId="40017" xr:uid="{00000000-0005-0000-0000-0000F0650000}"/>
    <cellStyle name="Normal 6 2 3 2 2 4 3" xfId="11519" xr:uid="{00000000-0005-0000-0000-0000F1650000}"/>
    <cellStyle name="Normal 6 2 3 2 2 4 3 2" xfId="34702" xr:uid="{00000000-0005-0000-0000-0000F2650000}"/>
    <cellStyle name="Normal 6 2 3 2 2 4 4" xfId="29392" xr:uid="{00000000-0005-0000-0000-0000F3650000}"/>
    <cellStyle name="Normal 6 2 3 2 2 4 5" xfId="24077" xr:uid="{00000000-0005-0000-0000-0000F4650000}"/>
    <cellStyle name="Normal 6 2 3 2 2 5" xfId="8078" xr:uid="{00000000-0005-0000-0000-0000F5650000}"/>
    <cellStyle name="Normal 6 2 3 2 2 5 2" xfId="18441" xr:uid="{00000000-0005-0000-0000-0000F6650000}"/>
    <cellStyle name="Normal 6 2 3 2 2 5 2 2" xfId="41785" xr:uid="{00000000-0005-0000-0000-0000F7650000}"/>
    <cellStyle name="Normal 6 2 3 2 2 5 3" xfId="13286" xr:uid="{00000000-0005-0000-0000-0000F8650000}"/>
    <cellStyle name="Normal 6 2 3 2 2 5 3 2" xfId="36470" xr:uid="{00000000-0005-0000-0000-0000F9650000}"/>
    <cellStyle name="Normal 6 2 3 2 2 5 4" xfId="31160" xr:uid="{00000000-0005-0000-0000-0000FA650000}"/>
    <cellStyle name="Normal 6 2 3 2 2 5 5" xfId="25845" xr:uid="{00000000-0005-0000-0000-0000FB650000}"/>
    <cellStyle name="Normal 6 2 3 2 2 6" xfId="15067" xr:uid="{00000000-0005-0000-0000-0000FC650000}"/>
    <cellStyle name="Normal 6 2 3 2 2 6 2" xfId="38254" xr:uid="{00000000-0005-0000-0000-0000FD650000}"/>
    <cellStyle name="Normal 6 2 3 2 2 7" xfId="9758" xr:uid="{00000000-0005-0000-0000-0000FE650000}"/>
    <cellStyle name="Normal 6 2 3 2 2 7 2" xfId="32939" xr:uid="{00000000-0005-0000-0000-0000FF650000}"/>
    <cellStyle name="Normal 6 2 3 2 2 8" xfId="20385" xr:uid="{00000000-0005-0000-0000-000000660000}"/>
    <cellStyle name="Normal 6 2 3 2 2 8 2" xfId="27629" xr:uid="{00000000-0005-0000-0000-000001660000}"/>
    <cellStyle name="Normal 6 2 3 2 2 9" xfId="22314" xr:uid="{00000000-0005-0000-0000-000002660000}"/>
    <cellStyle name="Normal 6 2 3 2 3" xfId="916" xr:uid="{00000000-0005-0000-0000-000003660000}"/>
    <cellStyle name="Normal 6 2 3 2 3 10" xfId="43709" xr:uid="{00000000-0005-0000-0000-000004660000}"/>
    <cellStyle name="Normal 6 2 3 2 3 11" xfId="5158" xr:uid="{00000000-0005-0000-0000-000005660000}"/>
    <cellStyle name="Normal 6 2 3 2 3 12" xfId="2869" xr:uid="{00000000-0005-0000-0000-000006660000}"/>
    <cellStyle name="Normal 6 2 3 2 3 2" xfId="1324" xr:uid="{00000000-0005-0000-0000-000007660000}"/>
    <cellStyle name="Normal 6 2 3 2 3 2 10" xfId="5159" xr:uid="{00000000-0005-0000-0000-000008660000}"/>
    <cellStyle name="Normal 6 2 3 2 3 2 11" xfId="3275" xr:uid="{00000000-0005-0000-0000-000009660000}"/>
    <cellStyle name="Normal 6 2 3 2 3 2 2" xfId="2139" xr:uid="{00000000-0005-0000-0000-00000A660000}"/>
    <cellStyle name="Normal 6 2 3 2 3 2 2 10" xfId="4087" xr:uid="{00000000-0005-0000-0000-00000B660000}"/>
    <cellStyle name="Normal 6 2 3 2 3 2 2 2" xfId="7694" xr:uid="{00000000-0005-0000-0000-00000C660000}"/>
    <cellStyle name="Normal 6 2 3 2 3 2 2 2 2" xfId="18028" xr:uid="{00000000-0005-0000-0000-00000D660000}"/>
    <cellStyle name="Normal 6 2 3 2 3 2 2 2 2 2" xfId="41364" xr:uid="{00000000-0005-0000-0000-00000E660000}"/>
    <cellStyle name="Normal 6 2 3 2 3 2 2 2 3" xfId="12866" xr:uid="{00000000-0005-0000-0000-00000F660000}"/>
    <cellStyle name="Normal 6 2 3 2 3 2 2 2 3 2" xfId="36049" xr:uid="{00000000-0005-0000-0000-000010660000}"/>
    <cellStyle name="Normal 6 2 3 2 3 2 2 2 4" xfId="30739" xr:uid="{00000000-0005-0000-0000-000011660000}"/>
    <cellStyle name="Normal 6 2 3 2 3 2 2 2 5" xfId="25424" xr:uid="{00000000-0005-0000-0000-000012660000}"/>
    <cellStyle name="Normal 6 2 3 2 3 2 2 3" xfId="9318" xr:uid="{00000000-0005-0000-0000-000013660000}"/>
    <cellStyle name="Normal 6 2 3 2 3 2 2 3 2" xfId="19787" xr:uid="{00000000-0005-0000-0000-000014660000}"/>
    <cellStyle name="Normal 6 2 3 2 3 2 2 3 2 2" xfId="43132" xr:uid="{00000000-0005-0000-0000-000015660000}"/>
    <cellStyle name="Normal 6 2 3 2 3 2 2 3 3" xfId="14633" xr:uid="{00000000-0005-0000-0000-000016660000}"/>
    <cellStyle name="Normal 6 2 3 2 3 2 2 3 3 2" xfId="37817" xr:uid="{00000000-0005-0000-0000-000017660000}"/>
    <cellStyle name="Normal 6 2 3 2 3 2 2 3 4" xfId="32507" xr:uid="{00000000-0005-0000-0000-000018660000}"/>
    <cellStyle name="Normal 6 2 3 2 3 2 2 3 5" xfId="27192" xr:uid="{00000000-0005-0000-0000-000019660000}"/>
    <cellStyle name="Normal 6 2 3 2 3 2 2 4" xfId="16414" xr:uid="{00000000-0005-0000-0000-00001A660000}"/>
    <cellStyle name="Normal 6 2 3 2 3 2 2 4 2" xfId="39601" xr:uid="{00000000-0005-0000-0000-00001B660000}"/>
    <cellStyle name="Normal 6 2 3 2 3 2 2 5" xfId="11105" xr:uid="{00000000-0005-0000-0000-00001C660000}"/>
    <cellStyle name="Normal 6 2 3 2 3 2 2 5 2" xfId="34286" xr:uid="{00000000-0005-0000-0000-00001D660000}"/>
    <cellStyle name="Normal 6 2 3 2 3 2 2 6" xfId="21732" xr:uid="{00000000-0005-0000-0000-00001E660000}"/>
    <cellStyle name="Normal 6 2 3 2 3 2 2 6 2" xfId="28976" xr:uid="{00000000-0005-0000-0000-00001F660000}"/>
    <cellStyle name="Normal 6 2 3 2 3 2 2 7" xfId="23661" xr:uid="{00000000-0005-0000-0000-000020660000}"/>
    <cellStyle name="Normal 6 2 3 2 3 2 2 8" xfId="44927" xr:uid="{00000000-0005-0000-0000-000021660000}"/>
    <cellStyle name="Normal 6 2 3 2 3 2 2 9" xfId="5160" xr:uid="{00000000-0005-0000-0000-000022660000}"/>
    <cellStyle name="Normal 6 2 3 2 3 2 3" xfId="6894" xr:uid="{00000000-0005-0000-0000-000023660000}"/>
    <cellStyle name="Normal 6 2 3 2 3 2 3 2" xfId="17264" xr:uid="{00000000-0005-0000-0000-000024660000}"/>
    <cellStyle name="Normal 6 2 3 2 3 2 3 2 2" xfId="40552" xr:uid="{00000000-0005-0000-0000-000025660000}"/>
    <cellStyle name="Normal 6 2 3 2 3 2 3 3" xfId="12054" xr:uid="{00000000-0005-0000-0000-000026660000}"/>
    <cellStyle name="Normal 6 2 3 2 3 2 3 3 2" xfId="35237" xr:uid="{00000000-0005-0000-0000-000027660000}"/>
    <cellStyle name="Normal 6 2 3 2 3 2 3 4" xfId="29927" xr:uid="{00000000-0005-0000-0000-000028660000}"/>
    <cellStyle name="Normal 6 2 3 2 3 2 3 5" xfId="24612" xr:uid="{00000000-0005-0000-0000-000029660000}"/>
    <cellStyle name="Normal 6 2 3 2 3 2 4" xfId="8553" xr:uid="{00000000-0005-0000-0000-00002A660000}"/>
    <cellStyle name="Normal 6 2 3 2 3 2 4 2" xfId="18975" xr:uid="{00000000-0005-0000-0000-00002B660000}"/>
    <cellStyle name="Normal 6 2 3 2 3 2 4 2 2" xfId="42320" xr:uid="{00000000-0005-0000-0000-00002C660000}"/>
    <cellStyle name="Normal 6 2 3 2 3 2 4 3" xfId="13821" xr:uid="{00000000-0005-0000-0000-00002D660000}"/>
    <cellStyle name="Normal 6 2 3 2 3 2 4 3 2" xfId="37005" xr:uid="{00000000-0005-0000-0000-00002E660000}"/>
    <cellStyle name="Normal 6 2 3 2 3 2 4 4" xfId="31695" xr:uid="{00000000-0005-0000-0000-00002F660000}"/>
    <cellStyle name="Normal 6 2 3 2 3 2 4 5" xfId="26380" xr:uid="{00000000-0005-0000-0000-000030660000}"/>
    <cellStyle name="Normal 6 2 3 2 3 2 5" xfId="15602" xr:uid="{00000000-0005-0000-0000-000031660000}"/>
    <cellStyle name="Normal 6 2 3 2 3 2 5 2" xfId="38789" xr:uid="{00000000-0005-0000-0000-000032660000}"/>
    <cellStyle name="Normal 6 2 3 2 3 2 6" xfId="10293" xr:uid="{00000000-0005-0000-0000-000033660000}"/>
    <cellStyle name="Normal 6 2 3 2 3 2 6 2" xfId="33474" xr:uid="{00000000-0005-0000-0000-000034660000}"/>
    <cellStyle name="Normal 6 2 3 2 3 2 7" xfId="20920" xr:uid="{00000000-0005-0000-0000-000035660000}"/>
    <cellStyle name="Normal 6 2 3 2 3 2 7 2" xfId="28164" xr:uid="{00000000-0005-0000-0000-000036660000}"/>
    <cellStyle name="Normal 6 2 3 2 3 2 8" xfId="22849" xr:uid="{00000000-0005-0000-0000-000037660000}"/>
    <cellStyle name="Normal 6 2 3 2 3 2 9" xfId="44115" xr:uid="{00000000-0005-0000-0000-000038660000}"/>
    <cellStyle name="Normal 6 2 3 2 3 3" xfId="1732" xr:uid="{00000000-0005-0000-0000-000039660000}"/>
    <cellStyle name="Normal 6 2 3 2 3 3 10" xfId="3681" xr:uid="{00000000-0005-0000-0000-00003A660000}"/>
    <cellStyle name="Normal 6 2 3 2 3 3 2" xfId="7294" xr:uid="{00000000-0005-0000-0000-00003B660000}"/>
    <cellStyle name="Normal 6 2 3 2 3 3 2 2" xfId="17646" xr:uid="{00000000-0005-0000-0000-00003C660000}"/>
    <cellStyle name="Normal 6 2 3 2 3 3 2 2 2" xfId="40958" xr:uid="{00000000-0005-0000-0000-00003D660000}"/>
    <cellStyle name="Normal 6 2 3 2 3 3 2 3" xfId="12460" xr:uid="{00000000-0005-0000-0000-00003E660000}"/>
    <cellStyle name="Normal 6 2 3 2 3 3 2 3 2" xfId="35643" xr:uid="{00000000-0005-0000-0000-00003F660000}"/>
    <cellStyle name="Normal 6 2 3 2 3 3 2 4" xfId="30333" xr:uid="{00000000-0005-0000-0000-000040660000}"/>
    <cellStyle name="Normal 6 2 3 2 3 3 2 5" xfId="25018" xr:uid="{00000000-0005-0000-0000-000041660000}"/>
    <cellStyle name="Normal 6 2 3 2 3 3 3" xfId="8935" xr:uid="{00000000-0005-0000-0000-000042660000}"/>
    <cellStyle name="Normal 6 2 3 2 3 3 3 2" xfId="19381" xr:uid="{00000000-0005-0000-0000-000043660000}"/>
    <cellStyle name="Normal 6 2 3 2 3 3 3 2 2" xfId="42726" xr:uid="{00000000-0005-0000-0000-000044660000}"/>
    <cellStyle name="Normal 6 2 3 2 3 3 3 3" xfId="14227" xr:uid="{00000000-0005-0000-0000-000045660000}"/>
    <cellStyle name="Normal 6 2 3 2 3 3 3 3 2" xfId="37411" xr:uid="{00000000-0005-0000-0000-000046660000}"/>
    <cellStyle name="Normal 6 2 3 2 3 3 3 4" xfId="32101" xr:uid="{00000000-0005-0000-0000-000047660000}"/>
    <cellStyle name="Normal 6 2 3 2 3 3 3 5" xfId="26786" xr:uid="{00000000-0005-0000-0000-000048660000}"/>
    <cellStyle name="Normal 6 2 3 2 3 3 4" xfId="16008" xr:uid="{00000000-0005-0000-0000-000049660000}"/>
    <cellStyle name="Normal 6 2 3 2 3 3 4 2" xfId="39195" xr:uid="{00000000-0005-0000-0000-00004A660000}"/>
    <cellStyle name="Normal 6 2 3 2 3 3 5" xfId="10699" xr:uid="{00000000-0005-0000-0000-00004B660000}"/>
    <cellStyle name="Normal 6 2 3 2 3 3 5 2" xfId="33880" xr:uid="{00000000-0005-0000-0000-00004C660000}"/>
    <cellStyle name="Normal 6 2 3 2 3 3 6" xfId="21326" xr:uid="{00000000-0005-0000-0000-00004D660000}"/>
    <cellStyle name="Normal 6 2 3 2 3 3 6 2" xfId="28570" xr:uid="{00000000-0005-0000-0000-00004E660000}"/>
    <cellStyle name="Normal 6 2 3 2 3 3 7" xfId="23255" xr:uid="{00000000-0005-0000-0000-00004F660000}"/>
    <cellStyle name="Normal 6 2 3 2 3 3 8" xfId="44521" xr:uid="{00000000-0005-0000-0000-000050660000}"/>
    <cellStyle name="Normal 6 2 3 2 3 3 9" xfId="5161" xr:uid="{00000000-0005-0000-0000-000051660000}"/>
    <cellStyle name="Normal 6 2 3 2 3 4" xfId="6495" xr:uid="{00000000-0005-0000-0000-000052660000}"/>
    <cellStyle name="Normal 6 2 3 2 3 4 2" xfId="16894" xr:uid="{00000000-0005-0000-0000-000053660000}"/>
    <cellStyle name="Normal 6 2 3 2 3 4 2 2" xfId="40146" xr:uid="{00000000-0005-0000-0000-000054660000}"/>
    <cellStyle name="Normal 6 2 3 2 3 4 3" xfId="11648" xr:uid="{00000000-0005-0000-0000-000055660000}"/>
    <cellStyle name="Normal 6 2 3 2 3 4 3 2" xfId="34831" xr:uid="{00000000-0005-0000-0000-000056660000}"/>
    <cellStyle name="Normal 6 2 3 2 3 4 4" xfId="29521" xr:uid="{00000000-0005-0000-0000-000057660000}"/>
    <cellStyle name="Normal 6 2 3 2 3 4 5" xfId="24206" xr:uid="{00000000-0005-0000-0000-000058660000}"/>
    <cellStyle name="Normal 6 2 3 2 3 5" xfId="8183" xr:uid="{00000000-0005-0000-0000-000059660000}"/>
    <cellStyle name="Normal 6 2 3 2 3 5 2" xfId="18570" xr:uid="{00000000-0005-0000-0000-00005A660000}"/>
    <cellStyle name="Normal 6 2 3 2 3 5 2 2" xfId="41914" xr:uid="{00000000-0005-0000-0000-00005B660000}"/>
    <cellStyle name="Normal 6 2 3 2 3 5 3" xfId="13415" xr:uid="{00000000-0005-0000-0000-00005C660000}"/>
    <cellStyle name="Normal 6 2 3 2 3 5 3 2" xfId="36599" xr:uid="{00000000-0005-0000-0000-00005D660000}"/>
    <cellStyle name="Normal 6 2 3 2 3 5 4" xfId="31289" xr:uid="{00000000-0005-0000-0000-00005E660000}"/>
    <cellStyle name="Normal 6 2 3 2 3 5 5" xfId="25974" xr:uid="{00000000-0005-0000-0000-00005F660000}"/>
    <cellStyle name="Normal 6 2 3 2 3 6" xfId="15196" xr:uid="{00000000-0005-0000-0000-000060660000}"/>
    <cellStyle name="Normal 6 2 3 2 3 6 2" xfId="38383" xr:uid="{00000000-0005-0000-0000-000061660000}"/>
    <cellStyle name="Normal 6 2 3 2 3 7" xfId="9887" xr:uid="{00000000-0005-0000-0000-000062660000}"/>
    <cellStyle name="Normal 6 2 3 2 3 7 2" xfId="33068" xr:uid="{00000000-0005-0000-0000-000063660000}"/>
    <cellStyle name="Normal 6 2 3 2 3 8" xfId="20514" xr:uid="{00000000-0005-0000-0000-000064660000}"/>
    <cellStyle name="Normal 6 2 3 2 3 8 2" xfId="27758" xr:uid="{00000000-0005-0000-0000-000065660000}"/>
    <cellStyle name="Normal 6 2 3 2 3 9" xfId="22443" xr:uid="{00000000-0005-0000-0000-000066660000}"/>
    <cellStyle name="Normal 6 2 3 2 4" xfId="1060" xr:uid="{00000000-0005-0000-0000-000067660000}"/>
    <cellStyle name="Normal 6 2 3 2 4 10" xfId="5162" xr:uid="{00000000-0005-0000-0000-000068660000}"/>
    <cellStyle name="Normal 6 2 3 2 4 11" xfId="3011" xr:uid="{00000000-0005-0000-0000-000069660000}"/>
    <cellStyle name="Normal 6 2 3 2 4 2" xfId="1875" xr:uid="{00000000-0005-0000-0000-00006A660000}"/>
    <cellStyle name="Normal 6 2 3 2 4 2 10" xfId="3823" xr:uid="{00000000-0005-0000-0000-00006B660000}"/>
    <cellStyle name="Normal 6 2 3 2 4 2 2" xfId="7434" xr:uid="{00000000-0005-0000-0000-00006C660000}"/>
    <cellStyle name="Normal 6 2 3 2 4 2 2 2" xfId="17788" xr:uid="{00000000-0005-0000-0000-00006D660000}"/>
    <cellStyle name="Normal 6 2 3 2 4 2 2 2 2" xfId="41100" xr:uid="{00000000-0005-0000-0000-00006E660000}"/>
    <cellStyle name="Normal 6 2 3 2 4 2 2 3" xfId="12602" xr:uid="{00000000-0005-0000-0000-00006F660000}"/>
    <cellStyle name="Normal 6 2 3 2 4 2 2 3 2" xfId="35785" xr:uid="{00000000-0005-0000-0000-000070660000}"/>
    <cellStyle name="Normal 6 2 3 2 4 2 2 4" xfId="30475" xr:uid="{00000000-0005-0000-0000-000071660000}"/>
    <cellStyle name="Normal 6 2 3 2 4 2 2 5" xfId="25160" xr:uid="{00000000-0005-0000-0000-000072660000}"/>
    <cellStyle name="Normal 6 2 3 2 4 2 3" xfId="9078" xr:uid="{00000000-0005-0000-0000-000073660000}"/>
    <cellStyle name="Normal 6 2 3 2 4 2 3 2" xfId="19523" xr:uid="{00000000-0005-0000-0000-000074660000}"/>
    <cellStyle name="Normal 6 2 3 2 4 2 3 2 2" xfId="42868" xr:uid="{00000000-0005-0000-0000-000075660000}"/>
    <cellStyle name="Normal 6 2 3 2 4 2 3 3" xfId="14369" xr:uid="{00000000-0005-0000-0000-000076660000}"/>
    <cellStyle name="Normal 6 2 3 2 4 2 3 3 2" xfId="37553" xr:uid="{00000000-0005-0000-0000-000077660000}"/>
    <cellStyle name="Normal 6 2 3 2 4 2 3 4" xfId="32243" xr:uid="{00000000-0005-0000-0000-000078660000}"/>
    <cellStyle name="Normal 6 2 3 2 4 2 3 5" xfId="26928" xr:uid="{00000000-0005-0000-0000-000079660000}"/>
    <cellStyle name="Normal 6 2 3 2 4 2 4" xfId="16150" xr:uid="{00000000-0005-0000-0000-00007A660000}"/>
    <cellStyle name="Normal 6 2 3 2 4 2 4 2" xfId="39337" xr:uid="{00000000-0005-0000-0000-00007B660000}"/>
    <cellStyle name="Normal 6 2 3 2 4 2 5" xfId="10841" xr:uid="{00000000-0005-0000-0000-00007C660000}"/>
    <cellStyle name="Normal 6 2 3 2 4 2 5 2" xfId="34022" xr:uid="{00000000-0005-0000-0000-00007D660000}"/>
    <cellStyle name="Normal 6 2 3 2 4 2 6" xfId="21468" xr:uid="{00000000-0005-0000-0000-00007E660000}"/>
    <cellStyle name="Normal 6 2 3 2 4 2 6 2" xfId="28712" xr:uid="{00000000-0005-0000-0000-00007F660000}"/>
    <cellStyle name="Normal 6 2 3 2 4 2 7" xfId="23397" xr:uid="{00000000-0005-0000-0000-000080660000}"/>
    <cellStyle name="Normal 6 2 3 2 4 2 8" xfId="44663" xr:uid="{00000000-0005-0000-0000-000081660000}"/>
    <cellStyle name="Normal 6 2 3 2 4 2 9" xfId="5163" xr:uid="{00000000-0005-0000-0000-000082660000}"/>
    <cellStyle name="Normal 6 2 3 2 4 3" xfId="6634" xr:uid="{00000000-0005-0000-0000-000083660000}"/>
    <cellStyle name="Normal 6 2 3 2 4 3 2" xfId="17036" xr:uid="{00000000-0005-0000-0000-000084660000}"/>
    <cellStyle name="Normal 6 2 3 2 4 3 2 2" xfId="40288" xr:uid="{00000000-0005-0000-0000-000085660000}"/>
    <cellStyle name="Normal 6 2 3 2 4 3 3" xfId="11790" xr:uid="{00000000-0005-0000-0000-000086660000}"/>
    <cellStyle name="Normal 6 2 3 2 4 3 3 2" xfId="34973" xr:uid="{00000000-0005-0000-0000-000087660000}"/>
    <cellStyle name="Normal 6 2 3 2 4 3 4" xfId="29663" xr:uid="{00000000-0005-0000-0000-000088660000}"/>
    <cellStyle name="Normal 6 2 3 2 4 3 5" xfId="24348" xr:uid="{00000000-0005-0000-0000-000089660000}"/>
    <cellStyle name="Normal 6 2 3 2 4 4" xfId="8325" xr:uid="{00000000-0005-0000-0000-00008A660000}"/>
    <cellStyle name="Normal 6 2 3 2 4 4 2" xfId="18711" xr:uid="{00000000-0005-0000-0000-00008B660000}"/>
    <cellStyle name="Normal 6 2 3 2 4 4 2 2" xfId="42056" xr:uid="{00000000-0005-0000-0000-00008C660000}"/>
    <cellStyle name="Normal 6 2 3 2 4 4 3" xfId="13557" xr:uid="{00000000-0005-0000-0000-00008D660000}"/>
    <cellStyle name="Normal 6 2 3 2 4 4 3 2" xfId="36741" xr:uid="{00000000-0005-0000-0000-00008E660000}"/>
    <cellStyle name="Normal 6 2 3 2 4 4 4" xfId="31431" xr:uid="{00000000-0005-0000-0000-00008F660000}"/>
    <cellStyle name="Normal 6 2 3 2 4 4 5" xfId="26116" xr:uid="{00000000-0005-0000-0000-000090660000}"/>
    <cellStyle name="Normal 6 2 3 2 4 5" xfId="15338" xr:uid="{00000000-0005-0000-0000-000091660000}"/>
    <cellStyle name="Normal 6 2 3 2 4 5 2" xfId="38525" xr:uid="{00000000-0005-0000-0000-000092660000}"/>
    <cellStyle name="Normal 6 2 3 2 4 6" xfId="10029" xr:uid="{00000000-0005-0000-0000-000093660000}"/>
    <cellStyle name="Normal 6 2 3 2 4 6 2" xfId="33210" xr:uid="{00000000-0005-0000-0000-000094660000}"/>
    <cellStyle name="Normal 6 2 3 2 4 7" xfId="20656" xr:uid="{00000000-0005-0000-0000-000095660000}"/>
    <cellStyle name="Normal 6 2 3 2 4 7 2" xfId="27900" xr:uid="{00000000-0005-0000-0000-000096660000}"/>
    <cellStyle name="Normal 6 2 3 2 4 8" xfId="22585" xr:uid="{00000000-0005-0000-0000-000097660000}"/>
    <cellStyle name="Normal 6 2 3 2 4 9" xfId="43851" xr:uid="{00000000-0005-0000-0000-000098660000}"/>
    <cellStyle name="Normal 6 2 3 2 5" xfId="641" xr:uid="{00000000-0005-0000-0000-000099660000}"/>
    <cellStyle name="Normal 6 2 3 2 5 10" xfId="2605" xr:uid="{00000000-0005-0000-0000-00009A660000}"/>
    <cellStyle name="Normal 6 2 3 2 5 2" xfId="6235" xr:uid="{00000000-0005-0000-0000-00009B660000}"/>
    <cellStyle name="Normal 6 2 3 2 5 2 2" xfId="16678" xr:uid="{00000000-0005-0000-0000-00009C660000}"/>
    <cellStyle name="Normal 6 2 3 2 5 2 2 2" xfId="39882" xr:uid="{00000000-0005-0000-0000-00009D660000}"/>
    <cellStyle name="Normal 6 2 3 2 5 2 3" xfId="11384" xr:uid="{00000000-0005-0000-0000-00009E660000}"/>
    <cellStyle name="Normal 6 2 3 2 5 2 3 2" xfId="34567" xr:uid="{00000000-0005-0000-0000-00009F660000}"/>
    <cellStyle name="Normal 6 2 3 2 5 2 4" xfId="29257" xr:uid="{00000000-0005-0000-0000-0000A0660000}"/>
    <cellStyle name="Normal 6 2 3 2 5 2 5" xfId="23942" xr:uid="{00000000-0005-0000-0000-0000A1660000}"/>
    <cellStyle name="Normal 6 2 3 2 5 3" xfId="7967" xr:uid="{00000000-0005-0000-0000-0000A2660000}"/>
    <cellStyle name="Normal 6 2 3 2 5 3 2" xfId="18306" xr:uid="{00000000-0005-0000-0000-0000A3660000}"/>
    <cellStyle name="Normal 6 2 3 2 5 3 2 2" xfId="41650" xr:uid="{00000000-0005-0000-0000-0000A4660000}"/>
    <cellStyle name="Normal 6 2 3 2 5 3 3" xfId="13151" xr:uid="{00000000-0005-0000-0000-0000A5660000}"/>
    <cellStyle name="Normal 6 2 3 2 5 3 3 2" xfId="36335" xr:uid="{00000000-0005-0000-0000-0000A6660000}"/>
    <cellStyle name="Normal 6 2 3 2 5 3 4" xfId="31025" xr:uid="{00000000-0005-0000-0000-0000A7660000}"/>
    <cellStyle name="Normal 6 2 3 2 5 3 5" xfId="25710" xr:uid="{00000000-0005-0000-0000-0000A8660000}"/>
    <cellStyle name="Normal 6 2 3 2 5 4" xfId="14932" xr:uid="{00000000-0005-0000-0000-0000A9660000}"/>
    <cellStyle name="Normal 6 2 3 2 5 4 2" xfId="38119" xr:uid="{00000000-0005-0000-0000-0000AA660000}"/>
    <cellStyle name="Normal 6 2 3 2 5 5" xfId="9623" xr:uid="{00000000-0005-0000-0000-0000AB660000}"/>
    <cellStyle name="Normal 6 2 3 2 5 5 2" xfId="32804" xr:uid="{00000000-0005-0000-0000-0000AC660000}"/>
    <cellStyle name="Normal 6 2 3 2 5 6" xfId="20250" xr:uid="{00000000-0005-0000-0000-0000AD660000}"/>
    <cellStyle name="Normal 6 2 3 2 5 6 2" xfId="27494" xr:uid="{00000000-0005-0000-0000-0000AE660000}"/>
    <cellStyle name="Normal 6 2 3 2 5 7" xfId="22179" xr:uid="{00000000-0005-0000-0000-0000AF660000}"/>
    <cellStyle name="Normal 6 2 3 2 5 8" xfId="43445" xr:uid="{00000000-0005-0000-0000-0000B0660000}"/>
    <cellStyle name="Normal 6 2 3 2 5 9" xfId="5164" xr:uid="{00000000-0005-0000-0000-0000B1660000}"/>
    <cellStyle name="Normal 6 2 3 2 6" xfId="1468" xr:uid="{00000000-0005-0000-0000-0000B2660000}"/>
    <cellStyle name="Normal 6 2 3 2 6 10" xfId="3417" xr:uid="{00000000-0005-0000-0000-0000B3660000}"/>
    <cellStyle name="Normal 6 2 3 2 6 2" xfId="7034" xr:uid="{00000000-0005-0000-0000-0000B4660000}"/>
    <cellStyle name="Normal 6 2 3 2 6 2 2" xfId="17406" xr:uid="{00000000-0005-0000-0000-0000B5660000}"/>
    <cellStyle name="Normal 6 2 3 2 6 2 2 2" xfId="40694" xr:uid="{00000000-0005-0000-0000-0000B6660000}"/>
    <cellStyle name="Normal 6 2 3 2 6 2 3" xfId="12196" xr:uid="{00000000-0005-0000-0000-0000B7660000}"/>
    <cellStyle name="Normal 6 2 3 2 6 2 3 2" xfId="35379" xr:uid="{00000000-0005-0000-0000-0000B8660000}"/>
    <cellStyle name="Normal 6 2 3 2 6 2 4" xfId="30069" xr:uid="{00000000-0005-0000-0000-0000B9660000}"/>
    <cellStyle name="Normal 6 2 3 2 6 2 5" xfId="24754" xr:uid="{00000000-0005-0000-0000-0000BA660000}"/>
    <cellStyle name="Normal 6 2 3 2 6 3" xfId="8695" xr:uid="{00000000-0005-0000-0000-0000BB660000}"/>
    <cellStyle name="Normal 6 2 3 2 6 3 2" xfId="19117" xr:uid="{00000000-0005-0000-0000-0000BC660000}"/>
    <cellStyle name="Normal 6 2 3 2 6 3 2 2" xfId="42462" xr:uid="{00000000-0005-0000-0000-0000BD660000}"/>
    <cellStyle name="Normal 6 2 3 2 6 3 3" xfId="13963" xr:uid="{00000000-0005-0000-0000-0000BE660000}"/>
    <cellStyle name="Normal 6 2 3 2 6 3 3 2" xfId="37147" xr:uid="{00000000-0005-0000-0000-0000BF660000}"/>
    <cellStyle name="Normal 6 2 3 2 6 3 4" xfId="31837" xr:uid="{00000000-0005-0000-0000-0000C0660000}"/>
    <cellStyle name="Normal 6 2 3 2 6 3 5" xfId="26522" xr:uid="{00000000-0005-0000-0000-0000C1660000}"/>
    <cellStyle name="Normal 6 2 3 2 6 4" xfId="15744" xr:uid="{00000000-0005-0000-0000-0000C2660000}"/>
    <cellStyle name="Normal 6 2 3 2 6 4 2" xfId="38931" xr:uid="{00000000-0005-0000-0000-0000C3660000}"/>
    <cellStyle name="Normal 6 2 3 2 6 5" xfId="10435" xr:uid="{00000000-0005-0000-0000-0000C4660000}"/>
    <cellStyle name="Normal 6 2 3 2 6 5 2" xfId="33616" xr:uid="{00000000-0005-0000-0000-0000C5660000}"/>
    <cellStyle name="Normal 6 2 3 2 6 6" xfId="21062" xr:uid="{00000000-0005-0000-0000-0000C6660000}"/>
    <cellStyle name="Normal 6 2 3 2 6 6 2" xfId="28306" xr:uid="{00000000-0005-0000-0000-0000C7660000}"/>
    <cellStyle name="Normal 6 2 3 2 6 7" xfId="22991" xr:uid="{00000000-0005-0000-0000-0000C8660000}"/>
    <cellStyle name="Normal 6 2 3 2 6 8" xfId="44257" xr:uid="{00000000-0005-0000-0000-0000C9660000}"/>
    <cellStyle name="Normal 6 2 3 2 6 9" xfId="5165" xr:uid="{00000000-0005-0000-0000-0000CA660000}"/>
    <cellStyle name="Normal 6 2 3 2 7" xfId="6102" xr:uid="{00000000-0005-0000-0000-0000CB660000}"/>
    <cellStyle name="Normal 6 2 3 2 7 2" xfId="16545" xr:uid="{00000000-0005-0000-0000-0000CC660000}"/>
    <cellStyle name="Normal 6 2 3 2 7 2 2" xfId="39748" xr:uid="{00000000-0005-0000-0000-0000CD660000}"/>
    <cellStyle name="Normal 6 2 3 2 7 3" xfId="11250" xr:uid="{00000000-0005-0000-0000-0000CE660000}"/>
    <cellStyle name="Normal 6 2 3 2 7 3 2" xfId="34433" xr:uid="{00000000-0005-0000-0000-0000CF660000}"/>
    <cellStyle name="Normal 6 2 3 2 7 4" xfId="29123" xr:uid="{00000000-0005-0000-0000-0000D0660000}"/>
    <cellStyle name="Normal 6 2 3 2 7 5" xfId="23808" xr:uid="{00000000-0005-0000-0000-0000D1660000}"/>
    <cellStyle name="Normal 6 2 3 2 8" xfId="7834" xr:uid="{00000000-0005-0000-0000-0000D2660000}"/>
    <cellStyle name="Normal 6 2 3 2 8 2" xfId="18173" xr:uid="{00000000-0005-0000-0000-0000D3660000}"/>
    <cellStyle name="Normal 6 2 3 2 8 2 2" xfId="41516" xr:uid="{00000000-0005-0000-0000-0000D4660000}"/>
    <cellStyle name="Normal 6 2 3 2 8 3" xfId="13017" xr:uid="{00000000-0005-0000-0000-0000D5660000}"/>
    <cellStyle name="Normal 6 2 3 2 8 3 2" xfId="36201" xr:uid="{00000000-0005-0000-0000-0000D6660000}"/>
    <cellStyle name="Normal 6 2 3 2 8 4" xfId="30891" xr:uid="{00000000-0005-0000-0000-0000D7660000}"/>
    <cellStyle name="Normal 6 2 3 2 8 5" xfId="25576" xr:uid="{00000000-0005-0000-0000-0000D8660000}"/>
    <cellStyle name="Normal 6 2 3 2 9" xfId="14798" xr:uid="{00000000-0005-0000-0000-0000D9660000}"/>
    <cellStyle name="Normal 6 2 3 2 9 2" xfId="37985" xr:uid="{00000000-0005-0000-0000-0000DA660000}"/>
    <cellStyle name="Normal 6 2 3 3" xfId="717" xr:uid="{00000000-0005-0000-0000-0000DB660000}"/>
    <cellStyle name="Normal 6 2 3 3 10" xfId="43518" xr:uid="{00000000-0005-0000-0000-0000DC660000}"/>
    <cellStyle name="Normal 6 2 3 3 11" xfId="5166" xr:uid="{00000000-0005-0000-0000-0000DD660000}"/>
    <cellStyle name="Normal 6 2 3 3 12" xfId="2678" xr:uid="{00000000-0005-0000-0000-0000DE660000}"/>
    <cellStyle name="Normal 6 2 3 3 2" xfId="1133" xr:uid="{00000000-0005-0000-0000-0000DF660000}"/>
    <cellStyle name="Normal 6 2 3 3 2 10" xfId="5167" xr:uid="{00000000-0005-0000-0000-0000E0660000}"/>
    <cellStyle name="Normal 6 2 3 3 2 11" xfId="3084" xr:uid="{00000000-0005-0000-0000-0000E1660000}"/>
    <cellStyle name="Normal 6 2 3 3 2 2" xfId="1948" xr:uid="{00000000-0005-0000-0000-0000E2660000}"/>
    <cellStyle name="Normal 6 2 3 3 2 2 10" xfId="3896" xr:uid="{00000000-0005-0000-0000-0000E3660000}"/>
    <cellStyle name="Normal 6 2 3 3 2 2 2" xfId="7506" xr:uid="{00000000-0005-0000-0000-0000E4660000}"/>
    <cellStyle name="Normal 6 2 3 3 2 2 2 2" xfId="17849" xr:uid="{00000000-0005-0000-0000-0000E5660000}"/>
    <cellStyle name="Normal 6 2 3 3 2 2 2 2 2" xfId="41173" xr:uid="{00000000-0005-0000-0000-0000E6660000}"/>
    <cellStyle name="Normal 6 2 3 3 2 2 2 3" xfId="12675" xr:uid="{00000000-0005-0000-0000-0000E7660000}"/>
    <cellStyle name="Normal 6 2 3 3 2 2 2 3 2" xfId="35858" xr:uid="{00000000-0005-0000-0000-0000E8660000}"/>
    <cellStyle name="Normal 6 2 3 3 2 2 2 4" xfId="30548" xr:uid="{00000000-0005-0000-0000-0000E9660000}"/>
    <cellStyle name="Normal 6 2 3 3 2 2 2 5" xfId="25233" xr:uid="{00000000-0005-0000-0000-0000EA660000}"/>
    <cellStyle name="Normal 6 2 3 3 2 2 3" xfId="9139" xr:uid="{00000000-0005-0000-0000-0000EB660000}"/>
    <cellStyle name="Normal 6 2 3 3 2 2 3 2" xfId="19596" xr:uid="{00000000-0005-0000-0000-0000EC660000}"/>
    <cellStyle name="Normal 6 2 3 3 2 2 3 2 2" xfId="42941" xr:uid="{00000000-0005-0000-0000-0000ED660000}"/>
    <cellStyle name="Normal 6 2 3 3 2 2 3 3" xfId="14442" xr:uid="{00000000-0005-0000-0000-0000EE660000}"/>
    <cellStyle name="Normal 6 2 3 3 2 2 3 3 2" xfId="37626" xr:uid="{00000000-0005-0000-0000-0000EF660000}"/>
    <cellStyle name="Normal 6 2 3 3 2 2 3 4" xfId="32316" xr:uid="{00000000-0005-0000-0000-0000F0660000}"/>
    <cellStyle name="Normal 6 2 3 3 2 2 3 5" xfId="27001" xr:uid="{00000000-0005-0000-0000-0000F1660000}"/>
    <cellStyle name="Normal 6 2 3 3 2 2 4" xfId="16223" xr:uid="{00000000-0005-0000-0000-0000F2660000}"/>
    <cellStyle name="Normal 6 2 3 3 2 2 4 2" xfId="39410" xr:uid="{00000000-0005-0000-0000-0000F3660000}"/>
    <cellStyle name="Normal 6 2 3 3 2 2 5" xfId="10914" xr:uid="{00000000-0005-0000-0000-0000F4660000}"/>
    <cellStyle name="Normal 6 2 3 3 2 2 5 2" xfId="34095" xr:uid="{00000000-0005-0000-0000-0000F5660000}"/>
    <cellStyle name="Normal 6 2 3 3 2 2 6" xfId="21541" xr:uid="{00000000-0005-0000-0000-0000F6660000}"/>
    <cellStyle name="Normal 6 2 3 3 2 2 6 2" xfId="28785" xr:uid="{00000000-0005-0000-0000-0000F7660000}"/>
    <cellStyle name="Normal 6 2 3 3 2 2 7" xfId="23470" xr:uid="{00000000-0005-0000-0000-0000F8660000}"/>
    <cellStyle name="Normal 6 2 3 3 2 2 8" xfId="44736" xr:uid="{00000000-0005-0000-0000-0000F9660000}"/>
    <cellStyle name="Normal 6 2 3 3 2 2 9" xfId="5168" xr:uid="{00000000-0005-0000-0000-0000FA660000}"/>
    <cellStyle name="Normal 6 2 3 3 2 3" xfId="6706" xr:uid="{00000000-0005-0000-0000-0000FB660000}"/>
    <cellStyle name="Normal 6 2 3 3 2 3 2" xfId="17097" xr:uid="{00000000-0005-0000-0000-0000FC660000}"/>
    <cellStyle name="Normal 6 2 3 3 2 3 2 2" xfId="40361" xr:uid="{00000000-0005-0000-0000-0000FD660000}"/>
    <cellStyle name="Normal 6 2 3 3 2 3 3" xfId="11863" xr:uid="{00000000-0005-0000-0000-0000FE660000}"/>
    <cellStyle name="Normal 6 2 3 3 2 3 3 2" xfId="35046" xr:uid="{00000000-0005-0000-0000-0000FF660000}"/>
    <cellStyle name="Normal 6 2 3 3 2 3 4" xfId="29736" xr:uid="{00000000-0005-0000-0000-000000670000}"/>
    <cellStyle name="Normal 6 2 3 3 2 3 5" xfId="24421" xr:uid="{00000000-0005-0000-0000-000001670000}"/>
    <cellStyle name="Normal 6 2 3 3 2 4" xfId="8386" xr:uid="{00000000-0005-0000-0000-000002670000}"/>
    <cellStyle name="Normal 6 2 3 3 2 4 2" xfId="18784" xr:uid="{00000000-0005-0000-0000-000003670000}"/>
    <cellStyle name="Normal 6 2 3 3 2 4 2 2" xfId="42129" xr:uid="{00000000-0005-0000-0000-000004670000}"/>
    <cellStyle name="Normal 6 2 3 3 2 4 3" xfId="13630" xr:uid="{00000000-0005-0000-0000-000005670000}"/>
    <cellStyle name="Normal 6 2 3 3 2 4 3 2" xfId="36814" xr:uid="{00000000-0005-0000-0000-000006670000}"/>
    <cellStyle name="Normal 6 2 3 3 2 4 4" xfId="31504" xr:uid="{00000000-0005-0000-0000-000007670000}"/>
    <cellStyle name="Normal 6 2 3 3 2 4 5" xfId="26189" xr:uid="{00000000-0005-0000-0000-000008670000}"/>
    <cellStyle name="Normal 6 2 3 3 2 5" xfId="15411" xr:uid="{00000000-0005-0000-0000-000009670000}"/>
    <cellStyle name="Normal 6 2 3 3 2 5 2" xfId="38598" xr:uid="{00000000-0005-0000-0000-00000A670000}"/>
    <cellStyle name="Normal 6 2 3 3 2 6" xfId="10102" xr:uid="{00000000-0005-0000-0000-00000B670000}"/>
    <cellStyle name="Normal 6 2 3 3 2 6 2" xfId="33283" xr:uid="{00000000-0005-0000-0000-00000C670000}"/>
    <cellStyle name="Normal 6 2 3 3 2 7" xfId="20729" xr:uid="{00000000-0005-0000-0000-00000D670000}"/>
    <cellStyle name="Normal 6 2 3 3 2 7 2" xfId="27973" xr:uid="{00000000-0005-0000-0000-00000E670000}"/>
    <cellStyle name="Normal 6 2 3 3 2 8" xfId="22658" xr:uid="{00000000-0005-0000-0000-00000F670000}"/>
    <cellStyle name="Normal 6 2 3 3 2 9" xfId="43924" xr:uid="{00000000-0005-0000-0000-000010670000}"/>
    <cellStyle name="Normal 6 2 3 3 3" xfId="1541" xr:uid="{00000000-0005-0000-0000-000011670000}"/>
    <cellStyle name="Normal 6 2 3 3 3 10" xfId="3490" xr:uid="{00000000-0005-0000-0000-000012670000}"/>
    <cellStyle name="Normal 6 2 3 3 3 2" xfId="7106" xr:uid="{00000000-0005-0000-0000-000013670000}"/>
    <cellStyle name="Normal 6 2 3 3 3 2 2" xfId="17467" xr:uid="{00000000-0005-0000-0000-000014670000}"/>
    <cellStyle name="Normal 6 2 3 3 3 2 2 2" xfId="40767" xr:uid="{00000000-0005-0000-0000-000015670000}"/>
    <cellStyle name="Normal 6 2 3 3 3 2 3" xfId="12269" xr:uid="{00000000-0005-0000-0000-000016670000}"/>
    <cellStyle name="Normal 6 2 3 3 3 2 3 2" xfId="35452" xr:uid="{00000000-0005-0000-0000-000017670000}"/>
    <cellStyle name="Normal 6 2 3 3 3 2 4" xfId="30142" xr:uid="{00000000-0005-0000-0000-000018670000}"/>
    <cellStyle name="Normal 6 2 3 3 3 2 5" xfId="24827" xr:uid="{00000000-0005-0000-0000-000019670000}"/>
    <cellStyle name="Normal 6 2 3 3 3 3" xfId="8756" xr:uid="{00000000-0005-0000-0000-00001A670000}"/>
    <cellStyle name="Normal 6 2 3 3 3 3 2" xfId="19190" xr:uid="{00000000-0005-0000-0000-00001B670000}"/>
    <cellStyle name="Normal 6 2 3 3 3 3 2 2" xfId="42535" xr:uid="{00000000-0005-0000-0000-00001C670000}"/>
    <cellStyle name="Normal 6 2 3 3 3 3 3" xfId="14036" xr:uid="{00000000-0005-0000-0000-00001D670000}"/>
    <cellStyle name="Normal 6 2 3 3 3 3 3 2" xfId="37220" xr:uid="{00000000-0005-0000-0000-00001E670000}"/>
    <cellStyle name="Normal 6 2 3 3 3 3 4" xfId="31910" xr:uid="{00000000-0005-0000-0000-00001F670000}"/>
    <cellStyle name="Normal 6 2 3 3 3 3 5" xfId="26595" xr:uid="{00000000-0005-0000-0000-000020670000}"/>
    <cellStyle name="Normal 6 2 3 3 3 4" xfId="15817" xr:uid="{00000000-0005-0000-0000-000021670000}"/>
    <cellStyle name="Normal 6 2 3 3 3 4 2" xfId="39004" xr:uid="{00000000-0005-0000-0000-000022670000}"/>
    <cellStyle name="Normal 6 2 3 3 3 5" xfId="10508" xr:uid="{00000000-0005-0000-0000-000023670000}"/>
    <cellStyle name="Normal 6 2 3 3 3 5 2" xfId="33689" xr:uid="{00000000-0005-0000-0000-000024670000}"/>
    <cellStyle name="Normal 6 2 3 3 3 6" xfId="21135" xr:uid="{00000000-0005-0000-0000-000025670000}"/>
    <cellStyle name="Normal 6 2 3 3 3 6 2" xfId="28379" xr:uid="{00000000-0005-0000-0000-000026670000}"/>
    <cellStyle name="Normal 6 2 3 3 3 7" xfId="23064" xr:uid="{00000000-0005-0000-0000-000027670000}"/>
    <cellStyle name="Normal 6 2 3 3 3 8" xfId="44330" xr:uid="{00000000-0005-0000-0000-000028670000}"/>
    <cellStyle name="Normal 6 2 3 3 3 9" xfId="5169" xr:uid="{00000000-0005-0000-0000-000029670000}"/>
    <cellStyle name="Normal 6 2 3 3 4" xfId="6307" xr:uid="{00000000-0005-0000-0000-00002A670000}"/>
    <cellStyle name="Normal 6 2 3 3 4 2" xfId="16739" xr:uid="{00000000-0005-0000-0000-00002B670000}"/>
    <cellStyle name="Normal 6 2 3 3 4 2 2" xfId="39955" xr:uid="{00000000-0005-0000-0000-00002C670000}"/>
    <cellStyle name="Normal 6 2 3 3 4 3" xfId="11457" xr:uid="{00000000-0005-0000-0000-00002D670000}"/>
    <cellStyle name="Normal 6 2 3 3 4 3 2" xfId="34640" xr:uid="{00000000-0005-0000-0000-00002E670000}"/>
    <cellStyle name="Normal 6 2 3 3 4 4" xfId="29330" xr:uid="{00000000-0005-0000-0000-00002F670000}"/>
    <cellStyle name="Normal 6 2 3 3 4 5" xfId="24015" xr:uid="{00000000-0005-0000-0000-000030670000}"/>
    <cellStyle name="Normal 6 2 3 3 5" xfId="8028" xr:uid="{00000000-0005-0000-0000-000031670000}"/>
    <cellStyle name="Normal 6 2 3 3 5 2" xfId="18379" xr:uid="{00000000-0005-0000-0000-000032670000}"/>
    <cellStyle name="Normal 6 2 3 3 5 2 2" xfId="41723" xr:uid="{00000000-0005-0000-0000-000033670000}"/>
    <cellStyle name="Normal 6 2 3 3 5 3" xfId="13224" xr:uid="{00000000-0005-0000-0000-000034670000}"/>
    <cellStyle name="Normal 6 2 3 3 5 3 2" xfId="36408" xr:uid="{00000000-0005-0000-0000-000035670000}"/>
    <cellStyle name="Normal 6 2 3 3 5 4" xfId="31098" xr:uid="{00000000-0005-0000-0000-000036670000}"/>
    <cellStyle name="Normal 6 2 3 3 5 5" xfId="25783" xr:uid="{00000000-0005-0000-0000-000037670000}"/>
    <cellStyle name="Normal 6 2 3 3 6" xfId="15005" xr:uid="{00000000-0005-0000-0000-000038670000}"/>
    <cellStyle name="Normal 6 2 3 3 6 2" xfId="38192" xr:uid="{00000000-0005-0000-0000-000039670000}"/>
    <cellStyle name="Normal 6 2 3 3 7" xfId="9696" xr:uid="{00000000-0005-0000-0000-00003A670000}"/>
    <cellStyle name="Normal 6 2 3 3 7 2" xfId="32877" xr:uid="{00000000-0005-0000-0000-00003B670000}"/>
    <cellStyle name="Normal 6 2 3 3 8" xfId="20323" xr:uid="{00000000-0005-0000-0000-00003C670000}"/>
    <cellStyle name="Normal 6 2 3 3 8 2" xfId="27567" xr:uid="{00000000-0005-0000-0000-00003D670000}"/>
    <cellStyle name="Normal 6 2 3 3 9" xfId="22252" xr:uid="{00000000-0005-0000-0000-00003E670000}"/>
    <cellStyle name="Normal 6 2 3 4" xfId="854" xr:uid="{00000000-0005-0000-0000-00003F670000}"/>
    <cellStyle name="Normal 6 2 3 4 10" xfId="43647" xr:uid="{00000000-0005-0000-0000-000040670000}"/>
    <cellStyle name="Normal 6 2 3 4 11" xfId="5170" xr:uid="{00000000-0005-0000-0000-000041670000}"/>
    <cellStyle name="Normal 6 2 3 4 12" xfId="2807" xr:uid="{00000000-0005-0000-0000-000042670000}"/>
    <cellStyle name="Normal 6 2 3 4 2" xfId="1262" xr:uid="{00000000-0005-0000-0000-000043670000}"/>
    <cellStyle name="Normal 6 2 3 4 2 10" xfId="5171" xr:uid="{00000000-0005-0000-0000-000044670000}"/>
    <cellStyle name="Normal 6 2 3 4 2 11" xfId="3213" xr:uid="{00000000-0005-0000-0000-000045670000}"/>
    <cellStyle name="Normal 6 2 3 4 2 2" xfId="2077" xr:uid="{00000000-0005-0000-0000-000046670000}"/>
    <cellStyle name="Normal 6 2 3 4 2 2 10" xfId="4025" xr:uid="{00000000-0005-0000-0000-000047670000}"/>
    <cellStyle name="Normal 6 2 3 4 2 2 2" xfId="7633" xr:uid="{00000000-0005-0000-0000-000048670000}"/>
    <cellStyle name="Normal 6 2 3 4 2 2 2 2" xfId="17966" xr:uid="{00000000-0005-0000-0000-000049670000}"/>
    <cellStyle name="Normal 6 2 3 4 2 2 2 2 2" xfId="41302" xr:uid="{00000000-0005-0000-0000-00004A670000}"/>
    <cellStyle name="Normal 6 2 3 4 2 2 2 3" xfId="12804" xr:uid="{00000000-0005-0000-0000-00004B670000}"/>
    <cellStyle name="Normal 6 2 3 4 2 2 2 3 2" xfId="35987" xr:uid="{00000000-0005-0000-0000-00004C670000}"/>
    <cellStyle name="Normal 6 2 3 4 2 2 2 4" xfId="30677" xr:uid="{00000000-0005-0000-0000-00004D670000}"/>
    <cellStyle name="Normal 6 2 3 4 2 2 2 5" xfId="25362" xr:uid="{00000000-0005-0000-0000-00004E670000}"/>
    <cellStyle name="Normal 6 2 3 4 2 2 3" xfId="9256" xr:uid="{00000000-0005-0000-0000-00004F670000}"/>
    <cellStyle name="Normal 6 2 3 4 2 2 3 2" xfId="19725" xr:uid="{00000000-0005-0000-0000-000050670000}"/>
    <cellStyle name="Normal 6 2 3 4 2 2 3 2 2" xfId="43070" xr:uid="{00000000-0005-0000-0000-000051670000}"/>
    <cellStyle name="Normal 6 2 3 4 2 2 3 3" xfId="14571" xr:uid="{00000000-0005-0000-0000-000052670000}"/>
    <cellStyle name="Normal 6 2 3 4 2 2 3 3 2" xfId="37755" xr:uid="{00000000-0005-0000-0000-000053670000}"/>
    <cellStyle name="Normal 6 2 3 4 2 2 3 4" xfId="32445" xr:uid="{00000000-0005-0000-0000-000054670000}"/>
    <cellStyle name="Normal 6 2 3 4 2 2 3 5" xfId="27130" xr:uid="{00000000-0005-0000-0000-000055670000}"/>
    <cellStyle name="Normal 6 2 3 4 2 2 4" xfId="16352" xr:uid="{00000000-0005-0000-0000-000056670000}"/>
    <cellStyle name="Normal 6 2 3 4 2 2 4 2" xfId="39539" xr:uid="{00000000-0005-0000-0000-000057670000}"/>
    <cellStyle name="Normal 6 2 3 4 2 2 5" xfId="11043" xr:uid="{00000000-0005-0000-0000-000058670000}"/>
    <cellStyle name="Normal 6 2 3 4 2 2 5 2" xfId="34224" xr:uid="{00000000-0005-0000-0000-000059670000}"/>
    <cellStyle name="Normal 6 2 3 4 2 2 6" xfId="21670" xr:uid="{00000000-0005-0000-0000-00005A670000}"/>
    <cellStyle name="Normal 6 2 3 4 2 2 6 2" xfId="28914" xr:uid="{00000000-0005-0000-0000-00005B670000}"/>
    <cellStyle name="Normal 6 2 3 4 2 2 7" xfId="23599" xr:uid="{00000000-0005-0000-0000-00005C670000}"/>
    <cellStyle name="Normal 6 2 3 4 2 2 8" xfId="44865" xr:uid="{00000000-0005-0000-0000-00005D670000}"/>
    <cellStyle name="Normal 6 2 3 4 2 2 9" xfId="5172" xr:uid="{00000000-0005-0000-0000-00005E670000}"/>
    <cellStyle name="Normal 6 2 3 4 2 3" xfId="6833" xr:uid="{00000000-0005-0000-0000-00005F670000}"/>
    <cellStyle name="Normal 6 2 3 4 2 3 2" xfId="17202" xr:uid="{00000000-0005-0000-0000-000060670000}"/>
    <cellStyle name="Normal 6 2 3 4 2 3 2 2" xfId="40490" xr:uid="{00000000-0005-0000-0000-000061670000}"/>
    <cellStyle name="Normal 6 2 3 4 2 3 3" xfId="11992" xr:uid="{00000000-0005-0000-0000-000062670000}"/>
    <cellStyle name="Normal 6 2 3 4 2 3 3 2" xfId="35175" xr:uid="{00000000-0005-0000-0000-000063670000}"/>
    <cellStyle name="Normal 6 2 3 4 2 3 4" xfId="29865" xr:uid="{00000000-0005-0000-0000-000064670000}"/>
    <cellStyle name="Normal 6 2 3 4 2 3 5" xfId="24550" xr:uid="{00000000-0005-0000-0000-000065670000}"/>
    <cellStyle name="Normal 6 2 3 4 2 4" xfId="8491" xr:uid="{00000000-0005-0000-0000-000066670000}"/>
    <cellStyle name="Normal 6 2 3 4 2 4 2" xfId="18913" xr:uid="{00000000-0005-0000-0000-000067670000}"/>
    <cellStyle name="Normal 6 2 3 4 2 4 2 2" xfId="42258" xr:uid="{00000000-0005-0000-0000-000068670000}"/>
    <cellStyle name="Normal 6 2 3 4 2 4 3" xfId="13759" xr:uid="{00000000-0005-0000-0000-000069670000}"/>
    <cellStyle name="Normal 6 2 3 4 2 4 3 2" xfId="36943" xr:uid="{00000000-0005-0000-0000-00006A670000}"/>
    <cellStyle name="Normal 6 2 3 4 2 4 4" xfId="31633" xr:uid="{00000000-0005-0000-0000-00006B670000}"/>
    <cellStyle name="Normal 6 2 3 4 2 4 5" xfId="26318" xr:uid="{00000000-0005-0000-0000-00006C670000}"/>
    <cellStyle name="Normal 6 2 3 4 2 5" xfId="15540" xr:uid="{00000000-0005-0000-0000-00006D670000}"/>
    <cellStyle name="Normal 6 2 3 4 2 5 2" xfId="38727" xr:uid="{00000000-0005-0000-0000-00006E670000}"/>
    <cellStyle name="Normal 6 2 3 4 2 6" xfId="10231" xr:uid="{00000000-0005-0000-0000-00006F670000}"/>
    <cellStyle name="Normal 6 2 3 4 2 6 2" xfId="33412" xr:uid="{00000000-0005-0000-0000-000070670000}"/>
    <cellStyle name="Normal 6 2 3 4 2 7" xfId="20858" xr:uid="{00000000-0005-0000-0000-000071670000}"/>
    <cellStyle name="Normal 6 2 3 4 2 7 2" xfId="28102" xr:uid="{00000000-0005-0000-0000-000072670000}"/>
    <cellStyle name="Normal 6 2 3 4 2 8" xfId="22787" xr:uid="{00000000-0005-0000-0000-000073670000}"/>
    <cellStyle name="Normal 6 2 3 4 2 9" xfId="44053" xr:uid="{00000000-0005-0000-0000-000074670000}"/>
    <cellStyle name="Normal 6 2 3 4 3" xfId="1670" xr:uid="{00000000-0005-0000-0000-000075670000}"/>
    <cellStyle name="Normal 6 2 3 4 3 10" xfId="3619" xr:uid="{00000000-0005-0000-0000-000076670000}"/>
    <cellStyle name="Normal 6 2 3 4 3 2" xfId="7233" xr:uid="{00000000-0005-0000-0000-000077670000}"/>
    <cellStyle name="Normal 6 2 3 4 3 2 2" xfId="17584" xr:uid="{00000000-0005-0000-0000-000078670000}"/>
    <cellStyle name="Normal 6 2 3 4 3 2 2 2" xfId="40896" xr:uid="{00000000-0005-0000-0000-000079670000}"/>
    <cellStyle name="Normal 6 2 3 4 3 2 3" xfId="12398" xr:uid="{00000000-0005-0000-0000-00007A670000}"/>
    <cellStyle name="Normal 6 2 3 4 3 2 3 2" xfId="35581" xr:uid="{00000000-0005-0000-0000-00007B670000}"/>
    <cellStyle name="Normal 6 2 3 4 3 2 4" xfId="30271" xr:uid="{00000000-0005-0000-0000-00007C670000}"/>
    <cellStyle name="Normal 6 2 3 4 3 2 5" xfId="24956" xr:uid="{00000000-0005-0000-0000-00007D670000}"/>
    <cellStyle name="Normal 6 2 3 4 3 3" xfId="8873" xr:uid="{00000000-0005-0000-0000-00007E670000}"/>
    <cellStyle name="Normal 6 2 3 4 3 3 2" xfId="19319" xr:uid="{00000000-0005-0000-0000-00007F670000}"/>
    <cellStyle name="Normal 6 2 3 4 3 3 2 2" xfId="42664" xr:uid="{00000000-0005-0000-0000-000080670000}"/>
    <cellStyle name="Normal 6 2 3 4 3 3 3" xfId="14165" xr:uid="{00000000-0005-0000-0000-000081670000}"/>
    <cellStyle name="Normal 6 2 3 4 3 3 3 2" xfId="37349" xr:uid="{00000000-0005-0000-0000-000082670000}"/>
    <cellStyle name="Normal 6 2 3 4 3 3 4" xfId="32039" xr:uid="{00000000-0005-0000-0000-000083670000}"/>
    <cellStyle name="Normal 6 2 3 4 3 3 5" xfId="26724" xr:uid="{00000000-0005-0000-0000-000084670000}"/>
    <cellStyle name="Normal 6 2 3 4 3 4" xfId="15946" xr:uid="{00000000-0005-0000-0000-000085670000}"/>
    <cellStyle name="Normal 6 2 3 4 3 4 2" xfId="39133" xr:uid="{00000000-0005-0000-0000-000086670000}"/>
    <cellStyle name="Normal 6 2 3 4 3 5" xfId="10637" xr:uid="{00000000-0005-0000-0000-000087670000}"/>
    <cellStyle name="Normal 6 2 3 4 3 5 2" xfId="33818" xr:uid="{00000000-0005-0000-0000-000088670000}"/>
    <cellStyle name="Normal 6 2 3 4 3 6" xfId="21264" xr:uid="{00000000-0005-0000-0000-000089670000}"/>
    <cellStyle name="Normal 6 2 3 4 3 6 2" xfId="28508" xr:uid="{00000000-0005-0000-0000-00008A670000}"/>
    <cellStyle name="Normal 6 2 3 4 3 7" xfId="23193" xr:uid="{00000000-0005-0000-0000-00008B670000}"/>
    <cellStyle name="Normal 6 2 3 4 3 8" xfId="44459" xr:uid="{00000000-0005-0000-0000-00008C670000}"/>
    <cellStyle name="Normal 6 2 3 4 3 9" xfId="5173" xr:uid="{00000000-0005-0000-0000-00008D670000}"/>
    <cellStyle name="Normal 6 2 3 4 4" xfId="6434" xr:uid="{00000000-0005-0000-0000-00008E670000}"/>
    <cellStyle name="Normal 6 2 3 4 4 2" xfId="16844" xr:uid="{00000000-0005-0000-0000-00008F670000}"/>
    <cellStyle name="Normal 6 2 3 4 4 2 2" xfId="40084" xr:uid="{00000000-0005-0000-0000-000090670000}"/>
    <cellStyle name="Normal 6 2 3 4 4 3" xfId="11586" xr:uid="{00000000-0005-0000-0000-000091670000}"/>
    <cellStyle name="Normal 6 2 3 4 4 3 2" xfId="34769" xr:uid="{00000000-0005-0000-0000-000092670000}"/>
    <cellStyle name="Normal 6 2 3 4 4 4" xfId="29459" xr:uid="{00000000-0005-0000-0000-000093670000}"/>
    <cellStyle name="Normal 6 2 3 4 4 5" xfId="24144" xr:uid="{00000000-0005-0000-0000-000094670000}"/>
    <cellStyle name="Normal 6 2 3 4 5" xfId="8133" xr:uid="{00000000-0005-0000-0000-000095670000}"/>
    <cellStyle name="Normal 6 2 3 4 5 2" xfId="18508" xr:uid="{00000000-0005-0000-0000-000096670000}"/>
    <cellStyle name="Normal 6 2 3 4 5 2 2" xfId="41852" xr:uid="{00000000-0005-0000-0000-000097670000}"/>
    <cellStyle name="Normal 6 2 3 4 5 3" xfId="13353" xr:uid="{00000000-0005-0000-0000-000098670000}"/>
    <cellStyle name="Normal 6 2 3 4 5 3 2" xfId="36537" xr:uid="{00000000-0005-0000-0000-000099670000}"/>
    <cellStyle name="Normal 6 2 3 4 5 4" xfId="31227" xr:uid="{00000000-0005-0000-0000-00009A670000}"/>
    <cellStyle name="Normal 6 2 3 4 5 5" xfId="25912" xr:uid="{00000000-0005-0000-0000-00009B670000}"/>
    <cellStyle name="Normal 6 2 3 4 6" xfId="15134" xr:uid="{00000000-0005-0000-0000-00009C670000}"/>
    <cellStyle name="Normal 6 2 3 4 6 2" xfId="38321" xr:uid="{00000000-0005-0000-0000-00009D670000}"/>
    <cellStyle name="Normal 6 2 3 4 7" xfId="9825" xr:uid="{00000000-0005-0000-0000-00009E670000}"/>
    <cellStyle name="Normal 6 2 3 4 7 2" xfId="33006" xr:uid="{00000000-0005-0000-0000-00009F670000}"/>
    <cellStyle name="Normal 6 2 3 4 8" xfId="20452" xr:uid="{00000000-0005-0000-0000-0000A0670000}"/>
    <cellStyle name="Normal 6 2 3 4 8 2" xfId="27696" xr:uid="{00000000-0005-0000-0000-0000A1670000}"/>
    <cellStyle name="Normal 6 2 3 4 9" xfId="22381" xr:uid="{00000000-0005-0000-0000-0000A2670000}"/>
    <cellStyle name="Normal 6 2 3 5" xfId="998" xr:uid="{00000000-0005-0000-0000-0000A3670000}"/>
    <cellStyle name="Normal 6 2 3 5 10" xfId="5174" xr:uid="{00000000-0005-0000-0000-0000A4670000}"/>
    <cellStyle name="Normal 6 2 3 5 11" xfId="2949" xr:uid="{00000000-0005-0000-0000-0000A5670000}"/>
    <cellStyle name="Normal 6 2 3 5 2" xfId="1813" xr:uid="{00000000-0005-0000-0000-0000A6670000}"/>
    <cellStyle name="Normal 6 2 3 5 2 10" xfId="3761" xr:uid="{00000000-0005-0000-0000-0000A7670000}"/>
    <cellStyle name="Normal 6 2 3 5 2 2" xfId="7373" xr:uid="{00000000-0005-0000-0000-0000A8670000}"/>
    <cellStyle name="Normal 6 2 3 5 2 2 2" xfId="17726" xr:uid="{00000000-0005-0000-0000-0000A9670000}"/>
    <cellStyle name="Normal 6 2 3 5 2 2 2 2" xfId="41038" xr:uid="{00000000-0005-0000-0000-0000AA670000}"/>
    <cellStyle name="Normal 6 2 3 5 2 2 3" xfId="12540" xr:uid="{00000000-0005-0000-0000-0000AB670000}"/>
    <cellStyle name="Normal 6 2 3 5 2 2 3 2" xfId="35723" xr:uid="{00000000-0005-0000-0000-0000AC670000}"/>
    <cellStyle name="Normal 6 2 3 5 2 2 4" xfId="30413" xr:uid="{00000000-0005-0000-0000-0000AD670000}"/>
    <cellStyle name="Normal 6 2 3 5 2 2 5" xfId="25098" xr:uid="{00000000-0005-0000-0000-0000AE670000}"/>
    <cellStyle name="Normal 6 2 3 5 2 3" xfId="9016" xr:uid="{00000000-0005-0000-0000-0000AF670000}"/>
    <cellStyle name="Normal 6 2 3 5 2 3 2" xfId="19461" xr:uid="{00000000-0005-0000-0000-0000B0670000}"/>
    <cellStyle name="Normal 6 2 3 5 2 3 2 2" xfId="42806" xr:uid="{00000000-0005-0000-0000-0000B1670000}"/>
    <cellStyle name="Normal 6 2 3 5 2 3 3" xfId="14307" xr:uid="{00000000-0005-0000-0000-0000B2670000}"/>
    <cellStyle name="Normal 6 2 3 5 2 3 3 2" xfId="37491" xr:uid="{00000000-0005-0000-0000-0000B3670000}"/>
    <cellStyle name="Normal 6 2 3 5 2 3 4" xfId="32181" xr:uid="{00000000-0005-0000-0000-0000B4670000}"/>
    <cellStyle name="Normal 6 2 3 5 2 3 5" xfId="26866" xr:uid="{00000000-0005-0000-0000-0000B5670000}"/>
    <cellStyle name="Normal 6 2 3 5 2 4" xfId="16088" xr:uid="{00000000-0005-0000-0000-0000B6670000}"/>
    <cellStyle name="Normal 6 2 3 5 2 4 2" xfId="39275" xr:uid="{00000000-0005-0000-0000-0000B7670000}"/>
    <cellStyle name="Normal 6 2 3 5 2 5" xfId="10779" xr:uid="{00000000-0005-0000-0000-0000B8670000}"/>
    <cellStyle name="Normal 6 2 3 5 2 5 2" xfId="33960" xr:uid="{00000000-0005-0000-0000-0000B9670000}"/>
    <cellStyle name="Normal 6 2 3 5 2 6" xfId="21406" xr:uid="{00000000-0005-0000-0000-0000BA670000}"/>
    <cellStyle name="Normal 6 2 3 5 2 6 2" xfId="28650" xr:uid="{00000000-0005-0000-0000-0000BB670000}"/>
    <cellStyle name="Normal 6 2 3 5 2 7" xfId="23335" xr:uid="{00000000-0005-0000-0000-0000BC670000}"/>
    <cellStyle name="Normal 6 2 3 5 2 8" xfId="44601" xr:uid="{00000000-0005-0000-0000-0000BD670000}"/>
    <cellStyle name="Normal 6 2 3 5 2 9" xfId="5175" xr:uid="{00000000-0005-0000-0000-0000BE670000}"/>
    <cellStyle name="Normal 6 2 3 5 3" xfId="6573" xr:uid="{00000000-0005-0000-0000-0000BF670000}"/>
    <cellStyle name="Normal 6 2 3 5 3 2" xfId="16974" xr:uid="{00000000-0005-0000-0000-0000C0670000}"/>
    <cellStyle name="Normal 6 2 3 5 3 2 2" xfId="40226" xr:uid="{00000000-0005-0000-0000-0000C1670000}"/>
    <cellStyle name="Normal 6 2 3 5 3 3" xfId="11728" xr:uid="{00000000-0005-0000-0000-0000C2670000}"/>
    <cellStyle name="Normal 6 2 3 5 3 3 2" xfId="34911" xr:uid="{00000000-0005-0000-0000-0000C3670000}"/>
    <cellStyle name="Normal 6 2 3 5 3 4" xfId="29601" xr:uid="{00000000-0005-0000-0000-0000C4670000}"/>
    <cellStyle name="Normal 6 2 3 5 3 5" xfId="24286" xr:uid="{00000000-0005-0000-0000-0000C5670000}"/>
    <cellStyle name="Normal 6 2 3 5 4" xfId="8263" xr:uid="{00000000-0005-0000-0000-0000C6670000}"/>
    <cellStyle name="Normal 6 2 3 5 4 2" xfId="18649" xr:uid="{00000000-0005-0000-0000-0000C7670000}"/>
    <cellStyle name="Normal 6 2 3 5 4 2 2" xfId="41994" xr:uid="{00000000-0005-0000-0000-0000C8670000}"/>
    <cellStyle name="Normal 6 2 3 5 4 3" xfId="13495" xr:uid="{00000000-0005-0000-0000-0000C9670000}"/>
    <cellStyle name="Normal 6 2 3 5 4 3 2" xfId="36679" xr:uid="{00000000-0005-0000-0000-0000CA670000}"/>
    <cellStyle name="Normal 6 2 3 5 4 4" xfId="31369" xr:uid="{00000000-0005-0000-0000-0000CB670000}"/>
    <cellStyle name="Normal 6 2 3 5 4 5" xfId="26054" xr:uid="{00000000-0005-0000-0000-0000CC670000}"/>
    <cellStyle name="Normal 6 2 3 5 5" xfId="15276" xr:uid="{00000000-0005-0000-0000-0000CD670000}"/>
    <cellStyle name="Normal 6 2 3 5 5 2" xfId="38463" xr:uid="{00000000-0005-0000-0000-0000CE670000}"/>
    <cellStyle name="Normal 6 2 3 5 6" xfId="9967" xr:uid="{00000000-0005-0000-0000-0000CF670000}"/>
    <cellStyle name="Normal 6 2 3 5 6 2" xfId="33148" xr:uid="{00000000-0005-0000-0000-0000D0670000}"/>
    <cellStyle name="Normal 6 2 3 5 7" xfId="20594" xr:uid="{00000000-0005-0000-0000-0000D1670000}"/>
    <cellStyle name="Normal 6 2 3 5 7 2" xfId="27838" xr:uid="{00000000-0005-0000-0000-0000D2670000}"/>
    <cellStyle name="Normal 6 2 3 5 8" xfId="22523" xr:uid="{00000000-0005-0000-0000-0000D3670000}"/>
    <cellStyle name="Normal 6 2 3 5 9" xfId="43789" xr:uid="{00000000-0005-0000-0000-0000D4670000}"/>
    <cellStyle name="Normal 6 2 3 6" xfId="579" xr:uid="{00000000-0005-0000-0000-0000D5670000}"/>
    <cellStyle name="Normal 6 2 3 6 10" xfId="2543" xr:uid="{00000000-0005-0000-0000-0000D6670000}"/>
    <cellStyle name="Normal 6 2 3 6 2" xfId="6174" xr:uid="{00000000-0005-0000-0000-0000D7670000}"/>
    <cellStyle name="Normal 6 2 3 6 2 2" xfId="16616" xr:uid="{00000000-0005-0000-0000-0000D8670000}"/>
    <cellStyle name="Normal 6 2 3 6 2 2 2" xfId="39820" xr:uid="{00000000-0005-0000-0000-0000D9670000}"/>
    <cellStyle name="Normal 6 2 3 6 2 3" xfId="11322" xr:uid="{00000000-0005-0000-0000-0000DA670000}"/>
    <cellStyle name="Normal 6 2 3 6 2 3 2" xfId="34505" xr:uid="{00000000-0005-0000-0000-0000DB670000}"/>
    <cellStyle name="Normal 6 2 3 6 2 4" xfId="29195" xr:uid="{00000000-0005-0000-0000-0000DC670000}"/>
    <cellStyle name="Normal 6 2 3 6 2 5" xfId="23880" xr:uid="{00000000-0005-0000-0000-0000DD670000}"/>
    <cellStyle name="Normal 6 2 3 6 3" xfId="7905" xr:uid="{00000000-0005-0000-0000-0000DE670000}"/>
    <cellStyle name="Normal 6 2 3 6 3 2" xfId="18244" xr:uid="{00000000-0005-0000-0000-0000DF670000}"/>
    <cellStyle name="Normal 6 2 3 6 3 2 2" xfId="41588" xr:uid="{00000000-0005-0000-0000-0000E0670000}"/>
    <cellStyle name="Normal 6 2 3 6 3 3" xfId="13089" xr:uid="{00000000-0005-0000-0000-0000E1670000}"/>
    <cellStyle name="Normal 6 2 3 6 3 3 2" xfId="36273" xr:uid="{00000000-0005-0000-0000-0000E2670000}"/>
    <cellStyle name="Normal 6 2 3 6 3 4" xfId="30963" xr:uid="{00000000-0005-0000-0000-0000E3670000}"/>
    <cellStyle name="Normal 6 2 3 6 3 5" xfId="25648" xr:uid="{00000000-0005-0000-0000-0000E4670000}"/>
    <cellStyle name="Normal 6 2 3 6 4" xfId="14870" xr:uid="{00000000-0005-0000-0000-0000E5670000}"/>
    <cellStyle name="Normal 6 2 3 6 4 2" xfId="38057" xr:uid="{00000000-0005-0000-0000-0000E6670000}"/>
    <cellStyle name="Normal 6 2 3 6 5" xfId="9561" xr:uid="{00000000-0005-0000-0000-0000E7670000}"/>
    <cellStyle name="Normal 6 2 3 6 5 2" xfId="32742" xr:uid="{00000000-0005-0000-0000-0000E8670000}"/>
    <cellStyle name="Normal 6 2 3 6 6" xfId="20188" xr:uid="{00000000-0005-0000-0000-0000E9670000}"/>
    <cellStyle name="Normal 6 2 3 6 6 2" xfId="27432" xr:uid="{00000000-0005-0000-0000-0000EA670000}"/>
    <cellStyle name="Normal 6 2 3 6 7" xfId="22117" xr:uid="{00000000-0005-0000-0000-0000EB670000}"/>
    <cellStyle name="Normal 6 2 3 6 8" xfId="43383" xr:uid="{00000000-0005-0000-0000-0000EC670000}"/>
    <cellStyle name="Normal 6 2 3 6 9" xfId="5176" xr:uid="{00000000-0005-0000-0000-0000ED670000}"/>
    <cellStyle name="Normal 6 2 3 7" xfId="1406" xr:uid="{00000000-0005-0000-0000-0000EE670000}"/>
    <cellStyle name="Normal 6 2 3 7 10" xfId="3355" xr:uid="{00000000-0005-0000-0000-0000EF670000}"/>
    <cellStyle name="Normal 6 2 3 7 2" xfId="6973" xr:uid="{00000000-0005-0000-0000-0000F0670000}"/>
    <cellStyle name="Normal 6 2 3 7 2 2" xfId="17344" xr:uid="{00000000-0005-0000-0000-0000F1670000}"/>
    <cellStyle name="Normal 6 2 3 7 2 2 2" xfId="40632" xr:uid="{00000000-0005-0000-0000-0000F2670000}"/>
    <cellStyle name="Normal 6 2 3 7 2 3" xfId="12134" xr:uid="{00000000-0005-0000-0000-0000F3670000}"/>
    <cellStyle name="Normal 6 2 3 7 2 3 2" xfId="35317" xr:uid="{00000000-0005-0000-0000-0000F4670000}"/>
    <cellStyle name="Normal 6 2 3 7 2 4" xfId="30007" xr:uid="{00000000-0005-0000-0000-0000F5670000}"/>
    <cellStyle name="Normal 6 2 3 7 2 5" xfId="24692" xr:uid="{00000000-0005-0000-0000-0000F6670000}"/>
    <cellStyle name="Normal 6 2 3 7 3" xfId="8633" xr:uid="{00000000-0005-0000-0000-0000F7670000}"/>
    <cellStyle name="Normal 6 2 3 7 3 2" xfId="19055" xr:uid="{00000000-0005-0000-0000-0000F8670000}"/>
    <cellStyle name="Normal 6 2 3 7 3 2 2" xfId="42400" xr:uid="{00000000-0005-0000-0000-0000F9670000}"/>
    <cellStyle name="Normal 6 2 3 7 3 3" xfId="13901" xr:uid="{00000000-0005-0000-0000-0000FA670000}"/>
    <cellStyle name="Normal 6 2 3 7 3 3 2" xfId="37085" xr:uid="{00000000-0005-0000-0000-0000FB670000}"/>
    <cellStyle name="Normal 6 2 3 7 3 4" xfId="31775" xr:uid="{00000000-0005-0000-0000-0000FC670000}"/>
    <cellStyle name="Normal 6 2 3 7 3 5" xfId="26460" xr:uid="{00000000-0005-0000-0000-0000FD670000}"/>
    <cellStyle name="Normal 6 2 3 7 4" xfId="15682" xr:uid="{00000000-0005-0000-0000-0000FE670000}"/>
    <cellStyle name="Normal 6 2 3 7 4 2" xfId="38869" xr:uid="{00000000-0005-0000-0000-0000FF670000}"/>
    <cellStyle name="Normal 6 2 3 7 5" xfId="10373" xr:uid="{00000000-0005-0000-0000-000000680000}"/>
    <cellStyle name="Normal 6 2 3 7 5 2" xfId="33554" xr:uid="{00000000-0005-0000-0000-000001680000}"/>
    <cellStyle name="Normal 6 2 3 7 6" xfId="21000" xr:uid="{00000000-0005-0000-0000-000002680000}"/>
    <cellStyle name="Normal 6 2 3 7 6 2" xfId="28244" xr:uid="{00000000-0005-0000-0000-000003680000}"/>
    <cellStyle name="Normal 6 2 3 7 7" xfId="22929" xr:uid="{00000000-0005-0000-0000-000004680000}"/>
    <cellStyle name="Normal 6 2 3 7 8" xfId="44195" xr:uid="{00000000-0005-0000-0000-000005680000}"/>
    <cellStyle name="Normal 6 2 3 7 9" xfId="5177" xr:uid="{00000000-0005-0000-0000-000006680000}"/>
    <cellStyle name="Normal 6 2 3 8" xfId="6041" xr:uid="{00000000-0005-0000-0000-000007680000}"/>
    <cellStyle name="Normal 6 2 3 8 2" xfId="16496" xr:uid="{00000000-0005-0000-0000-000008680000}"/>
    <cellStyle name="Normal 6 2 3 8 2 2" xfId="39686" xr:uid="{00000000-0005-0000-0000-000009680000}"/>
    <cellStyle name="Normal 6 2 3 8 3" xfId="11188" xr:uid="{00000000-0005-0000-0000-00000A680000}"/>
    <cellStyle name="Normal 6 2 3 8 3 2" xfId="34371" xr:uid="{00000000-0005-0000-0000-00000B680000}"/>
    <cellStyle name="Normal 6 2 3 8 4" xfId="29061" xr:uid="{00000000-0005-0000-0000-00000C680000}"/>
    <cellStyle name="Normal 6 2 3 8 5" xfId="23746" xr:uid="{00000000-0005-0000-0000-00000D680000}"/>
    <cellStyle name="Normal 6 2 3 9" xfId="7784" xr:uid="{00000000-0005-0000-0000-00000E680000}"/>
    <cellStyle name="Normal 6 2 3 9 2" xfId="18112" xr:uid="{00000000-0005-0000-0000-00000F680000}"/>
    <cellStyle name="Normal 6 2 3 9 2 2" xfId="41454" xr:uid="{00000000-0005-0000-0000-000010680000}"/>
    <cellStyle name="Normal 6 2 3 9 3" xfId="12955" xr:uid="{00000000-0005-0000-0000-000011680000}"/>
    <cellStyle name="Normal 6 2 3 9 3 2" xfId="36139" xr:uid="{00000000-0005-0000-0000-000012680000}"/>
    <cellStyle name="Normal 6 2 3 9 4" xfId="30829" xr:uid="{00000000-0005-0000-0000-000013680000}"/>
    <cellStyle name="Normal 6 2 3 9 5" xfId="25514" xr:uid="{00000000-0005-0000-0000-000014680000}"/>
    <cellStyle name="Normal 6 2 4" xfId="476" xr:uid="{00000000-0005-0000-0000-000015680000}"/>
    <cellStyle name="Normal 6 2 4 10" xfId="9458" xr:uid="{00000000-0005-0000-0000-000016680000}"/>
    <cellStyle name="Normal 6 2 4 10 2" xfId="32639" xr:uid="{00000000-0005-0000-0000-000017680000}"/>
    <cellStyle name="Normal 6 2 4 11" xfId="20085" xr:uid="{00000000-0005-0000-0000-000018680000}"/>
    <cellStyle name="Normal 6 2 4 11 2" xfId="27329" xr:uid="{00000000-0005-0000-0000-000019680000}"/>
    <cellStyle name="Normal 6 2 4 12" xfId="22014" xr:uid="{00000000-0005-0000-0000-00001A680000}"/>
    <cellStyle name="Normal 6 2 4 13" xfId="43280" xr:uid="{00000000-0005-0000-0000-00001B680000}"/>
    <cellStyle name="Normal 6 2 4 14" xfId="5178" xr:uid="{00000000-0005-0000-0000-00001C680000}"/>
    <cellStyle name="Normal 6 2 4 15" xfId="2440" xr:uid="{00000000-0005-0000-0000-00001D680000}"/>
    <cellStyle name="Normal 6 2 4 2" xfId="748" xr:uid="{00000000-0005-0000-0000-00001E680000}"/>
    <cellStyle name="Normal 6 2 4 2 10" xfId="43549" xr:uid="{00000000-0005-0000-0000-00001F680000}"/>
    <cellStyle name="Normal 6 2 4 2 11" xfId="5179" xr:uid="{00000000-0005-0000-0000-000020680000}"/>
    <cellStyle name="Normal 6 2 4 2 12" xfId="2709" xr:uid="{00000000-0005-0000-0000-000021680000}"/>
    <cellStyle name="Normal 6 2 4 2 2" xfId="1164" xr:uid="{00000000-0005-0000-0000-000022680000}"/>
    <cellStyle name="Normal 6 2 4 2 2 10" xfId="5180" xr:uid="{00000000-0005-0000-0000-000023680000}"/>
    <cellStyle name="Normal 6 2 4 2 2 11" xfId="3115" xr:uid="{00000000-0005-0000-0000-000024680000}"/>
    <cellStyle name="Normal 6 2 4 2 2 2" xfId="1979" xr:uid="{00000000-0005-0000-0000-000025680000}"/>
    <cellStyle name="Normal 6 2 4 2 2 2 10" xfId="3927" xr:uid="{00000000-0005-0000-0000-000026680000}"/>
    <cellStyle name="Normal 6 2 4 2 2 2 2" xfId="7536" xr:uid="{00000000-0005-0000-0000-000027680000}"/>
    <cellStyle name="Normal 6 2 4 2 2 2 2 2" xfId="17880" xr:uid="{00000000-0005-0000-0000-000028680000}"/>
    <cellStyle name="Normal 6 2 4 2 2 2 2 2 2" xfId="41204" xr:uid="{00000000-0005-0000-0000-000029680000}"/>
    <cellStyle name="Normal 6 2 4 2 2 2 2 3" xfId="12706" xr:uid="{00000000-0005-0000-0000-00002A680000}"/>
    <cellStyle name="Normal 6 2 4 2 2 2 2 3 2" xfId="35889" xr:uid="{00000000-0005-0000-0000-00002B680000}"/>
    <cellStyle name="Normal 6 2 4 2 2 2 2 4" xfId="30579" xr:uid="{00000000-0005-0000-0000-00002C680000}"/>
    <cellStyle name="Normal 6 2 4 2 2 2 2 5" xfId="25264" xr:uid="{00000000-0005-0000-0000-00002D680000}"/>
    <cellStyle name="Normal 6 2 4 2 2 2 3" xfId="9170" xr:uid="{00000000-0005-0000-0000-00002E680000}"/>
    <cellStyle name="Normal 6 2 4 2 2 2 3 2" xfId="19627" xr:uid="{00000000-0005-0000-0000-00002F680000}"/>
    <cellStyle name="Normal 6 2 4 2 2 2 3 2 2" xfId="42972" xr:uid="{00000000-0005-0000-0000-000030680000}"/>
    <cellStyle name="Normal 6 2 4 2 2 2 3 3" xfId="14473" xr:uid="{00000000-0005-0000-0000-000031680000}"/>
    <cellStyle name="Normal 6 2 4 2 2 2 3 3 2" xfId="37657" xr:uid="{00000000-0005-0000-0000-000032680000}"/>
    <cellStyle name="Normal 6 2 4 2 2 2 3 4" xfId="32347" xr:uid="{00000000-0005-0000-0000-000033680000}"/>
    <cellStyle name="Normal 6 2 4 2 2 2 3 5" xfId="27032" xr:uid="{00000000-0005-0000-0000-000034680000}"/>
    <cellStyle name="Normal 6 2 4 2 2 2 4" xfId="16254" xr:uid="{00000000-0005-0000-0000-000035680000}"/>
    <cellStyle name="Normal 6 2 4 2 2 2 4 2" xfId="39441" xr:uid="{00000000-0005-0000-0000-000036680000}"/>
    <cellStyle name="Normal 6 2 4 2 2 2 5" xfId="10945" xr:uid="{00000000-0005-0000-0000-000037680000}"/>
    <cellStyle name="Normal 6 2 4 2 2 2 5 2" xfId="34126" xr:uid="{00000000-0005-0000-0000-000038680000}"/>
    <cellStyle name="Normal 6 2 4 2 2 2 6" xfId="21572" xr:uid="{00000000-0005-0000-0000-000039680000}"/>
    <cellStyle name="Normal 6 2 4 2 2 2 6 2" xfId="28816" xr:uid="{00000000-0005-0000-0000-00003A680000}"/>
    <cellStyle name="Normal 6 2 4 2 2 2 7" xfId="23501" xr:uid="{00000000-0005-0000-0000-00003B680000}"/>
    <cellStyle name="Normal 6 2 4 2 2 2 8" xfId="44767" xr:uid="{00000000-0005-0000-0000-00003C680000}"/>
    <cellStyle name="Normal 6 2 4 2 2 2 9" xfId="5181" xr:uid="{00000000-0005-0000-0000-00003D680000}"/>
    <cellStyle name="Normal 6 2 4 2 2 3" xfId="6736" xr:uid="{00000000-0005-0000-0000-00003E680000}"/>
    <cellStyle name="Normal 6 2 4 2 2 3 2" xfId="17128" xr:uid="{00000000-0005-0000-0000-00003F680000}"/>
    <cellStyle name="Normal 6 2 4 2 2 3 2 2" xfId="40392" xr:uid="{00000000-0005-0000-0000-000040680000}"/>
    <cellStyle name="Normal 6 2 4 2 2 3 3" xfId="11894" xr:uid="{00000000-0005-0000-0000-000041680000}"/>
    <cellStyle name="Normal 6 2 4 2 2 3 3 2" xfId="35077" xr:uid="{00000000-0005-0000-0000-000042680000}"/>
    <cellStyle name="Normal 6 2 4 2 2 3 4" xfId="29767" xr:uid="{00000000-0005-0000-0000-000043680000}"/>
    <cellStyle name="Normal 6 2 4 2 2 3 5" xfId="24452" xr:uid="{00000000-0005-0000-0000-000044680000}"/>
    <cellStyle name="Normal 6 2 4 2 2 4" xfId="8417" xr:uid="{00000000-0005-0000-0000-000045680000}"/>
    <cellStyle name="Normal 6 2 4 2 2 4 2" xfId="18815" xr:uid="{00000000-0005-0000-0000-000046680000}"/>
    <cellStyle name="Normal 6 2 4 2 2 4 2 2" xfId="42160" xr:uid="{00000000-0005-0000-0000-000047680000}"/>
    <cellStyle name="Normal 6 2 4 2 2 4 3" xfId="13661" xr:uid="{00000000-0005-0000-0000-000048680000}"/>
    <cellStyle name="Normal 6 2 4 2 2 4 3 2" xfId="36845" xr:uid="{00000000-0005-0000-0000-000049680000}"/>
    <cellStyle name="Normal 6 2 4 2 2 4 4" xfId="31535" xr:uid="{00000000-0005-0000-0000-00004A680000}"/>
    <cellStyle name="Normal 6 2 4 2 2 4 5" xfId="26220" xr:uid="{00000000-0005-0000-0000-00004B680000}"/>
    <cellStyle name="Normal 6 2 4 2 2 5" xfId="15442" xr:uid="{00000000-0005-0000-0000-00004C680000}"/>
    <cellStyle name="Normal 6 2 4 2 2 5 2" xfId="38629" xr:uid="{00000000-0005-0000-0000-00004D680000}"/>
    <cellStyle name="Normal 6 2 4 2 2 6" xfId="10133" xr:uid="{00000000-0005-0000-0000-00004E680000}"/>
    <cellStyle name="Normal 6 2 4 2 2 6 2" xfId="33314" xr:uid="{00000000-0005-0000-0000-00004F680000}"/>
    <cellStyle name="Normal 6 2 4 2 2 7" xfId="20760" xr:uid="{00000000-0005-0000-0000-000050680000}"/>
    <cellStyle name="Normal 6 2 4 2 2 7 2" xfId="28004" xr:uid="{00000000-0005-0000-0000-000051680000}"/>
    <cellStyle name="Normal 6 2 4 2 2 8" xfId="22689" xr:uid="{00000000-0005-0000-0000-000052680000}"/>
    <cellStyle name="Normal 6 2 4 2 2 9" xfId="43955" xr:uid="{00000000-0005-0000-0000-000053680000}"/>
    <cellStyle name="Normal 6 2 4 2 3" xfId="1572" xr:uid="{00000000-0005-0000-0000-000054680000}"/>
    <cellStyle name="Normal 6 2 4 2 3 10" xfId="3521" xr:uid="{00000000-0005-0000-0000-000055680000}"/>
    <cellStyle name="Normal 6 2 4 2 3 2" xfId="7136" xr:uid="{00000000-0005-0000-0000-000056680000}"/>
    <cellStyle name="Normal 6 2 4 2 3 2 2" xfId="17498" xr:uid="{00000000-0005-0000-0000-000057680000}"/>
    <cellStyle name="Normal 6 2 4 2 3 2 2 2" xfId="40798" xr:uid="{00000000-0005-0000-0000-000058680000}"/>
    <cellStyle name="Normal 6 2 4 2 3 2 3" xfId="12300" xr:uid="{00000000-0005-0000-0000-000059680000}"/>
    <cellStyle name="Normal 6 2 4 2 3 2 3 2" xfId="35483" xr:uid="{00000000-0005-0000-0000-00005A680000}"/>
    <cellStyle name="Normal 6 2 4 2 3 2 4" xfId="30173" xr:uid="{00000000-0005-0000-0000-00005B680000}"/>
    <cellStyle name="Normal 6 2 4 2 3 2 5" xfId="24858" xr:uid="{00000000-0005-0000-0000-00005C680000}"/>
    <cellStyle name="Normal 6 2 4 2 3 3" xfId="8787" xr:uid="{00000000-0005-0000-0000-00005D680000}"/>
    <cellStyle name="Normal 6 2 4 2 3 3 2" xfId="19221" xr:uid="{00000000-0005-0000-0000-00005E680000}"/>
    <cellStyle name="Normal 6 2 4 2 3 3 2 2" xfId="42566" xr:uid="{00000000-0005-0000-0000-00005F680000}"/>
    <cellStyle name="Normal 6 2 4 2 3 3 3" xfId="14067" xr:uid="{00000000-0005-0000-0000-000060680000}"/>
    <cellStyle name="Normal 6 2 4 2 3 3 3 2" xfId="37251" xr:uid="{00000000-0005-0000-0000-000061680000}"/>
    <cellStyle name="Normal 6 2 4 2 3 3 4" xfId="31941" xr:uid="{00000000-0005-0000-0000-000062680000}"/>
    <cellStyle name="Normal 6 2 4 2 3 3 5" xfId="26626" xr:uid="{00000000-0005-0000-0000-000063680000}"/>
    <cellStyle name="Normal 6 2 4 2 3 4" xfId="15848" xr:uid="{00000000-0005-0000-0000-000064680000}"/>
    <cellStyle name="Normal 6 2 4 2 3 4 2" xfId="39035" xr:uid="{00000000-0005-0000-0000-000065680000}"/>
    <cellStyle name="Normal 6 2 4 2 3 5" xfId="10539" xr:uid="{00000000-0005-0000-0000-000066680000}"/>
    <cellStyle name="Normal 6 2 4 2 3 5 2" xfId="33720" xr:uid="{00000000-0005-0000-0000-000067680000}"/>
    <cellStyle name="Normal 6 2 4 2 3 6" xfId="21166" xr:uid="{00000000-0005-0000-0000-000068680000}"/>
    <cellStyle name="Normal 6 2 4 2 3 6 2" xfId="28410" xr:uid="{00000000-0005-0000-0000-000069680000}"/>
    <cellStyle name="Normal 6 2 4 2 3 7" xfId="23095" xr:uid="{00000000-0005-0000-0000-00006A680000}"/>
    <cellStyle name="Normal 6 2 4 2 3 8" xfId="44361" xr:uid="{00000000-0005-0000-0000-00006B680000}"/>
    <cellStyle name="Normal 6 2 4 2 3 9" xfId="5182" xr:uid="{00000000-0005-0000-0000-00006C680000}"/>
    <cellStyle name="Normal 6 2 4 2 4" xfId="6337" xr:uid="{00000000-0005-0000-0000-00006D680000}"/>
    <cellStyle name="Normal 6 2 4 2 4 2" xfId="16770" xr:uid="{00000000-0005-0000-0000-00006E680000}"/>
    <cellStyle name="Normal 6 2 4 2 4 2 2" xfId="39986" xr:uid="{00000000-0005-0000-0000-00006F680000}"/>
    <cellStyle name="Normal 6 2 4 2 4 3" xfId="11488" xr:uid="{00000000-0005-0000-0000-000070680000}"/>
    <cellStyle name="Normal 6 2 4 2 4 3 2" xfId="34671" xr:uid="{00000000-0005-0000-0000-000071680000}"/>
    <cellStyle name="Normal 6 2 4 2 4 4" xfId="29361" xr:uid="{00000000-0005-0000-0000-000072680000}"/>
    <cellStyle name="Normal 6 2 4 2 4 5" xfId="24046" xr:uid="{00000000-0005-0000-0000-000073680000}"/>
    <cellStyle name="Normal 6 2 4 2 5" xfId="8059" xr:uid="{00000000-0005-0000-0000-000074680000}"/>
    <cellStyle name="Normal 6 2 4 2 5 2" xfId="18410" xr:uid="{00000000-0005-0000-0000-000075680000}"/>
    <cellStyle name="Normal 6 2 4 2 5 2 2" xfId="41754" xr:uid="{00000000-0005-0000-0000-000076680000}"/>
    <cellStyle name="Normal 6 2 4 2 5 3" xfId="13255" xr:uid="{00000000-0005-0000-0000-000077680000}"/>
    <cellStyle name="Normal 6 2 4 2 5 3 2" xfId="36439" xr:uid="{00000000-0005-0000-0000-000078680000}"/>
    <cellStyle name="Normal 6 2 4 2 5 4" xfId="31129" xr:uid="{00000000-0005-0000-0000-000079680000}"/>
    <cellStyle name="Normal 6 2 4 2 5 5" xfId="25814" xr:uid="{00000000-0005-0000-0000-00007A680000}"/>
    <cellStyle name="Normal 6 2 4 2 6" xfId="15036" xr:uid="{00000000-0005-0000-0000-00007B680000}"/>
    <cellStyle name="Normal 6 2 4 2 6 2" xfId="38223" xr:uid="{00000000-0005-0000-0000-00007C680000}"/>
    <cellStyle name="Normal 6 2 4 2 7" xfId="9727" xr:uid="{00000000-0005-0000-0000-00007D680000}"/>
    <cellStyle name="Normal 6 2 4 2 7 2" xfId="32908" xr:uid="{00000000-0005-0000-0000-00007E680000}"/>
    <cellStyle name="Normal 6 2 4 2 8" xfId="20354" xr:uid="{00000000-0005-0000-0000-00007F680000}"/>
    <cellStyle name="Normal 6 2 4 2 8 2" xfId="27598" xr:uid="{00000000-0005-0000-0000-000080680000}"/>
    <cellStyle name="Normal 6 2 4 2 9" xfId="22283" xr:uid="{00000000-0005-0000-0000-000081680000}"/>
    <cellStyle name="Normal 6 2 4 3" xfId="885" xr:uid="{00000000-0005-0000-0000-000082680000}"/>
    <cellStyle name="Normal 6 2 4 3 10" xfId="43678" xr:uid="{00000000-0005-0000-0000-000083680000}"/>
    <cellStyle name="Normal 6 2 4 3 11" xfId="5183" xr:uid="{00000000-0005-0000-0000-000084680000}"/>
    <cellStyle name="Normal 6 2 4 3 12" xfId="2838" xr:uid="{00000000-0005-0000-0000-000085680000}"/>
    <cellStyle name="Normal 6 2 4 3 2" xfId="1293" xr:uid="{00000000-0005-0000-0000-000086680000}"/>
    <cellStyle name="Normal 6 2 4 3 2 10" xfId="5184" xr:uid="{00000000-0005-0000-0000-000087680000}"/>
    <cellStyle name="Normal 6 2 4 3 2 11" xfId="3244" xr:uid="{00000000-0005-0000-0000-000088680000}"/>
    <cellStyle name="Normal 6 2 4 3 2 2" xfId="2108" xr:uid="{00000000-0005-0000-0000-000089680000}"/>
    <cellStyle name="Normal 6 2 4 3 2 2 10" xfId="4056" xr:uid="{00000000-0005-0000-0000-00008A680000}"/>
    <cellStyle name="Normal 6 2 4 3 2 2 2" xfId="7663" xr:uid="{00000000-0005-0000-0000-00008B680000}"/>
    <cellStyle name="Normal 6 2 4 3 2 2 2 2" xfId="17997" xr:uid="{00000000-0005-0000-0000-00008C680000}"/>
    <cellStyle name="Normal 6 2 4 3 2 2 2 2 2" xfId="41333" xr:uid="{00000000-0005-0000-0000-00008D680000}"/>
    <cellStyle name="Normal 6 2 4 3 2 2 2 3" xfId="12835" xr:uid="{00000000-0005-0000-0000-00008E680000}"/>
    <cellStyle name="Normal 6 2 4 3 2 2 2 3 2" xfId="36018" xr:uid="{00000000-0005-0000-0000-00008F680000}"/>
    <cellStyle name="Normal 6 2 4 3 2 2 2 4" xfId="30708" xr:uid="{00000000-0005-0000-0000-000090680000}"/>
    <cellStyle name="Normal 6 2 4 3 2 2 2 5" xfId="25393" xr:uid="{00000000-0005-0000-0000-000091680000}"/>
    <cellStyle name="Normal 6 2 4 3 2 2 3" xfId="9287" xr:uid="{00000000-0005-0000-0000-000092680000}"/>
    <cellStyle name="Normal 6 2 4 3 2 2 3 2" xfId="19756" xr:uid="{00000000-0005-0000-0000-000093680000}"/>
    <cellStyle name="Normal 6 2 4 3 2 2 3 2 2" xfId="43101" xr:uid="{00000000-0005-0000-0000-000094680000}"/>
    <cellStyle name="Normal 6 2 4 3 2 2 3 3" xfId="14602" xr:uid="{00000000-0005-0000-0000-000095680000}"/>
    <cellStyle name="Normal 6 2 4 3 2 2 3 3 2" xfId="37786" xr:uid="{00000000-0005-0000-0000-000096680000}"/>
    <cellStyle name="Normal 6 2 4 3 2 2 3 4" xfId="32476" xr:uid="{00000000-0005-0000-0000-000097680000}"/>
    <cellStyle name="Normal 6 2 4 3 2 2 3 5" xfId="27161" xr:uid="{00000000-0005-0000-0000-000098680000}"/>
    <cellStyle name="Normal 6 2 4 3 2 2 4" xfId="16383" xr:uid="{00000000-0005-0000-0000-000099680000}"/>
    <cellStyle name="Normal 6 2 4 3 2 2 4 2" xfId="39570" xr:uid="{00000000-0005-0000-0000-00009A680000}"/>
    <cellStyle name="Normal 6 2 4 3 2 2 5" xfId="11074" xr:uid="{00000000-0005-0000-0000-00009B680000}"/>
    <cellStyle name="Normal 6 2 4 3 2 2 5 2" xfId="34255" xr:uid="{00000000-0005-0000-0000-00009C680000}"/>
    <cellStyle name="Normal 6 2 4 3 2 2 6" xfId="21701" xr:uid="{00000000-0005-0000-0000-00009D680000}"/>
    <cellStyle name="Normal 6 2 4 3 2 2 6 2" xfId="28945" xr:uid="{00000000-0005-0000-0000-00009E680000}"/>
    <cellStyle name="Normal 6 2 4 3 2 2 7" xfId="23630" xr:uid="{00000000-0005-0000-0000-00009F680000}"/>
    <cellStyle name="Normal 6 2 4 3 2 2 8" xfId="44896" xr:uid="{00000000-0005-0000-0000-0000A0680000}"/>
    <cellStyle name="Normal 6 2 4 3 2 2 9" xfId="5185" xr:uid="{00000000-0005-0000-0000-0000A1680000}"/>
    <cellStyle name="Normal 6 2 4 3 2 3" xfId="6863" xr:uid="{00000000-0005-0000-0000-0000A2680000}"/>
    <cellStyle name="Normal 6 2 4 3 2 3 2" xfId="17233" xr:uid="{00000000-0005-0000-0000-0000A3680000}"/>
    <cellStyle name="Normal 6 2 4 3 2 3 2 2" xfId="40521" xr:uid="{00000000-0005-0000-0000-0000A4680000}"/>
    <cellStyle name="Normal 6 2 4 3 2 3 3" xfId="12023" xr:uid="{00000000-0005-0000-0000-0000A5680000}"/>
    <cellStyle name="Normal 6 2 4 3 2 3 3 2" xfId="35206" xr:uid="{00000000-0005-0000-0000-0000A6680000}"/>
    <cellStyle name="Normal 6 2 4 3 2 3 4" xfId="29896" xr:uid="{00000000-0005-0000-0000-0000A7680000}"/>
    <cellStyle name="Normal 6 2 4 3 2 3 5" xfId="24581" xr:uid="{00000000-0005-0000-0000-0000A8680000}"/>
    <cellStyle name="Normal 6 2 4 3 2 4" xfId="8522" xr:uid="{00000000-0005-0000-0000-0000A9680000}"/>
    <cellStyle name="Normal 6 2 4 3 2 4 2" xfId="18944" xr:uid="{00000000-0005-0000-0000-0000AA680000}"/>
    <cellStyle name="Normal 6 2 4 3 2 4 2 2" xfId="42289" xr:uid="{00000000-0005-0000-0000-0000AB680000}"/>
    <cellStyle name="Normal 6 2 4 3 2 4 3" xfId="13790" xr:uid="{00000000-0005-0000-0000-0000AC680000}"/>
    <cellStyle name="Normal 6 2 4 3 2 4 3 2" xfId="36974" xr:uid="{00000000-0005-0000-0000-0000AD680000}"/>
    <cellStyle name="Normal 6 2 4 3 2 4 4" xfId="31664" xr:uid="{00000000-0005-0000-0000-0000AE680000}"/>
    <cellStyle name="Normal 6 2 4 3 2 4 5" xfId="26349" xr:uid="{00000000-0005-0000-0000-0000AF680000}"/>
    <cellStyle name="Normal 6 2 4 3 2 5" xfId="15571" xr:uid="{00000000-0005-0000-0000-0000B0680000}"/>
    <cellStyle name="Normal 6 2 4 3 2 5 2" xfId="38758" xr:uid="{00000000-0005-0000-0000-0000B1680000}"/>
    <cellStyle name="Normal 6 2 4 3 2 6" xfId="10262" xr:uid="{00000000-0005-0000-0000-0000B2680000}"/>
    <cellStyle name="Normal 6 2 4 3 2 6 2" xfId="33443" xr:uid="{00000000-0005-0000-0000-0000B3680000}"/>
    <cellStyle name="Normal 6 2 4 3 2 7" xfId="20889" xr:uid="{00000000-0005-0000-0000-0000B4680000}"/>
    <cellStyle name="Normal 6 2 4 3 2 7 2" xfId="28133" xr:uid="{00000000-0005-0000-0000-0000B5680000}"/>
    <cellStyle name="Normal 6 2 4 3 2 8" xfId="22818" xr:uid="{00000000-0005-0000-0000-0000B6680000}"/>
    <cellStyle name="Normal 6 2 4 3 2 9" xfId="44084" xr:uid="{00000000-0005-0000-0000-0000B7680000}"/>
    <cellStyle name="Normal 6 2 4 3 3" xfId="1701" xr:uid="{00000000-0005-0000-0000-0000B8680000}"/>
    <cellStyle name="Normal 6 2 4 3 3 10" xfId="3650" xr:uid="{00000000-0005-0000-0000-0000B9680000}"/>
    <cellStyle name="Normal 6 2 4 3 3 2" xfId="7263" xr:uid="{00000000-0005-0000-0000-0000BA680000}"/>
    <cellStyle name="Normal 6 2 4 3 3 2 2" xfId="17615" xr:uid="{00000000-0005-0000-0000-0000BB680000}"/>
    <cellStyle name="Normal 6 2 4 3 3 2 2 2" xfId="40927" xr:uid="{00000000-0005-0000-0000-0000BC680000}"/>
    <cellStyle name="Normal 6 2 4 3 3 2 3" xfId="12429" xr:uid="{00000000-0005-0000-0000-0000BD680000}"/>
    <cellStyle name="Normal 6 2 4 3 3 2 3 2" xfId="35612" xr:uid="{00000000-0005-0000-0000-0000BE680000}"/>
    <cellStyle name="Normal 6 2 4 3 3 2 4" xfId="30302" xr:uid="{00000000-0005-0000-0000-0000BF680000}"/>
    <cellStyle name="Normal 6 2 4 3 3 2 5" xfId="24987" xr:uid="{00000000-0005-0000-0000-0000C0680000}"/>
    <cellStyle name="Normal 6 2 4 3 3 3" xfId="8904" xr:uid="{00000000-0005-0000-0000-0000C1680000}"/>
    <cellStyle name="Normal 6 2 4 3 3 3 2" xfId="19350" xr:uid="{00000000-0005-0000-0000-0000C2680000}"/>
    <cellStyle name="Normal 6 2 4 3 3 3 2 2" xfId="42695" xr:uid="{00000000-0005-0000-0000-0000C3680000}"/>
    <cellStyle name="Normal 6 2 4 3 3 3 3" xfId="14196" xr:uid="{00000000-0005-0000-0000-0000C4680000}"/>
    <cellStyle name="Normal 6 2 4 3 3 3 3 2" xfId="37380" xr:uid="{00000000-0005-0000-0000-0000C5680000}"/>
    <cellStyle name="Normal 6 2 4 3 3 3 4" xfId="32070" xr:uid="{00000000-0005-0000-0000-0000C6680000}"/>
    <cellStyle name="Normal 6 2 4 3 3 3 5" xfId="26755" xr:uid="{00000000-0005-0000-0000-0000C7680000}"/>
    <cellStyle name="Normal 6 2 4 3 3 4" xfId="15977" xr:uid="{00000000-0005-0000-0000-0000C8680000}"/>
    <cellStyle name="Normal 6 2 4 3 3 4 2" xfId="39164" xr:uid="{00000000-0005-0000-0000-0000C9680000}"/>
    <cellStyle name="Normal 6 2 4 3 3 5" xfId="10668" xr:uid="{00000000-0005-0000-0000-0000CA680000}"/>
    <cellStyle name="Normal 6 2 4 3 3 5 2" xfId="33849" xr:uid="{00000000-0005-0000-0000-0000CB680000}"/>
    <cellStyle name="Normal 6 2 4 3 3 6" xfId="21295" xr:uid="{00000000-0005-0000-0000-0000CC680000}"/>
    <cellStyle name="Normal 6 2 4 3 3 6 2" xfId="28539" xr:uid="{00000000-0005-0000-0000-0000CD680000}"/>
    <cellStyle name="Normal 6 2 4 3 3 7" xfId="23224" xr:uid="{00000000-0005-0000-0000-0000CE680000}"/>
    <cellStyle name="Normal 6 2 4 3 3 8" xfId="44490" xr:uid="{00000000-0005-0000-0000-0000CF680000}"/>
    <cellStyle name="Normal 6 2 4 3 3 9" xfId="5186" xr:uid="{00000000-0005-0000-0000-0000D0680000}"/>
    <cellStyle name="Normal 6 2 4 3 4" xfId="6464" xr:uid="{00000000-0005-0000-0000-0000D1680000}"/>
    <cellStyle name="Normal 6 2 4 3 4 2" xfId="16875" xr:uid="{00000000-0005-0000-0000-0000D2680000}"/>
    <cellStyle name="Normal 6 2 4 3 4 2 2" xfId="40115" xr:uid="{00000000-0005-0000-0000-0000D3680000}"/>
    <cellStyle name="Normal 6 2 4 3 4 3" xfId="11617" xr:uid="{00000000-0005-0000-0000-0000D4680000}"/>
    <cellStyle name="Normal 6 2 4 3 4 3 2" xfId="34800" xr:uid="{00000000-0005-0000-0000-0000D5680000}"/>
    <cellStyle name="Normal 6 2 4 3 4 4" xfId="29490" xr:uid="{00000000-0005-0000-0000-0000D6680000}"/>
    <cellStyle name="Normal 6 2 4 3 4 5" xfId="24175" xr:uid="{00000000-0005-0000-0000-0000D7680000}"/>
    <cellStyle name="Normal 6 2 4 3 5" xfId="8164" xr:uid="{00000000-0005-0000-0000-0000D8680000}"/>
    <cellStyle name="Normal 6 2 4 3 5 2" xfId="18539" xr:uid="{00000000-0005-0000-0000-0000D9680000}"/>
    <cellStyle name="Normal 6 2 4 3 5 2 2" xfId="41883" xr:uid="{00000000-0005-0000-0000-0000DA680000}"/>
    <cellStyle name="Normal 6 2 4 3 5 3" xfId="13384" xr:uid="{00000000-0005-0000-0000-0000DB680000}"/>
    <cellStyle name="Normal 6 2 4 3 5 3 2" xfId="36568" xr:uid="{00000000-0005-0000-0000-0000DC680000}"/>
    <cellStyle name="Normal 6 2 4 3 5 4" xfId="31258" xr:uid="{00000000-0005-0000-0000-0000DD680000}"/>
    <cellStyle name="Normal 6 2 4 3 5 5" xfId="25943" xr:uid="{00000000-0005-0000-0000-0000DE680000}"/>
    <cellStyle name="Normal 6 2 4 3 6" xfId="15165" xr:uid="{00000000-0005-0000-0000-0000DF680000}"/>
    <cellStyle name="Normal 6 2 4 3 6 2" xfId="38352" xr:uid="{00000000-0005-0000-0000-0000E0680000}"/>
    <cellStyle name="Normal 6 2 4 3 7" xfId="9856" xr:uid="{00000000-0005-0000-0000-0000E1680000}"/>
    <cellStyle name="Normal 6 2 4 3 7 2" xfId="33037" xr:uid="{00000000-0005-0000-0000-0000E2680000}"/>
    <cellStyle name="Normal 6 2 4 3 8" xfId="20483" xr:uid="{00000000-0005-0000-0000-0000E3680000}"/>
    <cellStyle name="Normal 6 2 4 3 8 2" xfId="27727" xr:uid="{00000000-0005-0000-0000-0000E4680000}"/>
    <cellStyle name="Normal 6 2 4 3 9" xfId="22412" xr:uid="{00000000-0005-0000-0000-0000E5680000}"/>
    <cellStyle name="Normal 6 2 4 4" xfId="1029" xr:uid="{00000000-0005-0000-0000-0000E6680000}"/>
    <cellStyle name="Normal 6 2 4 4 10" xfId="5187" xr:uid="{00000000-0005-0000-0000-0000E7680000}"/>
    <cellStyle name="Normal 6 2 4 4 11" xfId="2980" xr:uid="{00000000-0005-0000-0000-0000E8680000}"/>
    <cellStyle name="Normal 6 2 4 4 2" xfId="1844" xr:uid="{00000000-0005-0000-0000-0000E9680000}"/>
    <cellStyle name="Normal 6 2 4 4 2 10" xfId="3792" xr:uid="{00000000-0005-0000-0000-0000EA680000}"/>
    <cellStyle name="Normal 6 2 4 4 2 2" xfId="7403" xr:uid="{00000000-0005-0000-0000-0000EB680000}"/>
    <cellStyle name="Normal 6 2 4 4 2 2 2" xfId="17757" xr:uid="{00000000-0005-0000-0000-0000EC680000}"/>
    <cellStyle name="Normal 6 2 4 4 2 2 2 2" xfId="41069" xr:uid="{00000000-0005-0000-0000-0000ED680000}"/>
    <cellStyle name="Normal 6 2 4 4 2 2 3" xfId="12571" xr:uid="{00000000-0005-0000-0000-0000EE680000}"/>
    <cellStyle name="Normal 6 2 4 4 2 2 3 2" xfId="35754" xr:uid="{00000000-0005-0000-0000-0000EF680000}"/>
    <cellStyle name="Normal 6 2 4 4 2 2 4" xfId="30444" xr:uid="{00000000-0005-0000-0000-0000F0680000}"/>
    <cellStyle name="Normal 6 2 4 4 2 2 5" xfId="25129" xr:uid="{00000000-0005-0000-0000-0000F1680000}"/>
    <cellStyle name="Normal 6 2 4 4 2 3" xfId="9047" xr:uid="{00000000-0005-0000-0000-0000F2680000}"/>
    <cellStyle name="Normal 6 2 4 4 2 3 2" xfId="19492" xr:uid="{00000000-0005-0000-0000-0000F3680000}"/>
    <cellStyle name="Normal 6 2 4 4 2 3 2 2" xfId="42837" xr:uid="{00000000-0005-0000-0000-0000F4680000}"/>
    <cellStyle name="Normal 6 2 4 4 2 3 3" xfId="14338" xr:uid="{00000000-0005-0000-0000-0000F5680000}"/>
    <cellStyle name="Normal 6 2 4 4 2 3 3 2" xfId="37522" xr:uid="{00000000-0005-0000-0000-0000F6680000}"/>
    <cellStyle name="Normal 6 2 4 4 2 3 4" xfId="32212" xr:uid="{00000000-0005-0000-0000-0000F7680000}"/>
    <cellStyle name="Normal 6 2 4 4 2 3 5" xfId="26897" xr:uid="{00000000-0005-0000-0000-0000F8680000}"/>
    <cellStyle name="Normal 6 2 4 4 2 4" xfId="16119" xr:uid="{00000000-0005-0000-0000-0000F9680000}"/>
    <cellStyle name="Normal 6 2 4 4 2 4 2" xfId="39306" xr:uid="{00000000-0005-0000-0000-0000FA680000}"/>
    <cellStyle name="Normal 6 2 4 4 2 5" xfId="10810" xr:uid="{00000000-0005-0000-0000-0000FB680000}"/>
    <cellStyle name="Normal 6 2 4 4 2 5 2" xfId="33991" xr:uid="{00000000-0005-0000-0000-0000FC680000}"/>
    <cellStyle name="Normal 6 2 4 4 2 6" xfId="21437" xr:uid="{00000000-0005-0000-0000-0000FD680000}"/>
    <cellStyle name="Normal 6 2 4 4 2 6 2" xfId="28681" xr:uid="{00000000-0005-0000-0000-0000FE680000}"/>
    <cellStyle name="Normal 6 2 4 4 2 7" xfId="23366" xr:uid="{00000000-0005-0000-0000-0000FF680000}"/>
    <cellStyle name="Normal 6 2 4 4 2 8" xfId="44632" xr:uid="{00000000-0005-0000-0000-000000690000}"/>
    <cellStyle name="Normal 6 2 4 4 2 9" xfId="5188" xr:uid="{00000000-0005-0000-0000-000001690000}"/>
    <cellStyle name="Normal 6 2 4 4 3" xfId="6603" xr:uid="{00000000-0005-0000-0000-000002690000}"/>
    <cellStyle name="Normal 6 2 4 4 3 2" xfId="17005" xr:uid="{00000000-0005-0000-0000-000003690000}"/>
    <cellStyle name="Normal 6 2 4 4 3 2 2" xfId="40257" xr:uid="{00000000-0005-0000-0000-000004690000}"/>
    <cellStyle name="Normal 6 2 4 4 3 3" xfId="11759" xr:uid="{00000000-0005-0000-0000-000005690000}"/>
    <cellStyle name="Normal 6 2 4 4 3 3 2" xfId="34942" xr:uid="{00000000-0005-0000-0000-000006690000}"/>
    <cellStyle name="Normal 6 2 4 4 3 4" xfId="29632" xr:uid="{00000000-0005-0000-0000-000007690000}"/>
    <cellStyle name="Normal 6 2 4 4 3 5" xfId="24317" xr:uid="{00000000-0005-0000-0000-000008690000}"/>
    <cellStyle name="Normal 6 2 4 4 4" xfId="8294" xr:uid="{00000000-0005-0000-0000-000009690000}"/>
    <cellStyle name="Normal 6 2 4 4 4 2" xfId="18680" xr:uid="{00000000-0005-0000-0000-00000A690000}"/>
    <cellStyle name="Normal 6 2 4 4 4 2 2" xfId="42025" xr:uid="{00000000-0005-0000-0000-00000B690000}"/>
    <cellStyle name="Normal 6 2 4 4 4 3" xfId="13526" xr:uid="{00000000-0005-0000-0000-00000C690000}"/>
    <cellStyle name="Normal 6 2 4 4 4 3 2" xfId="36710" xr:uid="{00000000-0005-0000-0000-00000D690000}"/>
    <cellStyle name="Normal 6 2 4 4 4 4" xfId="31400" xr:uid="{00000000-0005-0000-0000-00000E690000}"/>
    <cellStyle name="Normal 6 2 4 4 4 5" xfId="26085" xr:uid="{00000000-0005-0000-0000-00000F690000}"/>
    <cellStyle name="Normal 6 2 4 4 5" xfId="15307" xr:uid="{00000000-0005-0000-0000-000010690000}"/>
    <cellStyle name="Normal 6 2 4 4 5 2" xfId="38494" xr:uid="{00000000-0005-0000-0000-000011690000}"/>
    <cellStyle name="Normal 6 2 4 4 6" xfId="9998" xr:uid="{00000000-0005-0000-0000-000012690000}"/>
    <cellStyle name="Normal 6 2 4 4 6 2" xfId="33179" xr:uid="{00000000-0005-0000-0000-000013690000}"/>
    <cellStyle name="Normal 6 2 4 4 7" xfId="20625" xr:uid="{00000000-0005-0000-0000-000014690000}"/>
    <cellStyle name="Normal 6 2 4 4 7 2" xfId="27869" xr:uid="{00000000-0005-0000-0000-000015690000}"/>
    <cellStyle name="Normal 6 2 4 4 8" xfId="22554" xr:uid="{00000000-0005-0000-0000-000016690000}"/>
    <cellStyle name="Normal 6 2 4 4 9" xfId="43820" xr:uid="{00000000-0005-0000-0000-000017690000}"/>
    <cellStyle name="Normal 6 2 4 5" xfId="610" xr:uid="{00000000-0005-0000-0000-000018690000}"/>
    <cellStyle name="Normal 6 2 4 5 10" xfId="2574" xr:uid="{00000000-0005-0000-0000-000019690000}"/>
    <cellStyle name="Normal 6 2 4 5 2" xfId="6204" xr:uid="{00000000-0005-0000-0000-00001A690000}"/>
    <cellStyle name="Normal 6 2 4 5 2 2" xfId="16647" xr:uid="{00000000-0005-0000-0000-00001B690000}"/>
    <cellStyle name="Normal 6 2 4 5 2 2 2" xfId="39851" xr:uid="{00000000-0005-0000-0000-00001C690000}"/>
    <cellStyle name="Normal 6 2 4 5 2 3" xfId="11353" xr:uid="{00000000-0005-0000-0000-00001D690000}"/>
    <cellStyle name="Normal 6 2 4 5 2 3 2" xfId="34536" xr:uid="{00000000-0005-0000-0000-00001E690000}"/>
    <cellStyle name="Normal 6 2 4 5 2 4" xfId="29226" xr:uid="{00000000-0005-0000-0000-00001F690000}"/>
    <cellStyle name="Normal 6 2 4 5 2 5" xfId="23911" xr:uid="{00000000-0005-0000-0000-000020690000}"/>
    <cellStyle name="Normal 6 2 4 5 3" xfId="7936" xr:uid="{00000000-0005-0000-0000-000021690000}"/>
    <cellStyle name="Normal 6 2 4 5 3 2" xfId="18275" xr:uid="{00000000-0005-0000-0000-000022690000}"/>
    <cellStyle name="Normal 6 2 4 5 3 2 2" xfId="41619" xr:uid="{00000000-0005-0000-0000-000023690000}"/>
    <cellStyle name="Normal 6 2 4 5 3 3" xfId="13120" xr:uid="{00000000-0005-0000-0000-000024690000}"/>
    <cellStyle name="Normal 6 2 4 5 3 3 2" xfId="36304" xr:uid="{00000000-0005-0000-0000-000025690000}"/>
    <cellStyle name="Normal 6 2 4 5 3 4" xfId="30994" xr:uid="{00000000-0005-0000-0000-000026690000}"/>
    <cellStyle name="Normal 6 2 4 5 3 5" xfId="25679" xr:uid="{00000000-0005-0000-0000-000027690000}"/>
    <cellStyle name="Normal 6 2 4 5 4" xfId="14901" xr:uid="{00000000-0005-0000-0000-000028690000}"/>
    <cellStyle name="Normal 6 2 4 5 4 2" xfId="38088" xr:uid="{00000000-0005-0000-0000-000029690000}"/>
    <cellStyle name="Normal 6 2 4 5 5" xfId="9592" xr:uid="{00000000-0005-0000-0000-00002A690000}"/>
    <cellStyle name="Normal 6 2 4 5 5 2" xfId="32773" xr:uid="{00000000-0005-0000-0000-00002B690000}"/>
    <cellStyle name="Normal 6 2 4 5 6" xfId="20219" xr:uid="{00000000-0005-0000-0000-00002C690000}"/>
    <cellStyle name="Normal 6 2 4 5 6 2" xfId="27463" xr:uid="{00000000-0005-0000-0000-00002D690000}"/>
    <cellStyle name="Normal 6 2 4 5 7" xfId="22148" xr:uid="{00000000-0005-0000-0000-00002E690000}"/>
    <cellStyle name="Normal 6 2 4 5 8" xfId="43414" xr:uid="{00000000-0005-0000-0000-00002F690000}"/>
    <cellStyle name="Normal 6 2 4 5 9" xfId="5189" xr:uid="{00000000-0005-0000-0000-000030690000}"/>
    <cellStyle name="Normal 6 2 4 6" xfId="1437" xr:uid="{00000000-0005-0000-0000-000031690000}"/>
    <cellStyle name="Normal 6 2 4 6 10" xfId="3386" xr:uid="{00000000-0005-0000-0000-000032690000}"/>
    <cellStyle name="Normal 6 2 4 6 2" xfId="7003" xr:uid="{00000000-0005-0000-0000-000033690000}"/>
    <cellStyle name="Normal 6 2 4 6 2 2" xfId="17375" xr:uid="{00000000-0005-0000-0000-000034690000}"/>
    <cellStyle name="Normal 6 2 4 6 2 2 2" xfId="40663" xr:uid="{00000000-0005-0000-0000-000035690000}"/>
    <cellStyle name="Normal 6 2 4 6 2 3" xfId="12165" xr:uid="{00000000-0005-0000-0000-000036690000}"/>
    <cellStyle name="Normal 6 2 4 6 2 3 2" xfId="35348" xr:uid="{00000000-0005-0000-0000-000037690000}"/>
    <cellStyle name="Normal 6 2 4 6 2 4" xfId="30038" xr:uid="{00000000-0005-0000-0000-000038690000}"/>
    <cellStyle name="Normal 6 2 4 6 2 5" xfId="24723" xr:uid="{00000000-0005-0000-0000-000039690000}"/>
    <cellStyle name="Normal 6 2 4 6 3" xfId="8664" xr:uid="{00000000-0005-0000-0000-00003A690000}"/>
    <cellStyle name="Normal 6 2 4 6 3 2" xfId="19086" xr:uid="{00000000-0005-0000-0000-00003B690000}"/>
    <cellStyle name="Normal 6 2 4 6 3 2 2" xfId="42431" xr:uid="{00000000-0005-0000-0000-00003C690000}"/>
    <cellStyle name="Normal 6 2 4 6 3 3" xfId="13932" xr:uid="{00000000-0005-0000-0000-00003D690000}"/>
    <cellStyle name="Normal 6 2 4 6 3 3 2" xfId="37116" xr:uid="{00000000-0005-0000-0000-00003E690000}"/>
    <cellStyle name="Normal 6 2 4 6 3 4" xfId="31806" xr:uid="{00000000-0005-0000-0000-00003F690000}"/>
    <cellStyle name="Normal 6 2 4 6 3 5" xfId="26491" xr:uid="{00000000-0005-0000-0000-000040690000}"/>
    <cellStyle name="Normal 6 2 4 6 4" xfId="15713" xr:uid="{00000000-0005-0000-0000-000041690000}"/>
    <cellStyle name="Normal 6 2 4 6 4 2" xfId="38900" xr:uid="{00000000-0005-0000-0000-000042690000}"/>
    <cellStyle name="Normal 6 2 4 6 5" xfId="10404" xr:uid="{00000000-0005-0000-0000-000043690000}"/>
    <cellStyle name="Normal 6 2 4 6 5 2" xfId="33585" xr:uid="{00000000-0005-0000-0000-000044690000}"/>
    <cellStyle name="Normal 6 2 4 6 6" xfId="21031" xr:uid="{00000000-0005-0000-0000-000045690000}"/>
    <cellStyle name="Normal 6 2 4 6 6 2" xfId="28275" xr:uid="{00000000-0005-0000-0000-000046690000}"/>
    <cellStyle name="Normal 6 2 4 6 7" xfId="22960" xr:uid="{00000000-0005-0000-0000-000047690000}"/>
    <cellStyle name="Normal 6 2 4 6 8" xfId="44226" xr:uid="{00000000-0005-0000-0000-000048690000}"/>
    <cellStyle name="Normal 6 2 4 6 9" xfId="5190" xr:uid="{00000000-0005-0000-0000-000049690000}"/>
    <cellStyle name="Normal 6 2 4 7" xfId="6071" xr:uid="{00000000-0005-0000-0000-00004A690000}"/>
    <cellStyle name="Normal 6 2 4 7 2" xfId="16526" xr:uid="{00000000-0005-0000-0000-00004B690000}"/>
    <cellStyle name="Normal 6 2 4 7 2 2" xfId="39717" xr:uid="{00000000-0005-0000-0000-00004C690000}"/>
    <cellStyle name="Normal 6 2 4 7 3" xfId="11219" xr:uid="{00000000-0005-0000-0000-00004D690000}"/>
    <cellStyle name="Normal 6 2 4 7 3 2" xfId="34402" xr:uid="{00000000-0005-0000-0000-00004E690000}"/>
    <cellStyle name="Normal 6 2 4 7 4" xfId="29092" xr:uid="{00000000-0005-0000-0000-00004F690000}"/>
    <cellStyle name="Normal 6 2 4 7 5" xfId="23777" xr:uid="{00000000-0005-0000-0000-000050690000}"/>
    <cellStyle name="Normal 6 2 4 8" xfId="7815" xr:uid="{00000000-0005-0000-0000-000051690000}"/>
    <cellStyle name="Normal 6 2 4 8 2" xfId="18142" xr:uid="{00000000-0005-0000-0000-000052690000}"/>
    <cellStyle name="Normal 6 2 4 8 2 2" xfId="41485" xr:uid="{00000000-0005-0000-0000-000053690000}"/>
    <cellStyle name="Normal 6 2 4 8 3" xfId="12986" xr:uid="{00000000-0005-0000-0000-000054690000}"/>
    <cellStyle name="Normal 6 2 4 8 3 2" xfId="36170" xr:uid="{00000000-0005-0000-0000-000055690000}"/>
    <cellStyle name="Normal 6 2 4 8 4" xfId="30860" xr:uid="{00000000-0005-0000-0000-000056690000}"/>
    <cellStyle name="Normal 6 2 4 8 5" xfId="25545" xr:uid="{00000000-0005-0000-0000-000057690000}"/>
    <cellStyle name="Normal 6 2 4 9" xfId="14767" xr:uid="{00000000-0005-0000-0000-000058690000}"/>
    <cellStyle name="Normal 6 2 4 9 2" xfId="37954" xr:uid="{00000000-0005-0000-0000-000059690000}"/>
    <cellStyle name="Normal 6 2 5" xfId="698" xr:uid="{00000000-0005-0000-0000-00005A690000}"/>
    <cellStyle name="Normal 6 2 5 10" xfId="43499" xr:uid="{00000000-0005-0000-0000-00005B690000}"/>
    <cellStyle name="Normal 6 2 5 11" xfId="5191" xr:uid="{00000000-0005-0000-0000-00005C690000}"/>
    <cellStyle name="Normal 6 2 5 12" xfId="2659" xr:uid="{00000000-0005-0000-0000-00005D690000}"/>
    <cellStyle name="Normal 6 2 5 2" xfId="1114" xr:uid="{00000000-0005-0000-0000-00005E690000}"/>
    <cellStyle name="Normal 6 2 5 2 10" xfId="5192" xr:uid="{00000000-0005-0000-0000-00005F690000}"/>
    <cellStyle name="Normal 6 2 5 2 11" xfId="3065" xr:uid="{00000000-0005-0000-0000-000060690000}"/>
    <cellStyle name="Normal 6 2 5 2 2" xfId="1929" xr:uid="{00000000-0005-0000-0000-000061690000}"/>
    <cellStyle name="Normal 6 2 5 2 2 10" xfId="3877" xr:uid="{00000000-0005-0000-0000-000062690000}"/>
    <cellStyle name="Normal 6 2 5 2 2 2" xfId="7487" xr:uid="{00000000-0005-0000-0000-000063690000}"/>
    <cellStyle name="Normal 6 2 5 2 2 2 2" xfId="17830" xr:uid="{00000000-0005-0000-0000-000064690000}"/>
    <cellStyle name="Normal 6 2 5 2 2 2 2 2" xfId="41154" xr:uid="{00000000-0005-0000-0000-000065690000}"/>
    <cellStyle name="Normal 6 2 5 2 2 2 3" xfId="12656" xr:uid="{00000000-0005-0000-0000-000066690000}"/>
    <cellStyle name="Normal 6 2 5 2 2 2 3 2" xfId="35839" xr:uid="{00000000-0005-0000-0000-000067690000}"/>
    <cellStyle name="Normal 6 2 5 2 2 2 4" xfId="30529" xr:uid="{00000000-0005-0000-0000-000068690000}"/>
    <cellStyle name="Normal 6 2 5 2 2 2 5" xfId="25214" xr:uid="{00000000-0005-0000-0000-000069690000}"/>
    <cellStyle name="Normal 6 2 5 2 2 3" xfId="9120" xr:uid="{00000000-0005-0000-0000-00006A690000}"/>
    <cellStyle name="Normal 6 2 5 2 2 3 2" xfId="19577" xr:uid="{00000000-0005-0000-0000-00006B690000}"/>
    <cellStyle name="Normal 6 2 5 2 2 3 2 2" xfId="42922" xr:uid="{00000000-0005-0000-0000-00006C690000}"/>
    <cellStyle name="Normal 6 2 5 2 2 3 3" xfId="14423" xr:uid="{00000000-0005-0000-0000-00006D690000}"/>
    <cellStyle name="Normal 6 2 5 2 2 3 3 2" xfId="37607" xr:uid="{00000000-0005-0000-0000-00006E690000}"/>
    <cellStyle name="Normal 6 2 5 2 2 3 4" xfId="32297" xr:uid="{00000000-0005-0000-0000-00006F690000}"/>
    <cellStyle name="Normal 6 2 5 2 2 3 5" xfId="26982" xr:uid="{00000000-0005-0000-0000-000070690000}"/>
    <cellStyle name="Normal 6 2 5 2 2 4" xfId="16204" xr:uid="{00000000-0005-0000-0000-000071690000}"/>
    <cellStyle name="Normal 6 2 5 2 2 4 2" xfId="39391" xr:uid="{00000000-0005-0000-0000-000072690000}"/>
    <cellStyle name="Normal 6 2 5 2 2 5" xfId="10895" xr:uid="{00000000-0005-0000-0000-000073690000}"/>
    <cellStyle name="Normal 6 2 5 2 2 5 2" xfId="34076" xr:uid="{00000000-0005-0000-0000-000074690000}"/>
    <cellStyle name="Normal 6 2 5 2 2 6" xfId="21522" xr:uid="{00000000-0005-0000-0000-000075690000}"/>
    <cellStyle name="Normal 6 2 5 2 2 6 2" xfId="28766" xr:uid="{00000000-0005-0000-0000-000076690000}"/>
    <cellStyle name="Normal 6 2 5 2 2 7" xfId="23451" xr:uid="{00000000-0005-0000-0000-000077690000}"/>
    <cellStyle name="Normal 6 2 5 2 2 8" xfId="44717" xr:uid="{00000000-0005-0000-0000-000078690000}"/>
    <cellStyle name="Normal 6 2 5 2 2 9" xfId="5193" xr:uid="{00000000-0005-0000-0000-000079690000}"/>
    <cellStyle name="Normal 6 2 5 2 3" xfId="6687" xr:uid="{00000000-0005-0000-0000-00007A690000}"/>
    <cellStyle name="Normal 6 2 5 2 3 2" xfId="17078" xr:uid="{00000000-0005-0000-0000-00007B690000}"/>
    <cellStyle name="Normal 6 2 5 2 3 2 2" xfId="40342" xr:uid="{00000000-0005-0000-0000-00007C690000}"/>
    <cellStyle name="Normal 6 2 5 2 3 3" xfId="11844" xr:uid="{00000000-0005-0000-0000-00007D690000}"/>
    <cellStyle name="Normal 6 2 5 2 3 3 2" xfId="35027" xr:uid="{00000000-0005-0000-0000-00007E690000}"/>
    <cellStyle name="Normal 6 2 5 2 3 4" xfId="29717" xr:uid="{00000000-0005-0000-0000-00007F690000}"/>
    <cellStyle name="Normal 6 2 5 2 3 5" xfId="24402" xr:uid="{00000000-0005-0000-0000-000080690000}"/>
    <cellStyle name="Normal 6 2 5 2 4" xfId="8367" xr:uid="{00000000-0005-0000-0000-000081690000}"/>
    <cellStyle name="Normal 6 2 5 2 4 2" xfId="18765" xr:uid="{00000000-0005-0000-0000-000082690000}"/>
    <cellStyle name="Normal 6 2 5 2 4 2 2" xfId="42110" xr:uid="{00000000-0005-0000-0000-000083690000}"/>
    <cellStyle name="Normal 6 2 5 2 4 3" xfId="13611" xr:uid="{00000000-0005-0000-0000-000084690000}"/>
    <cellStyle name="Normal 6 2 5 2 4 3 2" xfId="36795" xr:uid="{00000000-0005-0000-0000-000085690000}"/>
    <cellStyle name="Normal 6 2 5 2 4 4" xfId="31485" xr:uid="{00000000-0005-0000-0000-000086690000}"/>
    <cellStyle name="Normal 6 2 5 2 4 5" xfId="26170" xr:uid="{00000000-0005-0000-0000-000087690000}"/>
    <cellStyle name="Normal 6 2 5 2 5" xfId="15392" xr:uid="{00000000-0005-0000-0000-000088690000}"/>
    <cellStyle name="Normal 6 2 5 2 5 2" xfId="38579" xr:uid="{00000000-0005-0000-0000-000089690000}"/>
    <cellStyle name="Normal 6 2 5 2 6" xfId="10083" xr:uid="{00000000-0005-0000-0000-00008A690000}"/>
    <cellStyle name="Normal 6 2 5 2 6 2" xfId="33264" xr:uid="{00000000-0005-0000-0000-00008B690000}"/>
    <cellStyle name="Normal 6 2 5 2 7" xfId="20710" xr:uid="{00000000-0005-0000-0000-00008C690000}"/>
    <cellStyle name="Normal 6 2 5 2 7 2" xfId="27954" xr:uid="{00000000-0005-0000-0000-00008D690000}"/>
    <cellStyle name="Normal 6 2 5 2 8" xfId="22639" xr:uid="{00000000-0005-0000-0000-00008E690000}"/>
    <cellStyle name="Normal 6 2 5 2 9" xfId="43905" xr:uid="{00000000-0005-0000-0000-00008F690000}"/>
    <cellStyle name="Normal 6 2 5 3" xfId="1522" xr:uid="{00000000-0005-0000-0000-000090690000}"/>
    <cellStyle name="Normal 6 2 5 3 10" xfId="3471" xr:uid="{00000000-0005-0000-0000-000091690000}"/>
    <cellStyle name="Normal 6 2 5 3 2" xfId="7087" xr:uid="{00000000-0005-0000-0000-000092690000}"/>
    <cellStyle name="Normal 6 2 5 3 2 2" xfId="17448" xr:uid="{00000000-0005-0000-0000-000093690000}"/>
    <cellStyle name="Normal 6 2 5 3 2 2 2" xfId="40748" xr:uid="{00000000-0005-0000-0000-000094690000}"/>
    <cellStyle name="Normal 6 2 5 3 2 3" xfId="12250" xr:uid="{00000000-0005-0000-0000-000095690000}"/>
    <cellStyle name="Normal 6 2 5 3 2 3 2" xfId="35433" xr:uid="{00000000-0005-0000-0000-000096690000}"/>
    <cellStyle name="Normal 6 2 5 3 2 4" xfId="30123" xr:uid="{00000000-0005-0000-0000-000097690000}"/>
    <cellStyle name="Normal 6 2 5 3 2 5" xfId="24808" xr:uid="{00000000-0005-0000-0000-000098690000}"/>
    <cellStyle name="Normal 6 2 5 3 3" xfId="8737" xr:uid="{00000000-0005-0000-0000-000099690000}"/>
    <cellStyle name="Normal 6 2 5 3 3 2" xfId="19171" xr:uid="{00000000-0005-0000-0000-00009A690000}"/>
    <cellStyle name="Normal 6 2 5 3 3 2 2" xfId="42516" xr:uid="{00000000-0005-0000-0000-00009B690000}"/>
    <cellStyle name="Normal 6 2 5 3 3 3" xfId="14017" xr:uid="{00000000-0005-0000-0000-00009C690000}"/>
    <cellStyle name="Normal 6 2 5 3 3 3 2" xfId="37201" xr:uid="{00000000-0005-0000-0000-00009D690000}"/>
    <cellStyle name="Normal 6 2 5 3 3 4" xfId="31891" xr:uid="{00000000-0005-0000-0000-00009E690000}"/>
    <cellStyle name="Normal 6 2 5 3 3 5" xfId="26576" xr:uid="{00000000-0005-0000-0000-00009F690000}"/>
    <cellStyle name="Normal 6 2 5 3 4" xfId="15798" xr:uid="{00000000-0005-0000-0000-0000A0690000}"/>
    <cellStyle name="Normal 6 2 5 3 4 2" xfId="38985" xr:uid="{00000000-0005-0000-0000-0000A1690000}"/>
    <cellStyle name="Normal 6 2 5 3 5" xfId="10489" xr:uid="{00000000-0005-0000-0000-0000A2690000}"/>
    <cellStyle name="Normal 6 2 5 3 5 2" xfId="33670" xr:uid="{00000000-0005-0000-0000-0000A3690000}"/>
    <cellStyle name="Normal 6 2 5 3 6" xfId="21116" xr:uid="{00000000-0005-0000-0000-0000A4690000}"/>
    <cellStyle name="Normal 6 2 5 3 6 2" xfId="28360" xr:uid="{00000000-0005-0000-0000-0000A5690000}"/>
    <cellStyle name="Normal 6 2 5 3 7" xfId="23045" xr:uid="{00000000-0005-0000-0000-0000A6690000}"/>
    <cellStyle name="Normal 6 2 5 3 8" xfId="44311" xr:uid="{00000000-0005-0000-0000-0000A7690000}"/>
    <cellStyle name="Normal 6 2 5 3 9" xfId="5194" xr:uid="{00000000-0005-0000-0000-0000A8690000}"/>
    <cellStyle name="Normal 6 2 5 4" xfId="6288" xr:uid="{00000000-0005-0000-0000-0000A9690000}"/>
    <cellStyle name="Normal 6 2 5 4 2" xfId="16720" xr:uid="{00000000-0005-0000-0000-0000AA690000}"/>
    <cellStyle name="Normal 6 2 5 4 2 2" xfId="39936" xr:uid="{00000000-0005-0000-0000-0000AB690000}"/>
    <cellStyle name="Normal 6 2 5 4 3" xfId="11438" xr:uid="{00000000-0005-0000-0000-0000AC690000}"/>
    <cellStyle name="Normal 6 2 5 4 3 2" xfId="34621" xr:uid="{00000000-0005-0000-0000-0000AD690000}"/>
    <cellStyle name="Normal 6 2 5 4 4" xfId="29311" xr:uid="{00000000-0005-0000-0000-0000AE690000}"/>
    <cellStyle name="Normal 6 2 5 4 5" xfId="23996" xr:uid="{00000000-0005-0000-0000-0000AF690000}"/>
    <cellStyle name="Normal 6 2 5 5" xfId="8009" xr:uid="{00000000-0005-0000-0000-0000B0690000}"/>
    <cellStyle name="Normal 6 2 5 5 2" xfId="18360" xr:uid="{00000000-0005-0000-0000-0000B1690000}"/>
    <cellStyle name="Normal 6 2 5 5 2 2" xfId="41704" xr:uid="{00000000-0005-0000-0000-0000B2690000}"/>
    <cellStyle name="Normal 6 2 5 5 3" xfId="13205" xr:uid="{00000000-0005-0000-0000-0000B3690000}"/>
    <cellStyle name="Normal 6 2 5 5 3 2" xfId="36389" xr:uid="{00000000-0005-0000-0000-0000B4690000}"/>
    <cellStyle name="Normal 6 2 5 5 4" xfId="31079" xr:uid="{00000000-0005-0000-0000-0000B5690000}"/>
    <cellStyle name="Normal 6 2 5 5 5" xfId="25764" xr:uid="{00000000-0005-0000-0000-0000B6690000}"/>
    <cellStyle name="Normal 6 2 5 6" xfId="14986" xr:uid="{00000000-0005-0000-0000-0000B7690000}"/>
    <cellStyle name="Normal 6 2 5 6 2" xfId="38173" xr:uid="{00000000-0005-0000-0000-0000B8690000}"/>
    <cellStyle name="Normal 6 2 5 7" xfId="9677" xr:uid="{00000000-0005-0000-0000-0000B9690000}"/>
    <cellStyle name="Normal 6 2 5 7 2" xfId="32858" xr:uid="{00000000-0005-0000-0000-0000BA690000}"/>
    <cellStyle name="Normal 6 2 5 8" xfId="20304" xr:uid="{00000000-0005-0000-0000-0000BB690000}"/>
    <cellStyle name="Normal 6 2 5 8 2" xfId="27548" xr:uid="{00000000-0005-0000-0000-0000BC690000}"/>
    <cellStyle name="Normal 6 2 5 9" xfId="22233" xr:uid="{00000000-0005-0000-0000-0000BD690000}"/>
    <cellStyle name="Normal 6 2 6" xfId="835" xr:uid="{00000000-0005-0000-0000-0000BE690000}"/>
    <cellStyle name="Normal 6 2 6 10" xfId="43628" xr:uid="{00000000-0005-0000-0000-0000BF690000}"/>
    <cellStyle name="Normal 6 2 6 11" xfId="5195" xr:uid="{00000000-0005-0000-0000-0000C0690000}"/>
    <cellStyle name="Normal 6 2 6 12" xfId="2788" xr:uid="{00000000-0005-0000-0000-0000C1690000}"/>
    <cellStyle name="Normal 6 2 6 2" xfId="1243" xr:uid="{00000000-0005-0000-0000-0000C2690000}"/>
    <cellStyle name="Normal 6 2 6 2 10" xfId="5196" xr:uid="{00000000-0005-0000-0000-0000C3690000}"/>
    <cellStyle name="Normal 6 2 6 2 11" xfId="3194" xr:uid="{00000000-0005-0000-0000-0000C4690000}"/>
    <cellStyle name="Normal 6 2 6 2 2" xfId="2058" xr:uid="{00000000-0005-0000-0000-0000C5690000}"/>
    <cellStyle name="Normal 6 2 6 2 2 10" xfId="4006" xr:uid="{00000000-0005-0000-0000-0000C6690000}"/>
    <cellStyle name="Normal 6 2 6 2 2 2" xfId="7614" xr:uid="{00000000-0005-0000-0000-0000C7690000}"/>
    <cellStyle name="Normal 6 2 6 2 2 2 2" xfId="17947" xr:uid="{00000000-0005-0000-0000-0000C8690000}"/>
    <cellStyle name="Normal 6 2 6 2 2 2 2 2" xfId="41283" xr:uid="{00000000-0005-0000-0000-0000C9690000}"/>
    <cellStyle name="Normal 6 2 6 2 2 2 3" xfId="12785" xr:uid="{00000000-0005-0000-0000-0000CA690000}"/>
    <cellStyle name="Normal 6 2 6 2 2 2 3 2" xfId="35968" xr:uid="{00000000-0005-0000-0000-0000CB690000}"/>
    <cellStyle name="Normal 6 2 6 2 2 2 4" xfId="30658" xr:uid="{00000000-0005-0000-0000-0000CC690000}"/>
    <cellStyle name="Normal 6 2 6 2 2 2 5" xfId="25343" xr:uid="{00000000-0005-0000-0000-0000CD690000}"/>
    <cellStyle name="Normal 6 2 6 2 2 3" xfId="9237" xr:uid="{00000000-0005-0000-0000-0000CE690000}"/>
    <cellStyle name="Normal 6 2 6 2 2 3 2" xfId="19706" xr:uid="{00000000-0005-0000-0000-0000CF690000}"/>
    <cellStyle name="Normal 6 2 6 2 2 3 2 2" xfId="43051" xr:uid="{00000000-0005-0000-0000-0000D0690000}"/>
    <cellStyle name="Normal 6 2 6 2 2 3 3" xfId="14552" xr:uid="{00000000-0005-0000-0000-0000D1690000}"/>
    <cellStyle name="Normal 6 2 6 2 2 3 3 2" xfId="37736" xr:uid="{00000000-0005-0000-0000-0000D2690000}"/>
    <cellStyle name="Normal 6 2 6 2 2 3 4" xfId="32426" xr:uid="{00000000-0005-0000-0000-0000D3690000}"/>
    <cellStyle name="Normal 6 2 6 2 2 3 5" xfId="27111" xr:uid="{00000000-0005-0000-0000-0000D4690000}"/>
    <cellStyle name="Normal 6 2 6 2 2 4" xfId="16333" xr:uid="{00000000-0005-0000-0000-0000D5690000}"/>
    <cellStyle name="Normal 6 2 6 2 2 4 2" xfId="39520" xr:uid="{00000000-0005-0000-0000-0000D6690000}"/>
    <cellStyle name="Normal 6 2 6 2 2 5" xfId="11024" xr:uid="{00000000-0005-0000-0000-0000D7690000}"/>
    <cellStyle name="Normal 6 2 6 2 2 5 2" xfId="34205" xr:uid="{00000000-0005-0000-0000-0000D8690000}"/>
    <cellStyle name="Normal 6 2 6 2 2 6" xfId="21651" xr:uid="{00000000-0005-0000-0000-0000D9690000}"/>
    <cellStyle name="Normal 6 2 6 2 2 6 2" xfId="28895" xr:uid="{00000000-0005-0000-0000-0000DA690000}"/>
    <cellStyle name="Normal 6 2 6 2 2 7" xfId="23580" xr:uid="{00000000-0005-0000-0000-0000DB690000}"/>
    <cellStyle name="Normal 6 2 6 2 2 8" xfId="44846" xr:uid="{00000000-0005-0000-0000-0000DC690000}"/>
    <cellStyle name="Normal 6 2 6 2 2 9" xfId="5197" xr:uid="{00000000-0005-0000-0000-0000DD690000}"/>
    <cellStyle name="Normal 6 2 6 2 3" xfId="6814" xr:uid="{00000000-0005-0000-0000-0000DE690000}"/>
    <cellStyle name="Normal 6 2 6 2 3 2" xfId="17183" xr:uid="{00000000-0005-0000-0000-0000DF690000}"/>
    <cellStyle name="Normal 6 2 6 2 3 2 2" xfId="40471" xr:uid="{00000000-0005-0000-0000-0000E0690000}"/>
    <cellStyle name="Normal 6 2 6 2 3 3" xfId="11973" xr:uid="{00000000-0005-0000-0000-0000E1690000}"/>
    <cellStyle name="Normal 6 2 6 2 3 3 2" xfId="35156" xr:uid="{00000000-0005-0000-0000-0000E2690000}"/>
    <cellStyle name="Normal 6 2 6 2 3 4" xfId="29846" xr:uid="{00000000-0005-0000-0000-0000E3690000}"/>
    <cellStyle name="Normal 6 2 6 2 3 5" xfId="24531" xr:uid="{00000000-0005-0000-0000-0000E4690000}"/>
    <cellStyle name="Normal 6 2 6 2 4" xfId="8472" xr:uid="{00000000-0005-0000-0000-0000E5690000}"/>
    <cellStyle name="Normal 6 2 6 2 4 2" xfId="18894" xr:uid="{00000000-0005-0000-0000-0000E6690000}"/>
    <cellStyle name="Normal 6 2 6 2 4 2 2" xfId="42239" xr:uid="{00000000-0005-0000-0000-0000E7690000}"/>
    <cellStyle name="Normal 6 2 6 2 4 3" xfId="13740" xr:uid="{00000000-0005-0000-0000-0000E8690000}"/>
    <cellStyle name="Normal 6 2 6 2 4 3 2" xfId="36924" xr:uid="{00000000-0005-0000-0000-0000E9690000}"/>
    <cellStyle name="Normal 6 2 6 2 4 4" xfId="31614" xr:uid="{00000000-0005-0000-0000-0000EA690000}"/>
    <cellStyle name="Normal 6 2 6 2 4 5" xfId="26299" xr:uid="{00000000-0005-0000-0000-0000EB690000}"/>
    <cellStyle name="Normal 6 2 6 2 5" xfId="15521" xr:uid="{00000000-0005-0000-0000-0000EC690000}"/>
    <cellStyle name="Normal 6 2 6 2 5 2" xfId="38708" xr:uid="{00000000-0005-0000-0000-0000ED690000}"/>
    <cellStyle name="Normal 6 2 6 2 6" xfId="10212" xr:uid="{00000000-0005-0000-0000-0000EE690000}"/>
    <cellStyle name="Normal 6 2 6 2 6 2" xfId="33393" xr:uid="{00000000-0005-0000-0000-0000EF690000}"/>
    <cellStyle name="Normal 6 2 6 2 7" xfId="20839" xr:uid="{00000000-0005-0000-0000-0000F0690000}"/>
    <cellStyle name="Normal 6 2 6 2 7 2" xfId="28083" xr:uid="{00000000-0005-0000-0000-0000F1690000}"/>
    <cellStyle name="Normal 6 2 6 2 8" xfId="22768" xr:uid="{00000000-0005-0000-0000-0000F2690000}"/>
    <cellStyle name="Normal 6 2 6 2 9" xfId="44034" xr:uid="{00000000-0005-0000-0000-0000F3690000}"/>
    <cellStyle name="Normal 6 2 6 3" xfId="1651" xr:uid="{00000000-0005-0000-0000-0000F4690000}"/>
    <cellStyle name="Normal 6 2 6 3 10" xfId="3600" xr:uid="{00000000-0005-0000-0000-0000F5690000}"/>
    <cellStyle name="Normal 6 2 6 3 2" xfId="7214" xr:uid="{00000000-0005-0000-0000-0000F6690000}"/>
    <cellStyle name="Normal 6 2 6 3 2 2" xfId="17565" xr:uid="{00000000-0005-0000-0000-0000F7690000}"/>
    <cellStyle name="Normal 6 2 6 3 2 2 2" xfId="40877" xr:uid="{00000000-0005-0000-0000-0000F8690000}"/>
    <cellStyle name="Normal 6 2 6 3 2 3" xfId="12379" xr:uid="{00000000-0005-0000-0000-0000F9690000}"/>
    <cellStyle name="Normal 6 2 6 3 2 3 2" xfId="35562" xr:uid="{00000000-0005-0000-0000-0000FA690000}"/>
    <cellStyle name="Normal 6 2 6 3 2 4" xfId="30252" xr:uid="{00000000-0005-0000-0000-0000FB690000}"/>
    <cellStyle name="Normal 6 2 6 3 2 5" xfId="24937" xr:uid="{00000000-0005-0000-0000-0000FC690000}"/>
    <cellStyle name="Normal 6 2 6 3 3" xfId="8854" xr:uid="{00000000-0005-0000-0000-0000FD690000}"/>
    <cellStyle name="Normal 6 2 6 3 3 2" xfId="19300" xr:uid="{00000000-0005-0000-0000-0000FE690000}"/>
    <cellStyle name="Normal 6 2 6 3 3 2 2" xfId="42645" xr:uid="{00000000-0005-0000-0000-0000FF690000}"/>
    <cellStyle name="Normal 6 2 6 3 3 3" xfId="14146" xr:uid="{00000000-0005-0000-0000-0000006A0000}"/>
    <cellStyle name="Normal 6 2 6 3 3 3 2" xfId="37330" xr:uid="{00000000-0005-0000-0000-0000016A0000}"/>
    <cellStyle name="Normal 6 2 6 3 3 4" xfId="32020" xr:uid="{00000000-0005-0000-0000-0000026A0000}"/>
    <cellStyle name="Normal 6 2 6 3 3 5" xfId="26705" xr:uid="{00000000-0005-0000-0000-0000036A0000}"/>
    <cellStyle name="Normal 6 2 6 3 4" xfId="15927" xr:uid="{00000000-0005-0000-0000-0000046A0000}"/>
    <cellStyle name="Normal 6 2 6 3 4 2" xfId="39114" xr:uid="{00000000-0005-0000-0000-0000056A0000}"/>
    <cellStyle name="Normal 6 2 6 3 5" xfId="10618" xr:uid="{00000000-0005-0000-0000-0000066A0000}"/>
    <cellStyle name="Normal 6 2 6 3 5 2" xfId="33799" xr:uid="{00000000-0005-0000-0000-0000076A0000}"/>
    <cellStyle name="Normal 6 2 6 3 6" xfId="21245" xr:uid="{00000000-0005-0000-0000-0000086A0000}"/>
    <cellStyle name="Normal 6 2 6 3 6 2" xfId="28489" xr:uid="{00000000-0005-0000-0000-0000096A0000}"/>
    <cellStyle name="Normal 6 2 6 3 7" xfId="23174" xr:uid="{00000000-0005-0000-0000-00000A6A0000}"/>
    <cellStyle name="Normal 6 2 6 3 8" xfId="44440" xr:uid="{00000000-0005-0000-0000-00000B6A0000}"/>
    <cellStyle name="Normal 6 2 6 3 9" xfId="5198" xr:uid="{00000000-0005-0000-0000-00000C6A0000}"/>
    <cellStyle name="Normal 6 2 6 4" xfId="6415" xr:uid="{00000000-0005-0000-0000-00000D6A0000}"/>
    <cellStyle name="Normal 6 2 6 4 2" xfId="16825" xr:uid="{00000000-0005-0000-0000-00000E6A0000}"/>
    <cellStyle name="Normal 6 2 6 4 2 2" xfId="40065" xr:uid="{00000000-0005-0000-0000-00000F6A0000}"/>
    <cellStyle name="Normal 6 2 6 4 3" xfId="11567" xr:uid="{00000000-0005-0000-0000-0000106A0000}"/>
    <cellStyle name="Normal 6 2 6 4 3 2" xfId="34750" xr:uid="{00000000-0005-0000-0000-0000116A0000}"/>
    <cellStyle name="Normal 6 2 6 4 4" xfId="29440" xr:uid="{00000000-0005-0000-0000-0000126A0000}"/>
    <cellStyle name="Normal 6 2 6 4 5" xfId="24125" xr:uid="{00000000-0005-0000-0000-0000136A0000}"/>
    <cellStyle name="Normal 6 2 6 5" xfId="8114" xr:uid="{00000000-0005-0000-0000-0000146A0000}"/>
    <cellStyle name="Normal 6 2 6 5 2" xfId="18489" xr:uid="{00000000-0005-0000-0000-0000156A0000}"/>
    <cellStyle name="Normal 6 2 6 5 2 2" xfId="41833" xr:uid="{00000000-0005-0000-0000-0000166A0000}"/>
    <cellStyle name="Normal 6 2 6 5 3" xfId="13334" xr:uid="{00000000-0005-0000-0000-0000176A0000}"/>
    <cellStyle name="Normal 6 2 6 5 3 2" xfId="36518" xr:uid="{00000000-0005-0000-0000-0000186A0000}"/>
    <cellStyle name="Normal 6 2 6 5 4" xfId="31208" xr:uid="{00000000-0005-0000-0000-0000196A0000}"/>
    <cellStyle name="Normal 6 2 6 5 5" xfId="25893" xr:uid="{00000000-0005-0000-0000-00001A6A0000}"/>
    <cellStyle name="Normal 6 2 6 6" xfId="15115" xr:uid="{00000000-0005-0000-0000-00001B6A0000}"/>
    <cellStyle name="Normal 6 2 6 6 2" xfId="38302" xr:uid="{00000000-0005-0000-0000-00001C6A0000}"/>
    <cellStyle name="Normal 6 2 6 7" xfId="9806" xr:uid="{00000000-0005-0000-0000-00001D6A0000}"/>
    <cellStyle name="Normal 6 2 6 7 2" xfId="32987" xr:uid="{00000000-0005-0000-0000-00001E6A0000}"/>
    <cellStyle name="Normal 6 2 6 8" xfId="20433" xr:uid="{00000000-0005-0000-0000-00001F6A0000}"/>
    <cellStyle name="Normal 6 2 6 8 2" xfId="27677" xr:uid="{00000000-0005-0000-0000-0000206A0000}"/>
    <cellStyle name="Normal 6 2 6 9" xfId="22362" xr:uid="{00000000-0005-0000-0000-0000216A0000}"/>
    <cellStyle name="Normal 6 2 7" xfId="979" xr:uid="{00000000-0005-0000-0000-0000226A0000}"/>
    <cellStyle name="Normal 6 2 7 10" xfId="5199" xr:uid="{00000000-0005-0000-0000-0000236A0000}"/>
    <cellStyle name="Normal 6 2 7 11" xfId="2930" xr:uid="{00000000-0005-0000-0000-0000246A0000}"/>
    <cellStyle name="Normal 6 2 7 2" xfId="1794" xr:uid="{00000000-0005-0000-0000-0000256A0000}"/>
    <cellStyle name="Normal 6 2 7 2 10" xfId="3742" xr:uid="{00000000-0005-0000-0000-0000266A0000}"/>
    <cellStyle name="Normal 6 2 7 2 2" xfId="7354" xr:uid="{00000000-0005-0000-0000-0000276A0000}"/>
    <cellStyle name="Normal 6 2 7 2 2 2" xfId="17707" xr:uid="{00000000-0005-0000-0000-0000286A0000}"/>
    <cellStyle name="Normal 6 2 7 2 2 2 2" xfId="41019" xr:uid="{00000000-0005-0000-0000-0000296A0000}"/>
    <cellStyle name="Normal 6 2 7 2 2 3" xfId="12521" xr:uid="{00000000-0005-0000-0000-00002A6A0000}"/>
    <cellStyle name="Normal 6 2 7 2 2 3 2" xfId="35704" xr:uid="{00000000-0005-0000-0000-00002B6A0000}"/>
    <cellStyle name="Normal 6 2 7 2 2 4" xfId="30394" xr:uid="{00000000-0005-0000-0000-00002C6A0000}"/>
    <cellStyle name="Normal 6 2 7 2 2 5" xfId="25079" xr:uid="{00000000-0005-0000-0000-00002D6A0000}"/>
    <cellStyle name="Normal 6 2 7 2 3" xfId="8997" xr:uid="{00000000-0005-0000-0000-00002E6A0000}"/>
    <cellStyle name="Normal 6 2 7 2 3 2" xfId="19442" xr:uid="{00000000-0005-0000-0000-00002F6A0000}"/>
    <cellStyle name="Normal 6 2 7 2 3 2 2" xfId="42787" xr:uid="{00000000-0005-0000-0000-0000306A0000}"/>
    <cellStyle name="Normal 6 2 7 2 3 3" xfId="14288" xr:uid="{00000000-0005-0000-0000-0000316A0000}"/>
    <cellStyle name="Normal 6 2 7 2 3 3 2" xfId="37472" xr:uid="{00000000-0005-0000-0000-0000326A0000}"/>
    <cellStyle name="Normal 6 2 7 2 3 4" xfId="32162" xr:uid="{00000000-0005-0000-0000-0000336A0000}"/>
    <cellStyle name="Normal 6 2 7 2 3 5" xfId="26847" xr:uid="{00000000-0005-0000-0000-0000346A0000}"/>
    <cellStyle name="Normal 6 2 7 2 4" xfId="16069" xr:uid="{00000000-0005-0000-0000-0000356A0000}"/>
    <cellStyle name="Normal 6 2 7 2 4 2" xfId="39256" xr:uid="{00000000-0005-0000-0000-0000366A0000}"/>
    <cellStyle name="Normal 6 2 7 2 5" xfId="10760" xr:uid="{00000000-0005-0000-0000-0000376A0000}"/>
    <cellStyle name="Normal 6 2 7 2 5 2" xfId="33941" xr:uid="{00000000-0005-0000-0000-0000386A0000}"/>
    <cellStyle name="Normal 6 2 7 2 6" xfId="21387" xr:uid="{00000000-0005-0000-0000-0000396A0000}"/>
    <cellStyle name="Normal 6 2 7 2 6 2" xfId="28631" xr:uid="{00000000-0005-0000-0000-00003A6A0000}"/>
    <cellStyle name="Normal 6 2 7 2 7" xfId="23316" xr:uid="{00000000-0005-0000-0000-00003B6A0000}"/>
    <cellStyle name="Normal 6 2 7 2 8" xfId="44582" xr:uid="{00000000-0005-0000-0000-00003C6A0000}"/>
    <cellStyle name="Normal 6 2 7 2 9" xfId="5200" xr:uid="{00000000-0005-0000-0000-00003D6A0000}"/>
    <cellStyle name="Normal 6 2 7 3" xfId="6554" xr:uid="{00000000-0005-0000-0000-00003E6A0000}"/>
    <cellStyle name="Normal 6 2 7 3 2" xfId="16955" xr:uid="{00000000-0005-0000-0000-00003F6A0000}"/>
    <cellStyle name="Normal 6 2 7 3 2 2" xfId="40207" xr:uid="{00000000-0005-0000-0000-0000406A0000}"/>
    <cellStyle name="Normal 6 2 7 3 3" xfId="11709" xr:uid="{00000000-0005-0000-0000-0000416A0000}"/>
    <cellStyle name="Normal 6 2 7 3 3 2" xfId="34892" xr:uid="{00000000-0005-0000-0000-0000426A0000}"/>
    <cellStyle name="Normal 6 2 7 3 4" xfId="29582" xr:uid="{00000000-0005-0000-0000-0000436A0000}"/>
    <cellStyle name="Normal 6 2 7 3 5" xfId="24267" xr:uid="{00000000-0005-0000-0000-0000446A0000}"/>
    <cellStyle name="Normal 6 2 7 4" xfId="8244" xr:uid="{00000000-0005-0000-0000-0000456A0000}"/>
    <cellStyle name="Normal 6 2 7 4 2" xfId="18630" xr:uid="{00000000-0005-0000-0000-0000466A0000}"/>
    <cellStyle name="Normal 6 2 7 4 2 2" xfId="41975" xr:uid="{00000000-0005-0000-0000-0000476A0000}"/>
    <cellStyle name="Normal 6 2 7 4 3" xfId="13476" xr:uid="{00000000-0005-0000-0000-0000486A0000}"/>
    <cellStyle name="Normal 6 2 7 4 3 2" xfId="36660" xr:uid="{00000000-0005-0000-0000-0000496A0000}"/>
    <cellStyle name="Normal 6 2 7 4 4" xfId="31350" xr:uid="{00000000-0005-0000-0000-00004A6A0000}"/>
    <cellStyle name="Normal 6 2 7 4 5" xfId="26035" xr:uid="{00000000-0005-0000-0000-00004B6A0000}"/>
    <cellStyle name="Normal 6 2 7 5" xfId="15257" xr:uid="{00000000-0005-0000-0000-00004C6A0000}"/>
    <cellStyle name="Normal 6 2 7 5 2" xfId="38444" xr:uid="{00000000-0005-0000-0000-00004D6A0000}"/>
    <cellStyle name="Normal 6 2 7 6" xfId="9948" xr:uid="{00000000-0005-0000-0000-00004E6A0000}"/>
    <cellStyle name="Normal 6 2 7 6 2" xfId="33129" xr:uid="{00000000-0005-0000-0000-00004F6A0000}"/>
    <cellStyle name="Normal 6 2 7 7" xfId="20575" xr:uid="{00000000-0005-0000-0000-0000506A0000}"/>
    <cellStyle name="Normal 6 2 7 7 2" xfId="27819" xr:uid="{00000000-0005-0000-0000-0000516A0000}"/>
    <cellStyle name="Normal 6 2 7 8" xfId="22504" xr:uid="{00000000-0005-0000-0000-0000526A0000}"/>
    <cellStyle name="Normal 6 2 7 9" xfId="43770" xr:uid="{00000000-0005-0000-0000-0000536A0000}"/>
    <cellStyle name="Normal 6 2 8" xfId="560" xr:uid="{00000000-0005-0000-0000-0000546A0000}"/>
    <cellStyle name="Normal 6 2 8 10" xfId="2524" xr:uid="{00000000-0005-0000-0000-0000556A0000}"/>
    <cellStyle name="Normal 6 2 8 2" xfId="6155" xr:uid="{00000000-0005-0000-0000-0000566A0000}"/>
    <cellStyle name="Normal 6 2 8 2 2" xfId="16597" xr:uid="{00000000-0005-0000-0000-0000576A0000}"/>
    <cellStyle name="Normal 6 2 8 2 2 2" xfId="39801" xr:uid="{00000000-0005-0000-0000-0000586A0000}"/>
    <cellStyle name="Normal 6 2 8 2 3" xfId="11303" xr:uid="{00000000-0005-0000-0000-0000596A0000}"/>
    <cellStyle name="Normal 6 2 8 2 3 2" xfId="34486" xr:uid="{00000000-0005-0000-0000-00005A6A0000}"/>
    <cellStyle name="Normal 6 2 8 2 4" xfId="29176" xr:uid="{00000000-0005-0000-0000-00005B6A0000}"/>
    <cellStyle name="Normal 6 2 8 2 5" xfId="23861" xr:uid="{00000000-0005-0000-0000-00005C6A0000}"/>
    <cellStyle name="Normal 6 2 8 3" xfId="7886" xr:uid="{00000000-0005-0000-0000-00005D6A0000}"/>
    <cellStyle name="Normal 6 2 8 3 2" xfId="18225" xr:uid="{00000000-0005-0000-0000-00005E6A0000}"/>
    <cellStyle name="Normal 6 2 8 3 2 2" xfId="41569" xr:uid="{00000000-0005-0000-0000-00005F6A0000}"/>
    <cellStyle name="Normal 6 2 8 3 3" xfId="13070" xr:uid="{00000000-0005-0000-0000-0000606A0000}"/>
    <cellStyle name="Normal 6 2 8 3 3 2" xfId="36254" xr:uid="{00000000-0005-0000-0000-0000616A0000}"/>
    <cellStyle name="Normal 6 2 8 3 4" xfId="30944" xr:uid="{00000000-0005-0000-0000-0000626A0000}"/>
    <cellStyle name="Normal 6 2 8 3 5" xfId="25629" xr:uid="{00000000-0005-0000-0000-0000636A0000}"/>
    <cellStyle name="Normal 6 2 8 4" xfId="14851" xr:uid="{00000000-0005-0000-0000-0000646A0000}"/>
    <cellStyle name="Normal 6 2 8 4 2" xfId="38038" xr:uid="{00000000-0005-0000-0000-0000656A0000}"/>
    <cellStyle name="Normal 6 2 8 5" xfId="9542" xr:uid="{00000000-0005-0000-0000-0000666A0000}"/>
    <cellStyle name="Normal 6 2 8 5 2" xfId="32723" xr:uid="{00000000-0005-0000-0000-0000676A0000}"/>
    <cellStyle name="Normal 6 2 8 6" xfId="20169" xr:uid="{00000000-0005-0000-0000-0000686A0000}"/>
    <cellStyle name="Normal 6 2 8 6 2" xfId="27413" xr:uid="{00000000-0005-0000-0000-0000696A0000}"/>
    <cellStyle name="Normal 6 2 8 7" xfId="22098" xr:uid="{00000000-0005-0000-0000-00006A6A0000}"/>
    <cellStyle name="Normal 6 2 8 8" xfId="43364" xr:uid="{00000000-0005-0000-0000-00006B6A0000}"/>
    <cellStyle name="Normal 6 2 8 9" xfId="5201" xr:uid="{00000000-0005-0000-0000-00006C6A0000}"/>
    <cellStyle name="Normal 6 2 9" xfId="1387" xr:uid="{00000000-0005-0000-0000-00006D6A0000}"/>
    <cellStyle name="Normal 6 2 9 10" xfId="3336" xr:uid="{00000000-0005-0000-0000-00006E6A0000}"/>
    <cellStyle name="Normal 6 2 9 2" xfId="6954" xr:uid="{00000000-0005-0000-0000-00006F6A0000}"/>
    <cellStyle name="Normal 6 2 9 2 2" xfId="17325" xr:uid="{00000000-0005-0000-0000-0000706A0000}"/>
    <cellStyle name="Normal 6 2 9 2 2 2" xfId="40613" xr:uid="{00000000-0005-0000-0000-0000716A0000}"/>
    <cellStyle name="Normal 6 2 9 2 3" xfId="12115" xr:uid="{00000000-0005-0000-0000-0000726A0000}"/>
    <cellStyle name="Normal 6 2 9 2 3 2" xfId="35298" xr:uid="{00000000-0005-0000-0000-0000736A0000}"/>
    <cellStyle name="Normal 6 2 9 2 4" xfId="29988" xr:uid="{00000000-0005-0000-0000-0000746A0000}"/>
    <cellStyle name="Normal 6 2 9 2 5" xfId="24673" xr:uid="{00000000-0005-0000-0000-0000756A0000}"/>
    <cellStyle name="Normal 6 2 9 3" xfId="8614" xr:uid="{00000000-0005-0000-0000-0000766A0000}"/>
    <cellStyle name="Normal 6 2 9 3 2" xfId="19036" xr:uid="{00000000-0005-0000-0000-0000776A0000}"/>
    <cellStyle name="Normal 6 2 9 3 2 2" xfId="42381" xr:uid="{00000000-0005-0000-0000-0000786A0000}"/>
    <cellStyle name="Normal 6 2 9 3 3" xfId="13882" xr:uid="{00000000-0005-0000-0000-0000796A0000}"/>
    <cellStyle name="Normal 6 2 9 3 3 2" xfId="37066" xr:uid="{00000000-0005-0000-0000-00007A6A0000}"/>
    <cellStyle name="Normal 6 2 9 3 4" xfId="31756" xr:uid="{00000000-0005-0000-0000-00007B6A0000}"/>
    <cellStyle name="Normal 6 2 9 3 5" xfId="26441" xr:uid="{00000000-0005-0000-0000-00007C6A0000}"/>
    <cellStyle name="Normal 6 2 9 4" xfId="15663" xr:uid="{00000000-0005-0000-0000-00007D6A0000}"/>
    <cellStyle name="Normal 6 2 9 4 2" xfId="38850" xr:uid="{00000000-0005-0000-0000-00007E6A0000}"/>
    <cellStyle name="Normal 6 2 9 5" xfId="10354" xr:uid="{00000000-0005-0000-0000-00007F6A0000}"/>
    <cellStyle name="Normal 6 2 9 5 2" xfId="33535" xr:uid="{00000000-0005-0000-0000-0000806A0000}"/>
    <cellStyle name="Normal 6 2 9 6" xfId="20981" xr:uid="{00000000-0005-0000-0000-0000816A0000}"/>
    <cellStyle name="Normal 6 2 9 6 2" xfId="28225" xr:uid="{00000000-0005-0000-0000-0000826A0000}"/>
    <cellStyle name="Normal 6 2 9 7" xfId="22910" xr:uid="{00000000-0005-0000-0000-0000836A0000}"/>
    <cellStyle name="Normal 6 2 9 8" xfId="44176" xr:uid="{00000000-0005-0000-0000-0000846A0000}"/>
    <cellStyle name="Normal 6 2 9 9" xfId="5202" xr:uid="{00000000-0005-0000-0000-0000856A0000}"/>
    <cellStyle name="Normal 6 20" xfId="14671" xr:uid="{00000000-0005-0000-0000-0000866A0000}"/>
    <cellStyle name="Normal 6 20 2" xfId="37856" xr:uid="{00000000-0005-0000-0000-0000876A0000}"/>
    <cellStyle name="Normal 6 21" xfId="9365" xr:uid="{00000000-0005-0000-0000-0000886A0000}"/>
    <cellStyle name="Normal 6 21 2" xfId="32546" xr:uid="{00000000-0005-0000-0000-0000896A0000}"/>
    <cellStyle name="Normal 6 22" xfId="19843" xr:uid="{00000000-0005-0000-0000-00008A6A0000}"/>
    <cellStyle name="Normal 6 22 2" xfId="27231" xr:uid="{00000000-0005-0000-0000-00008B6A0000}"/>
    <cellStyle name="Normal 6 23" xfId="21921" xr:uid="{00000000-0005-0000-0000-00008C6A0000}"/>
    <cellStyle name="Normal 6 24" xfId="43186" xr:uid="{00000000-0005-0000-0000-00008D6A0000}"/>
    <cellStyle name="Normal 6 25" xfId="2335" xr:uid="{00000000-0005-0000-0000-00008E6A0000}"/>
    <cellStyle name="Normal 6 3" xfId="379" xr:uid="{00000000-0005-0000-0000-00008F6A0000}"/>
    <cellStyle name="Normal 6 3 10" xfId="7767" xr:uid="{00000000-0005-0000-0000-0000906A0000}"/>
    <cellStyle name="Normal 6 3 10 2" xfId="18097" xr:uid="{00000000-0005-0000-0000-0000916A0000}"/>
    <cellStyle name="Normal 6 3 10 2 2" xfId="41437" xr:uid="{00000000-0005-0000-0000-0000926A0000}"/>
    <cellStyle name="Normal 6 3 10 3" xfId="12938" xr:uid="{00000000-0005-0000-0000-0000936A0000}"/>
    <cellStyle name="Normal 6 3 10 3 2" xfId="36122" xr:uid="{00000000-0005-0000-0000-0000946A0000}"/>
    <cellStyle name="Normal 6 3 10 4" xfId="30812" xr:uid="{00000000-0005-0000-0000-0000956A0000}"/>
    <cellStyle name="Normal 6 3 10 5" xfId="25497" xr:uid="{00000000-0005-0000-0000-0000966A0000}"/>
    <cellStyle name="Normal 6 3 11" xfId="14720" xr:uid="{00000000-0005-0000-0000-0000976A0000}"/>
    <cellStyle name="Normal 6 3 11 2" xfId="37906" xr:uid="{00000000-0005-0000-0000-0000986A0000}"/>
    <cellStyle name="Normal 6 3 12" xfId="9410" xr:uid="{00000000-0005-0000-0000-0000996A0000}"/>
    <cellStyle name="Normal 6 3 12 2" xfId="32591" xr:uid="{00000000-0005-0000-0000-00009A6A0000}"/>
    <cellStyle name="Normal 6 3 13" xfId="20020" xr:uid="{00000000-0005-0000-0000-00009B6A0000}"/>
    <cellStyle name="Normal 6 3 13 2" xfId="27281" xr:uid="{00000000-0005-0000-0000-00009C6A0000}"/>
    <cellStyle name="Normal 6 3 14" xfId="21966" xr:uid="{00000000-0005-0000-0000-00009D6A0000}"/>
    <cellStyle name="Normal 6 3 15" xfId="43216" xr:uid="{00000000-0005-0000-0000-00009E6A0000}"/>
    <cellStyle name="Normal 6 3 16" xfId="5203" xr:uid="{00000000-0005-0000-0000-00009F6A0000}"/>
    <cellStyle name="Normal 6 3 17" xfId="2376" xr:uid="{00000000-0005-0000-0000-0000A06A0000}"/>
    <cellStyle name="Normal 6 3 2" xfId="455" xr:uid="{00000000-0005-0000-0000-0000A16A0000}"/>
    <cellStyle name="Normal 6 3 2 10" xfId="14744" xr:uid="{00000000-0005-0000-0000-0000A26A0000}"/>
    <cellStyle name="Normal 6 3 2 10 2" xfId="37931" xr:uid="{00000000-0005-0000-0000-0000A36A0000}"/>
    <cellStyle name="Normal 6 3 2 11" xfId="9435" xr:uid="{00000000-0005-0000-0000-0000A46A0000}"/>
    <cellStyle name="Normal 6 3 2 11 2" xfId="32616" xr:uid="{00000000-0005-0000-0000-0000A56A0000}"/>
    <cellStyle name="Normal 6 3 2 12" xfId="20064" xr:uid="{00000000-0005-0000-0000-0000A66A0000}"/>
    <cellStyle name="Normal 6 3 2 12 2" xfId="27306" xr:uid="{00000000-0005-0000-0000-0000A76A0000}"/>
    <cellStyle name="Normal 6 3 2 13" xfId="21991" xr:uid="{00000000-0005-0000-0000-0000A86A0000}"/>
    <cellStyle name="Normal 6 3 2 14" xfId="43259" xr:uid="{00000000-0005-0000-0000-0000A96A0000}"/>
    <cellStyle name="Normal 6 3 2 15" xfId="5204" xr:uid="{00000000-0005-0000-0000-0000AA6A0000}"/>
    <cellStyle name="Normal 6 3 2 16" xfId="2419" xr:uid="{00000000-0005-0000-0000-0000AB6A0000}"/>
    <cellStyle name="Normal 6 3 2 2" xfId="515" xr:uid="{00000000-0005-0000-0000-0000AC6A0000}"/>
    <cellStyle name="Normal 6 3 2 2 10" xfId="9497" xr:uid="{00000000-0005-0000-0000-0000AD6A0000}"/>
    <cellStyle name="Normal 6 3 2 2 10 2" xfId="32678" xr:uid="{00000000-0005-0000-0000-0000AE6A0000}"/>
    <cellStyle name="Normal 6 3 2 2 11" xfId="20124" xr:uid="{00000000-0005-0000-0000-0000AF6A0000}"/>
    <cellStyle name="Normal 6 3 2 2 11 2" xfId="27368" xr:uid="{00000000-0005-0000-0000-0000B06A0000}"/>
    <cellStyle name="Normal 6 3 2 2 12" xfId="22053" xr:uid="{00000000-0005-0000-0000-0000B16A0000}"/>
    <cellStyle name="Normal 6 3 2 2 13" xfId="43319" xr:uid="{00000000-0005-0000-0000-0000B26A0000}"/>
    <cellStyle name="Normal 6 3 2 2 14" xfId="5205" xr:uid="{00000000-0005-0000-0000-0000B36A0000}"/>
    <cellStyle name="Normal 6 3 2 2 15" xfId="2479" xr:uid="{00000000-0005-0000-0000-0000B46A0000}"/>
    <cellStyle name="Normal 6 3 2 2 2" xfId="787" xr:uid="{00000000-0005-0000-0000-0000B56A0000}"/>
    <cellStyle name="Normal 6 3 2 2 2 10" xfId="43588" xr:uid="{00000000-0005-0000-0000-0000B66A0000}"/>
    <cellStyle name="Normal 6 3 2 2 2 11" xfId="5206" xr:uid="{00000000-0005-0000-0000-0000B76A0000}"/>
    <cellStyle name="Normal 6 3 2 2 2 12" xfId="2748" xr:uid="{00000000-0005-0000-0000-0000B86A0000}"/>
    <cellStyle name="Normal 6 3 2 2 2 2" xfId="1203" xr:uid="{00000000-0005-0000-0000-0000B96A0000}"/>
    <cellStyle name="Normal 6 3 2 2 2 2 10" xfId="5207" xr:uid="{00000000-0005-0000-0000-0000BA6A0000}"/>
    <cellStyle name="Normal 6 3 2 2 2 2 11" xfId="3154" xr:uid="{00000000-0005-0000-0000-0000BB6A0000}"/>
    <cellStyle name="Normal 6 3 2 2 2 2 2" xfId="2018" xr:uid="{00000000-0005-0000-0000-0000BC6A0000}"/>
    <cellStyle name="Normal 6 3 2 2 2 2 2 10" xfId="3966" xr:uid="{00000000-0005-0000-0000-0000BD6A0000}"/>
    <cellStyle name="Normal 6 3 2 2 2 2 2 2" xfId="7574" xr:uid="{00000000-0005-0000-0000-0000BE6A0000}"/>
    <cellStyle name="Normal 6 3 2 2 2 2 2 2 2" xfId="17919" xr:uid="{00000000-0005-0000-0000-0000BF6A0000}"/>
    <cellStyle name="Normal 6 3 2 2 2 2 2 2 2 2" xfId="41243" xr:uid="{00000000-0005-0000-0000-0000C06A0000}"/>
    <cellStyle name="Normal 6 3 2 2 2 2 2 2 3" xfId="12745" xr:uid="{00000000-0005-0000-0000-0000C16A0000}"/>
    <cellStyle name="Normal 6 3 2 2 2 2 2 2 3 2" xfId="35928" xr:uid="{00000000-0005-0000-0000-0000C26A0000}"/>
    <cellStyle name="Normal 6 3 2 2 2 2 2 2 4" xfId="30618" xr:uid="{00000000-0005-0000-0000-0000C36A0000}"/>
    <cellStyle name="Normal 6 3 2 2 2 2 2 2 5" xfId="25303" xr:uid="{00000000-0005-0000-0000-0000C46A0000}"/>
    <cellStyle name="Normal 6 3 2 2 2 2 2 3" xfId="9209" xr:uid="{00000000-0005-0000-0000-0000C56A0000}"/>
    <cellStyle name="Normal 6 3 2 2 2 2 2 3 2" xfId="19666" xr:uid="{00000000-0005-0000-0000-0000C66A0000}"/>
    <cellStyle name="Normal 6 3 2 2 2 2 2 3 2 2" xfId="43011" xr:uid="{00000000-0005-0000-0000-0000C76A0000}"/>
    <cellStyle name="Normal 6 3 2 2 2 2 2 3 3" xfId="14512" xr:uid="{00000000-0005-0000-0000-0000C86A0000}"/>
    <cellStyle name="Normal 6 3 2 2 2 2 2 3 3 2" xfId="37696" xr:uid="{00000000-0005-0000-0000-0000C96A0000}"/>
    <cellStyle name="Normal 6 3 2 2 2 2 2 3 4" xfId="32386" xr:uid="{00000000-0005-0000-0000-0000CA6A0000}"/>
    <cellStyle name="Normal 6 3 2 2 2 2 2 3 5" xfId="27071" xr:uid="{00000000-0005-0000-0000-0000CB6A0000}"/>
    <cellStyle name="Normal 6 3 2 2 2 2 2 4" xfId="16293" xr:uid="{00000000-0005-0000-0000-0000CC6A0000}"/>
    <cellStyle name="Normal 6 3 2 2 2 2 2 4 2" xfId="39480" xr:uid="{00000000-0005-0000-0000-0000CD6A0000}"/>
    <cellStyle name="Normal 6 3 2 2 2 2 2 5" xfId="10984" xr:uid="{00000000-0005-0000-0000-0000CE6A0000}"/>
    <cellStyle name="Normal 6 3 2 2 2 2 2 5 2" xfId="34165" xr:uid="{00000000-0005-0000-0000-0000CF6A0000}"/>
    <cellStyle name="Normal 6 3 2 2 2 2 2 6" xfId="21611" xr:uid="{00000000-0005-0000-0000-0000D06A0000}"/>
    <cellStyle name="Normal 6 3 2 2 2 2 2 6 2" xfId="28855" xr:uid="{00000000-0005-0000-0000-0000D16A0000}"/>
    <cellStyle name="Normal 6 3 2 2 2 2 2 7" xfId="23540" xr:uid="{00000000-0005-0000-0000-0000D26A0000}"/>
    <cellStyle name="Normal 6 3 2 2 2 2 2 8" xfId="44806" xr:uid="{00000000-0005-0000-0000-0000D36A0000}"/>
    <cellStyle name="Normal 6 3 2 2 2 2 2 9" xfId="5208" xr:uid="{00000000-0005-0000-0000-0000D46A0000}"/>
    <cellStyle name="Normal 6 3 2 2 2 2 3" xfId="6774" xr:uid="{00000000-0005-0000-0000-0000D56A0000}"/>
    <cellStyle name="Normal 6 3 2 2 2 2 3 2" xfId="17155" xr:uid="{00000000-0005-0000-0000-0000D66A0000}"/>
    <cellStyle name="Normal 6 3 2 2 2 2 3 2 2" xfId="40431" xr:uid="{00000000-0005-0000-0000-0000D76A0000}"/>
    <cellStyle name="Normal 6 3 2 2 2 2 3 3" xfId="11933" xr:uid="{00000000-0005-0000-0000-0000D86A0000}"/>
    <cellStyle name="Normal 6 3 2 2 2 2 3 3 2" xfId="35116" xr:uid="{00000000-0005-0000-0000-0000D96A0000}"/>
    <cellStyle name="Normal 6 3 2 2 2 2 3 4" xfId="29806" xr:uid="{00000000-0005-0000-0000-0000DA6A0000}"/>
    <cellStyle name="Normal 6 3 2 2 2 2 3 5" xfId="24491" xr:uid="{00000000-0005-0000-0000-0000DB6A0000}"/>
    <cellStyle name="Normal 6 3 2 2 2 2 4" xfId="8444" xr:uid="{00000000-0005-0000-0000-0000DC6A0000}"/>
    <cellStyle name="Normal 6 3 2 2 2 2 4 2" xfId="18854" xr:uid="{00000000-0005-0000-0000-0000DD6A0000}"/>
    <cellStyle name="Normal 6 3 2 2 2 2 4 2 2" xfId="42199" xr:uid="{00000000-0005-0000-0000-0000DE6A0000}"/>
    <cellStyle name="Normal 6 3 2 2 2 2 4 3" xfId="13700" xr:uid="{00000000-0005-0000-0000-0000DF6A0000}"/>
    <cellStyle name="Normal 6 3 2 2 2 2 4 3 2" xfId="36884" xr:uid="{00000000-0005-0000-0000-0000E06A0000}"/>
    <cellStyle name="Normal 6 3 2 2 2 2 4 4" xfId="31574" xr:uid="{00000000-0005-0000-0000-0000E16A0000}"/>
    <cellStyle name="Normal 6 3 2 2 2 2 4 5" xfId="26259" xr:uid="{00000000-0005-0000-0000-0000E26A0000}"/>
    <cellStyle name="Normal 6 3 2 2 2 2 5" xfId="15481" xr:uid="{00000000-0005-0000-0000-0000E36A0000}"/>
    <cellStyle name="Normal 6 3 2 2 2 2 5 2" xfId="38668" xr:uid="{00000000-0005-0000-0000-0000E46A0000}"/>
    <cellStyle name="Normal 6 3 2 2 2 2 6" xfId="10172" xr:uid="{00000000-0005-0000-0000-0000E56A0000}"/>
    <cellStyle name="Normal 6 3 2 2 2 2 6 2" xfId="33353" xr:uid="{00000000-0005-0000-0000-0000E66A0000}"/>
    <cellStyle name="Normal 6 3 2 2 2 2 7" xfId="20799" xr:uid="{00000000-0005-0000-0000-0000E76A0000}"/>
    <cellStyle name="Normal 6 3 2 2 2 2 7 2" xfId="28043" xr:uid="{00000000-0005-0000-0000-0000E86A0000}"/>
    <cellStyle name="Normal 6 3 2 2 2 2 8" xfId="22728" xr:uid="{00000000-0005-0000-0000-0000E96A0000}"/>
    <cellStyle name="Normal 6 3 2 2 2 2 9" xfId="43994" xr:uid="{00000000-0005-0000-0000-0000EA6A0000}"/>
    <cellStyle name="Normal 6 3 2 2 2 3" xfId="1611" xr:uid="{00000000-0005-0000-0000-0000EB6A0000}"/>
    <cellStyle name="Normal 6 3 2 2 2 3 10" xfId="3560" xr:uid="{00000000-0005-0000-0000-0000EC6A0000}"/>
    <cellStyle name="Normal 6 3 2 2 2 3 2" xfId="7174" xr:uid="{00000000-0005-0000-0000-0000ED6A0000}"/>
    <cellStyle name="Normal 6 3 2 2 2 3 2 2" xfId="17537" xr:uid="{00000000-0005-0000-0000-0000EE6A0000}"/>
    <cellStyle name="Normal 6 3 2 2 2 3 2 2 2" xfId="40837" xr:uid="{00000000-0005-0000-0000-0000EF6A0000}"/>
    <cellStyle name="Normal 6 3 2 2 2 3 2 3" xfId="12339" xr:uid="{00000000-0005-0000-0000-0000F06A0000}"/>
    <cellStyle name="Normal 6 3 2 2 2 3 2 3 2" xfId="35522" xr:uid="{00000000-0005-0000-0000-0000F16A0000}"/>
    <cellStyle name="Normal 6 3 2 2 2 3 2 4" xfId="30212" xr:uid="{00000000-0005-0000-0000-0000F26A0000}"/>
    <cellStyle name="Normal 6 3 2 2 2 3 2 5" xfId="24897" xr:uid="{00000000-0005-0000-0000-0000F36A0000}"/>
    <cellStyle name="Normal 6 3 2 2 2 3 3" xfId="8826" xr:uid="{00000000-0005-0000-0000-0000F46A0000}"/>
    <cellStyle name="Normal 6 3 2 2 2 3 3 2" xfId="19260" xr:uid="{00000000-0005-0000-0000-0000F56A0000}"/>
    <cellStyle name="Normal 6 3 2 2 2 3 3 2 2" xfId="42605" xr:uid="{00000000-0005-0000-0000-0000F66A0000}"/>
    <cellStyle name="Normal 6 3 2 2 2 3 3 3" xfId="14106" xr:uid="{00000000-0005-0000-0000-0000F76A0000}"/>
    <cellStyle name="Normal 6 3 2 2 2 3 3 3 2" xfId="37290" xr:uid="{00000000-0005-0000-0000-0000F86A0000}"/>
    <cellStyle name="Normal 6 3 2 2 2 3 3 4" xfId="31980" xr:uid="{00000000-0005-0000-0000-0000F96A0000}"/>
    <cellStyle name="Normal 6 3 2 2 2 3 3 5" xfId="26665" xr:uid="{00000000-0005-0000-0000-0000FA6A0000}"/>
    <cellStyle name="Normal 6 3 2 2 2 3 4" xfId="15887" xr:uid="{00000000-0005-0000-0000-0000FB6A0000}"/>
    <cellStyle name="Normal 6 3 2 2 2 3 4 2" xfId="39074" xr:uid="{00000000-0005-0000-0000-0000FC6A0000}"/>
    <cellStyle name="Normal 6 3 2 2 2 3 5" xfId="10578" xr:uid="{00000000-0005-0000-0000-0000FD6A0000}"/>
    <cellStyle name="Normal 6 3 2 2 2 3 5 2" xfId="33759" xr:uid="{00000000-0005-0000-0000-0000FE6A0000}"/>
    <cellStyle name="Normal 6 3 2 2 2 3 6" xfId="21205" xr:uid="{00000000-0005-0000-0000-0000FF6A0000}"/>
    <cellStyle name="Normal 6 3 2 2 2 3 6 2" xfId="28449" xr:uid="{00000000-0005-0000-0000-0000006B0000}"/>
    <cellStyle name="Normal 6 3 2 2 2 3 7" xfId="23134" xr:uid="{00000000-0005-0000-0000-0000016B0000}"/>
    <cellStyle name="Normal 6 3 2 2 2 3 8" xfId="44400" xr:uid="{00000000-0005-0000-0000-0000026B0000}"/>
    <cellStyle name="Normal 6 3 2 2 2 3 9" xfId="5209" xr:uid="{00000000-0005-0000-0000-0000036B0000}"/>
    <cellStyle name="Normal 6 3 2 2 2 4" xfId="6375" xr:uid="{00000000-0005-0000-0000-0000046B0000}"/>
    <cellStyle name="Normal 6 3 2 2 2 4 2" xfId="16797" xr:uid="{00000000-0005-0000-0000-0000056B0000}"/>
    <cellStyle name="Normal 6 3 2 2 2 4 2 2" xfId="40025" xr:uid="{00000000-0005-0000-0000-0000066B0000}"/>
    <cellStyle name="Normal 6 3 2 2 2 4 3" xfId="11527" xr:uid="{00000000-0005-0000-0000-0000076B0000}"/>
    <cellStyle name="Normal 6 3 2 2 2 4 3 2" xfId="34710" xr:uid="{00000000-0005-0000-0000-0000086B0000}"/>
    <cellStyle name="Normal 6 3 2 2 2 4 4" xfId="29400" xr:uid="{00000000-0005-0000-0000-0000096B0000}"/>
    <cellStyle name="Normal 6 3 2 2 2 4 5" xfId="24085" xr:uid="{00000000-0005-0000-0000-00000A6B0000}"/>
    <cellStyle name="Normal 6 3 2 2 2 5" xfId="8086" xr:uid="{00000000-0005-0000-0000-00000B6B0000}"/>
    <cellStyle name="Normal 6 3 2 2 2 5 2" xfId="18449" xr:uid="{00000000-0005-0000-0000-00000C6B0000}"/>
    <cellStyle name="Normal 6 3 2 2 2 5 2 2" xfId="41793" xr:uid="{00000000-0005-0000-0000-00000D6B0000}"/>
    <cellStyle name="Normal 6 3 2 2 2 5 3" xfId="13294" xr:uid="{00000000-0005-0000-0000-00000E6B0000}"/>
    <cellStyle name="Normal 6 3 2 2 2 5 3 2" xfId="36478" xr:uid="{00000000-0005-0000-0000-00000F6B0000}"/>
    <cellStyle name="Normal 6 3 2 2 2 5 4" xfId="31168" xr:uid="{00000000-0005-0000-0000-0000106B0000}"/>
    <cellStyle name="Normal 6 3 2 2 2 5 5" xfId="25853" xr:uid="{00000000-0005-0000-0000-0000116B0000}"/>
    <cellStyle name="Normal 6 3 2 2 2 6" xfId="15075" xr:uid="{00000000-0005-0000-0000-0000126B0000}"/>
    <cellStyle name="Normal 6 3 2 2 2 6 2" xfId="38262" xr:uid="{00000000-0005-0000-0000-0000136B0000}"/>
    <cellStyle name="Normal 6 3 2 2 2 7" xfId="9766" xr:uid="{00000000-0005-0000-0000-0000146B0000}"/>
    <cellStyle name="Normal 6 3 2 2 2 7 2" xfId="32947" xr:uid="{00000000-0005-0000-0000-0000156B0000}"/>
    <cellStyle name="Normal 6 3 2 2 2 8" xfId="20393" xr:uid="{00000000-0005-0000-0000-0000166B0000}"/>
    <cellStyle name="Normal 6 3 2 2 2 8 2" xfId="27637" xr:uid="{00000000-0005-0000-0000-0000176B0000}"/>
    <cellStyle name="Normal 6 3 2 2 2 9" xfId="22322" xr:uid="{00000000-0005-0000-0000-0000186B0000}"/>
    <cellStyle name="Normal 6 3 2 2 3" xfId="924" xr:uid="{00000000-0005-0000-0000-0000196B0000}"/>
    <cellStyle name="Normal 6 3 2 2 3 10" xfId="43717" xr:uid="{00000000-0005-0000-0000-00001A6B0000}"/>
    <cellStyle name="Normal 6 3 2 2 3 11" xfId="5210" xr:uid="{00000000-0005-0000-0000-00001B6B0000}"/>
    <cellStyle name="Normal 6 3 2 2 3 12" xfId="2877" xr:uid="{00000000-0005-0000-0000-00001C6B0000}"/>
    <cellStyle name="Normal 6 3 2 2 3 2" xfId="1332" xr:uid="{00000000-0005-0000-0000-00001D6B0000}"/>
    <cellStyle name="Normal 6 3 2 2 3 2 10" xfId="5211" xr:uid="{00000000-0005-0000-0000-00001E6B0000}"/>
    <cellStyle name="Normal 6 3 2 2 3 2 11" xfId="3283" xr:uid="{00000000-0005-0000-0000-00001F6B0000}"/>
    <cellStyle name="Normal 6 3 2 2 3 2 2" xfId="2147" xr:uid="{00000000-0005-0000-0000-0000206B0000}"/>
    <cellStyle name="Normal 6 3 2 2 3 2 2 10" xfId="4095" xr:uid="{00000000-0005-0000-0000-0000216B0000}"/>
    <cellStyle name="Normal 6 3 2 2 3 2 2 2" xfId="7701" xr:uid="{00000000-0005-0000-0000-0000226B0000}"/>
    <cellStyle name="Normal 6 3 2 2 3 2 2 2 2" xfId="18036" xr:uid="{00000000-0005-0000-0000-0000236B0000}"/>
    <cellStyle name="Normal 6 3 2 2 3 2 2 2 2 2" xfId="41372" xr:uid="{00000000-0005-0000-0000-0000246B0000}"/>
    <cellStyle name="Normal 6 3 2 2 3 2 2 2 3" xfId="12874" xr:uid="{00000000-0005-0000-0000-0000256B0000}"/>
    <cellStyle name="Normal 6 3 2 2 3 2 2 2 3 2" xfId="36057" xr:uid="{00000000-0005-0000-0000-0000266B0000}"/>
    <cellStyle name="Normal 6 3 2 2 3 2 2 2 4" xfId="30747" xr:uid="{00000000-0005-0000-0000-0000276B0000}"/>
    <cellStyle name="Normal 6 3 2 2 3 2 2 2 5" xfId="25432" xr:uid="{00000000-0005-0000-0000-0000286B0000}"/>
    <cellStyle name="Normal 6 3 2 2 3 2 2 3" xfId="9326" xr:uid="{00000000-0005-0000-0000-0000296B0000}"/>
    <cellStyle name="Normal 6 3 2 2 3 2 2 3 2" xfId="19795" xr:uid="{00000000-0005-0000-0000-00002A6B0000}"/>
    <cellStyle name="Normal 6 3 2 2 3 2 2 3 2 2" xfId="43140" xr:uid="{00000000-0005-0000-0000-00002B6B0000}"/>
    <cellStyle name="Normal 6 3 2 2 3 2 2 3 3" xfId="14641" xr:uid="{00000000-0005-0000-0000-00002C6B0000}"/>
    <cellStyle name="Normal 6 3 2 2 3 2 2 3 3 2" xfId="37825" xr:uid="{00000000-0005-0000-0000-00002D6B0000}"/>
    <cellStyle name="Normal 6 3 2 2 3 2 2 3 4" xfId="32515" xr:uid="{00000000-0005-0000-0000-00002E6B0000}"/>
    <cellStyle name="Normal 6 3 2 2 3 2 2 3 5" xfId="27200" xr:uid="{00000000-0005-0000-0000-00002F6B0000}"/>
    <cellStyle name="Normal 6 3 2 2 3 2 2 4" xfId="16422" xr:uid="{00000000-0005-0000-0000-0000306B0000}"/>
    <cellStyle name="Normal 6 3 2 2 3 2 2 4 2" xfId="39609" xr:uid="{00000000-0005-0000-0000-0000316B0000}"/>
    <cellStyle name="Normal 6 3 2 2 3 2 2 5" xfId="11113" xr:uid="{00000000-0005-0000-0000-0000326B0000}"/>
    <cellStyle name="Normal 6 3 2 2 3 2 2 5 2" xfId="34294" xr:uid="{00000000-0005-0000-0000-0000336B0000}"/>
    <cellStyle name="Normal 6 3 2 2 3 2 2 6" xfId="21740" xr:uid="{00000000-0005-0000-0000-0000346B0000}"/>
    <cellStyle name="Normal 6 3 2 2 3 2 2 6 2" xfId="28984" xr:uid="{00000000-0005-0000-0000-0000356B0000}"/>
    <cellStyle name="Normal 6 3 2 2 3 2 2 7" xfId="23669" xr:uid="{00000000-0005-0000-0000-0000366B0000}"/>
    <cellStyle name="Normal 6 3 2 2 3 2 2 8" xfId="44935" xr:uid="{00000000-0005-0000-0000-0000376B0000}"/>
    <cellStyle name="Normal 6 3 2 2 3 2 2 9" xfId="5212" xr:uid="{00000000-0005-0000-0000-0000386B0000}"/>
    <cellStyle name="Normal 6 3 2 2 3 2 3" xfId="6901" xr:uid="{00000000-0005-0000-0000-0000396B0000}"/>
    <cellStyle name="Normal 6 3 2 2 3 2 3 2" xfId="17272" xr:uid="{00000000-0005-0000-0000-00003A6B0000}"/>
    <cellStyle name="Normal 6 3 2 2 3 2 3 2 2" xfId="40560" xr:uid="{00000000-0005-0000-0000-00003B6B0000}"/>
    <cellStyle name="Normal 6 3 2 2 3 2 3 3" xfId="12062" xr:uid="{00000000-0005-0000-0000-00003C6B0000}"/>
    <cellStyle name="Normal 6 3 2 2 3 2 3 3 2" xfId="35245" xr:uid="{00000000-0005-0000-0000-00003D6B0000}"/>
    <cellStyle name="Normal 6 3 2 2 3 2 3 4" xfId="29935" xr:uid="{00000000-0005-0000-0000-00003E6B0000}"/>
    <cellStyle name="Normal 6 3 2 2 3 2 3 5" xfId="24620" xr:uid="{00000000-0005-0000-0000-00003F6B0000}"/>
    <cellStyle name="Normal 6 3 2 2 3 2 4" xfId="8561" xr:uid="{00000000-0005-0000-0000-0000406B0000}"/>
    <cellStyle name="Normal 6 3 2 2 3 2 4 2" xfId="18983" xr:uid="{00000000-0005-0000-0000-0000416B0000}"/>
    <cellStyle name="Normal 6 3 2 2 3 2 4 2 2" xfId="42328" xr:uid="{00000000-0005-0000-0000-0000426B0000}"/>
    <cellStyle name="Normal 6 3 2 2 3 2 4 3" xfId="13829" xr:uid="{00000000-0005-0000-0000-0000436B0000}"/>
    <cellStyle name="Normal 6 3 2 2 3 2 4 3 2" xfId="37013" xr:uid="{00000000-0005-0000-0000-0000446B0000}"/>
    <cellStyle name="Normal 6 3 2 2 3 2 4 4" xfId="31703" xr:uid="{00000000-0005-0000-0000-0000456B0000}"/>
    <cellStyle name="Normal 6 3 2 2 3 2 4 5" xfId="26388" xr:uid="{00000000-0005-0000-0000-0000466B0000}"/>
    <cellStyle name="Normal 6 3 2 2 3 2 5" xfId="15610" xr:uid="{00000000-0005-0000-0000-0000476B0000}"/>
    <cellStyle name="Normal 6 3 2 2 3 2 5 2" xfId="38797" xr:uid="{00000000-0005-0000-0000-0000486B0000}"/>
    <cellStyle name="Normal 6 3 2 2 3 2 6" xfId="10301" xr:uid="{00000000-0005-0000-0000-0000496B0000}"/>
    <cellStyle name="Normal 6 3 2 2 3 2 6 2" xfId="33482" xr:uid="{00000000-0005-0000-0000-00004A6B0000}"/>
    <cellStyle name="Normal 6 3 2 2 3 2 7" xfId="20928" xr:uid="{00000000-0005-0000-0000-00004B6B0000}"/>
    <cellStyle name="Normal 6 3 2 2 3 2 7 2" xfId="28172" xr:uid="{00000000-0005-0000-0000-00004C6B0000}"/>
    <cellStyle name="Normal 6 3 2 2 3 2 8" xfId="22857" xr:uid="{00000000-0005-0000-0000-00004D6B0000}"/>
    <cellStyle name="Normal 6 3 2 2 3 2 9" xfId="44123" xr:uid="{00000000-0005-0000-0000-00004E6B0000}"/>
    <cellStyle name="Normal 6 3 2 2 3 3" xfId="1740" xr:uid="{00000000-0005-0000-0000-00004F6B0000}"/>
    <cellStyle name="Normal 6 3 2 2 3 3 10" xfId="3689" xr:uid="{00000000-0005-0000-0000-0000506B0000}"/>
    <cellStyle name="Normal 6 3 2 2 3 3 2" xfId="7301" xr:uid="{00000000-0005-0000-0000-0000516B0000}"/>
    <cellStyle name="Normal 6 3 2 2 3 3 2 2" xfId="17654" xr:uid="{00000000-0005-0000-0000-0000526B0000}"/>
    <cellStyle name="Normal 6 3 2 2 3 3 2 2 2" xfId="40966" xr:uid="{00000000-0005-0000-0000-0000536B0000}"/>
    <cellStyle name="Normal 6 3 2 2 3 3 2 3" xfId="12468" xr:uid="{00000000-0005-0000-0000-0000546B0000}"/>
    <cellStyle name="Normal 6 3 2 2 3 3 2 3 2" xfId="35651" xr:uid="{00000000-0005-0000-0000-0000556B0000}"/>
    <cellStyle name="Normal 6 3 2 2 3 3 2 4" xfId="30341" xr:uid="{00000000-0005-0000-0000-0000566B0000}"/>
    <cellStyle name="Normal 6 3 2 2 3 3 2 5" xfId="25026" xr:uid="{00000000-0005-0000-0000-0000576B0000}"/>
    <cellStyle name="Normal 6 3 2 2 3 3 3" xfId="8943" xr:uid="{00000000-0005-0000-0000-0000586B0000}"/>
    <cellStyle name="Normal 6 3 2 2 3 3 3 2" xfId="19389" xr:uid="{00000000-0005-0000-0000-0000596B0000}"/>
    <cellStyle name="Normal 6 3 2 2 3 3 3 2 2" xfId="42734" xr:uid="{00000000-0005-0000-0000-00005A6B0000}"/>
    <cellStyle name="Normal 6 3 2 2 3 3 3 3" xfId="14235" xr:uid="{00000000-0005-0000-0000-00005B6B0000}"/>
    <cellStyle name="Normal 6 3 2 2 3 3 3 3 2" xfId="37419" xr:uid="{00000000-0005-0000-0000-00005C6B0000}"/>
    <cellStyle name="Normal 6 3 2 2 3 3 3 4" xfId="32109" xr:uid="{00000000-0005-0000-0000-00005D6B0000}"/>
    <cellStyle name="Normal 6 3 2 2 3 3 3 5" xfId="26794" xr:uid="{00000000-0005-0000-0000-00005E6B0000}"/>
    <cellStyle name="Normal 6 3 2 2 3 3 4" xfId="16016" xr:uid="{00000000-0005-0000-0000-00005F6B0000}"/>
    <cellStyle name="Normal 6 3 2 2 3 3 4 2" xfId="39203" xr:uid="{00000000-0005-0000-0000-0000606B0000}"/>
    <cellStyle name="Normal 6 3 2 2 3 3 5" xfId="10707" xr:uid="{00000000-0005-0000-0000-0000616B0000}"/>
    <cellStyle name="Normal 6 3 2 2 3 3 5 2" xfId="33888" xr:uid="{00000000-0005-0000-0000-0000626B0000}"/>
    <cellStyle name="Normal 6 3 2 2 3 3 6" xfId="21334" xr:uid="{00000000-0005-0000-0000-0000636B0000}"/>
    <cellStyle name="Normal 6 3 2 2 3 3 6 2" xfId="28578" xr:uid="{00000000-0005-0000-0000-0000646B0000}"/>
    <cellStyle name="Normal 6 3 2 2 3 3 7" xfId="23263" xr:uid="{00000000-0005-0000-0000-0000656B0000}"/>
    <cellStyle name="Normal 6 3 2 2 3 3 8" xfId="44529" xr:uid="{00000000-0005-0000-0000-0000666B0000}"/>
    <cellStyle name="Normal 6 3 2 2 3 3 9" xfId="5213" xr:uid="{00000000-0005-0000-0000-0000676B0000}"/>
    <cellStyle name="Normal 6 3 2 2 3 4" xfId="6502" xr:uid="{00000000-0005-0000-0000-0000686B0000}"/>
    <cellStyle name="Normal 6 3 2 2 3 4 2" xfId="16902" xr:uid="{00000000-0005-0000-0000-0000696B0000}"/>
    <cellStyle name="Normal 6 3 2 2 3 4 2 2" xfId="40154" xr:uid="{00000000-0005-0000-0000-00006A6B0000}"/>
    <cellStyle name="Normal 6 3 2 2 3 4 3" xfId="11656" xr:uid="{00000000-0005-0000-0000-00006B6B0000}"/>
    <cellStyle name="Normal 6 3 2 2 3 4 3 2" xfId="34839" xr:uid="{00000000-0005-0000-0000-00006C6B0000}"/>
    <cellStyle name="Normal 6 3 2 2 3 4 4" xfId="29529" xr:uid="{00000000-0005-0000-0000-00006D6B0000}"/>
    <cellStyle name="Normal 6 3 2 2 3 4 5" xfId="24214" xr:uid="{00000000-0005-0000-0000-00006E6B0000}"/>
    <cellStyle name="Normal 6 3 2 2 3 5" xfId="8191" xr:uid="{00000000-0005-0000-0000-00006F6B0000}"/>
    <cellStyle name="Normal 6 3 2 2 3 5 2" xfId="18578" xr:uid="{00000000-0005-0000-0000-0000706B0000}"/>
    <cellStyle name="Normal 6 3 2 2 3 5 2 2" xfId="41922" xr:uid="{00000000-0005-0000-0000-0000716B0000}"/>
    <cellStyle name="Normal 6 3 2 2 3 5 3" xfId="13423" xr:uid="{00000000-0005-0000-0000-0000726B0000}"/>
    <cellStyle name="Normal 6 3 2 2 3 5 3 2" xfId="36607" xr:uid="{00000000-0005-0000-0000-0000736B0000}"/>
    <cellStyle name="Normal 6 3 2 2 3 5 4" xfId="31297" xr:uid="{00000000-0005-0000-0000-0000746B0000}"/>
    <cellStyle name="Normal 6 3 2 2 3 5 5" xfId="25982" xr:uid="{00000000-0005-0000-0000-0000756B0000}"/>
    <cellStyle name="Normal 6 3 2 2 3 6" xfId="15204" xr:uid="{00000000-0005-0000-0000-0000766B0000}"/>
    <cellStyle name="Normal 6 3 2 2 3 6 2" xfId="38391" xr:uid="{00000000-0005-0000-0000-0000776B0000}"/>
    <cellStyle name="Normal 6 3 2 2 3 7" xfId="9895" xr:uid="{00000000-0005-0000-0000-0000786B0000}"/>
    <cellStyle name="Normal 6 3 2 2 3 7 2" xfId="33076" xr:uid="{00000000-0005-0000-0000-0000796B0000}"/>
    <cellStyle name="Normal 6 3 2 2 3 8" xfId="20522" xr:uid="{00000000-0005-0000-0000-00007A6B0000}"/>
    <cellStyle name="Normal 6 3 2 2 3 8 2" xfId="27766" xr:uid="{00000000-0005-0000-0000-00007B6B0000}"/>
    <cellStyle name="Normal 6 3 2 2 3 9" xfId="22451" xr:uid="{00000000-0005-0000-0000-00007C6B0000}"/>
    <cellStyle name="Normal 6 3 2 2 4" xfId="1068" xr:uid="{00000000-0005-0000-0000-00007D6B0000}"/>
    <cellStyle name="Normal 6 3 2 2 4 10" xfId="5214" xr:uid="{00000000-0005-0000-0000-00007E6B0000}"/>
    <cellStyle name="Normal 6 3 2 2 4 11" xfId="3019" xr:uid="{00000000-0005-0000-0000-00007F6B0000}"/>
    <cellStyle name="Normal 6 3 2 2 4 2" xfId="1883" xr:uid="{00000000-0005-0000-0000-0000806B0000}"/>
    <cellStyle name="Normal 6 3 2 2 4 2 10" xfId="3831" xr:uid="{00000000-0005-0000-0000-0000816B0000}"/>
    <cellStyle name="Normal 6 3 2 2 4 2 2" xfId="7441" xr:uid="{00000000-0005-0000-0000-0000826B0000}"/>
    <cellStyle name="Normal 6 3 2 2 4 2 2 2" xfId="17796" xr:uid="{00000000-0005-0000-0000-0000836B0000}"/>
    <cellStyle name="Normal 6 3 2 2 4 2 2 2 2" xfId="41108" xr:uid="{00000000-0005-0000-0000-0000846B0000}"/>
    <cellStyle name="Normal 6 3 2 2 4 2 2 3" xfId="12610" xr:uid="{00000000-0005-0000-0000-0000856B0000}"/>
    <cellStyle name="Normal 6 3 2 2 4 2 2 3 2" xfId="35793" xr:uid="{00000000-0005-0000-0000-0000866B0000}"/>
    <cellStyle name="Normal 6 3 2 2 4 2 2 4" xfId="30483" xr:uid="{00000000-0005-0000-0000-0000876B0000}"/>
    <cellStyle name="Normal 6 3 2 2 4 2 2 5" xfId="25168" xr:uid="{00000000-0005-0000-0000-0000886B0000}"/>
    <cellStyle name="Normal 6 3 2 2 4 2 3" xfId="9086" xr:uid="{00000000-0005-0000-0000-0000896B0000}"/>
    <cellStyle name="Normal 6 3 2 2 4 2 3 2" xfId="19531" xr:uid="{00000000-0005-0000-0000-00008A6B0000}"/>
    <cellStyle name="Normal 6 3 2 2 4 2 3 2 2" xfId="42876" xr:uid="{00000000-0005-0000-0000-00008B6B0000}"/>
    <cellStyle name="Normal 6 3 2 2 4 2 3 3" xfId="14377" xr:uid="{00000000-0005-0000-0000-00008C6B0000}"/>
    <cellStyle name="Normal 6 3 2 2 4 2 3 3 2" xfId="37561" xr:uid="{00000000-0005-0000-0000-00008D6B0000}"/>
    <cellStyle name="Normal 6 3 2 2 4 2 3 4" xfId="32251" xr:uid="{00000000-0005-0000-0000-00008E6B0000}"/>
    <cellStyle name="Normal 6 3 2 2 4 2 3 5" xfId="26936" xr:uid="{00000000-0005-0000-0000-00008F6B0000}"/>
    <cellStyle name="Normal 6 3 2 2 4 2 4" xfId="16158" xr:uid="{00000000-0005-0000-0000-0000906B0000}"/>
    <cellStyle name="Normal 6 3 2 2 4 2 4 2" xfId="39345" xr:uid="{00000000-0005-0000-0000-0000916B0000}"/>
    <cellStyle name="Normal 6 3 2 2 4 2 5" xfId="10849" xr:uid="{00000000-0005-0000-0000-0000926B0000}"/>
    <cellStyle name="Normal 6 3 2 2 4 2 5 2" xfId="34030" xr:uid="{00000000-0005-0000-0000-0000936B0000}"/>
    <cellStyle name="Normal 6 3 2 2 4 2 6" xfId="21476" xr:uid="{00000000-0005-0000-0000-0000946B0000}"/>
    <cellStyle name="Normal 6 3 2 2 4 2 6 2" xfId="28720" xr:uid="{00000000-0005-0000-0000-0000956B0000}"/>
    <cellStyle name="Normal 6 3 2 2 4 2 7" xfId="23405" xr:uid="{00000000-0005-0000-0000-0000966B0000}"/>
    <cellStyle name="Normal 6 3 2 2 4 2 8" xfId="44671" xr:uid="{00000000-0005-0000-0000-0000976B0000}"/>
    <cellStyle name="Normal 6 3 2 2 4 2 9" xfId="5215" xr:uid="{00000000-0005-0000-0000-0000986B0000}"/>
    <cellStyle name="Normal 6 3 2 2 4 3" xfId="6641" xr:uid="{00000000-0005-0000-0000-0000996B0000}"/>
    <cellStyle name="Normal 6 3 2 2 4 3 2" xfId="17044" xr:uid="{00000000-0005-0000-0000-00009A6B0000}"/>
    <cellStyle name="Normal 6 3 2 2 4 3 2 2" xfId="40296" xr:uid="{00000000-0005-0000-0000-00009B6B0000}"/>
    <cellStyle name="Normal 6 3 2 2 4 3 3" xfId="11798" xr:uid="{00000000-0005-0000-0000-00009C6B0000}"/>
    <cellStyle name="Normal 6 3 2 2 4 3 3 2" xfId="34981" xr:uid="{00000000-0005-0000-0000-00009D6B0000}"/>
    <cellStyle name="Normal 6 3 2 2 4 3 4" xfId="29671" xr:uid="{00000000-0005-0000-0000-00009E6B0000}"/>
    <cellStyle name="Normal 6 3 2 2 4 3 5" xfId="24356" xr:uid="{00000000-0005-0000-0000-00009F6B0000}"/>
    <cellStyle name="Normal 6 3 2 2 4 4" xfId="8333" xr:uid="{00000000-0005-0000-0000-0000A06B0000}"/>
    <cellStyle name="Normal 6 3 2 2 4 4 2" xfId="18719" xr:uid="{00000000-0005-0000-0000-0000A16B0000}"/>
    <cellStyle name="Normal 6 3 2 2 4 4 2 2" xfId="42064" xr:uid="{00000000-0005-0000-0000-0000A26B0000}"/>
    <cellStyle name="Normal 6 3 2 2 4 4 3" xfId="13565" xr:uid="{00000000-0005-0000-0000-0000A36B0000}"/>
    <cellStyle name="Normal 6 3 2 2 4 4 3 2" xfId="36749" xr:uid="{00000000-0005-0000-0000-0000A46B0000}"/>
    <cellStyle name="Normal 6 3 2 2 4 4 4" xfId="31439" xr:uid="{00000000-0005-0000-0000-0000A56B0000}"/>
    <cellStyle name="Normal 6 3 2 2 4 4 5" xfId="26124" xr:uid="{00000000-0005-0000-0000-0000A66B0000}"/>
    <cellStyle name="Normal 6 3 2 2 4 5" xfId="15346" xr:uid="{00000000-0005-0000-0000-0000A76B0000}"/>
    <cellStyle name="Normal 6 3 2 2 4 5 2" xfId="38533" xr:uid="{00000000-0005-0000-0000-0000A86B0000}"/>
    <cellStyle name="Normal 6 3 2 2 4 6" xfId="10037" xr:uid="{00000000-0005-0000-0000-0000A96B0000}"/>
    <cellStyle name="Normal 6 3 2 2 4 6 2" xfId="33218" xr:uid="{00000000-0005-0000-0000-0000AA6B0000}"/>
    <cellStyle name="Normal 6 3 2 2 4 7" xfId="20664" xr:uid="{00000000-0005-0000-0000-0000AB6B0000}"/>
    <cellStyle name="Normal 6 3 2 2 4 7 2" xfId="27908" xr:uid="{00000000-0005-0000-0000-0000AC6B0000}"/>
    <cellStyle name="Normal 6 3 2 2 4 8" xfId="22593" xr:uid="{00000000-0005-0000-0000-0000AD6B0000}"/>
    <cellStyle name="Normal 6 3 2 2 4 9" xfId="43859" xr:uid="{00000000-0005-0000-0000-0000AE6B0000}"/>
    <cellStyle name="Normal 6 3 2 2 5" xfId="649" xr:uid="{00000000-0005-0000-0000-0000AF6B0000}"/>
    <cellStyle name="Normal 6 3 2 2 5 10" xfId="2613" xr:uid="{00000000-0005-0000-0000-0000B06B0000}"/>
    <cellStyle name="Normal 6 3 2 2 5 2" xfId="6242" xr:uid="{00000000-0005-0000-0000-0000B16B0000}"/>
    <cellStyle name="Normal 6 3 2 2 5 2 2" xfId="16686" xr:uid="{00000000-0005-0000-0000-0000B26B0000}"/>
    <cellStyle name="Normal 6 3 2 2 5 2 2 2" xfId="39890" xr:uid="{00000000-0005-0000-0000-0000B36B0000}"/>
    <cellStyle name="Normal 6 3 2 2 5 2 3" xfId="11392" xr:uid="{00000000-0005-0000-0000-0000B46B0000}"/>
    <cellStyle name="Normal 6 3 2 2 5 2 3 2" xfId="34575" xr:uid="{00000000-0005-0000-0000-0000B56B0000}"/>
    <cellStyle name="Normal 6 3 2 2 5 2 4" xfId="29265" xr:uid="{00000000-0005-0000-0000-0000B66B0000}"/>
    <cellStyle name="Normal 6 3 2 2 5 2 5" xfId="23950" xr:uid="{00000000-0005-0000-0000-0000B76B0000}"/>
    <cellStyle name="Normal 6 3 2 2 5 3" xfId="7975" xr:uid="{00000000-0005-0000-0000-0000B86B0000}"/>
    <cellStyle name="Normal 6 3 2 2 5 3 2" xfId="18314" xr:uid="{00000000-0005-0000-0000-0000B96B0000}"/>
    <cellStyle name="Normal 6 3 2 2 5 3 2 2" xfId="41658" xr:uid="{00000000-0005-0000-0000-0000BA6B0000}"/>
    <cellStyle name="Normal 6 3 2 2 5 3 3" xfId="13159" xr:uid="{00000000-0005-0000-0000-0000BB6B0000}"/>
    <cellStyle name="Normal 6 3 2 2 5 3 3 2" xfId="36343" xr:uid="{00000000-0005-0000-0000-0000BC6B0000}"/>
    <cellStyle name="Normal 6 3 2 2 5 3 4" xfId="31033" xr:uid="{00000000-0005-0000-0000-0000BD6B0000}"/>
    <cellStyle name="Normal 6 3 2 2 5 3 5" xfId="25718" xr:uid="{00000000-0005-0000-0000-0000BE6B0000}"/>
    <cellStyle name="Normal 6 3 2 2 5 4" xfId="14940" xr:uid="{00000000-0005-0000-0000-0000BF6B0000}"/>
    <cellStyle name="Normal 6 3 2 2 5 4 2" xfId="38127" xr:uid="{00000000-0005-0000-0000-0000C06B0000}"/>
    <cellStyle name="Normal 6 3 2 2 5 5" xfId="9631" xr:uid="{00000000-0005-0000-0000-0000C16B0000}"/>
    <cellStyle name="Normal 6 3 2 2 5 5 2" xfId="32812" xr:uid="{00000000-0005-0000-0000-0000C26B0000}"/>
    <cellStyle name="Normal 6 3 2 2 5 6" xfId="20258" xr:uid="{00000000-0005-0000-0000-0000C36B0000}"/>
    <cellStyle name="Normal 6 3 2 2 5 6 2" xfId="27502" xr:uid="{00000000-0005-0000-0000-0000C46B0000}"/>
    <cellStyle name="Normal 6 3 2 2 5 7" xfId="22187" xr:uid="{00000000-0005-0000-0000-0000C56B0000}"/>
    <cellStyle name="Normal 6 3 2 2 5 8" xfId="43453" xr:uid="{00000000-0005-0000-0000-0000C66B0000}"/>
    <cellStyle name="Normal 6 3 2 2 5 9" xfId="5216" xr:uid="{00000000-0005-0000-0000-0000C76B0000}"/>
    <cellStyle name="Normal 6 3 2 2 6" xfId="1476" xr:uid="{00000000-0005-0000-0000-0000C86B0000}"/>
    <cellStyle name="Normal 6 3 2 2 6 10" xfId="3425" xr:uid="{00000000-0005-0000-0000-0000C96B0000}"/>
    <cellStyle name="Normal 6 3 2 2 6 2" xfId="7041" xr:uid="{00000000-0005-0000-0000-0000CA6B0000}"/>
    <cellStyle name="Normal 6 3 2 2 6 2 2" xfId="17414" xr:uid="{00000000-0005-0000-0000-0000CB6B0000}"/>
    <cellStyle name="Normal 6 3 2 2 6 2 2 2" xfId="40702" xr:uid="{00000000-0005-0000-0000-0000CC6B0000}"/>
    <cellStyle name="Normal 6 3 2 2 6 2 3" xfId="12204" xr:uid="{00000000-0005-0000-0000-0000CD6B0000}"/>
    <cellStyle name="Normal 6 3 2 2 6 2 3 2" xfId="35387" xr:uid="{00000000-0005-0000-0000-0000CE6B0000}"/>
    <cellStyle name="Normal 6 3 2 2 6 2 4" xfId="30077" xr:uid="{00000000-0005-0000-0000-0000CF6B0000}"/>
    <cellStyle name="Normal 6 3 2 2 6 2 5" xfId="24762" xr:uid="{00000000-0005-0000-0000-0000D06B0000}"/>
    <cellStyle name="Normal 6 3 2 2 6 3" xfId="8703" xr:uid="{00000000-0005-0000-0000-0000D16B0000}"/>
    <cellStyle name="Normal 6 3 2 2 6 3 2" xfId="19125" xr:uid="{00000000-0005-0000-0000-0000D26B0000}"/>
    <cellStyle name="Normal 6 3 2 2 6 3 2 2" xfId="42470" xr:uid="{00000000-0005-0000-0000-0000D36B0000}"/>
    <cellStyle name="Normal 6 3 2 2 6 3 3" xfId="13971" xr:uid="{00000000-0005-0000-0000-0000D46B0000}"/>
    <cellStyle name="Normal 6 3 2 2 6 3 3 2" xfId="37155" xr:uid="{00000000-0005-0000-0000-0000D56B0000}"/>
    <cellStyle name="Normal 6 3 2 2 6 3 4" xfId="31845" xr:uid="{00000000-0005-0000-0000-0000D66B0000}"/>
    <cellStyle name="Normal 6 3 2 2 6 3 5" xfId="26530" xr:uid="{00000000-0005-0000-0000-0000D76B0000}"/>
    <cellStyle name="Normal 6 3 2 2 6 4" xfId="15752" xr:uid="{00000000-0005-0000-0000-0000D86B0000}"/>
    <cellStyle name="Normal 6 3 2 2 6 4 2" xfId="38939" xr:uid="{00000000-0005-0000-0000-0000D96B0000}"/>
    <cellStyle name="Normal 6 3 2 2 6 5" xfId="10443" xr:uid="{00000000-0005-0000-0000-0000DA6B0000}"/>
    <cellStyle name="Normal 6 3 2 2 6 5 2" xfId="33624" xr:uid="{00000000-0005-0000-0000-0000DB6B0000}"/>
    <cellStyle name="Normal 6 3 2 2 6 6" xfId="21070" xr:uid="{00000000-0005-0000-0000-0000DC6B0000}"/>
    <cellStyle name="Normal 6 3 2 2 6 6 2" xfId="28314" xr:uid="{00000000-0005-0000-0000-0000DD6B0000}"/>
    <cellStyle name="Normal 6 3 2 2 6 7" xfId="22999" xr:uid="{00000000-0005-0000-0000-0000DE6B0000}"/>
    <cellStyle name="Normal 6 3 2 2 6 8" xfId="44265" xr:uid="{00000000-0005-0000-0000-0000DF6B0000}"/>
    <cellStyle name="Normal 6 3 2 2 6 9" xfId="5217" xr:uid="{00000000-0005-0000-0000-0000E06B0000}"/>
    <cellStyle name="Normal 6 3 2 2 7" xfId="6110" xr:uid="{00000000-0005-0000-0000-0000E16B0000}"/>
    <cellStyle name="Normal 6 3 2 2 7 2" xfId="16552" xr:uid="{00000000-0005-0000-0000-0000E26B0000}"/>
    <cellStyle name="Normal 6 3 2 2 7 2 2" xfId="39756" xr:uid="{00000000-0005-0000-0000-0000E36B0000}"/>
    <cellStyle name="Normal 6 3 2 2 7 3" xfId="11258" xr:uid="{00000000-0005-0000-0000-0000E46B0000}"/>
    <cellStyle name="Normal 6 3 2 2 7 3 2" xfId="34441" xr:uid="{00000000-0005-0000-0000-0000E56B0000}"/>
    <cellStyle name="Normal 6 3 2 2 7 4" xfId="29131" xr:uid="{00000000-0005-0000-0000-0000E66B0000}"/>
    <cellStyle name="Normal 6 3 2 2 7 5" xfId="23816" xr:uid="{00000000-0005-0000-0000-0000E76B0000}"/>
    <cellStyle name="Normal 6 3 2 2 8" xfId="7841" xr:uid="{00000000-0005-0000-0000-0000E86B0000}"/>
    <cellStyle name="Normal 6 3 2 2 8 2" xfId="18180" xr:uid="{00000000-0005-0000-0000-0000E96B0000}"/>
    <cellStyle name="Normal 6 3 2 2 8 2 2" xfId="41524" xr:uid="{00000000-0005-0000-0000-0000EA6B0000}"/>
    <cellStyle name="Normal 6 3 2 2 8 3" xfId="13025" xr:uid="{00000000-0005-0000-0000-0000EB6B0000}"/>
    <cellStyle name="Normal 6 3 2 2 8 3 2" xfId="36209" xr:uid="{00000000-0005-0000-0000-0000EC6B0000}"/>
    <cellStyle name="Normal 6 3 2 2 8 4" xfId="30899" xr:uid="{00000000-0005-0000-0000-0000ED6B0000}"/>
    <cellStyle name="Normal 6 3 2 2 8 5" xfId="25584" xr:uid="{00000000-0005-0000-0000-0000EE6B0000}"/>
    <cellStyle name="Normal 6 3 2 2 9" xfId="14806" xr:uid="{00000000-0005-0000-0000-0000EF6B0000}"/>
    <cellStyle name="Normal 6 3 2 2 9 2" xfId="37993" xr:uid="{00000000-0005-0000-0000-0000F06B0000}"/>
    <cellStyle name="Normal 6 3 2 3" xfId="725" xr:uid="{00000000-0005-0000-0000-0000F16B0000}"/>
    <cellStyle name="Normal 6 3 2 3 10" xfId="43526" xr:uid="{00000000-0005-0000-0000-0000F26B0000}"/>
    <cellStyle name="Normal 6 3 2 3 11" xfId="5218" xr:uid="{00000000-0005-0000-0000-0000F36B0000}"/>
    <cellStyle name="Normal 6 3 2 3 12" xfId="2686" xr:uid="{00000000-0005-0000-0000-0000F46B0000}"/>
    <cellStyle name="Normal 6 3 2 3 2" xfId="1141" xr:uid="{00000000-0005-0000-0000-0000F56B0000}"/>
    <cellStyle name="Normal 6 3 2 3 2 10" xfId="5219" xr:uid="{00000000-0005-0000-0000-0000F66B0000}"/>
    <cellStyle name="Normal 6 3 2 3 2 11" xfId="3092" xr:uid="{00000000-0005-0000-0000-0000F76B0000}"/>
    <cellStyle name="Normal 6 3 2 3 2 2" xfId="1956" xr:uid="{00000000-0005-0000-0000-0000F86B0000}"/>
    <cellStyle name="Normal 6 3 2 3 2 2 10" xfId="3904" xr:uid="{00000000-0005-0000-0000-0000F96B0000}"/>
    <cellStyle name="Normal 6 3 2 3 2 2 2" xfId="7513" xr:uid="{00000000-0005-0000-0000-0000FA6B0000}"/>
    <cellStyle name="Normal 6 3 2 3 2 2 2 2" xfId="17857" xr:uid="{00000000-0005-0000-0000-0000FB6B0000}"/>
    <cellStyle name="Normal 6 3 2 3 2 2 2 2 2" xfId="41181" xr:uid="{00000000-0005-0000-0000-0000FC6B0000}"/>
    <cellStyle name="Normal 6 3 2 3 2 2 2 3" xfId="12683" xr:uid="{00000000-0005-0000-0000-0000FD6B0000}"/>
    <cellStyle name="Normal 6 3 2 3 2 2 2 3 2" xfId="35866" xr:uid="{00000000-0005-0000-0000-0000FE6B0000}"/>
    <cellStyle name="Normal 6 3 2 3 2 2 2 4" xfId="30556" xr:uid="{00000000-0005-0000-0000-0000FF6B0000}"/>
    <cellStyle name="Normal 6 3 2 3 2 2 2 5" xfId="25241" xr:uid="{00000000-0005-0000-0000-0000006C0000}"/>
    <cellStyle name="Normal 6 3 2 3 2 2 3" xfId="9147" xr:uid="{00000000-0005-0000-0000-0000016C0000}"/>
    <cellStyle name="Normal 6 3 2 3 2 2 3 2" xfId="19604" xr:uid="{00000000-0005-0000-0000-0000026C0000}"/>
    <cellStyle name="Normal 6 3 2 3 2 2 3 2 2" xfId="42949" xr:uid="{00000000-0005-0000-0000-0000036C0000}"/>
    <cellStyle name="Normal 6 3 2 3 2 2 3 3" xfId="14450" xr:uid="{00000000-0005-0000-0000-0000046C0000}"/>
    <cellStyle name="Normal 6 3 2 3 2 2 3 3 2" xfId="37634" xr:uid="{00000000-0005-0000-0000-0000056C0000}"/>
    <cellStyle name="Normal 6 3 2 3 2 2 3 4" xfId="32324" xr:uid="{00000000-0005-0000-0000-0000066C0000}"/>
    <cellStyle name="Normal 6 3 2 3 2 2 3 5" xfId="27009" xr:uid="{00000000-0005-0000-0000-0000076C0000}"/>
    <cellStyle name="Normal 6 3 2 3 2 2 4" xfId="16231" xr:uid="{00000000-0005-0000-0000-0000086C0000}"/>
    <cellStyle name="Normal 6 3 2 3 2 2 4 2" xfId="39418" xr:uid="{00000000-0005-0000-0000-0000096C0000}"/>
    <cellStyle name="Normal 6 3 2 3 2 2 5" xfId="10922" xr:uid="{00000000-0005-0000-0000-00000A6C0000}"/>
    <cellStyle name="Normal 6 3 2 3 2 2 5 2" xfId="34103" xr:uid="{00000000-0005-0000-0000-00000B6C0000}"/>
    <cellStyle name="Normal 6 3 2 3 2 2 6" xfId="21549" xr:uid="{00000000-0005-0000-0000-00000C6C0000}"/>
    <cellStyle name="Normal 6 3 2 3 2 2 6 2" xfId="28793" xr:uid="{00000000-0005-0000-0000-00000D6C0000}"/>
    <cellStyle name="Normal 6 3 2 3 2 2 7" xfId="23478" xr:uid="{00000000-0005-0000-0000-00000E6C0000}"/>
    <cellStyle name="Normal 6 3 2 3 2 2 8" xfId="44744" xr:uid="{00000000-0005-0000-0000-00000F6C0000}"/>
    <cellStyle name="Normal 6 3 2 3 2 2 9" xfId="5220" xr:uid="{00000000-0005-0000-0000-0000106C0000}"/>
    <cellStyle name="Normal 6 3 2 3 2 3" xfId="6713" xr:uid="{00000000-0005-0000-0000-0000116C0000}"/>
    <cellStyle name="Normal 6 3 2 3 2 3 2" xfId="17105" xr:uid="{00000000-0005-0000-0000-0000126C0000}"/>
    <cellStyle name="Normal 6 3 2 3 2 3 2 2" xfId="40369" xr:uid="{00000000-0005-0000-0000-0000136C0000}"/>
    <cellStyle name="Normal 6 3 2 3 2 3 3" xfId="11871" xr:uid="{00000000-0005-0000-0000-0000146C0000}"/>
    <cellStyle name="Normal 6 3 2 3 2 3 3 2" xfId="35054" xr:uid="{00000000-0005-0000-0000-0000156C0000}"/>
    <cellStyle name="Normal 6 3 2 3 2 3 4" xfId="29744" xr:uid="{00000000-0005-0000-0000-0000166C0000}"/>
    <cellStyle name="Normal 6 3 2 3 2 3 5" xfId="24429" xr:uid="{00000000-0005-0000-0000-0000176C0000}"/>
    <cellStyle name="Normal 6 3 2 3 2 4" xfId="8394" xr:uid="{00000000-0005-0000-0000-0000186C0000}"/>
    <cellStyle name="Normal 6 3 2 3 2 4 2" xfId="18792" xr:uid="{00000000-0005-0000-0000-0000196C0000}"/>
    <cellStyle name="Normal 6 3 2 3 2 4 2 2" xfId="42137" xr:uid="{00000000-0005-0000-0000-00001A6C0000}"/>
    <cellStyle name="Normal 6 3 2 3 2 4 3" xfId="13638" xr:uid="{00000000-0005-0000-0000-00001B6C0000}"/>
    <cellStyle name="Normal 6 3 2 3 2 4 3 2" xfId="36822" xr:uid="{00000000-0005-0000-0000-00001C6C0000}"/>
    <cellStyle name="Normal 6 3 2 3 2 4 4" xfId="31512" xr:uid="{00000000-0005-0000-0000-00001D6C0000}"/>
    <cellStyle name="Normal 6 3 2 3 2 4 5" xfId="26197" xr:uid="{00000000-0005-0000-0000-00001E6C0000}"/>
    <cellStyle name="Normal 6 3 2 3 2 5" xfId="15419" xr:uid="{00000000-0005-0000-0000-00001F6C0000}"/>
    <cellStyle name="Normal 6 3 2 3 2 5 2" xfId="38606" xr:uid="{00000000-0005-0000-0000-0000206C0000}"/>
    <cellStyle name="Normal 6 3 2 3 2 6" xfId="10110" xr:uid="{00000000-0005-0000-0000-0000216C0000}"/>
    <cellStyle name="Normal 6 3 2 3 2 6 2" xfId="33291" xr:uid="{00000000-0005-0000-0000-0000226C0000}"/>
    <cellStyle name="Normal 6 3 2 3 2 7" xfId="20737" xr:uid="{00000000-0005-0000-0000-0000236C0000}"/>
    <cellStyle name="Normal 6 3 2 3 2 7 2" xfId="27981" xr:uid="{00000000-0005-0000-0000-0000246C0000}"/>
    <cellStyle name="Normal 6 3 2 3 2 8" xfId="22666" xr:uid="{00000000-0005-0000-0000-0000256C0000}"/>
    <cellStyle name="Normal 6 3 2 3 2 9" xfId="43932" xr:uid="{00000000-0005-0000-0000-0000266C0000}"/>
    <cellStyle name="Normal 6 3 2 3 3" xfId="1549" xr:uid="{00000000-0005-0000-0000-0000276C0000}"/>
    <cellStyle name="Normal 6 3 2 3 3 10" xfId="3498" xr:uid="{00000000-0005-0000-0000-0000286C0000}"/>
    <cellStyle name="Normal 6 3 2 3 3 2" xfId="7113" xr:uid="{00000000-0005-0000-0000-0000296C0000}"/>
    <cellStyle name="Normal 6 3 2 3 3 2 2" xfId="17475" xr:uid="{00000000-0005-0000-0000-00002A6C0000}"/>
    <cellStyle name="Normal 6 3 2 3 3 2 2 2" xfId="40775" xr:uid="{00000000-0005-0000-0000-00002B6C0000}"/>
    <cellStyle name="Normal 6 3 2 3 3 2 3" xfId="12277" xr:uid="{00000000-0005-0000-0000-00002C6C0000}"/>
    <cellStyle name="Normal 6 3 2 3 3 2 3 2" xfId="35460" xr:uid="{00000000-0005-0000-0000-00002D6C0000}"/>
    <cellStyle name="Normal 6 3 2 3 3 2 4" xfId="30150" xr:uid="{00000000-0005-0000-0000-00002E6C0000}"/>
    <cellStyle name="Normal 6 3 2 3 3 2 5" xfId="24835" xr:uid="{00000000-0005-0000-0000-00002F6C0000}"/>
    <cellStyle name="Normal 6 3 2 3 3 3" xfId="8764" xr:uid="{00000000-0005-0000-0000-0000306C0000}"/>
    <cellStyle name="Normal 6 3 2 3 3 3 2" xfId="19198" xr:uid="{00000000-0005-0000-0000-0000316C0000}"/>
    <cellStyle name="Normal 6 3 2 3 3 3 2 2" xfId="42543" xr:uid="{00000000-0005-0000-0000-0000326C0000}"/>
    <cellStyle name="Normal 6 3 2 3 3 3 3" xfId="14044" xr:uid="{00000000-0005-0000-0000-0000336C0000}"/>
    <cellStyle name="Normal 6 3 2 3 3 3 3 2" xfId="37228" xr:uid="{00000000-0005-0000-0000-0000346C0000}"/>
    <cellStyle name="Normal 6 3 2 3 3 3 4" xfId="31918" xr:uid="{00000000-0005-0000-0000-0000356C0000}"/>
    <cellStyle name="Normal 6 3 2 3 3 3 5" xfId="26603" xr:uid="{00000000-0005-0000-0000-0000366C0000}"/>
    <cellStyle name="Normal 6 3 2 3 3 4" xfId="15825" xr:uid="{00000000-0005-0000-0000-0000376C0000}"/>
    <cellStyle name="Normal 6 3 2 3 3 4 2" xfId="39012" xr:uid="{00000000-0005-0000-0000-0000386C0000}"/>
    <cellStyle name="Normal 6 3 2 3 3 5" xfId="10516" xr:uid="{00000000-0005-0000-0000-0000396C0000}"/>
    <cellStyle name="Normal 6 3 2 3 3 5 2" xfId="33697" xr:uid="{00000000-0005-0000-0000-00003A6C0000}"/>
    <cellStyle name="Normal 6 3 2 3 3 6" xfId="21143" xr:uid="{00000000-0005-0000-0000-00003B6C0000}"/>
    <cellStyle name="Normal 6 3 2 3 3 6 2" xfId="28387" xr:uid="{00000000-0005-0000-0000-00003C6C0000}"/>
    <cellStyle name="Normal 6 3 2 3 3 7" xfId="23072" xr:uid="{00000000-0005-0000-0000-00003D6C0000}"/>
    <cellStyle name="Normal 6 3 2 3 3 8" xfId="44338" xr:uid="{00000000-0005-0000-0000-00003E6C0000}"/>
    <cellStyle name="Normal 6 3 2 3 3 9" xfId="5221" xr:uid="{00000000-0005-0000-0000-00003F6C0000}"/>
    <cellStyle name="Normal 6 3 2 3 4" xfId="6314" xr:uid="{00000000-0005-0000-0000-0000406C0000}"/>
    <cellStyle name="Normal 6 3 2 3 4 2" xfId="16747" xr:uid="{00000000-0005-0000-0000-0000416C0000}"/>
    <cellStyle name="Normal 6 3 2 3 4 2 2" xfId="39963" xr:uid="{00000000-0005-0000-0000-0000426C0000}"/>
    <cellStyle name="Normal 6 3 2 3 4 3" xfId="11465" xr:uid="{00000000-0005-0000-0000-0000436C0000}"/>
    <cellStyle name="Normal 6 3 2 3 4 3 2" xfId="34648" xr:uid="{00000000-0005-0000-0000-0000446C0000}"/>
    <cellStyle name="Normal 6 3 2 3 4 4" xfId="29338" xr:uid="{00000000-0005-0000-0000-0000456C0000}"/>
    <cellStyle name="Normal 6 3 2 3 4 5" xfId="24023" xr:uid="{00000000-0005-0000-0000-0000466C0000}"/>
    <cellStyle name="Normal 6 3 2 3 5" xfId="8036" xr:uid="{00000000-0005-0000-0000-0000476C0000}"/>
    <cellStyle name="Normal 6 3 2 3 5 2" xfId="18387" xr:uid="{00000000-0005-0000-0000-0000486C0000}"/>
    <cellStyle name="Normal 6 3 2 3 5 2 2" xfId="41731" xr:uid="{00000000-0005-0000-0000-0000496C0000}"/>
    <cellStyle name="Normal 6 3 2 3 5 3" xfId="13232" xr:uid="{00000000-0005-0000-0000-00004A6C0000}"/>
    <cellStyle name="Normal 6 3 2 3 5 3 2" xfId="36416" xr:uid="{00000000-0005-0000-0000-00004B6C0000}"/>
    <cellStyle name="Normal 6 3 2 3 5 4" xfId="31106" xr:uid="{00000000-0005-0000-0000-00004C6C0000}"/>
    <cellStyle name="Normal 6 3 2 3 5 5" xfId="25791" xr:uid="{00000000-0005-0000-0000-00004D6C0000}"/>
    <cellStyle name="Normal 6 3 2 3 6" xfId="15013" xr:uid="{00000000-0005-0000-0000-00004E6C0000}"/>
    <cellStyle name="Normal 6 3 2 3 6 2" xfId="38200" xr:uid="{00000000-0005-0000-0000-00004F6C0000}"/>
    <cellStyle name="Normal 6 3 2 3 7" xfId="9704" xr:uid="{00000000-0005-0000-0000-0000506C0000}"/>
    <cellStyle name="Normal 6 3 2 3 7 2" xfId="32885" xr:uid="{00000000-0005-0000-0000-0000516C0000}"/>
    <cellStyle name="Normal 6 3 2 3 8" xfId="20331" xr:uid="{00000000-0005-0000-0000-0000526C0000}"/>
    <cellStyle name="Normal 6 3 2 3 8 2" xfId="27575" xr:uid="{00000000-0005-0000-0000-0000536C0000}"/>
    <cellStyle name="Normal 6 3 2 3 9" xfId="22260" xr:uid="{00000000-0005-0000-0000-0000546C0000}"/>
    <cellStyle name="Normal 6 3 2 4" xfId="862" xr:uid="{00000000-0005-0000-0000-0000556C0000}"/>
    <cellStyle name="Normal 6 3 2 4 10" xfId="43655" xr:uid="{00000000-0005-0000-0000-0000566C0000}"/>
    <cellStyle name="Normal 6 3 2 4 11" xfId="5222" xr:uid="{00000000-0005-0000-0000-0000576C0000}"/>
    <cellStyle name="Normal 6 3 2 4 12" xfId="2815" xr:uid="{00000000-0005-0000-0000-0000586C0000}"/>
    <cellStyle name="Normal 6 3 2 4 2" xfId="1270" xr:uid="{00000000-0005-0000-0000-0000596C0000}"/>
    <cellStyle name="Normal 6 3 2 4 2 10" xfId="5223" xr:uid="{00000000-0005-0000-0000-00005A6C0000}"/>
    <cellStyle name="Normal 6 3 2 4 2 11" xfId="3221" xr:uid="{00000000-0005-0000-0000-00005B6C0000}"/>
    <cellStyle name="Normal 6 3 2 4 2 2" xfId="2085" xr:uid="{00000000-0005-0000-0000-00005C6C0000}"/>
    <cellStyle name="Normal 6 3 2 4 2 2 10" xfId="4033" xr:uid="{00000000-0005-0000-0000-00005D6C0000}"/>
    <cellStyle name="Normal 6 3 2 4 2 2 2" xfId="7640" xr:uid="{00000000-0005-0000-0000-00005E6C0000}"/>
    <cellStyle name="Normal 6 3 2 4 2 2 2 2" xfId="17974" xr:uid="{00000000-0005-0000-0000-00005F6C0000}"/>
    <cellStyle name="Normal 6 3 2 4 2 2 2 2 2" xfId="41310" xr:uid="{00000000-0005-0000-0000-0000606C0000}"/>
    <cellStyle name="Normal 6 3 2 4 2 2 2 3" xfId="12812" xr:uid="{00000000-0005-0000-0000-0000616C0000}"/>
    <cellStyle name="Normal 6 3 2 4 2 2 2 3 2" xfId="35995" xr:uid="{00000000-0005-0000-0000-0000626C0000}"/>
    <cellStyle name="Normal 6 3 2 4 2 2 2 4" xfId="30685" xr:uid="{00000000-0005-0000-0000-0000636C0000}"/>
    <cellStyle name="Normal 6 3 2 4 2 2 2 5" xfId="25370" xr:uid="{00000000-0005-0000-0000-0000646C0000}"/>
    <cellStyle name="Normal 6 3 2 4 2 2 3" xfId="9264" xr:uid="{00000000-0005-0000-0000-0000656C0000}"/>
    <cellStyle name="Normal 6 3 2 4 2 2 3 2" xfId="19733" xr:uid="{00000000-0005-0000-0000-0000666C0000}"/>
    <cellStyle name="Normal 6 3 2 4 2 2 3 2 2" xfId="43078" xr:uid="{00000000-0005-0000-0000-0000676C0000}"/>
    <cellStyle name="Normal 6 3 2 4 2 2 3 3" xfId="14579" xr:uid="{00000000-0005-0000-0000-0000686C0000}"/>
    <cellStyle name="Normal 6 3 2 4 2 2 3 3 2" xfId="37763" xr:uid="{00000000-0005-0000-0000-0000696C0000}"/>
    <cellStyle name="Normal 6 3 2 4 2 2 3 4" xfId="32453" xr:uid="{00000000-0005-0000-0000-00006A6C0000}"/>
    <cellStyle name="Normal 6 3 2 4 2 2 3 5" xfId="27138" xr:uid="{00000000-0005-0000-0000-00006B6C0000}"/>
    <cellStyle name="Normal 6 3 2 4 2 2 4" xfId="16360" xr:uid="{00000000-0005-0000-0000-00006C6C0000}"/>
    <cellStyle name="Normal 6 3 2 4 2 2 4 2" xfId="39547" xr:uid="{00000000-0005-0000-0000-00006D6C0000}"/>
    <cellStyle name="Normal 6 3 2 4 2 2 5" xfId="11051" xr:uid="{00000000-0005-0000-0000-00006E6C0000}"/>
    <cellStyle name="Normal 6 3 2 4 2 2 5 2" xfId="34232" xr:uid="{00000000-0005-0000-0000-00006F6C0000}"/>
    <cellStyle name="Normal 6 3 2 4 2 2 6" xfId="21678" xr:uid="{00000000-0005-0000-0000-0000706C0000}"/>
    <cellStyle name="Normal 6 3 2 4 2 2 6 2" xfId="28922" xr:uid="{00000000-0005-0000-0000-0000716C0000}"/>
    <cellStyle name="Normal 6 3 2 4 2 2 7" xfId="23607" xr:uid="{00000000-0005-0000-0000-0000726C0000}"/>
    <cellStyle name="Normal 6 3 2 4 2 2 8" xfId="44873" xr:uid="{00000000-0005-0000-0000-0000736C0000}"/>
    <cellStyle name="Normal 6 3 2 4 2 2 9" xfId="5224" xr:uid="{00000000-0005-0000-0000-0000746C0000}"/>
    <cellStyle name="Normal 6 3 2 4 2 3" xfId="6840" xr:uid="{00000000-0005-0000-0000-0000756C0000}"/>
    <cellStyle name="Normal 6 3 2 4 2 3 2" xfId="17210" xr:uid="{00000000-0005-0000-0000-0000766C0000}"/>
    <cellStyle name="Normal 6 3 2 4 2 3 2 2" xfId="40498" xr:uid="{00000000-0005-0000-0000-0000776C0000}"/>
    <cellStyle name="Normal 6 3 2 4 2 3 3" xfId="12000" xr:uid="{00000000-0005-0000-0000-0000786C0000}"/>
    <cellStyle name="Normal 6 3 2 4 2 3 3 2" xfId="35183" xr:uid="{00000000-0005-0000-0000-0000796C0000}"/>
    <cellStyle name="Normal 6 3 2 4 2 3 4" xfId="29873" xr:uid="{00000000-0005-0000-0000-00007A6C0000}"/>
    <cellStyle name="Normal 6 3 2 4 2 3 5" xfId="24558" xr:uid="{00000000-0005-0000-0000-00007B6C0000}"/>
    <cellStyle name="Normal 6 3 2 4 2 4" xfId="8499" xr:uid="{00000000-0005-0000-0000-00007C6C0000}"/>
    <cellStyle name="Normal 6 3 2 4 2 4 2" xfId="18921" xr:uid="{00000000-0005-0000-0000-00007D6C0000}"/>
    <cellStyle name="Normal 6 3 2 4 2 4 2 2" xfId="42266" xr:uid="{00000000-0005-0000-0000-00007E6C0000}"/>
    <cellStyle name="Normal 6 3 2 4 2 4 3" xfId="13767" xr:uid="{00000000-0005-0000-0000-00007F6C0000}"/>
    <cellStyle name="Normal 6 3 2 4 2 4 3 2" xfId="36951" xr:uid="{00000000-0005-0000-0000-0000806C0000}"/>
    <cellStyle name="Normal 6 3 2 4 2 4 4" xfId="31641" xr:uid="{00000000-0005-0000-0000-0000816C0000}"/>
    <cellStyle name="Normal 6 3 2 4 2 4 5" xfId="26326" xr:uid="{00000000-0005-0000-0000-0000826C0000}"/>
    <cellStyle name="Normal 6 3 2 4 2 5" xfId="15548" xr:uid="{00000000-0005-0000-0000-0000836C0000}"/>
    <cellStyle name="Normal 6 3 2 4 2 5 2" xfId="38735" xr:uid="{00000000-0005-0000-0000-0000846C0000}"/>
    <cellStyle name="Normal 6 3 2 4 2 6" xfId="10239" xr:uid="{00000000-0005-0000-0000-0000856C0000}"/>
    <cellStyle name="Normal 6 3 2 4 2 6 2" xfId="33420" xr:uid="{00000000-0005-0000-0000-0000866C0000}"/>
    <cellStyle name="Normal 6 3 2 4 2 7" xfId="20866" xr:uid="{00000000-0005-0000-0000-0000876C0000}"/>
    <cellStyle name="Normal 6 3 2 4 2 7 2" xfId="28110" xr:uid="{00000000-0005-0000-0000-0000886C0000}"/>
    <cellStyle name="Normal 6 3 2 4 2 8" xfId="22795" xr:uid="{00000000-0005-0000-0000-0000896C0000}"/>
    <cellStyle name="Normal 6 3 2 4 2 9" xfId="44061" xr:uid="{00000000-0005-0000-0000-00008A6C0000}"/>
    <cellStyle name="Normal 6 3 2 4 3" xfId="1678" xr:uid="{00000000-0005-0000-0000-00008B6C0000}"/>
    <cellStyle name="Normal 6 3 2 4 3 10" xfId="3627" xr:uid="{00000000-0005-0000-0000-00008C6C0000}"/>
    <cellStyle name="Normal 6 3 2 4 3 2" xfId="7240" xr:uid="{00000000-0005-0000-0000-00008D6C0000}"/>
    <cellStyle name="Normal 6 3 2 4 3 2 2" xfId="17592" xr:uid="{00000000-0005-0000-0000-00008E6C0000}"/>
    <cellStyle name="Normal 6 3 2 4 3 2 2 2" xfId="40904" xr:uid="{00000000-0005-0000-0000-00008F6C0000}"/>
    <cellStyle name="Normal 6 3 2 4 3 2 3" xfId="12406" xr:uid="{00000000-0005-0000-0000-0000906C0000}"/>
    <cellStyle name="Normal 6 3 2 4 3 2 3 2" xfId="35589" xr:uid="{00000000-0005-0000-0000-0000916C0000}"/>
    <cellStyle name="Normal 6 3 2 4 3 2 4" xfId="30279" xr:uid="{00000000-0005-0000-0000-0000926C0000}"/>
    <cellStyle name="Normal 6 3 2 4 3 2 5" xfId="24964" xr:uid="{00000000-0005-0000-0000-0000936C0000}"/>
    <cellStyle name="Normal 6 3 2 4 3 3" xfId="8881" xr:uid="{00000000-0005-0000-0000-0000946C0000}"/>
    <cellStyle name="Normal 6 3 2 4 3 3 2" xfId="19327" xr:uid="{00000000-0005-0000-0000-0000956C0000}"/>
    <cellStyle name="Normal 6 3 2 4 3 3 2 2" xfId="42672" xr:uid="{00000000-0005-0000-0000-0000966C0000}"/>
    <cellStyle name="Normal 6 3 2 4 3 3 3" xfId="14173" xr:uid="{00000000-0005-0000-0000-0000976C0000}"/>
    <cellStyle name="Normal 6 3 2 4 3 3 3 2" xfId="37357" xr:uid="{00000000-0005-0000-0000-0000986C0000}"/>
    <cellStyle name="Normal 6 3 2 4 3 3 4" xfId="32047" xr:uid="{00000000-0005-0000-0000-0000996C0000}"/>
    <cellStyle name="Normal 6 3 2 4 3 3 5" xfId="26732" xr:uid="{00000000-0005-0000-0000-00009A6C0000}"/>
    <cellStyle name="Normal 6 3 2 4 3 4" xfId="15954" xr:uid="{00000000-0005-0000-0000-00009B6C0000}"/>
    <cellStyle name="Normal 6 3 2 4 3 4 2" xfId="39141" xr:uid="{00000000-0005-0000-0000-00009C6C0000}"/>
    <cellStyle name="Normal 6 3 2 4 3 5" xfId="10645" xr:uid="{00000000-0005-0000-0000-00009D6C0000}"/>
    <cellStyle name="Normal 6 3 2 4 3 5 2" xfId="33826" xr:uid="{00000000-0005-0000-0000-00009E6C0000}"/>
    <cellStyle name="Normal 6 3 2 4 3 6" xfId="21272" xr:uid="{00000000-0005-0000-0000-00009F6C0000}"/>
    <cellStyle name="Normal 6 3 2 4 3 6 2" xfId="28516" xr:uid="{00000000-0005-0000-0000-0000A06C0000}"/>
    <cellStyle name="Normal 6 3 2 4 3 7" xfId="23201" xr:uid="{00000000-0005-0000-0000-0000A16C0000}"/>
    <cellStyle name="Normal 6 3 2 4 3 8" xfId="44467" xr:uid="{00000000-0005-0000-0000-0000A26C0000}"/>
    <cellStyle name="Normal 6 3 2 4 3 9" xfId="5225" xr:uid="{00000000-0005-0000-0000-0000A36C0000}"/>
    <cellStyle name="Normal 6 3 2 4 4" xfId="6441" xr:uid="{00000000-0005-0000-0000-0000A46C0000}"/>
    <cellStyle name="Normal 6 3 2 4 4 2" xfId="16852" xr:uid="{00000000-0005-0000-0000-0000A56C0000}"/>
    <cellStyle name="Normal 6 3 2 4 4 2 2" xfId="40092" xr:uid="{00000000-0005-0000-0000-0000A66C0000}"/>
    <cellStyle name="Normal 6 3 2 4 4 3" xfId="11594" xr:uid="{00000000-0005-0000-0000-0000A76C0000}"/>
    <cellStyle name="Normal 6 3 2 4 4 3 2" xfId="34777" xr:uid="{00000000-0005-0000-0000-0000A86C0000}"/>
    <cellStyle name="Normal 6 3 2 4 4 4" xfId="29467" xr:uid="{00000000-0005-0000-0000-0000A96C0000}"/>
    <cellStyle name="Normal 6 3 2 4 4 5" xfId="24152" xr:uid="{00000000-0005-0000-0000-0000AA6C0000}"/>
    <cellStyle name="Normal 6 3 2 4 5" xfId="8141" xr:uid="{00000000-0005-0000-0000-0000AB6C0000}"/>
    <cellStyle name="Normal 6 3 2 4 5 2" xfId="18516" xr:uid="{00000000-0005-0000-0000-0000AC6C0000}"/>
    <cellStyle name="Normal 6 3 2 4 5 2 2" xfId="41860" xr:uid="{00000000-0005-0000-0000-0000AD6C0000}"/>
    <cellStyle name="Normal 6 3 2 4 5 3" xfId="13361" xr:uid="{00000000-0005-0000-0000-0000AE6C0000}"/>
    <cellStyle name="Normal 6 3 2 4 5 3 2" xfId="36545" xr:uid="{00000000-0005-0000-0000-0000AF6C0000}"/>
    <cellStyle name="Normal 6 3 2 4 5 4" xfId="31235" xr:uid="{00000000-0005-0000-0000-0000B06C0000}"/>
    <cellStyle name="Normal 6 3 2 4 5 5" xfId="25920" xr:uid="{00000000-0005-0000-0000-0000B16C0000}"/>
    <cellStyle name="Normal 6 3 2 4 6" xfId="15142" xr:uid="{00000000-0005-0000-0000-0000B26C0000}"/>
    <cellStyle name="Normal 6 3 2 4 6 2" xfId="38329" xr:uid="{00000000-0005-0000-0000-0000B36C0000}"/>
    <cellStyle name="Normal 6 3 2 4 7" xfId="9833" xr:uid="{00000000-0005-0000-0000-0000B46C0000}"/>
    <cellStyle name="Normal 6 3 2 4 7 2" xfId="33014" xr:uid="{00000000-0005-0000-0000-0000B56C0000}"/>
    <cellStyle name="Normal 6 3 2 4 8" xfId="20460" xr:uid="{00000000-0005-0000-0000-0000B66C0000}"/>
    <cellStyle name="Normal 6 3 2 4 8 2" xfId="27704" xr:uid="{00000000-0005-0000-0000-0000B76C0000}"/>
    <cellStyle name="Normal 6 3 2 4 9" xfId="22389" xr:uid="{00000000-0005-0000-0000-0000B86C0000}"/>
    <cellStyle name="Normal 6 3 2 5" xfId="1006" xr:uid="{00000000-0005-0000-0000-0000B96C0000}"/>
    <cellStyle name="Normal 6 3 2 5 10" xfId="5226" xr:uid="{00000000-0005-0000-0000-0000BA6C0000}"/>
    <cellStyle name="Normal 6 3 2 5 11" xfId="2957" xr:uid="{00000000-0005-0000-0000-0000BB6C0000}"/>
    <cellStyle name="Normal 6 3 2 5 2" xfId="1821" xr:uid="{00000000-0005-0000-0000-0000BC6C0000}"/>
    <cellStyle name="Normal 6 3 2 5 2 10" xfId="3769" xr:uid="{00000000-0005-0000-0000-0000BD6C0000}"/>
    <cellStyle name="Normal 6 3 2 5 2 2" xfId="7380" xr:uid="{00000000-0005-0000-0000-0000BE6C0000}"/>
    <cellStyle name="Normal 6 3 2 5 2 2 2" xfId="17734" xr:uid="{00000000-0005-0000-0000-0000BF6C0000}"/>
    <cellStyle name="Normal 6 3 2 5 2 2 2 2" xfId="41046" xr:uid="{00000000-0005-0000-0000-0000C06C0000}"/>
    <cellStyle name="Normal 6 3 2 5 2 2 3" xfId="12548" xr:uid="{00000000-0005-0000-0000-0000C16C0000}"/>
    <cellStyle name="Normal 6 3 2 5 2 2 3 2" xfId="35731" xr:uid="{00000000-0005-0000-0000-0000C26C0000}"/>
    <cellStyle name="Normal 6 3 2 5 2 2 4" xfId="30421" xr:uid="{00000000-0005-0000-0000-0000C36C0000}"/>
    <cellStyle name="Normal 6 3 2 5 2 2 5" xfId="25106" xr:uid="{00000000-0005-0000-0000-0000C46C0000}"/>
    <cellStyle name="Normal 6 3 2 5 2 3" xfId="9024" xr:uid="{00000000-0005-0000-0000-0000C56C0000}"/>
    <cellStyle name="Normal 6 3 2 5 2 3 2" xfId="19469" xr:uid="{00000000-0005-0000-0000-0000C66C0000}"/>
    <cellStyle name="Normal 6 3 2 5 2 3 2 2" xfId="42814" xr:uid="{00000000-0005-0000-0000-0000C76C0000}"/>
    <cellStyle name="Normal 6 3 2 5 2 3 3" xfId="14315" xr:uid="{00000000-0005-0000-0000-0000C86C0000}"/>
    <cellStyle name="Normal 6 3 2 5 2 3 3 2" xfId="37499" xr:uid="{00000000-0005-0000-0000-0000C96C0000}"/>
    <cellStyle name="Normal 6 3 2 5 2 3 4" xfId="32189" xr:uid="{00000000-0005-0000-0000-0000CA6C0000}"/>
    <cellStyle name="Normal 6 3 2 5 2 3 5" xfId="26874" xr:uid="{00000000-0005-0000-0000-0000CB6C0000}"/>
    <cellStyle name="Normal 6 3 2 5 2 4" xfId="16096" xr:uid="{00000000-0005-0000-0000-0000CC6C0000}"/>
    <cellStyle name="Normal 6 3 2 5 2 4 2" xfId="39283" xr:uid="{00000000-0005-0000-0000-0000CD6C0000}"/>
    <cellStyle name="Normal 6 3 2 5 2 5" xfId="10787" xr:uid="{00000000-0005-0000-0000-0000CE6C0000}"/>
    <cellStyle name="Normal 6 3 2 5 2 5 2" xfId="33968" xr:uid="{00000000-0005-0000-0000-0000CF6C0000}"/>
    <cellStyle name="Normal 6 3 2 5 2 6" xfId="21414" xr:uid="{00000000-0005-0000-0000-0000D06C0000}"/>
    <cellStyle name="Normal 6 3 2 5 2 6 2" xfId="28658" xr:uid="{00000000-0005-0000-0000-0000D16C0000}"/>
    <cellStyle name="Normal 6 3 2 5 2 7" xfId="23343" xr:uid="{00000000-0005-0000-0000-0000D26C0000}"/>
    <cellStyle name="Normal 6 3 2 5 2 8" xfId="44609" xr:uid="{00000000-0005-0000-0000-0000D36C0000}"/>
    <cellStyle name="Normal 6 3 2 5 2 9" xfId="5227" xr:uid="{00000000-0005-0000-0000-0000D46C0000}"/>
    <cellStyle name="Normal 6 3 2 5 3" xfId="6580" xr:uid="{00000000-0005-0000-0000-0000D56C0000}"/>
    <cellStyle name="Normal 6 3 2 5 3 2" xfId="16982" xr:uid="{00000000-0005-0000-0000-0000D66C0000}"/>
    <cellStyle name="Normal 6 3 2 5 3 2 2" xfId="40234" xr:uid="{00000000-0005-0000-0000-0000D76C0000}"/>
    <cellStyle name="Normal 6 3 2 5 3 3" xfId="11736" xr:uid="{00000000-0005-0000-0000-0000D86C0000}"/>
    <cellStyle name="Normal 6 3 2 5 3 3 2" xfId="34919" xr:uid="{00000000-0005-0000-0000-0000D96C0000}"/>
    <cellStyle name="Normal 6 3 2 5 3 4" xfId="29609" xr:uid="{00000000-0005-0000-0000-0000DA6C0000}"/>
    <cellStyle name="Normal 6 3 2 5 3 5" xfId="24294" xr:uid="{00000000-0005-0000-0000-0000DB6C0000}"/>
    <cellStyle name="Normal 6 3 2 5 4" xfId="8271" xr:uid="{00000000-0005-0000-0000-0000DC6C0000}"/>
    <cellStyle name="Normal 6 3 2 5 4 2" xfId="18657" xr:uid="{00000000-0005-0000-0000-0000DD6C0000}"/>
    <cellStyle name="Normal 6 3 2 5 4 2 2" xfId="42002" xr:uid="{00000000-0005-0000-0000-0000DE6C0000}"/>
    <cellStyle name="Normal 6 3 2 5 4 3" xfId="13503" xr:uid="{00000000-0005-0000-0000-0000DF6C0000}"/>
    <cellStyle name="Normal 6 3 2 5 4 3 2" xfId="36687" xr:uid="{00000000-0005-0000-0000-0000E06C0000}"/>
    <cellStyle name="Normal 6 3 2 5 4 4" xfId="31377" xr:uid="{00000000-0005-0000-0000-0000E16C0000}"/>
    <cellStyle name="Normal 6 3 2 5 4 5" xfId="26062" xr:uid="{00000000-0005-0000-0000-0000E26C0000}"/>
    <cellStyle name="Normal 6 3 2 5 5" xfId="15284" xr:uid="{00000000-0005-0000-0000-0000E36C0000}"/>
    <cellStyle name="Normal 6 3 2 5 5 2" xfId="38471" xr:uid="{00000000-0005-0000-0000-0000E46C0000}"/>
    <cellStyle name="Normal 6 3 2 5 6" xfId="9975" xr:uid="{00000000-0005-0000-0000-0000E56C0000}"/>
    <cellStyle name="Normal 6 3 2 5 6 2" xfId="33156" xr:uid="{00000000-0005-0000-0000-0000E66C0000}"/>
    <cellStyle name="Normal 6 3 2 5 7" xfId="20602" xr:uid="{00000000-0005-0000-0000-0000E76C0000}"/>
    <cellStyle name="Normal 6 3 2 5 7 2" xfId="27846" xr:uid="{00000000-0005-0000-0000-0000E86C0000}"/>
    <cellStyle name="Normal 6 3 2 5 8" xfId="22531" xr:uid="{00000000-0005-0000-0000-0000E96C0000}"/>
    <cellStyle name="Normal 6 3 2 5 9" xfId="43797" xr:uid="{00000000-0005-0000-0000-0000EA6C0000}"/>
    <cellStyle name="Normal 6 3 2 6" xfId="587" xr:uid="{00000000-0005-0000-0000-0000EB6C0000}"/>
    <cellStyle name="Normal 6 3 2 6 10" xfId="2551" xr:uid="{00000000-0005-0000-0000-0000EC6C0000}"/>
    <cellStyle name="Normal 6 3 2 6 2" xfId="6181" xr:uid="{00000000-0005-0000-0000-0000ED6C0000}"/>
    <cellStyle name="Normal 6 3 2 6 2 2" xfId="16624" xr:uid="{00000000-0005-0000-0000-0000EE6C0000}"/>
    <cellStyle name="Normal 6 3 2 6 2 2 2" xfId="39828" xr:uid="{00000000-0005-0000-0000-0000EF6C0000}"/>
    <cellStyle name="Normal 6 3 2 6 2 3" xfId="11330" xr:uid="{00000000-0005-0000-0000-0000F06C0000}"/>
    <cellStyle name="Normal 6 3 2 6 2 3 2" xfId="34513" xr:uid="{00000000-0005-0000-0000-0000F16C0000}"/>
    <cellStyle name="Normal 6 3 2 6 2 4" xfId="29203" xr:uid="{00000000-0005-0000-0000-0000F26C0000}"/>
    <cellStyle name="Normal 6 3 2 6 2 5" xfId="23888" xr:uid="{00000000-0005-0000-0000-0000F36C0000}"/>
    <cellStyle name="Normal 6 3 2 6 3" xfId="7913" xr:uid="{00000000-0005-0000-0000-0000F46C0000}"/>
    <cellStyle name="Normal 6 3 2 6 3 2" xfId="18252" xr:uid="{00000000-0005-0000-0000-0000F56C0000}"/>
    <cellStyle name="Normal 6 3 2 6 3 2 2" xfId="41596" xr:uid="{00000000-0005-0000-0000-0000F66C0000}"/>
    <cellStyle name="Normal 6 3 2 6 3 3" xfId="13097" xr:uid="{00000000-0005-0000-0000-0000F76C0000}"/>
    <cellStyle name="Normal 6 3 2 6 3 3 2" xfId="36281" xr:uid="{00000000-0005-0000-0000-0000F86C0000}"/>
    <cellStyle name="Normal 6 3 2 6 3 4" xfId="30971" xr:uid="{00000000-0005-0000-0000-0000F96C0000}"/>
    <cellStyle name="Normal 6 3 2 6 3 5" xfId="25656" xr:uid="{00000000-0005-0000-0000-0000FA6C0000}"/>
    <cellStyle name="Normal 6 3 2 6 4" xfId="14878" xr:uid="{00000000-0005-0000-0000-0000FB6C0000}"/>
    <cellStyle name="Normal 6 3 2 6 4 2" xfId="38065" xr:uid="{00000000-0005-0000-0000-0000FC6C0000}"/>
    <cellStyle name="Normal 6 3 2 6 5" xfId="9569" xr:uid="{00000000-0005-0000-0000-0000FD6C0000}"/>
    <cellStyle name="Normal 6 3 2 6 5 2" xfId="32750" xr:uid="{00000000-0005-0000-0000-0000FE6C0000}"/>
    <cellStyle name="Normal 6 3 2 6 6" xfId="20196" xr:uid="{00000000-0005-0000-0000-0000FF6C0000}"/>
    <cellStyle name="Normal 6 3 2 6 6 2" xfId="27440" xr:uid="{00000000-0005-0000-0000-0000006D0000}"/>
    <cellStyle name="Normal 6 3 2 6 7" xfId="22125" xr:uid="{00000000-0005-0000-0000-0000016D0000}"/>
    <cellStyle name="Normal 6 3 2 6 8" xfId="43391" xr:uid="{00000000-0005-0000-0000-0000026D0000}"/>
    <cellStyle name="Normal 6 3 2 6 9" xfId="5228" xr:uid="{00000000-0005-0000-0000-0000036D0000}"/>
    <cellStyle name="Normal 6 3 2 7" xfId="1414" xr:uid="{00000000-0005-0000-0000-0000046D0000}"/>
    <cellStyle name="Normal 6 3 2 7 10" xfId="3363" xr:uid="{00000000-0005-0000-0000-0000056D0000}"/>
    <cellStyle name="Normal 6 3 2 7 2" xfId="6980" xr:uid="{00000000-0005-0000-0000-0000066D0000}"/>
    <cellStyle name="Normal 6 3 2 7 2 2" xfId="17352" xr:uid="{00000000-0005-0000-0000-0000076D0000}"/>
    <cellStyle name="Normal 6 3 2 7 2 2 2" xfId="40640" xr:uid="{00000000-0005-0000-0000-0000086D0000}"/>
    <cellStyle name="Normal 6 3 2 7 2 3" xfId="12142" xr:uid="{00000000-0005-0000-0000-0000096D0000}"/>
    <cellStyle name="Normal 6 3 2 7 2 3 2" xfId="35325" xr:uid="{00000000-0005-0000-0000-00000A6D0000}"/>
    <cellStyle name="Normal 6 3 2 7 2 4" xfId="30015" xr:uid="{00000000-0005-0000-0000-00000B6D0000}"/>
    <cellStyle name="Normal 6 3 2 7 2 5" xfId="24700" xr:uid="{00000000-0005-0000-0000-00000C6D0000}"/>
    <cellStyle name="Normal 6 3 2 7 3" xfId="8641" xr:uid="{00000000-0005-0000-0000-00000D6D0000}"/>
    <cellStyle name="Normal 6 3 2 7 3 2" xfId="19063" xr:uid="{00000000-0005-0000-0000-00000E6D0000}"/>
    <cellStyle name="Normal 6 3 2 7 3 2 2" xfId="42408" xr:uid="{00000000-0005-0000-0000-00000F6D0000}"/>
    <cellStyle name="Normal 6 3 2 7 3 3" xfId="13909" xr:uid="{00000000-0005-0000-0000-0000106D0000}"/>
    <cellStyle name="Normal 6 3 2 7 3 3 2" xfId="37093" xr:uid="{00000000-0005-0000-0000-0000116D0000}"/>
    <cellStyle name="Normal 6 3 2 7 3 4" xfId="31783" xr:uid="{00000000-0005-0000-0000-0000126D0000}"/>
    <cellStyle name="Normal 6 3 2 7 3 5" xfId="26468" xr:uid="{00000000-0005-0000-0000-0000136D0000}"/>
    <cellStyle name="Normal 6 3 2 7 4" xfId="15690" xr:uid="{00000000-0005-0000-0000-0000146D0000}"/>
    <cellStyle name="Normal 6 3 2 7 4 2" xfId="38877" xr:uid="{00000000-0005-0000-0000-0000156D0000}"/>
    <cellStyle name="Normal 6 3 2 7 5" xfId="10381" xr:uid="{00000000-0005-0000-0000-0000166D0000}"/>
    <cellStyle name="Normal 6 3 2 7 5 2" xfId="33562" xr:uid="{00000000-0005-0000-0000-0000176D0000}"/>
    <cellStyle name="Normal 6 3 2 7 6" xfId="21008" xr:uid="{00000000-0005-0000-0000-0000186D0000}"/>
    <cellStyle name="Normal 6 3 2 7 6 2" xfId="28252" xr:uid="{00000000-0005-0000-0000-0000196D0000}"/>
    <cellStyle name="Normal 6 3 2 7 7" xfId="22937" xr:uid="{00000000-0005-0000-0000-00001A6D0000}"/>
    <cellStyle name="Normal 6 3 2 7 8" xfId="44203" xr:uid="{00000000-0005-0000-0000-00001B6D0000}"/>
    <cellStyle name="Normal 6 3 2 7 9" xfId="5229" xr:uid="{00000000-0005-0000-0000-00001C6D0000}"/>
    <cellStyle name="Normal 6 3 2 8" xfId="6048" xr:uid="{00000000-0005-0000-0000-00001D6D0000}"/>
    <cellStyle name="Normal 6 3 2 8 2" xfId="16503" xr:uid="{00000000-0005-0000-0000-00001E6D0000}"/>
    <cellStyle name="Normal 6 3 2 8 2 2" xfId="39694" xr:uid="{00000000-0005-0000-0000-00001F6D0000}"/>
    <cellStyle name="Normal 6 3 2 8 3" xfId="11196" xr:uid="{00000000-0005-0000-0000-0000206D0000}"/>
    <cellStyle name="Normal 6 3 2 8 3 2" xfId="34379" xr:uid="{00000000-0005-0000-0000-0000216D0000}"/>
    <cellStyle name="Normal 6 3 2 8 4" xfId="29069" xr:uid="{00000000-0005-0000-0000-0000226D0000}"/>
    <cellStyle name="Normal 6 3 2 8 5" xfId="23754" xr:uid="{00000000-0005-0000-0000-0000236D0000}"/>
    <cellStyle name="Normal 6 3 2 9" xfId="7792" xr:uid="{00000000-0005-0000-0000-0000246D0000}"/>
    <cellStyle name="Normal 6 3 2 9 2" xfId="18119" xr:uid="{00000000-0005-0000-0000-0000256D0000}"/>
    <cellStyle name="Normal 6 3 2 9 2 2" xfId="41462" xr:uid="{00000000-0005-0000-0000-0000266D0000}"/>
    <cellStyle name="Normal 6 3 2 9 3" xfId="12963" xr:uid="{00000000-0005-0000-0000-0000276D0000}"/>
    <cellStyle name="Normal 6 3 2 9 3 2" xfId="36147" xr:uid="{00000000-0005-0000-0000-0000286D0000}"/>
    <cellStyle name="Normal 6 3 2 9 4" xfId="30837" xr:uid="{00000000-0005-0000-0000-0000296D0000}"/>
    <cellStyle name="Normal 6 3 2 9 5" xfId="25522" xr:uid="{00000000-0005-0000-0000-00002A6D0000}"/>
    <cellStyle name="Normal 6 3 3" xfId="478" xr:uid="{00000000-0005-0000-0000-00002B6D0000}"/>
    <cellStyle name="Normal 6 3 3 10" xfId="9460" xr:uid="{00000000-0005-0000-0000-00002C6D0000}"/>
    <cellStyle name="Normal 6 3 3 10 2" xfId="32641" xr:uid="{00000000-0005-0000-0000-00002D6D0000}"/>
    <cellStyle name="Normal 6 3 3 11" xfId="20087" xr:uid="{00000000-0005-0000-0000-00002E6D0000}"/>
    <cellStyle name="Normal 6 3 3 11 2" xfId="27331" xr:uid="{00000000-0005-0000-0000-00002F6D0000}"/>
    <cellStyle name="Normal 6 3 3 12" xfId="22016" xr:uid="{00000000-0005-0000-0000-0000306D0000}"/>
    <cellStyle name="Normal 6 3 3 13" xfId="43282" xr:uid="{00000000-0005-0000-0000-0000316D0000}"/>
    <cellStyle name="Normal 6 3 3 14" xfId="5230" xr:uid="{00000000-0005-0000-0000-0000326D0000}"/>
    <cellStyle name="Normal 6 3 3 15" xfId="2442" xr:uid="{00000000-0005-0000-0000-0000336D0000}"/>
    <cellStyle name="Normal 6 3 3 2" xfId="750" xr:uid="{00000000-0005-0000-0000-0000346D0000}"/>
    <cellStyle name="Normal 6 3 3 2 10" xfId="43551" xr:uid="{00000000-0005-0000-0000-0000356D0000}"/>
    <cellStyle name="Normal 6 3 3 2 11" xfId="5231" xr:uid="{00000000-0005-0000-0000-0000366D0000}"/>
    <cellStyle name="Normal 6 3 3 2 12" xfId="2711" xr:uid="{00000000-0005-0000-0000-0000376D0000}"/>
    <cellStyle name="Normal 6 3 3 2 2" xfId="1166" xr:uid="{00000000-0005-0000-0000-0000386D0000}"/>
    <cellStyle name="Normal 6 3 3 2 2 10" xfId="5232" xr:uid="{00000000-0005-0000-0000-0000396D0000}"/>
    <cellStyle name="Normal 6 3 3 2 2 11" xfId="3117" xr:uid="{00000000-0005-0000-0000-00003A6D0000}"/>
    <cellStyle name="Normal 6 3 3 2 2 2" xfId="1981" xr:uid="{00000000-0005-0000-0000-00003B6D0000}"/>
    <cellStyle name="Normal 6 3 3 2 2 2 10" xfId="3929" xr:uid="{00000000-0005-0000-0000-00003C6D0000}"/>
    <cellStyle name="Normal 6 3 3 2 2 2 2" xfId="7538" xr:uid="{00000000-0005-0000-0000-00003D6D0000}"/>
    <cellStyle name="Normal 6 3 3 2 2 2 2 2" xfId="17882" xr:uid="{00000000-0005-0000-0000-00003E6D0000}"/>
    <cellStyle name="Normal 6 3 3 2 2 2 2 2 2" xfId="41206" xr:uid="{00000000-0005-0000-0000-00003F6D0000}"/>
    <cellStyle name="Normal 6 3 3 2 2 2 2 3" xfId="12708" xr:uid="{00000000-0005-0000-0000-0000406D0000}"/>
    <cellStyle name="Normal 6 3 3 2 2 2 2 3 2" xfId="35891" xr:uid="{00000000-0005-0000-0000-0000416D0000}"/>
    <cellStyle name="Normal 6 3 3 2 2 2 2 4" xfId="30581" xr:uid="{00000000-0005-0000-0000-0000426D0000}"/>
    <cellStyle name="Normal 6 3 3 2 2 2 2 5" xfId="25266" xr:uid="{00000000-0005-0000-0000-0000436D0000}"/>
    <cellStyle name="Normal 6 3 3 2 2 2 3" xfId="9172" xr:uid="{00000000-0005-0000-0000-0000446D0000}"/>
    <cellStyle name="Normal 6 3 3 2 2 2 3 2" xfId="19629" xr:uid="{00000000-0005-0000-0000-0000456D0000}"/>
    <cellStyle name="Normal 6 3 3 2 2 2 3 2 2" xfId="42974" xr:uid="{00000000-0005-0000-0000-0000466D0000}"/>
    <cellStyle name="Normal 6 3 3 2 2 2 3 3" xfId="14475" xr:uid="{00000000-0005-0000-0000-0000476D0000}"/>
    <cellStyle name="Normal 6 3 3 2 2 2 3 3 2" xfId="37659" xr:uid="{00000000-0005-0000-0000-0000486D0000}"/>
    <cellStyle name="Normal 6 3 3 2 2 2 3 4" xfId="32349" xr:uid="{00000000-0005-0000-0000-0000496D0000}"/>
    <cellStyle name="Normal 6 3 3 2 2 2 3 5" xfId="27034" xr:uid="{00000000-0005-0000-0000-00004A6D0000}"/>
    <cellStyle name="Normal 6 3 3 2 2 2 4" xfId="16256" xr:uid="{00000000-0005-0000-0000-00004B6D0000}"/>
    <cellStyle name="Normal 6 3 3 2 2 2 4 2" xfId="39443" xr:uid="{00000000-0005-0000-0000-00004C6D0000}"/>
    <cellStyle name="Normal 6 3 3 2 2 2 5" xfId="10947" xr:uid="{00000000-0005-0000-0000-00004D6D0000}"/>
    <cellStyle name="Normal 6 3 3 2 2 2 5 2" xfId="34128" xr:uid="{00000000-0005-0000-0000-00004E6D0000}"/>
    <cellStyle name="Normal 6 3 3 2 2 2 6" xfId="21574" xr:uid="{00000000-0005-0000-0000-00004F6D0000}"/>
    <cellStyle name="Normal 6 3 3 2 2 2 6 2" xfId="28818" xr:uid="{00000000-0005-0000-0000-0000506D0000}"/>
    <cellStyle name="Normal 6 3 3 2 2 2 7" xfId="23503" xr:uid="{00000000-0005-0000-0000-0000516D0000}"/>
    <cellStyle name="Normal 6 3 3 2 2 2 8" xfId="44769" xr:uid="{00000000-0005-0000-0000-0000526D0000}"/>
    <cellStyle name="Normal 6 3 3 2 2 2 9" xfId="5233" xr:uid="{00000000-0005-0000-0000-0000536D0000}"/>
    <cellStyle name="Normal 6 3 3 2 2 3" xfId="6738" xr:uid="{00000000-0005-0000-0000-0000546D0000}"/>
    <cellStyle name="Normal 6 3 3 2 2 3 2" xfId="17130" xr:uid="{00000000-0005-0000-0000-0000556D0000}"/>
    <cellStyle name="Normal 6 3 3 2 2 3 2 2" xfId="40394" xr:uid="{00000000-0005-0000-0000-0000566D0000}"/>
    <cellStyle name="Normal 6 3 3 2 2 3 3" xfId="11896" xr:uid="{00000000-0005-0000-0000-0000576D0000}"/>
    <cellStyle name="Normal 6 3 3 2 2 3 3 2" xfId="35079" xr:uid="{00000000-0005-0000-0000-0000586D0000}"/>
    <cellStyle name="Normal 6 3 3 2 2 3 4" xfId="29769" xr:uid="{00000000-0005-0000-0000-0000596D0000}"/>
    <cellStyle name="Normal 6 3 3 2 2 3 5" xfId="24454" xr:uid="{00000000-0005-0000-0000-00005A6D0000}"/>
    <cellStyle name="Normal 6 3 3 2 2 4" xfId="8419" xr:uid="{00000000-0005-0000-0000-00005B6D0000}"/>
    <cellStyle name="Normal 6 3 3 2 2 4 2" xfId="18817" xr:uid="{00000000-0005-0000-0000-00005C6D0000}"/>
    <cellStyle name="Normal 6 3 3 2 2 4 2 2" xfId="42162" xr:uid="{00000000-0005-0000-0000-00005D6D0000}"/>
    <cellStyle name="Normal 6 3 3 2 2 4 3" xfId="13663" xr:uid="{00000000-0005-0000-0000-00005E6D0000}"/>
    <cellStyle name="Normal 6 3 3 2 2 4 3 2" xfId="36847" xr:uid="{00000000-0005-0000-0000-00005F6D0000}"/>
    <cellStyle name="Normal 6 3 3 2 2 4 4" xfId="31537" xr:uid="{00000000-0005-0000-0000-0000606D0000}"/>
    <cellStyle name="Normal 6 3 3 2 2 4 5" xfId="26222" xr:uid="{00000000-0005-0000-0000-0000616D0000}"/>
    <cellStyle name="Normal 6 3 3 2 2 5" xfId="15444" xr:uid="{00000000-0005-0000-0000-0000626D0000}"/>
    <cellStyle name="Normal 6 3 3 2 2 5 2" xfId="38631" xr:uid="{00000000-0005-0000-0000-0000636D0000}"/>
    <cellStyle name="Normal 6 3 3 2 2 6" xfId="10135" xr:uid="{00000000-0005-0000-0000-0000646D0000}"/>
    <cellStyle name="Normal 6 3 3 2 2 6 2" xfId="33316" xr:uid="{00000000-0005-0000-0000-0000656D0000}"/>
    <cellStyle name="Normal 6 3 3 2 2 7" xfId="20762" xr:uid="{00000000-0005-0000-0000-0000666D0000}"/>
    <cellStyle name="Normal 6 3 3 2 2 7 2" xfId="28006" xr:uid="{00000000-0005-0000-0000-0000676D0000}"/>
    <cellStyle name="Normal 6 3 3 2 2 8" xfId="22691" xr:uid="{00000000-0005-0000-0000-0000686D0000}"/>
    <cellStyle name="Normal 6 3 3 2 2 9" xfId="43957" xr:uid="{00000000-0005-0000-0000-0000696D0000}"/>
    <cellStyle name="Normal 6 3 3 2 3" xfId="1574" xr:uid="{00000000-0005-0000-0000-00006A6D0000}"/>
    <cellStyle name="Normal 6 3 3 2 3 10" xfId="3523" xr:uid="{00000000-0005-0000-0000-00006B6D0000}"/>
    <cellStyle name="Normal 6 3 3 2 3 2" xfId="7138" xr:uid="{00000000-0005-0000-0000-00006C6D0000}"/>
    <cellStyle name="Normal 6 3 3 2 3 2 2" xfId="17500" xr:uid="{00000000-0005-0000-0000-00006D6D0000}"/>
    <cellStyle name="Normal 6 3 3 2 3 2 2 2" xfId="40800" xr:uid="{00000000-0005-0000-0000-00006E6D0000}"/>
    <cellStyle name="Normal 6 3 3 2 3 2 3" xfId="12302" xr:uid="{00000000-0005-0000-0000-00006F6D0000}"/>
    <cellStyle name="Normal 6 3 3 2 3 2 3 2" xfId="35485" xr:uid="{00000000-0005-0000-0000-0000706D0000}"/>
    <cellStyle name="Normal 6 3 3 2 3 2 4" xfId="30175" xr:uid="{00000000-0005-0000-0000-0000716D0000}"/>
    <cellStyle name="Normal 6 3 3 2 3 2 5" xfId="24860" xr:uid="{00000000-0005-0000-0000-0000726D0000}"/>
    <cellStyle name="Normal 6 3 3 2 3 3" xfId="8789" xr:uid="{00000000-0005-0000-0000-0000736D0000}"/>
    <cellStyle name="Normal 6 3 3 2 3 3 2" xfId="19223" xr:uid="{00000000-0005-0000-0000-0000746D0000}"/>
    <cellStyle name="Normal 6 3 3 2 3 3 2 2" xfId="42568" xr:uid="{00000000-0005-0000-0000-0000756D0000}"/>
    <cellStyle name="Normal 6 3 3 2 3 3 3" xfId="14069" xr:uid="{00000000-0005-0000-0000-0000766D0000}"/>
    <cellStyle name="Normal 6 3 3 2 3 3 3 2" xfId="37253" xr:uid="{00000000-0005-0000-0000-0000776D0000}"/>
    <cellStyle name="Normal 6 3 3 2 3 3 4" xfId="31943" xr:uid="{00000000-0005-0000-0000-0000786D0000}"/>
    <cellStyle name="Normal 6 3 3 2 3 3 5" xfId="26628" xr:uid="{00000000-0005-0000-0000-0000796D0000}"/>
    <cellStyle name="Normal 6 3 3 2 3 4" xfId="15850" xr:uid="{00000000-0005-0000-0000-00007A6D0000}"/>
    <cellStyle name="Normal 6 3 3 2 3 4 2" xfId="39037" xr:uid="{00000000-0005-0000-0000-00007B6D0000}"/>
    <cellStyle name="Normal 6 3 3 2 3 5" xfId="10541" xr:uid="{00000000-0005-0000-0000-00007C6D0000}"/>
    <cellStyle name="Normal 6 3 3 2 3 5 2" xfId="33722" xr:uid="{00000000-0005-0000-0000-00007D6D0000}"/>
    <cellStyle name="Normal 6 3 3 2 3 6" xfId="21168" xr:uid="{00000000-0005-0000-0000-00007E6D0000}"/>
    <cellStyle name="Normal 6 3 3 2 3 6 2" xfId="28412" xr:uid="{00000000-0005-0000-0000-00007F6D0000}"/>
    <cellStyle name="Normal 6 3 3 2 3 7" xfId="23097" xr:uid="{00000000-0005-0000-0000-0000806D0000}"/>
    <cellStyle name="Normal 6 3 3 2 3 8" xfId="44363" xr:uid="{00000000-0005-0000-0000-0000816D0000}"/>
    <cellStyle name="Normal 6 3 3 2 3 9" xfId="5234" xr:uid="{00000000-0005-0000-0000-0000826D0000}"/>
    <cellStyle name="Normal 6 3 3 2 4" xfId="6339" xr:uid="{00000000-0005-0000-0000-0000836D0000}"/>
    <cellStyle name="Normal 6 3 3 2 4 2" xfId="16772" xr:uid="{00000000-0005-0000-0000-0000846D0000}"/>
    <cellStyle name="Normal 6 3 3 2 4 2 2" xfId="39988" xr:uid="{00000000-0005-0000-0000-0000856D0000}"/>
    <cellStyle name="Normal 6 3 3 2 4 3" xfId="11490" xr:uid="{00000000-0005-0000-0000-0000866D0000}"/>
    <cellStyle name="Normal 6 3 3 2 4 3 2" xfId="34673" xr:uid="{00000000-0005-0000-0000-0000876D0000}"/>
    <cellStyle name="Normal 6 3 3 2 4 4" xfId="29363" xr:uid="{00000000-0005-0000-0000-0000886D0000}"/>
    <cellStyle name="Normal 6 3 3 2 4 5" xfId="24048" xr:uid="{00000000-0005-0000-0000-0000896D0000}"/>
    <cellStyle name="Normal 6 3 3 2 5" xfId="8061" xr:uid="{00000000-0005-0000-0000-00008A6D0000}"/>
    <cellStyle name="Normal 6 3 3 2 5 2" xfId="18412" xr:uid="{00000000-0005-0000-0000-00008B6D0000}"/>
    <cellStyle name="Normal 6 3 3 2 5 2 2" xfId="41756" xr:uid="{00000000-0005-0000-0000-00008C6D0000}"/>
    <cellStyle name="Normal 6 3 3 2 5 3" xfId="13257" xr:uid="{00000000-0005-0000-0000-00008D6D0000}"/>
    <cellStyle name="Normal 6 3 3 2 5 3 2" xfId="36441" xr:uid="{00000000-0005-0000-0000-00008E6D0000}"/>
    <cellStyle name="Normal 6 3 3 2 5 4" xfId="31131" xr:uid="{00000000-0005-0000-0000-00008F6D0000}"/>
    <cellStyle name="Normal 6 3 3 2 5 5" xfId="25816" xr:uid="{00000000-0005-0000-0000-0000906D0000}"/>
    <cellStyle name="Normal 6 3 3 2 6" xfId="15038" xr:uid="{00000000-0005-0000-0000-0000916D0000}"/>
    <cellStyle name="Normal 6 3 3 2 6 2" xfId="38225" xr:uid="{00000000-0005-0000-0000-0000926D0000}"/>
    <cellStyle name="Normal 6 3 3 2 7" xfId="9729" xr:uid="{00000000-0005-0000-0000-0000936D0000}"/>
    <cellStyle name="Normal 6 3 3 2 7 2" xfId="32910" xr:uid="{00000000-0005-0000-0000-0000946D0000}"/>
    <cellStyle name="Normal 6 3 3 2 8" xfId="20356" xr:uid="{00000000-0005-0000-0000-0000956D0000}"/>
    <cellStyle name="Normal 6 3 3 2 8 2" xfId="27600" xr:uid="{00000000-0005-0000-0000-0000966D0000}"/>
    <cellStyle name="Normal 6 3 3 2 9" xfId="22285" xr:uid="{00000000-0005-0000-0000-0000976D0000}"/>
    <cellStyle name="Normal 6 3 3 3" xfId="887" xr:uid="{00000000-0005-0000-0000-0000986D0000}"/>
    <cellStyle name="Normal 6 3 3 3 10" xfId="43680" xr:uid="{00000000-0005-0000-0000-0000996D0000}"/>
    <cellStyle name="Normal 6 3 3 3 11" xfId="5235" xr:uid="{00000000-0005-0000-0000-00009A6D0000}"/>
    <cellStyle name="Normal 6 3 3 3 12" xfId="2840" xr:uid="{00000000-0005-0000-0000-00009B6D0000}"/>
    <cellStyle name="Normal 6 3 3 3 2" xfId="1295" xr:uid="{00000000-0005-0000-0000-00009C6D0000}"/>
    <cellStyle name="Normal 6 3 3 3 2 10" xfId="5236" xr:uid="{00000000-0005-0000-0000-00009D6D0000}"/>
    <cellStyle name="Normal 6 3 3 3 2 11" xfId="3246" xr:uid="{00000000-0005-0000-0000-00009E6D0000}"/>
    <cellStyle name="Normal 6 3 3 3 2 2" xfId="2110" xr:uid="{00000000-0005-0000-0000-00009F6D0000}"/>
    <cellStyle name="Normal 6 3 3 3 2 2 10" xfId="4058" xr:uid="{00000000-0005-0000-0000-0000A06D0000}"/>
    <cellStyle name="Normal 6 3 3 3 2 2 2" xfId="7665" xr:uid="{00000000-0005-0000-0000-0000A16D0000}"/>
    <cellStyle name="Normal 6 3 3 3 2 2 2 2" xfId="17999" xr:uid="{00000000-0005-0000-0000-0000A26D0000}"/>
    <cellStyle name="Normal 6 3 3 3 2 2 2 2 2" xfId="41335" xr:uid="{00000000-0005-0000-0000-0000A36D0000}"/>
    <cellStyle name="Normal 6 3 3 3 2 2 2 3" xfId="12837" xr:uid="{00000000-0005-0000-0000-0000A46D0000}"/>
    <cellStyle name="Normal 6 3 3 3 2 2 2 3 2" xfId="36020" xr:uid="{00000000-0005-0000-0000-0000A56D0000}"/>
    <cellStyle name="Normal 6 3 3 3 2 2 2 4" xfId="30710" xr:uid="{00000000-0005-0000-0000-0000A66D0000}"/>
    <cellStyle name="Normal 6 3 3 3 2 2 2 5" xfId="25395" xr:uid="{00000000-0005-0000-0000-0000A76D0000}"/>
    <cellStyle name="Normal 6 3 3 3 2 2 3" xfId="9289" xr:uid="{00000000-0005-0000-0000-0000A86D0000}"/>
    <cellStyle name="Normal 6 3 3 3 2 2 3 2" xfId="19758" xr:uid="{00000000-0005-0000-0000-0000A96D0000}"/>
    <cellStyle name="Normal 6 3 3 3 2 2 3 2 2" xfId="43103" xr:uid="{00000000-0005-0000-0000-0000AA6D0000}"/>
    <cellStyle name="Normal 6 3 3 3 2 2 3 3" xfId="14604" xr:uid="{00000000-0005-0000-0000-0000AB6D0000}"/>
    <cellStyle name="Normal 6 3 3 3 2 2 3 3 2" xfId="37788" xr:uid="{00000000-0005-0000-0000-0000AC6D0000}"/>
    <cellStyle name="Normal 6 3 3 3 2 2 3 4" xfId="32478" xr:uid="{00000000-0005-0000-0000-0000AD6D0000}"/>
    <cellStyle name="Normal 6 3 3 3 2 2 3 5" xfId="27163" xr:uid="{00000000-0005-0000-0000-0000AE6D0000}"/>
    <cellStyle name="Normal 6 3 3 3 2 2 4" xfId="16385" xr:uid="{00000000-0005-0000-0000-0000AF6D0000}"/>
    <cellStyle name="Normal 6 3 3 3 2 2 4 2" xfId="39572" xr:uid="{00000000-0005-0000-0000-0000B06D0000}"/>
    <cellStyle name="Normal 6 3 3 3 2 2 5" xfId="11076" xr:uid="{00000000-0005-0000-0000-0000B16D0000}"/>
    <cellStyle name="Normal 6 3 3 3 2 2 5 2" xfId="34257" xr:uid="{00000000-0005-0000-0000-0000B26D0000}"/>
    <cellStyle name="Normal 6 3 3 3 2 2 6" xfId="21703" xr:uid="{00000000-0005-0000-0000-0000B36D0000}"/>
    <cellStyle name="Normal 6 3 3 3 2 2 6 2" xfId="28947" xr:uid="{00000000-0005-0000-0000-0000B46D0000}"/>
    <cellStyle name="Normal 6 3 3 3 2 2 7" xfId="23632" xr:uid="{00000000-0005-0000-0000-0000B56D0000}"/>
    <cellStyle name="Normal 6 3 3 3 2 2 8" xfId="44898" xr:uid="{00000000-0005-0000-0000-0000B66D0000}"/>
    <cellStyle name="Normal 6 3 3 3 2 2 9" xfId="5237" xr:uid="{00000000-0005-0000-0000-0000B76D0000}"/>
    <cellStyle name="Normal 6 3 3 3 2 3" xfId="6865" xr:uid="{00000000-0005-0000-0000-0000B86D0000}"/>
    <cellStyle name="Normal 6 3 3 3 2 3 2" xfId="17235" xr:uid="{00000000-0005-0000-0000-0000B96D0000}"/>
    <cellStyle name="Normal 6 3 3 3 2 3 2 2" xfId="40523" xr:uid="{00000000-0005-0000-0000-0000BA6D0000}"/>
    <cellStyle name="Normal 6 3 3 3 2 3 3" xfId="12025" xr:uid="{00000000-0005-0000-0000-0000BB6D0000}"/>
    <cellStyle name="Normal 6 3 3 3 2 3 3 2" xfId="35208" xr:uid="{00000000-0005-0000-0000-0000BC6D0000}"/>
    <cellStyle name="Normal 6 3 3 3 2 3 4" xfId="29898" xr:uid="{00000000-0005-0000-0000-0000BD6D0000}"/>
    <cellStyle name="Normal 6 3 3 3 2 3 5" xfId="24583" xr:uid="{00000000-0005-0000-0000-0000BE6D0000}"/>
    <cellStyle name="Normal 6 3 3 3 2 4" xfId="8524" xr:uid="{00000000-0005-0000-0000-0000BF6D0000}"/>
    <cellStyle name="Normal 6 3 3 3 2 4 2" xfId="18946" xr:uid="{00000000-0005-0000-0000-0000C06D0000}"/>
    <cellStyle name="Normal 6 3 3 3 2 4 2 2" xfId="42291" xr:uid="{00000000-0005-0000-0000-0000C16D0000}"/>
    <cellStyle name="Normal 6 3 3 3 2 4 3" xfId="13792" xr:uid="{00000000-0005-0000-0000-0000C26D0000}"/>
    <cellStyle name="Normal 6 3 3 3 2 4 3 2" xfId="36976" xr:uid="{00000000-0005-0000-0000-0000C36D0000}"/>
    <cellStyle name="Normal 6 3 3 3 2 4 4" xfId="31666" xr:uid="{00000000-0005-0000-0000-0000C46D0000}"/>
    <cellStyle name="Normal 6 3 3 3 2 4 5" xfId="26351" xr:uid="{00000000-0005-0000-0000-0000C56D0000}"/>
    <cellStyle name="Normal 6 3 3 3 2 5" xfId="15573" xr:uid="{00000000-0005-0000-0000-0000C66D0000}"/>
    <cellStyle name="Normal 6 3 3 3 2 5 2" xfId="38760" xr:uid="{00000000-0005-0000-0000-0000C76D0000}"/>
    <cellStyle name="Normal 6 3 3 3 2 6" xfId="10264" xr:uid="{00000000-0005-0000-0000-0000C86D0000}"/>
    <cellStyle name="Normal 6 3 3 3 2 6 2" xfId="33445" xr:uid="{00000000-0005-0000-0000-0000C96D0000}"/>
    <cellStyle name="Normal 6 3 3 3 2 7" xfId="20891" xr:uid="{00000000-0005-0000-0000-0000CA6D0000}"/>
    <cellStyle name="Normal 6 3 3 3 2 7 2" xfId="28135" xr:uid="{00000000-0005-0000-0000-0000CB6D0000}"/>
    <cellStyle name="Normal 6 3 3 3 2 8" xfId="22820" xr:uid="{00000000-0005-0000-0000-0000CC6D0000}"/>
    <cellStyle name="Normal 6 3 3 3 2 9" xfId="44086" xr:uid="{00000000-0005-0000-0000-0000CD6D0000}"/>
    <cellStyle name="Normal 6 3 3 3 3" xfId="1703" xr:uid="{00000000-0005-0000-0000-0000CE6D0000}"/>
    <cellStyle name="Normal 6 3 3 3 3 10" xfId="3652" xr:uid="{00000000-0005-0000-0000-0000CF6D0000}"/>
    <cellStyle name="Normal 6 3 3 3 3 2" xfId="7265" xr:uid="{00000000-0005-0000-0000-0000D06D0000}"/>
    <cellStyle name="Normal 6 3 3 3 3 2 2" xfId="17617" xr:uid="{00000000-0005-0000-0000-0000D16D0000}"/>
    <cellStyle name="Normal 6 3 3 3 3 2 2 2" xfId="40929" xr:uid="{00000000-0005-0000-0000-0000D26D0000}"/>
    <cellStyle name="Normal 6 3 3 3 3 2 3" xfId="12431" xr:uid="{00000000-0005-0000-0000-0000D36D0000}"/>
    <cellStyle name="Normal 6 3 3 3 3 2 3 2" xfId="35614" xr:uid="{00000000-0005-0000-0000-0000D46D0000}"/>
    <cellStyle name="Normal 6 3 3 3 3 2 4" xfId="30304" xr:uid="{00000000-0005-0000-0000-0000D56D0000}"/>
    <cellStyle name="Normal 6 3 3 3 3 2 5" xfId="24989" xr:uid="{00000000-0005-0000-0000-0000D66D0000}"/>
    <cellStyle name="Normal 6 3 3 3 3 3" xfId="8906" xr:uid="{00000000-0005-0000-0000-0000D76D0000}"/>
    <cellStyle name="Normal 6 3 3 3 3 3 2" xfId="19352" xr:uid="{00000000-0005-0000-0000-0000D86D0000}"/>
    <cellStyle name="Normal 6 3 3 3 3 3 2 2" xfId="42697" xr:uid="{00000000-0005-0000-0000-0000D96D0000}"/>
    <cellStyle name="Normal 6 3 3 3 3 3 3" xfId="14198" xr:uid="{00000000-0005-0000-0000-0000DA6D0000}"/>
    <cellStyle name="Normal 6 3 3 3 3 3 3 2" xfId="37382" xr:uid="{00000000-0005-0000-0000-0000DB6D0000}"/>
    <cellStyle name="Normal 6 3 3 3 3 3 4" xfId="32072" xr:uid="{00000000-0005-0000-0000-0000DC6D0000}"/>
    <cellStyle name="Normal 6 3 3 3 3 3 5" xfId="26757" xr:uid="{00000000-0005-0000-0000-0000DD6D0000}"/>
    <cellStyle name="Normal 6 3 3 3 3 4" xfId="15979" xr:uid="{00000000-0005-0000-0000-0000DE6D0000}"/>
    <cellStyle name="Normal 6 3 3 3 3 4 2" xfId="39166" xr:uid="{00000000-0005-0000-0000-0000DF6D0000}"/>
    <cellStyle name="Normal 6 3 3 3 3 5" xfId="10670" xr:uid="{00000000-0005-0000-0000-0000E06D0000}"/>
    <cellStyle name="Normal 6 3 3 3 3 5 2" xfId="33851" xr:uid="{00000000-0005-0000-0000-0000E16D0000}"/>
    <cellStyle name="Normal 6 3 3 3 3 6" xfId="21297" xr:uid="{00000000-0005-0000-0000-0000E26D0000}"/>
    <cellStyle name="Normal 6 3 3 3 3 6 2" xfId="28541" xr:uid="{00000000-0005-0000-0000-0000E36D0000}"/>
    <cellStyle name="Normal 6 3 3 3 3 7" xfId="23226" xr:uid="{00000000-0005-0000-0000-0000E46D0000}"/>
    <cellStyle name="Normal 6 3 3 3 3 8" xfId="44492" xr:uid="{00000000-0005-0000-0000-0000E56D0000}"/>
    <cellStyle name="Normal 6 3 3 3 3 9" xfId="5238" xr:uid="{00000000-0005-0000-0000-0000E66D0000}"/>
    <cellStyle name="Normal 6 3 3 3 4" xfId="6466" xr:uid="{00000000-0005-0000-0000-0000E76D0000}"/>
    <cellStyle name="Normal 6 3 3 3 4 2" xfId="16877" xr:uid="{00000000-0005-0000-0000-0000E86D0000}"/>
    <cellStyle name="Normal 6 3 3 3 4 2 2" xfId="40117" xr:uid="{00000000-0005-0000-0000-0000E96D0000}"/>
    <cellStyle name="Normal 6 3 3 3 4 3" xfId="11619" xr:uid="{00000000-0005-0000-0000-0000EA6D0000}"/>
    <cellStyle name="Normal 6 3 3 3 4 3 2" xfId="34802" xr:uid="{00000000-0005-0000-0000-0000EB6D0000}"/>
    <cellStyle name="Normal 6 3 3 3 4 4" xfId="29492" xr:uid="{00000000-0005-0000-0000-0000EC6D0000}"/>
    <cellStyle name="Normal 6 3 3 3 4 5" xfId="24177" xr:uid="{00000000-0005-0000-0000-0000ED6D0000}"/>
    <cellStyle name="Normal 6 3 3 3 5" xfId="8166" xr:uid="{00000000-0005-0000-0000-0000EE6D0000}"/>
    <cellStyle name="Normal 6 3 3 3 5 2" xfId="18541" xr:uid="{00000000-0005-0000-0000-0000EF6D0000}"/>
    <cellStyle name="Normal 6 3 3 3 5 2 2" xfId="41885" xr:uid="{00000000-0005-0000-0000-0000F06D0000}"/>
    <cellStyle name="Normal 6 3 3 3 5 3" xfId="13386" xr:uid="{00000000-0005-0000-0000-0000F16D0000}"/>
    <cellStyle name="Normal 6 3 3 3 5 3 2" xfId="36570" xr:uid="{00000000-0005-0000-0000-0000F26D0000}"/>
    <cellStyle name="Normal 6 3 3 3 5 4" xfId="31260" xr:uid="{00000000-0005-0000-0000-0000F36D0000}"/>
    <cellStyle name="Normal 6 3 3 3 5 5" xfId="25945" xr:uid="{00000000-0005-0000-0000-0000F46D0000}"/>
    <cellStyle name="Normal 6 3 3 3 6" xfId="15167" xr:uid="{00000000-0005-0000-0000-0000F56D0000}"/>
    <cellStyle name="Normal 6 3 3 3 6 2" xfId="38354" xr:uid="{00000000-0005-0000-0000-0000F66D0000}"/>
    <cellStyle name="Normal 6 3 3 3 7" xfId="9858" xr:uid="{00000000-0005-0000-0000-0000F76D0000}"/>
    <cellStyle name="Normal 6 3 3 3 7 2" xfId="33039" xr:uid="{00000000-0005-0000-0000-0000F86D0000}"/>
    <cellStyle name="Normal 6 3 3 3 8" xfId="20485" xr:uid="{00000000-0005-0000-0000-0000F96D0000}"/>
    <cellStyle name="Normal 6 3 3 3 8 2" xfId="27729" xr:uid="{00000000-0005-0000-0000-0000FA6D0000}"/>
    <cellStyle name="Normal 6 3 3 3 9" xfId="22414" xr:uid="{00000000-0005-0000-0000-0000FB6D0000}"/>
    <cellStyle name="Normal 6 3 3 4" xfId="1031" xr:uid="{00000000-0005-0000-0000-0000FC6D0000}"/>
    <cellStyle name="Normal 6 3 3 4 10" xfId="5239" xr:uid="{00000000-0005-0000-0000-0000FD6D0000}"/>
    <cellStyle name="Normal 6 3 3 4 11" xfId="2982" xr:uid="{00000000-0005-0000-0000-0000FE6D0000}"/>
    <cellStyle name="Normal 6 3 3 4 2" xfId="1846" xr:uid="{00000000-0005-0000-0000-0000FF6D0000}"/>
    <cellStyle name="Normal 6 3 3 4 2 10" xfId="3794" xr:uid="{00000000-0005-0000-0000-0000006E0000}"/>
    <cellStyle name="Normal 6 3 3 4 2 2" xfId="7405" xr:uid="{00000000-0005-0000-0000-0000016E0000}"/>
    <cellStyle name="Normal 6 3 3 4 2 2 2" xfId="17759" xr:uid="{00000000-0005-0000-0000-0000026E0000}"/>
    <cellStyle name="Normal 6 3 3 4 2 2 2 2" xfId="41071" xr:uid="{00000000-0005-0000-0000-0000036E0000}"/>
    <cellStyle name="Normal 6 3 3 4 2 2 3" xfId="12573" xr:uid="{00000000-0005-0000-0000-0000046E0000}"/>
    <cellStyle name="Normal 6 3 3 4 2 2 3 2" xfId="35756" xr:uid="{00000000-0005-0000-0000-0000056E0000}"/>
    <cellStyle name="Normal 6 3 3 4 2 2 4" xfId="30446" xr:uid="{00000000-0005-0000-0000-0000066E0000}"/>
    <cellStyle name="Normal 6 3 3 4 2 2 5" xfId="25131" xr:uid="{00000000-0005-0000-0000-0000076E0000}"/>
    <cellStyle name="Normal 6 3 3 4 2 3" xfId="9049" xr:uid="{00000000-0005-0000-0000-0000086E0000}"/>
    <cellStyle name="Normal 6 3 3 4 2 3 2" xfId="19494" xr:uid="{00000000-0005-0000-0000-0000096E0000}"/>
    <cellStyle name="Normal 6 3 3 4 2 3 2 2" xfId="42839" xr:uid="{00000000-0005-0000-0000-00000A6E0000}"/>
    <cellStyle name="Normal 6 3 3 4 2 3 3" xfId="14340" xr:uid="{00000000-0005-0000-0000-00000B6E0000}"/>
    <cellStyle name="Normal 6 3 3 4 2 3 3 2" xfId="37524" xr:uid="{00000000-0005-0000-0000-00000C6E0000}"/>
    <cellStyle name="Normal 6 3 3 4 2 3 4" xfId="32214" xr:uid="{00000000-0005-0000-0000-00000D6E0000}"/>
    <cellStyle name="Normal 6 3 3 4 2 3 5" xfId="26899" xr:uid="{00000000-0005-0000-0000-00000E6E0000}"/>
    <cellStyle name="Normal 6 3 3 4 2 4" xfId="16121" xr:uid="{00000000-0005-0000-0000-00000F6E0000}"/>
    <cellStyle name="Normal 6 3 3 4 2 4 2" xfId="39308" xr:uid="{00000000-0005-0000-0000-0000106E0000}"/>
    <cellStyle name="Normal 6 3 3 4 2 5" xfId="10812" xr:uid="{00000000-0005-0000-0000-0000116E0000}"/>
    <cellStyle name="Normal 6 3 3 4 2 5 2" xfId="33993" xr:uid="{00000000-0005-0000-0000-0000126E0000}"/>
    <cellStyle name="Normal 6 3 3 4 2 6" xfId="21439" xr:uid="{00000000-0005-0000-0000-0000136E0000}"/>
    <cellStyle name="Normal 6 3 3 4 2 6 2" xfId="28683" xr:uid="{00000000-0005-0000-0000-0000146E0000}"/>
    <cellStyle name="Normal 6 3 3 4 2 7" xfId="23368" xr:uid="{00000000-0005-0000-0000-0000156E0000}"/>
    <cellStyle name="Normal 6 3 3 4 2 8" xfId="44634" xr:uid="{00000000-0005-0000-0000-0000166E0000}"/>
    <cellStyle name="Normal 6 3 3 4 2 9" xfId="5240" xr:uid="{00000000-0005-0000-0000-0000176E0000}"/>
    <cellStyle name="Normal 6 3 3 4 3" xfId="6605" xr:uid="{00000000-0005-0000-0000-0000186E0000}"/>
    <cellStyle name="Normal 6 3 3 4 3 2" xfId="17007" xr:uid="{00000000-0005-0000-0000-0000196E0000}"/>
    <cellStyle name="Normal 6 3 3 4 3 2 2" xfId="40259" xr:uid="{00000000-0005-0000-0000-00001A6E0000}"/>
    <cellStyle name="Normal 6 3 3 4 3 3" xfId="11761" xr:uid="{00000000-0005-0000-0000-00001B6E0000}"/>
    <cellStyle name="Normal 6 3 3 4 3 3 2" xfId="34944" xr:uid="{00000000-0005-0000-0000-00001C6E0000}"/>
    <cellStyle name="Normal 6 3 3 4 3 4" xfId="29634" xr:uid="{00000000-0005-0000-0000-00001D6E0000}"/>
    <cellStyle name="Normal 6 3 3 4 3 5" xfId="24319" xr:uid="{00000000-0005-0000-0000-00001E6E0000}"/>
    <cellStyle name="Normal 6 3 3 4 4" xfId="8296" xr:uid="{00000000-0005-0000-0000-00001F6E0000}"/>
    <cellStyle name="Normal 6 3 3 4 4 2" xfId="18682" xr:uid="{00000000-0005-0000-0000-0000206E0000}"/>
    <cellStyle name="Normal 6 3 3 4 4 2 2" xfId="42027" xr:uid="{00000000-0005-0000-0000-0000216E0000}"/>
    <cellStyle name="Normal 6 3 3 4 4 3" xfId="13528" xr:uid="{00000000-0005-0000-0000-0000226E0000}"/>
    <cellStyle name="Normal 6 3 3 4 4 3 2" xfId="36712" xr:uid="{00000000-0005-0000-0000-0000236E0000}"/>
    <cellStyle name="Normal 6 3 3 4 4 4" xfId="31402" xr:uid="{00000000-0005-0000-0000-0000246E0000}"/>
    <cellStyle name="Normal 6 3 3 4 4 5" xfId="26087" xr:uid="{00000000-0005-0000-0000-0000256E0000}"/>
    <cellStyle name="Normal 6 3 3 4 5" xfId="15309" xr:uid="{00000000-0005-0000-0000-0000266E0000}"/>
    <cellStyle name="Normal 6 3 3 4 5 2" xfId="38496" xr:uid="{00000000-0005-0000-0000-0000276E0000}"/>
    <cellStyle name="Normal 6 3 3 4 6" xfId="10000" xr:uid="{00000000-0005-0000-0000-0000286E0000}"/>
    <cellStyle name="Normal 6 3 3 4 6 2" xfId="33181" xr:uid="{00000000-0005-0000-0000-0000296E0000}"/>
    <cellStyle name="Normal 6 3 3 4 7" xfId="20627" xr:uid="{00000000-0005-0000-0000-00002A6E0000}"/>
    <cellStyle name="Normal 6 3 3 4 7 2" xfId="27871" xr:uid="{00000000-0005-0000-0000-00002B6E0000}"/>
    <cellStyle name="Normal 6 3 3 4 8" xfId="22556" xr:uid="{00000000-0005-0000-0000-00002C6E0000}"/>
    <cellStyle name="Normal 6 3 3 4 9" xfId="43822" xr:uid="{00000000-0005-0000-0000-00002D6E0000}"/>
    <cellStyle name="Normal 6 3 3 5" xfId="612" xr:uid="{00000000-0005-0000-0000-00002E6E0000}"/>
    <cellStyle name="Normal 6 3 3 5 10" xfId="2576" xr:uid="{00000000-0005-0000-0000-00002F6E0000}"/>
    <cellStyle name="Normal 6 3 3 5 2" xfId="6206" xr:uid="{00000000-0005-0000-0000-0000306E0000}"/>
    <cellStyle name="Normal 6 3 3 5 2 2" xfId="16649" xr:uid="{00000000-0005-0000-0000-0000316E0000}"/>
    <cellStyle name="Normal 6 3 3 5 2 2 2" xfId="39853" xr:uid="{00000000-0005-0000-0000-0000326E0000}"/>
    <cellStyle name="Normal 6 3 3 5 2 3" xfId="11355" xr:uid="{00000000-0005-0000-0000-0000336E0000}"/>
    <cellStyle name="Normal 6 3 3 5 2 3 2" xfId="34538" xr:uid="{00000000-0005-0000-0000-0000346E0000}"/>
    <cellStyle name="Normal 6 3 3 5 2 4" xfId="29228" xr:uid="{00000000-0005-0000-0000-0000356E0000}"/>
    <cellStyle name="Normal 6 3 3 5 2 5" xfId="23913" xr:uid="{00000000-0005-0000-0000-0000366E0000}"/>
    <cellStyle name="Normal 6 3 3 5 3" xfId="7938" xr:uid="{00000000-0005-0000-0000-0000376E0000}"/>
    <cellStyle name="Normal 6 3 3 5 3 2" xfId="18277" xr:uid="{00000000-0005-0000-0000-0000386E0000}"/>
    <cellStyle name="Normal 6 3 3 5 3 2 2" xfId="41621" xr:uid="{00000000-0005-0000-0000-0000396E0000}"/>
    <cellStyle name="Normal 6 3 3 5 3 3" xfId="13122" xr:uid="{00000000-0005-0000-0000-00003A6E0000}"/>
    <cellStyle name="Normal 6 3 3 5 3 3 2" xfId="36306" xr:uid="{00000000-0005-0000-0000-00003B6E0000}"/>
    <cellStyle name="Normal 6 3 3 5 3 4" xfId="30996" xr:uid="{00000000-0005-0000-0000-00003C6E0000}"/>
    <cellStyle name="Normal 6 3 3 5 3 5" xfId="25681" xr:uid="{00000000-0005-0000-0000-00003D6E0000}"/>
    <cellStyle name="Normal 6 3 3 5 4" xfId="14903" xr:uid="{00000000-0005-0000-0000-00003E6E0000}"/>
    <cellStyle name="Normal 6 3 3 5 4 2" xfId="38090" xr:uid="{00000000-0005-0000-0000-00003F6E0000}"/>
    <cellStyle name="Normal 6 3 3 5 5" xfId="9594" xr:uid="{00000000-0005-0000-0000-0000406E0000}"/>
    <cellStyle name="Normal 6 3 3 5 5 2" xfId="32775" xr:uid="{00000000-0005-0000-0000-0000416E0000}"/>
    <cellStyle name="Normal 6 3 3 5 6" xfId="20221" xr:uid="{00000000-0005-0000-0000-0000426E0000}"/>
    <cellStyle name="Normal 6 3 3 5 6 2" xfId="27465" xr:uid="{00000000-0005-0000-0000-0000436E0000}"/>
    <cellStyle name="Normal 6 3 3 5 7" xfId="22150" xr:uid="{00000000-0005-0000-0000-0000446E0000}"/>
    <cellStyle name="Normal 6 3 3 5 8" xfId="43416" xr:uid="{00000000-0005-0000-0000-0000456E0000}"/>
    <cellStyle name="Normal 6 3 3 5 9" xfId="5241" xr:uid="{00000000-0005-0000-0000-0000466E0000}"/>
    <cellStyle name="Normal 6 3 3 6" xfId="1439" xr:uid="{00000000-0005-0000-0000-0000476E0000}"/>
    <cellStyle name="Normal 6 3 3 6 10" xfId="3388" xr:uid="{00000000-0005-0000-0000-0000486E0000}"/>
    <cellStyle name="Normal 6 3 3 6 2" xfId="7005" xr:uid="{00000000-0005-0000-0000-0000496E0000}"/>
    <cellStyle name="Normal 6 3 3 6 2 2" xfId="17377" xr:uid="{00000000-0005-0000-0000-00004A6E0000}"/>
    <cellStyle name="Normal 6 3 3 6 2 2 2" xfId="40665" xr:uid="{00000000-0005-0000-0000-00004B6E0000}"/>
    <cellStyle name="Normal 6 3 3 6 2 3" xfId="12167" xr:uid="{00000000-0005-0000-0000-00004C6E0000}"/>
    <cellStyle name="Normal 6 3 3 6 2 3 2" xfId="35350" xr:uid="{00000000-0005-0000-0000-00004D6E0000}"/>
    <cellStyle name="Normal 6 3 3 6 2 4" xfId="30040" xr:uid="{00000000-0005-0000-0000-00004E6E0000}"/>
    <cellStyle name="Normal 6 3 3 6 2 5" xfId="24725" xr:uid="{00000000-0005-0000-0000-00004F6E0000}"/>
    <cellStyle name="Normal 6 3 3 6 3" xfId="8666" xr:uid="{00000000-0005-0000-0000-0000506E0000}"/>
    <cellStyle name="Normal 6 3 3 6 3 2" xfId="19088" xr:uid="{00000000-0005-0000-0000-0000516E0000}"/>
    <cellStyle name="Normal 6 3 3 6 3 2 2" xfId="42433" xr:uid="{00000000-0005-0000-0000-0000526E0000}"/>
    <cellStyle name="Normal 6 3 3 6 3 3" xfId="13934" xr:uid="{00000000-0005-0000-0000-0000536E0000}"/>
    <cellStyle name="Normal 6 3 3 6 3 3 2" xfId="37118" xr:uid="{00000000-0005-0000-0000-0000546E0000}"/>
    <cellStyle name="Normal 6 3 3 6 3 4" xfId="31808" xr:uid="{00000000-0005-0000-0000-0000556E0000}"/>
    <cellStyle name="Normal 6 3 3 6 3 5" xfId="26493" xr:uid="{00000000-0005-0000-0000-0000566E0000}"/>
    <cellStyle name="Normal 6 3 3 6 4" xfId="15715" xr:uid="{00000000-0005-0000-0000-0000576E0000}"/>
    <cellStyle name="Normal 6 3 3 6 4 2" xfId="38902" xr:uid="{00000000-0005-0000-0000-0000586E0000}"/>
    <cellStyle name="Normal 6 3 3 6 5" xfId="10406" xr:uid="{00000000-0005-0000-0000-0000596E0000}"/>
    <cellStyle name="Normal 6 3 3 6 5 2" xfId="33587" xr:uid="{00000000-0005-0000-0000-00005A6E0000}"/>
    <cellStyle name="Normal 6 3 3 6 6" xfId="21033" xr:uid="{00000000-0005-0000-0000-00005B6E0000}"/>
    <cellStyle name="Normal 6 3 3 6 6 2" xfId="28277" xr:uid="{00000000-0005-0000-0000-00005C6E0000}"/>
    <cellStyle name="Normal 6 3 3 6 7" xfId="22962" xr:uid="{00000000-0005-0000-0000-00005D6E0000}"/>
    <cellStyle name="Normal 6 3 3 6 8" xfId="44228" xr:uid="{00000000-0005-0000-0000-00005E6E0000}"/>
    <cellStyle name="Normal 6 3 3 6 9" xfId="5242" xr:uid="{00000000-0005-0000-0000-00005F6E0000}"/>
    <cellStyle name="Normal 6 3 3 7" xfId="6073" xr:uid="{00000000-0005-0000-0000-0000606E0000}"/>
    <cellStyle name="Normal 6 3 3 7 2" xfId="16528" xr:uid="{00000000-0005-0000-0000-0000616E0000}"/>
    <cellStyle name="Normal 6 3 3 7 2 2" xfId="39719" xr:uid="{00000000-0005-0000-0000-0000626E0000}"/>
    <cellStyle name="Normal 6 3 3 7 3" xfId="11221" xr:uid="{00000000-0005-0000-0000-0000636E0000}"/>
    <cellStyle name="Normal 6 3 3 7 3 2" xfId="34404" xr:uid="{00000000-0005-0000-0000-0000646E0000}"/>
    <cellStyle name="Normal 6 3 3 7 4" xfId="29094" xr:uid="{00000000-0005-0000-0000-0000656E0000}"/>
    <cellStyle name="Normal 6 3 3 7 5" xfId="23779" xr:uid="{00000000-0005-0000-0000-0000666E0000}"/>
    <cellStyle name="Normal 6 3 3 8" xfId="7817" xr:uid="{00000000-0005-0000-0000-0000676E0000}"/>
    <cellStyle name="Normal 6 3 3 8 2" xfId="18144" xr:uid="{00000000-0005-0000-0000-0000686E0000}"/>
    <cellStyle name="Normal 6 3 3 8 2 2" xfId="41487" xr:uid="{00000000-0005-0000-0000-0000696E0000}"/>
    <cellStyle name="Normal 6 3 3 8 3" xfId="12988" xr:uid="{00000000-0005-0000-0000-00006A6E0000}"/>
    <cellStyle name="Normal 6 3 3 8 3 2" xfId="36172" xr:uid="{00000000-0005-0000-0000-00006B6E0000}"/>
    <cellStyle name="Normal 6 3 3 8 4" xfId="30862" xr:uid="{00000000-0005-0000-0000-00006C6E0000}"/>
    <cellStyle name="Normal 6 3 3 8 5" xfId="25547" xr:uid="{00000000-0005-0000-0000-00006D6E0000}"/>
    <cellStyle name="Normal 6 3 3 9" xfId="14769" xr:uid="{00000000-0005-0000-0000-00006E6E0000}"/>
    <cellStyle name="Normal 6 3 3 9 2" xfId="37956" xr:uid="{00000000-0005-0000-0000-00006F6E0000}"/>
    <cellStyle name="Normal 6 3 4" xfId="700" xr:uid="{00000000-0005-0000-0000-0000706E0000}"/>
    <cellStyle name="Normal 6 3 4 10" xfId="43501" xr:uid="{00000000-0005-0000-0000-0000716E0000}"/>
    <cellStyle name="Normal 6 3 4 11" xfId="5243" xr:uid="{00000000-0005-0000-0000-0000726E0000}"/>
    <cellStyle name="Normal 6 3 4 12" xfId="2661" xr:uid="{00000000-0005-0000-0000-0000736E0000}"/>
    <cellStyle name="Normal 6 3 4 2" xfId="1116" xr:uid="{00000000-0005-0000-0000-0000746E0000}"/>
    <cellStyle name="Normal 6 3 4 2 10" xfId="5244" xr:uid="{00000000-0005-0000-0000-0000756E0000}"/>
    <cellStyle name="Normal 6 3 4 2 11" xfId="3067" xr:uid="{00000000-0005-0000-0000-0000766E0000}"/>
    <cellStyle name="Normal 6 3 4 2 2" xfId="1931" xr:uid="{00000000-0005-0000-0000-0000776E0000}"/>
    <cellStyle name="Normal 6 3 4 2 2 10" xfId="3879" xr:uid="{00000000-0005-0000-0000-0000786E0000}"/>
    <cellStyle name="Normal 6 3 4 2 2 2" xfId="7489" xr:uid="{00000000-0005-0000-0000-0000796E0000}"/>
    <cellStyle name="Normal 6 3 4 2 2 2 2" xfId="17832" xr:uid="{00000000-0005-0000-0000-00007A6E0000}"/>
    <cellStyle name="Normal 6 3 4 2 2 2 2 2" xfId="41156" xr:uid="{00000000-0005-0000-0000-00007B6E0000}"/>
    <cellStyle name="Normal 6 3 4 2 2 2 3" xfId="12658" xr:uid="{00000000-0005-0000-0000-00007C6E0000}"/>
    <cellStyle name="Normal 6 3 4 2 2 2 3 2" xfId="35841" xr:uid="{00000000-0005-0000-0000-00007D6E0000}"/>
    <cellStyle name="Normal 6 3 4 2 2 2 4" xfId="30531" xr:uid="{00000000-0005-0000-0000-00007E6E0000}"/>
    <cellStyle name="Normal 6 3 4 2 2 2 5" xfId="25216" xr:uid="{00000000-0005-0000-0000-00007F6E0000}"/>
    <cellStyle name="Normal 6 3 4 2 2 3" xfId="9122" xr:uid="{00000000-0005-0000-0000-0000806E0000}"/>
    <cellStyle name="Normal 6 3 4 2 2 3 2" xfId="19579" xr:uid="{00000000-0005-0000-0000-0000816E0000}"/>
    <cellStyle name="Normal 6 3 4 2 2 3 2 2" xfId="42924" xr:uid="{00000000-0005-0000-0000-0000826E0000}"/>
    <cellStyle name="Normal 6 3 4 2 2 3 3" xfId="14425" xr:uid="{00000000-0005-0000-0000-0000836E0000}"/>
    <cellStyle name="Normal 6 3 4 2 2 3 3 2" xfId="37609" xr:uid="{00000000-0005-0000-0000-0000846E0000}"/>
    <cellStyle name="Normal 6 3 4 2 2 3 4" xfId="32299" xr:uid="{00000000-0005-0000-0000-0000856E0000}"/>
    <cellStyle name="Normal 6 3 4 2 2 3 5" xfId="26984" xr:uid="{00000000-0005-0000-0000-0000866E0000}"/>
    <cellStyle name="Normal 6 3 4 2 2 4" xfId="16206" xr:uid="{00000000-0005-0000-0000-0000876E0000}"/>
    <cellStyle name="Normal 6 3 4 2 2 4 2" xfId="39393" xr:uid="{00000000-0005-0000-0000-0000886E0000}"/>
    <cellStyle name="Normal 6 3 4 2 2 5" xfId="10897" xr:uid="{00000000-0005-0000-0000-0000896E0000}"/>
    <cellStyle name="Normal 6 3 4 2 2 5 2" xfId="34078" xr:uid="{00000000-0005-0000-0000-00008A6E0000}"/>
    <cellStyle name="Normal 6 3 4 2 2 6" xfId="21524" xr:uid="{00000000-0005-0000-0000-00008B6E0000}"/>
    <cellStyle name="Normal 6 3 4 2 2 6 2" xfId="28768" xr:uid="{00000000-0005-0000-0000-00008C6E0000}"/>
    <cellStyle name="Normal 6 3 4 2 2 7" xfId="23453" xr:uid="{00000000-0005-0000-0000-00008D6E0000}"/>
    <cellStyle name="Normal 6 3 4 2 2 8" xfId="44719" xr:uid="{00000000-0005-0000-0000-00008E6E0000}"/>
    <cellStyle name="Normal 6 3 4 2 2 9" xfId="5245" xr:uid="{00000000-0005-0000-0000-00008F6E0000}"/>
    <cellStyle name="Normal 6 3 4 2 3" xfId="6689" xr:uid="{00000000-0005-0000-0000-0000906E0000}"/>
    <cellStyle name="Normal 6 3 4 2 3 2" xfId="17080" xr:uid="{00000000-0005-0000-0000-0000916E0000}"/>
    <cellStyle name="Normal 6 3 4 2 3 2 2" xfId="40344" xr:uid="{00000000-0005-0000-0000-0000926E0000}"/>
    <cellStyle name="Normal 6 3 4 2 3 3" xfId="11846" xr:uid="{00000000-0005-0000-0000-0000936E0000}"/>
    <cellStyle name="Normal 6 3 4 2 3 3 2" xfId="35029" xr:uid="{00000000-0005-0000-0000-0000946E0000}"/>
    <cellStyle name="Normal 6 3 4 2 3 4" xfId="29719" xr:uid="{00000000-0005-0000-0000-0000956E0000}"/>
    <cellStyle name="Normal 6 3 4 2 3 5" xfId="24404" xr:uid="{00000000-0005-0000-0000-0000966E0000}"/>
    <cellStyle name="Normal 6 3 4 2 4" xfId="8369" xr:uid="{00000000-0005-0000-0000-0000976E0000}"/>
    <cellStyle name="Normal 6 3 4 2 4 2" xfId="18767" xr:uid="{00000000-0005-0000-0000-0000986E0000}"/>
    <cellStyle name="Normal 6 3 4 2 4 2 2" xfId="42112" xr:uid="{00000000-0005-0000-0000-0000996E0000}"/>
    <cellStyle name="Normal 6 3 4 2 4 3" xfId="13613" xr:uid="{00000000-0005-0000-0000-00009A6E0000}"/>
    <cellStyle name="Normal 6 3 4 2 4 3 2" xfId="36797" xr:uid="{00000000-0005-0000-0000-00009B6E0000}"/>
    <cellStyle name="Normal 6 3 4 2 4 4" xfId="31487" xr:uid="{00000000-0005-0000-0000-00009C6E0000}"/>
    <cellStyle name="Normal 6 3 4 2 4 5" xfId="26172" xr:uid="{00000000-0005-0000-0000-00009D6E0000}"/>
    <cellStyle name="Normal 6 3 4 2 5" xfId="15394" xr:uid="{00000000-0005-0000-0000-00009E6E0000}"/>
    <cellStyle name="Normal 6 3 4 2 5 2" xfId="38581" xr:uid="{00000000-0005-0000-0000-00009F6E0000}"/>
    <cellStyle name="Normal 6 3 4 2 6" xfId="10085" xr:uid="{00000000-0005-0000-0000-0000A06E0000}"/>
    <cellStyle name="Normal 6 3 4 2 6 2" xfId="33266" xr:uid="{00000000-0005-0000-0000-0000A16E0000}"/>
    <cellStyle name="Normal 6 3 4 2 7" xfId="20712" xr:uid="{00000000-0005-0000-0000-0000A26E0000}"/>
    <cellStyle name="Normal 6 3 4 2 7 2" xfId="27956" xr:uid="{00000000-0005-0000-0000-0000A36E0000}"/>
    <cellStyle name="Normal 6 3 4 2 8" xfId="22641" xr:uid="{00000000-0005-0000-0000-0000A46E0000}"/>
    <cellStyle name="Normal 6 3 4 2 9" xfId="43907" xr:uid="{00000000-0005-0000-0000-0000A56E0000}"/>
    <cellStyle name="Normal 6 3 4 3" xfId="1524" xr:uid="{00000000-0005-0000-0000-0000A66E0000}"/>
    <cellStyle name="Normal 6 3 4 3 10" xfId="3473" xr:uid="{00000000-0005-0000-0000-0000A76E0000}"/>
    <cellStyle name="Normal 6 3 4 3 2" xfId="7089" xr:uid="{00000000-0005-0000-0000-0000A86E0000}"/>
    <cellStyle name="Normal 6 3 4 3 2 2" xfId="17450" xr:uid="{00000000-0005-0000-0000-0000A96E0000}"/>
    <cellStyle name="Normal 6 3 4 3 2 2 2" xfId="40750" xr:uid="{00000000-0005-0000-0000-0000AA6E0000}"/>
    <cellStyle name="Normal 6 3 4 3 2 3" xfId="12252" xr:uid="{00000000-0005-0000-0000-0000AB6E0000}"/>
    <cellStyle name="Normal 6 3 4 3 2 3 2" xfId="35435" xr:uid="{00000000-0005-0000-0000-0000AC6E0000}"/>
    <cellStyle name="Normal 6 3 4 3 2 4" xfId="30125" xr:uid="{00000000-0005-0000-0000-0000AD6E0000}"/>
    <cellStyle name="Normal 6 3 4 3 2 5" xfId="24810" xr:uid="{00000000-0005-0000-0000-0000AE6E0000}"/>
    <cellStyle name="Normal 6 3 4 3 3" xfId="8739" xr:uid="{00000000-0005-0000-0000-0000AF6E0000}"/>
    <cellStyle name="Normal 6 3 4 3 3 2" xfId="19173" xr:uid="{00000000-0005-0000-0000-0000B06E0000}"/>
    <cellStyle name="Normal 6 3 4 3 3 2 2" xfId="42518" xr:uid="{00000000-0005-0000-0000-0000B16E0000}"/>
    <cellStyle name="Normal 6 3 4 3 3 3" xfId="14019" xr:uid="{00000000-0005-0000-0000-0000B26E0000}"/>
    <cellStyle name="Normal 6 3 4 3 3 3 2" xfId="37203" xr:uid="{00000000-0005-0000-0000-0000B36E0000}"/>
    <cellStyle name="Normal 6 3 4 3 3 4" xfId="31893" xr:uid="{00000000-0005-0000-0000-0000B46E0000}"/>
    <cellStyle name="Normal 6 3 4 3 3 5" xfId="26578" xr:uid="{00000000-0005-0000-0000-0000B56E0000}"/>
    <cellStyle name="Normal 6 3 4 3 4" xfId="15800" xr:uid="{00000000-0005-0000-0000-0000B66E0000}"/>
    <cellStyle name="Normal 6 3 4 3 4 2" xfId="38987" xr:uid="{00000000-0005-0000-0000-0000B76E0000}"/>
    <cellStyle name="Normal 6 3 4 3 5" xfId="10491" xr:uid="{00000000-0005-0000-0000-0000B86E0000}"/>
    <cellStyle name="Normal 6 3 4 3 5 2" xfId="33672" xr:uid="{00000000-0005-0000-0000-0000B96E0000}"/>
    <cellStyle name="Normal 6 3 4 3 6" xfId="21118" xr:uid="{00000000-0005-0000-0000-0000BA6E0000}"/>
    <cellStyle name="Normal 6 3 4 3 6 2" xfId="28362" xr:uid="{00000000-0005-0000-0000-0000BB6E0000}"/>
    <cellStyle name="Normal 6 3 4 3 7" xfId="23047" xr:uid="{00000000-0005-0000-0000-0000BC6E0000}"/>
    <cellStyle name="Normal 6 3 4 3 8" xfId="44313" xr:uid="{00000000-0005-0000-0000-0000BD6E0000}"/>
    <cellStyle name="Normal 6 3 4 3 9" xfId="5246" xr:uid="{00000000-0005-0000-0000-0000BE6E0000}"/>
    <cellStyle name="Normal 6 3 4 4" xfId="6290" xr:uid="{00000000-0005-0000-0000-0000BF6E0000}"/>
    <cellStyle name="Normal 6 3 4 4 2" xfId="16722" xr:uid="{00000000-0005-0000-0000-0000C06E0000}"/>
    <cellStyle name="Normal 6 3 4 4 2 2" xfId="39938" xr:uid="{00000000-0005-0000-0000-0000C16E0000}"/>
    <cellStyle name="Normal 6 3 4 4 3" xfId="11440" xr:uid="{00000000-0005-0000-0000-0000C26E0000}"/>
    <cellStyle name="Normal 6 3 4 4 3 2" xfId="34623" xr:uid="{00000000-0005-0000-0000-0000C36E0000}"/>
    <cellStyle name="Normal 6 3 4 4 4" xfId="29313" xr:uid="{00000000-0005-0000-0000-0000C46E0000}"/>
    <cellStyle name="Normal 6 3 4 4 5" xfId="23998" xr:uid="{00000000-0005-0000-0000-0000C56E0000}"/>
    <cellStyle name="Normal 6 3 4 5" xfId="8011" xr:uid="{00000000-0005-0000-0000-0000C66E0000}"/>
    <cellStyle name="Normal 6 3 4 5 2" xfId="18362" xr:uid="{00000000-0005-0000-0000-0000C76E0000}"/>
    <cellStyle name="Normal 6 3 4 5 2 2" xfId="41706" xr:uid="{00000000-0005-0000-0000-0000C86E0000}"/>
    <cellStyle name="Normal 6 3 4 5 3" xfId="13207" xr:uid="{00000000-0005-0000-0000-0000C96E0000}"/>
    <cellStyle name="Normal 6 3 4 5 3 2" xfId="36391" xr:uid="{00000000-0005-0000-0000-0000CA6E0000}"/>
    <cellStyle name="Normal 6 3 4 5 4" xfId="31081" xr:uid="{00000000-0005-0000-0000-0000CB6E0000}"/>
    <cellStyle name="Normal 6 3 4 5 5" xfId="25766" xr:uid="{00000000-0005-0000-0000-0000CC6E0000}"/>
    <cellStyle name="Normal 6 3 4 6" xfId="14988" xr:uid="{00000000-0005-0000-0000-0000CD6E0000}"/>
    <cellStyle name="Normal 6 3 4 6 2" xfId="38175" xr:uid="{00000000-0005-0000-0000-0000CE6E0000}"/>
    <cellStyle name="Normal 6 3 4 7" xfId="9679" xr:uid="{00000000-0005-0000-0000-0000CF6E0000}"/>
    <cellStyle name="Normal 6 3 4 7 2" xfId="32860" xr:uid="{00000000-0005-0000-0000-0000D06E0000}"/>
    <cellStyle name="Normal 6 3 4 8" xfId="20306" xr:uid="{00000000-0005-0000-0000-0000D16E0000}"/>
    <cellStyle name="Normal 6 3 4 8 2" xfId="27550" xr:uid="{00000000-0005-0000-0000-0000D26E0000}"/>
    <cellStyle name="Normal 6 3 4 9" xfId="22235" xr:uid="{00000000-0005-0000-0000-0000D36E0000}"/>
    <cellStyle name="Normal 6 3 5" xfId="837" xr:uid="{00000000-0005-0000-0000-0000D46E0000}"/>
    <cellStyle name="Normal 6 3 5 10" xfId="43630" xr:uid="{00000000-0005-0000-0000-0000D56E0000}"/>
    <cellStyle name="Normal 6 3 5 11" xfId="5247" xr:uid="{00000000-0005-0000-0000-0000D66E0000}"/>
    <cellStyle name="Normal 6 3 5 12" xfId="2790" xr:uid="{00000000-0005-0000-0000-0000D76E0000}"/>
    <cellStyle name="Normal 6 3 5 2" xfId="1245" xr:uid="{00000000-0005-0000-0000-0000D86E0000}"/>
    <cellStyle name="Normal 6 3 5 2 10" xfId="5248" xr:uid="{00000000-0005-0000-0000-0000D96E0000}"/>
    <cellStyle name="Normal 6 3 5 2 11" xfId="3196" xr:uid="{00000000-0005-0000-0000-0000DA6E0000}"/>
    <cellStyle name="Normal 6 3 5 2 2" xfId="2060" xr:uid="{00000000-0005-0000-0000-0000DB6E0000}"/>
    <cellStyle name="Normal 6 3 5 2 2 10" xfId="4008" xr:uid="{00000000-0005-0000-0000-0000DC6E0000}"/>
    <cellStyle name="Normal 6 3 5 2 2 2" xfId="7616" xr:uid="{00000000-0005-0000-0000-0000DD6E0000}"/>
    <cellStyle name="Normal 6 3 5 2 2 2 2" xfId="17949" xr:uid="{00000000-0005-0000-0000-0000DE6E0000}"/>
    <cellStyle name="Normal 6 3 5 2 2 2 2 2" xfId="41285" xr:uid="{00000000-0005-0000-0000-0000DF6E0000}"/>
    <cellStyle name="Normal 6 3 5 2 2 2 3" xfId="12787" xr:uid="{00000000-0005-0000-0000-0000E06E0000}"/>
    <cellStyle name="Normal 6 3 5 2 2 2 3 2" xfId="35970" xr:uid="{00000000-0005-0000-0000-0000E16E0000}"/>
    <cellStyle name="Normal 6 3 5 2 2 2 4" xfId="30660" xr:uid="{00000000-0005-0000-0000-0000E26E0000}"/>
    <cellStyle name="Normal 6 3 5 2 2 2 5" xfId="25345" xr:uid="{00000000-0005-0000-0000-0000E36E0000}"/>
    <cellStyle name="Normal 6 3 5 2 2 3" xfId="9239" xr:uid="{00000000-0005-0000-0000-0000E46E0000}"/>
    <cellStyle name="Normal 6 3 5 2 2 3 2" xfId="19708" xr:uid="{00000000-0005-0000-0000-0000E56E0000}"/>
    <cellStyle name="Normal 6 3 5 2 2 3 2 2" xfId="43053" xr:uid="{00000000-0005-0000-0000-0000E66E0000}"/>
    <cellStyle name="Normal 6 3 5 2 2 3 3" xfId="14554" xr:uid="{00000000-0005-0000-0000-0000E76E0000}"/>
    <cellStyle name="Normal 6 3 5 2 2 3 3 2" xfId="37738" xr:uid="{00000000-0005-0000-0000-0000E86E0000}"/>
    <cellStyle name="Normal 6 3 5 2 2 3 4" xfId="32428" xr:uid="{00000000-0005-0000-0000-0000E96E0000}"/>
    <cellStyle name="Normal 6 3 5 2 2 3 5" xfId="27113" xr:uid="{00000000-0005-0000-0000-0000EA6E0000}"/>
    <cellStyle name="Normal 6 3 5 2 2 4" xfId="16335" xr:uid="{00000000-0005-0000-0000-0000EB6E0000}"/>
    <cellStyle name="Normal 6 3 5 2 2 4 2" xfId="39522" xr:uid="{00000000-0005-0000-0000-0000EC6E0000}"/>
    <cellStyle name="Normal 6 3 5 2 2 5" xfId="11026" xr:uid="{00000000-0005-0000-0000-0000ED6E0000}"/>
    <cellStyle name="Normal 6 3 5 2 2 5 2" xfId="34207" xr:uid="{00000000-0005-0000-0000-0000EE6E0000}"/>
    <cellStyle name="Normal 6 3 5 2 2 6" xfId="21653" xr:uid="{00000000-0005-0000-0000-0000EF6E0000}"/>
    <cellStyle name="Normal 6 3 5 2 2 6 2" xfId="28897" xr:uid="{00000000-0005-0000-0000-0000F06E0000}"/>
    <cellStyle name="Normal 6 3 5 2 2 7" xfId="23582" xr:uid="{00000000-0005-0000-0000-0000F16E0000}"/>
    <cellStyle name="Normal 6 3 5 2 2 8" xfId="44848" xr:uid="{00000000-0005-0000-0000-0000F26E0000}"/>
    <cellStyle name="Normal 6 3 5 2 2 9" xfId="5249" xr:uid="{00000000-0005-0000-0000-0000F36E0000}"/>
    <cellStyle name="Normal 6 3 5 2 3" xfId="6816" xr:uid="{00000000-0005-0000-0000-0000F46E0000}"/>
    <cellStyle name="Normal 6 3 5 2 3 2" xfId="17185" xr:uid="{00000000-0005-0000-0000-0000F56E0000}"/>
    <cellStyle name="Normal 6 3 5 2 3 2 2" xfId="40473" xr:uid="{00000000-0005-0000-0000-0000F66E0000}"/>
    <cellStyle name="Normal 6 3 5 2 3 3" xfId="11975" xr:uid="{00000000-0005-0000-0000-0000F76E0000}"/>
    <cellStyle name="Normal 6 3 5 2 3 3 2" xfId="35158" xr:uid="{00000000-0005-0000-0000-0000F86E0000}"/>
    <cellStyle name="Normal 6 3 5 2 3 4" xfId="29848" xr:uid="{00000000-0005-0000-0000-0000F96E0000}"/>
    <cellStyle name="Normal 6 3 5 2 3 5" xfId="24533" xr:uid="{00000000-0005-0000-0000-0000FA6E0000}"/>
    <cellStyle name="Normal 6 3 5 2 4" xfId="8474" xr:uid="{00000000-0005-0000-0000-0000FB6E0000}"/>
    <cellStyle name="Normal 6 3 5 2 4 2" xfId="18896" xr:uid="{00000000-0005-0000-0000-0000FC6E0000}"/>
    <cellStyle name="Normal 6 3 5 2 4 2 2" xfId="42241" xr:uid="{00000000-0005-0000-0000-0000FD6E0000}"/>
    <cellStyle name="Normal 6 3 5 2 4 3" xfId="13742" xr:uid="{00000000-0005-0000-0000-0000FE6E0000}"/>
    <cellStyle name="Normal 6 3 5 2 4 3 2" xfId="36926" xr:uid="{00000000-0005-0000-0000-0000FF6E0000}"/>
    <cellStyle name="Normal 6 3 5 2 4 4" xfId="31616" xr:uid="{00000000-0005-0000-0000-0000006F0000}"/>
    <cellStyle name="Normal 6 3 5 2 4 5" xfId="26301" xr:uid="{00000000-0005-0000-0000-0000016F0000}"/>
    <cellStyle name="Normal 6 3 5 2 5" xfId="15523" xr:uid="{00000000-0005-0000-0000-0000026F0000}"/>
    <cellStyle name="Normal 6 3 5 2 5 2" xfId="38710" xr:uid="{00000000-0005-0000-0000-0000036F0000}"/>
    <cellStyle name="Normal 6 3 5 2 6" xfId="10214" xr:uid="{00000000-0005-0000-0000-0000046F0000}"/>
    <cellStyle name="Normal 6 3 5 2 6 2" xfId="33395" xr:uid="{00000000-0005-0000-0000-0000056F0000}"/>
    <cellStyle name="Normal 6 3 5 2 7" xfId="20841" xr:uid="{00000000-0005-0000-0000-0000066F0000}"/>
    <cellStyle name="Normal 6 3 5 2 7 2" xfId="28085" xr:uid="{00000000-0005-0000-0000-0000076F0000}"/>
    <cellStyle name="Normal 6 3 5 2 8" xfId="22770" xr:uid="{00000000-0005-0000-0000-0000086F0000}"/>
    <cellStyle name="Normal 6 3 5 2 9" xfId="44036" xr:uid="{00000000-0005-0000-0000-0000096F0000}"/>
    <cellStyle name="Normal 6 3 5 3" xfId="1653" xr:uid="{00000000-0005-0000-0000-00000A6F0000}"/>
    <cellStyle name="Normal 6 3 5 3 10" xfId="3602" xr:uid="{00000000-0005-0000-0000-00000B6F0000}"/>
    <cellStyle name="Normal 6 3 5 3 2" xfId="7216" xr:uid="{00000000-0005-0000-0000-00000C6F0000}"/>
    <cellStyle name="Normal 6 3 5 3 2 2" xfId="17567" xr:uid="{00000000-0005-0000-0000-00000D6F0000}"/>
    <cellStyle name="Normal 6 3 5 3 2 2 2" xfId="40879" xr:uid="{00000000-0005-0000-0000-00000E6F0000}"/>
    <cellStyle name="Normal 6 3 5 3 2 3" xfId="12381" xr:uid="{00000000-0005-0000-0000-00000F6F0000}"/>
    <cellStyle name="Normal 6 3 5 3 2 3 2" xfId="35564" xr:uid="{00000000-0005-0000-0000-0000106F0000}"/>
    <cellStyle name="Normal 6 3 5 3 2 4" xfId="30254" xr:uid="{00000000-0005-0000-0000-0000116F0000}"/>
    <cellStyle name="Normal 6 3 5 3 2 5" xfId="24939" xr:uid="{00000000-0005-0000-0000-0000126F0000}"/>
    <cellStyle name="Normal 6 3 5 3 3" xfId="8856" xr:uid="{00000000-0005-0000-0000-0000136F0000}"/>
    <cellStyle name="Normal 6 3 5 3 3 2" xfId="19302" xr:uid="{00000000-0005-0000-0000-0000146F0000}"/>
    <cellStyle name="Normal 6 3 5 3 3 2 2" xfId="42647" xr:uid="{00000000-0005-0000-0000-0000156F0000}"/>
    <cellStyle name="Normal 6 3 5 3 3 3" xfId="14148" xr:uid="{00000000-0005-0000-0000-0000166F0000}"/>
    <cellStyle name="Normal 6 3 5 3 3 3 2" xfId="37332" xr:uid="{00000000-0005-0000-0000-0000176F0000}"/>
    <cellStyle name="Normal 6 3 5 3 3 4" xfId="32022" xr:uid="{00000000-0005-0000-0000-0000186F0000}"/>
    <cellStyle name="Normal 6 3 5 3 3 5" xfId="26707" xr:uid="{00000000-0005-0000-0000-0000196F0000}"/>
    <cellStyle name="Normal 6 3 5 3 4" xfId="15929" xr:uid="{00000000-0005-0000-0000-00001A6F0000}"/>
    <cellStyle name="Normal 6 3 5 3 4 2" xfId="39116" xr:uid="{00000000-0005-0000-0000-00001B6F0000}"/>
    <cellStyle name="Normal 6 3 5 3 5" xfId="10620" xr:uid="{00000000-0005-0000-0000-00001C6F0000}"/>
    <cellStyle name="Normal 6 3 5 3 5 2" xfId="33801" xr:uid="{00000000-0005-0000-0000-00001D6F0000}"/>
    <cellStyle name="Normal 6 3 5 3 6" xfId="21247" xr:uid="{00000000-0005-0000-0000-00001E6F0000}"/>
    <cellStyle name="Normal 6 3 5 3 6 2" xfId="28491" xr:uid="{00000000-0005-0000-0000-00001F6F0000}"/>
    <cellStyle name="Normal 6 3 5 3 7" xfId="23176" xr:uid="{00000000-0005-0000-0000-0000206F0000}"/>
    <cellStyle name="Normal 6 3 5 3 8" xfId="44442" xr:uid="{00000000-0005-0000-0000-0000216F0000}"/>
    <cellStyle name="Normal 6 3 5 3 9" xfId="5250" xr:uid="{00000000-0005-0000-0000-0000226F0000}"/>
    <cellStyle name="Normal 6 3 5 4" xfId="6417" xr:uid="{00000000-0005-0000-0000-0000236F0000}"/>
    <cellStyle name="Normal 6 3 5 4 2" xfId="16827" xr:uid="{00000000-0005-0000-0000-0000246F0000}"/>
    <cellStyle name="Normal 6 3 5 4 2 2" xfId="40067" xr:uid="{00000000-0005-0000-0000-0000256F0000}"/>
    <cellStyle name="Normal 6 3 5 4 3" xfId="11569" xr:uid="{00000000-0005-0000-0000-0000266F0000}"/>
    <cellStyle name="Normal 6 3 5 4 3 2" xfId="34752" xr:uid="{00000000-0005-0000-0000-0000276F0000}"/>
    <cellStyle name="Normal 6 3 5 4 4" xfId="29442" xr:uid="{00000000-0005-0000-0000-0000286F0000}"/>
    <cellStyle name="Normal 6 3 5 4 5" xfId="24127" xr:uid="{00000000-0005-0000-0000-0000296F0000}"/>
    <cellStyle name="Normal 6 3 5 5" xfId="8116" xr:uid="{00000000-0005-0000-0000-00002A6F0000}"/>
    <cellStyle name="Normal 6 3 5 5 2" xfId="18491" xr:uid="{00000000-0005-0000-0000-00002B6F0000}"/>
    <cellStyle name="Normal 6 3 5 5 2 2" xfId="41835" xr:uid="{00000000-0005-0000-0000-00002C6F0000}"/>
    <cellStyle name="Normal 6 3 5 5 3" xfId="13336" xr:uid="{00000000-0005-0000-0000-00002D6F0000}"/>
    <cellStyle name="Normal 6 3 5 5 3 2" xfId="36520" xr:uid="{00000000-0005-0000-0000-00002E6F0000}"/>
    <cellStyle name="Normal 6 3 5 5 4" xfId="31210" xr:uid="{00000000-0005-0000-0000-00002F6F0000}"/>
    <cellStyle name="Normal 6 3 5 5 5" xfId="25895" xr:uid="{00000000-0005-0000-0000-0000306F0000}"/>
    <cellStyle name="Normal 6 3 5 6" xfId="15117" xr:uid="{00000000-0005-0000-0000-0000316F0000}"/>
    <cellStyle name="Normal 6 3 5 6 2" xfId="38304" xr:uid="{00000000-0005-0000-0000-0000326F0000}"/>
    <cellStyle name="Normal 6 3 5 7" xfId="9808" xr:uid="{00000000-0005-0000-0000-0000336F0000}"/>
    <cellStyle name="Normal 6 3 5 7 2" xfId="32989" xr:uid="{00000000-0005-0000-0000-0000346F0000}"/>
    <cellStyle name="Normal 6 3 5 8" xfId="20435" xr:uid="{00000000-0005-0000-0000-0000356F0000}"/>
    <cellStyle name="Normal 6 3 5 8 2" xfId="27679" xr:uid="{00000000-0005-0000-0000-0000366F0000}"/>
    <cellStyle name="Normal 6 3 5 9" xfId="22364" xr:uid="{00000000-0005-0000-0000-0000376F0000}"/>
    <cellStyle name="Normal 6 3 6" xfId="981" xr:uid="{00000000-0005-0000-0000-0000386F0000}"/>
    <cellStyle name="Normal 6 3 6 10" xfId="5251" xr:uid="{00000000-0005-0000-0000-0000396F0000}"/>
    <cellStyle name="Normal 6 3 6 11" xfId="2932" xr:uid="{00000000-0005-0000-0000-00003A6F0000}"/>
    <cellStyle name="Normal 6 3 6 2" xfId="1796" xr:uid="{00000000-0005-0000-0000-00003B6F0000}"/>
    <cellStyle name="Normal 6 3 6 2 10" xfId="3744" xr:uid="{00000000-0005-0000-0000-00003C6F0000}"/>
    <cellStyle name="Normal 6 3 6 2 2" xfId="7356" xr:uid="{00000000-0005-0000-0000-00003D6F0000}"/>
    <cellStyle name="Normal 6 3 6 2 2 2" xfId="17709" xr:uid="{00000000-0005-0000-0000-00003E6F0000}"/>
    <cellStyle name="Normal 6 3 6 2 2 2 2" xfId="41021" xr:uid="{00000000-0005-0000-0000-00003F6F0000}"/>
    <cellStyle name="Normal 6 3 6 2 2 3" xfId="12523" xr:uid="{00000000-0005-0000-0000-0000406F0000}"/>
    <cellStyle name="Normal 6 3 6 2 2 3 2" xfId="35706" xr:uid="{00000000-0005-0000-0000-0000416F0000}"/>
    <cellStyle name="Normal 6 3 6 2 2 4" xfId="30396" xr:uid="{00000000-0005-0000-0000-0000426F0000}"/>
    <cellStyle name="Normal 6 3 6 2 2 5" xfId="25081" xr:uid="{00000000-0005-0000-0000-0000436F0000}"/>
    <cellStyle name="Normal 6 3 6 2 3" xfId="8999" xr:uid="{00000000-0005-0000-0000-0000446F0000}"/>
    <cellStyle name="Normal 6 3 6 2 3 2" xfId="19444" xr:uid="{00000000-0005-0000-0000-0000456F0000}"/>
    <cellStyle name="Normal 6 3 6 2 3 2 2" xfId="42789" xr:uid="{00000000-0005-0000-0000-0000466F0000}"/>
    <cellStyle name="Normal 6 3 6 2 3 3" xfId="14290" xr:uid="{00000000-0005-0000-0000-0000476F0000}"/>
    <cellStyle name="Normal 6 3 6 2 3 3 2" xfId="37474" xr:uid="{00000000-0005-0000-0000-0000486F0000}"/>
    <cellStyle name="Normal 6 3 6 2 3 4" xfId="32164" xr:uid="{00000000-0005-0000-0000-0000496F0000}"/>
    <cellStyle name="Normal 6 3 6 2 3 5" xfId="26849" xr:uid="{00000000-0005-0000-0000-00004A6F0000}"/>
    <cellStyle name="Normal 6 3 6 2 4" xfId="16071" xr:uid="{00000000-0005-0000-0000-00004B6F0000}"/>
    <cellStyle name="Normal 6 3 6 2 4 2" xfId="39258" xr:uid="{00000000-0005-0000-0000-00004C6F0000}"/>
    <cellStyle name="Normal 6 3 6 2 5" xfId="10762" xr:uid="{00000000-0005-0000-0000-00004D6F0000}"/>
    <cellStyle name="Normal 6 3 6 2 5 2" xfId="33943" xr:uid="{00000000-0005-0000-0000-00004E6F0000}"/>
    <cellStyle name="Normal 6 3 6 2 6" xfId="21389" xr:uid="{00000000-0005-0000-0000-00004F6F0000}"/>
    <cellStyle name="Normal 6 3 6 2 6 2" xfId="28633" xr:uid="{00000000-0005-0000-0000-0000506F0000}"/>
    <cellStyle name="Normal 6 3 6 2 7" xfId="23318" xr:uid="{00000000-0005-0000-0000-0000516F0000}"/>
    <cellStyle name="Normal 6 3 6 2 8" xfId="44584" xr:uid="{00000000-0005-0000-0000-0000526F0000}"/>
    <cellStyle name="Normal 6 3 6 2 9" xfId="5252" xr:uid="{00000000-0005-0000-0000-0000536F0000}"/>
    <cellStyle name="Normal 6 3 6 3" xfId="6556" xr:uid="{00000000-0005-0000-0000-0000546F0000}"/>
    <cellStyle name="Normal 6 3 6 3 2" xfId="16957" xr:uid="{00000000-0005-0000-0000-0000556F0000}"/>
    <cellStyle name="Normal 6 3 6 3 2 2" xfId="40209" xr:uid="{00000000-0005-0000-0000-0000566F0000}"/>
    <cellStyle name="Normal 6 3 6 3 3" xfId="11711" xr:uid="{00000000-0005-0000-0000-0000576F0000}"/>
    <cellStyle name="Normal 6 3 6 3 3 2" xfId="34894" xr:uid="{00000000-0005-0000-0000-0000586F0000}"/>
    <cellStyle name="Normal 6 3 6 3 4" xfId="29584" xr:uid="{00000000-0005-0000-0000-0000596F0000}"/>
    <cellStyle name="Normal 6 3 6 3 5" xfId="24269" xr:uid="{00000000-0005-0000-0000-00005A6F0000}"/>
    <cellStyle name="Normal 6 3 6 4" xfId="8246" xr:uid="{00000000-0005-0000-0000-00005B6F0000}"/>
    <cellStyle name="Normal 6 3 6 4 2" xfId="18632" xr:uid="{00000000-0005-0000-0000-00005C6F0000}"/>
    <cellStyle name="Normal 6 3 6 4 2 2" xfId="41977" xr:uid="{00000000-0005-0000-0000-00005D6F0000}"/>
    <cellStyle name="Normal 6 3 6 4 3" xfId="13478" xr:uid="{00000000-0005-0000-0000-00005E6F0000}"/>
    <cellStyle name="Normal 6 3 6 4 3 2" xfId="36662" xr:uid="{00000000-0005-0000-0000-00005F6F0000}"/>
    <cellStyle name="Normal 6 3 6 4 4" xfId="31352" xr:uid="{00000000-0005-0000-0000-0000606F0000}"/>
    <cellStyle name="Normal 6 3 6 4 5" xfId="26037" xr:uid="{00000000-0005-0000-0000-0000616F0000}"/>
    <cellStyle name="Normal 6 3 6 5" xfId="15259" xr:uid="{00000000-0005-0000-0000-0000626F0000}"/>
    <cellStyle name="Normal 6 3 6 5 2" xfId="38446" xr:uid="{00000000-0005-0000-0000-0000636F0000}"/>
    <cellStyle name="Normal 6 3 6 6" xfId="9950" xr:uid="{00000000-0005-0000-0000-0000646F0000}"/>
    <cellStyle name="Normal 6 3 6 6 2" xfId="33131" xr:uid="{00000000-0005-0000-0000-0000656F0000}"/>
    <cellStyle name="Normal 6 3 6 7" xfId="20577" xr:uid="{00000000-0005-0000-0000-0000666F0000}"/>
    <cellStyle name="Normal 6 3 6 7 2" xfId="27821" xr:uid="{00000000-0005-0000-0000-0000676F0000}"/>
    <cellStyle name="Normal 6 3 6 8" xfId="22506" xr:uid="{00000000-0005-0000-0000-0000686F0000}"/>
    <cellStyle name="Normal 6 3 6 9" xfId="43772" xr:uid="{00000000-0005-0000-0000-0000696F0000}"/>
    <cellStyle name="Normal 6 3 7" xfId="562" xr:uid="{00000000-0005-0000-0000-00006A6F0000}"/>
    <cellStyle name="Normal 6 3 7 10" xfId="2526" xr:uid="{00000000-0005-0000-0000-00006B6F0000}"/>
    <cellStyle name="Normal 6 3 7 2" xfId="6157" xr:uid="{00000000-0005-0000-0000-00006C6F0000}"/>
    <cellStyle name="Normal 6 3 7 2 2" xfId="16599" xr:uid="{00000000-0005-0000-0000-00006D6F0000}"/>
    <cellStyle name="Normal 6 3 7 2 2 2" xfId="39803" xr:uid="{00000000-0005-0000-0000-00006E6F0000}"/>
    <cellStyle name="Normal 6 3 7 2 3" xfId="11305" xr:uid="{00000000-0005-0000-0000-00006F6F0000}"/>
    <cellStyle name="Normal 6 3 7 2 3 2" xfId="34488" xr:uid="{00000000-0005-0000-0000-0000706F0000}"/>
    <cellStyle name="Normal 6 3 7 2 4" xfId="29178" xr:uid="{00000000-0005-0000-0000-0000716F0000}"/>
    <cellStyle name="Normal 6 3 7 2 5" xfId="23863" xr:uid="{00000000-0005-0000-0000-0000726F0000}"/>
    <cellStyle name="Normal 6 3 7 3" xfId="7888" xr:uid="{00000000-0005-0000-0000-0000736F0000}"/>
    <cellStyle name="Normal 6 3 7 3 2" xfId="18227" xr:uid="{00000000-0005-0000-0000-0000746F0000}"/>
    <cellStyle name="Normal 6 3 7 3 2 2" xfId="41571" xr:uid="{00000000-0005-0000-0000-0000756F0000}"/>
    <cellStyle name="Normal 6 3 7 3 3" xfId="13072" xr:uid="{00000000-0005-0000-0000-0000766F0000}"/>
    <cellStyle name="Normal 6 3 7 3 3 2" xfId="36256" xr:uid="{00000000-0005-0000-0000-0000776F0000}"/>
    <cellStyle name="Normal 6 3 7 3 4" xfId="30946" xr:uid="{00000000-0005-0000-0000-0000786F0000}"/>
    <cellStyle name="Normal 6 3 7 3 5" xfId="25631" xr:uid="{00000000-0005-0000-0000-0000796F0000}"/>
    <cellStyle name="Normal 6 3 7 4" xfId="14853" xr:uid="{00000000-0005-0000-0000-00007A6F0000}"/>
    <cellStyle name="Normal 6 3 7 4 2" xfId="38040" xr:uid="{00000000-0005-0000-0000-00007B6F0000}"/>
    <cellStyle name="Normal 6 3 7 5" xfId="9544" xr:uid="{00000000-0005-0000-0000-00007C6F0000}"/>
    <cellStyle name="Normal 6 3 7 5 2" xfId="32725" xr:uid="{00000000-0005-0000-0000-00007D6F0000}"/>
    <cellStyle name="Normal 6 3 7 6" xfId="20171" xr:uid="{00000000-0005-0000-0000-00007E6F0000}"/>
    <cellStyle name="Normal 6 3 7 6 2" xfId="27415" xr:uid="{00000000-0005-0000-0000-00007F6F0000}"/>
    <cellStyle name="Normal 6 3 7 7" xfId="22100" xr:uid="{00000000-0005-0000-0000-0000806F0000}"/>
    <cellStyle name="Normal 6 3 7 8" xfId="43366" xr:uid="{00000000-0005-0000-0000-0000816F0000}"/>
    <cellStyle name="Normal 6 3 7 9" xfId="5253" xr:uid="{00000000-0005-0000-0000-0000826F0000}"/>
    <cellStyle name="Normal 6 3 8" xfId="1389" xr:uid="{00000000-0005-0000-0000-0000836F0000}"/>
    <cellStyle name="Normal 6 3 8 10" xfId="3338" xr:uid="{00000000-0005-0000-0000-0000846F0000}"/>
    <cellStyle name="Normal 6 3 8 2" xfId="6956" xr:uid="{00000000-0005-0000-0000-0000856F0000}"/>
    <cellStyle name="Normal 6 3 8 2 2" xfId="17327" xr:uid="{00000000-0005-0000-0000-0000866F0000}"/>
    <cellStyle name="Normal 6 3 8 2 2 2" xfId="40615" xr:uid="{00000000-0005-0000-0000-0000876F0000}"/>
    <cellStyle name="Normal 6 3 8 2 3" xfId="12117" xr:uid="{00000000-0005-0000-0000-0000886F0000}"/>
    <cellStyle name="Normal 6 3 8 2 3 2" xfId="35300" xr:uid="{00000000-0005-0000-0000-0000896F0000}"/>
    <cellStyle name="Normal 6 3 8 2 4" xfId="29990" xr:uid="{00000000-0005-0000-0000-00008A6F0000}"/>
    <cellStyle name="Normal 6 3 8 2 5" xfId="24675" xr:uid="{00000000-0005-0000-0000-00008B6F0000}"/>
    <cellStyle name="Normal 6 3 8 3" xfId="8616" xr:uid="{00000000-0005-0000-0000-00008C6F0000}"/>
    <cellStyle name="Normal 6 3 8 3 2" xfId="19038" xr:uid="{00000000-0005-0000-0000-00008D6F0000}"/>
    <cellStyle name="Normal 6 3 8 3 2 2" xfId="42383" xr:uid="{00000000-0005-0000-0000-00008E6F0000}"/>
    <cellStyle name="Normal 6 3 8 3 3" xfId="13884" xr:uid="{00000000-0005-0000-0000-00008F6F0000}"/>
    <cellStyle name="Normal 6 3 8 3 3 2" xfId="37068" xr:uid="{00000000-0005-0000-0000-0000906F0000}"/>
    <cellStyle name="Normal 6 3 8 3 4" xfId="31758" xr:uid="{00000000-0005-0000-0000-0000916F0000}"/>
    <cellStyle name="Normal 6 3 8 3 5" xfId="26443" xr:uid="{00000000-0005-0000-0000-0000926F0000}"/>
    <cellStyle name="Normal 6 3 8 4" xfId="15665" xr:uid="{00000000-0005-0000-0000-0000936F0000}"/>
    <cellStyle name="Normal 6 3 8 4 2" xfId="38852" xr:uid="{00000000-0005-0000-0000-0000946F0000}"/>
    <cellStyle name="Normal 6 3 8 5" xfId="10356" xr:uid="{00000000-0005-0000-0000-0000956F0000}"/>
    <cellStyle name="Normal 6 3 8 5 2" xfId="33537" xr:uid="{00000000-0005-0000-0000-0000966F0000}"/>
    <cellStyle name="Normal 6 3 8 6" xfId="20983" xr:uid="{00000000-0005-0000-0000-0000976F0000}"/>
    <cellStyle name="Normal 6 3 8 6 2" xfId="28227" xr:uid="{00000000-0005-0000-0000-0000986F0000}"/>
    <cellStyle name="Normal 6 3 8 7" xfId="22912" xr:uid="{00000000-0005-0000-0000-0000996F0000}"/>
    <cellStyle name="Normal 6 3 8 8" xfId="44178" xr:uid="{00000000-0005-0000-0000-00009A6F0000}"/>
    <cellStyle name="Normal 6 3 8 9" xfId="5254" xr:uid="{00000000-0005-0000-0000-00009B6F0000}"/>
    <cellStyle name="Normal 6 3 9" xfId="6026" xr:uid="{00000000-0005-0000-0000-00009C6F0000}"/>
    <cellStyle name="Normal 6 3 9 2" xfId="16480" xr:uid="{00000000-0005-0000-0000-00009D6F0000}"/>
    <cellStyle name="Normal 6 3 9 2 2" xfId="39669" xr:uid="{00000000-0005-0000-0000-00009E6F0000}"/>
    <cellStyle name="Normal 6 3 9 3" xfId="11171" xr:uid="{00000000-0005-0000-0000-00009F6F0000}"/>
    <cellStyle name="Normal 6 3 9 3 2" xfId="34354" xr:uid="{00000000-0005-0000-0000-0000A06F0000}"/>
    <cellStyle name="Normal 6 3 9 4" xfId="29044" xr:uid="{00000000-0005-0000-0000-0000A16F0000}"/>
    <cellStyle name="Normal 6 3 9 5" xfId="23729" xr:uid="{00000000-0005-0000-0000-0000A26F0000}"/>
    <cellStyle name="Normal 6 4" xfId="443" xr:uid="{00000000-0005-0000-0000-0000A36F0000}"/>
    <cellStyle name="Normal 6 4 10" xfId="14732" xr:uid="{00000000-0005-0000-0000-0000A46F0000}"/>
    <cellStyle name="Normal 6 4 10 2" xfId="37919" xr:uid="{00000000-0005-0000-0000-0000A56F0000}"/>
    <cellStyle name="Normal 6 4 11" xfId="9423" xr:uid="{00000000-0005-0000-0000-0000A66F0000}"/>
    <cellStyle name="Normal 6 4 11 2" xfId="32604" xr:uid="{00000000-0005-0000-0000-0000A76F0000}"/>
    <cellStyle name="Normal 6 4 12" xfId="20053" xr:uid="{00000000-0005-0000-0000-0000A86F0000}"/>
    <cellStyle name="Normal 6 4 12 2" xfId="27294" xr:uid="{00000000-0005-0000-0000-0000A96F0000}"/>
    <cellStyle name="Normal 6 4 13" xfId="21979" xr:uid="{00000000-0005-0000-0000-0000AA6F0000}"/>
    <cellStyle name="Normal 6 4 14" xfId="43248" xr:uid="{00000000-0005-0000-0000-0000AB6F0000}"/>
    <cellStyle name="Normal 6 4 15" xfId="5255" xr:uid="{00000000-0005-0000-0000-0000AC6F0000}"/>
    <cellStyle name="Normal 6 4 16" xfId="2408" xr:uid="{00000000-0005-0000-0000-0000AD6F0000}"/>
    <cellStyle name="Normal 6 4 2" xfId="503" xr:uid="{00000000-0005-0000-0000-0000AE6F0000}"/>
    <cellStyle name="Normal 6 4 2 10" xfId="9485" xr:uid="{00000000-0005-0000-0000-0000AF6F0000}"/>
    <cellStyle name="Normal 6 4 2 10 2" xfId="32666" xr:uid="{00000000-0005-0000-0000-0000B06F0000}"/>
    <cellStyle name="Normal 6 4 2 11" xfId="20112" xr:uid="{00000000-0005-0000-0000-0000B16F0000}"/>
    <cellStyle name="Normal 6 4 2 11 2" xfId="27356" xr:uid="{00000000-0005-0000-0000-0000B26F0000}"/>
    <cellStyle name="Normal 6 4 2 12" xfId="22041" xr:uid="{00000000-0005-0000-0000-0000B36F0000}"/>
    <cellStyle name="Normal 6 4 2 13" xfId="43307" xr:uid="{00000000-0005-0000-0000-0000B46F0000}"/>
    <cellStyle name="Normal 6 4 2 14" xfId="5256" xr:uid="{00000000-0005-0000-0000-0000B56F0000}"/>
    <cellStyle name="Normal 6 4 2 15" xfId="2467" xr:uid="{00000000-0005-0000-0000-0000B66F0000}"/>
    <cellStyle name="Normal 6 4 2 2" xfId="775" xr:uid="{00000000-0005-0000-0000-0000B76F0000}"/>
    <cellStyle name="Normal 6 4 2 2 10" xfId="43576" xr:uid="{00000000-0005-0000-0000-0000B86F0000}"/>
    <cellStyle name="Normal 6 4 2 2 11" xfId="5257" xr:uid="{00000000-0005-0000-0000-0000B96F0000}"/>
    <cellStyle name="Normal 6 4 2 2 12" xfId="2736" xr:uid="{00000000-0005-0000-0000-0000BA6F0000}"/>
    <cellStyle name="Normal 6 4 2 2 2" xfId="1191" xr:uid="{00000000-0005-0000-0000-0000BB6F0000}"/>
    <cellStyle name="Normal 6 4 2 2 2 10" xfId="5258" xr:uid="{00000000-0005-0000-0000-0000BC6F0000}"/>
    <cellStyle name="Normal 6 4 2 2 2 11" xfId="3142" xr:uid="{00000000-0005-0000-0000-0000BD6F0000}"/>
    <cellStyle name="Normal 6 4 2 2 2 2" xfId="2006" xr:uid="{00000000-0005-0000-0000-0000BE6F0000}"/>
    <cellStyle name="Normal 6 4 2 2 2 2 10" xfId="3954" xr:uid="{00000000-0005-0000-0000-0000BF6F0000}"/>
    <cellStyle name="Normal 6 4 2 2 2 2 2" xfId="7563" xr:uid="{00000000-0005-0000-0000-0000C06F0000}"/>
    <cellStyle name="Normal 6 4 2 2 2 2 2 2" xfId="17907" xr:uid="{00000000-0005-0000-0000-0000C16F0000}"/>
    <cellStyle name="Normal 6 4 2 2 2 2 2 2 2" xfId="41231" xr:uid="{00000000-0005-0000-0000-0000C26F0000}"/>
    <cellStyle name="Normal 6 4 2 2 2 2 2 3" xfId="12733" xr:uid="{00000000-0005-0000-0000-0000C36F0000}"/>
    <cellStyle name="Normal 6 4 2 2 2 2 2 3 2" xfId="35916" xr:uid="{00000000-0005-0000-0000-0000C46F0000}"/>
    <cellStyle name="Normal 6 4 2 2 2 2 2 4" xfId="30606" xr:uid="{00000000-0005-0000-0000-0000C56F0000}"/>
    <cellStyle name="Normal 6 4 2 2 2 2 2 5" xfId="25291" xr:uid="{00000000-0005-0000-0000-0000C66F0000}"/>
    <cellStyle name="Normal 6 4 2 2 2 2 3" xfId="9197" xr:uid="{00000000-0005-0000-0000-0000C76F0000}"/>
    <cellStyle name="Normal 6 4 2 2 2 2 3 2" xfId="19654" xr:uid="{00000000-0005-0000-0000-0000C86F0000}"/>
    <cellStyle name="Normal 6 4 2 2 2 2 3 2 2" xfId="42999" xr:uid="{00000000-0005-0000-0000-0000C96F0000}"/>
    <cellStyle name="Normal 6 4 2 2 2 2 3 3" xfId="14500" xr:uid="{00000000-0005-0000-0000-0000CA6F0000}"/>
    <cellStyle name="Normal 6 4 2 2 2 2 3 3 2" xfId="37684" xr:uid="{00000000-0005-0000-0000-0000CB6F0000}"/>
    <cellStyle name="Normal 6 4 2 2 2 2 3 4" xfId="32374" xr:uid="{00000000-0005-0000-0000-0000CC6F0000}"/>
    <cellStyle name="Normal 6 4 2 2 2 2 3 5" xfId="27059" xr:uid="{00000000-0005-0000-0000-0000CD6F0000}"/>
    <cellStyle name="Normal 6 4 2 2 2 2 4" xfId="16281" xr:uid="{00000000-0005-0000-0000-0000CE6F0000}"/>
    <cellStyle name="Normal 6 4 2 2 2 2 4 2" xfId="39468" xr:uid="{00000000-0005-0000-0000-0000CF6F0000}"/>
    <cellStyle name="Normal 6 4 2 2 2 2 5" xfId="10972" xr:uid="{00000000-0005-0000-0000-0000D06F0000}"/>
    <cellStyle name="Normal 6 4 2 2 2 2 5 2" xfId="34153" xr:uid="{00000000-0005-0000-0000-0000D16F0000}"/>
    <cellStyle name="Normal 6 4 2 2 2 2 6" xfId="21599" xr:uid="{00000000-0005-0000-0000-0000D26F0000}"/>
    <cellStyle name="Normal 6 4 2 2 2 2 6 2" xfId="28843" xr:uid="{00000000-0005-0000-0000-0000D36F0000}"/>
    <cellStyle name="Normal 6 4 2 2 2 2 7" xfId="23528" xr:uid="{00000000-0005-0000-0000-0000D46F0000}"/>
    <cellStyle name="Normal 6 4 2 2 2 2 8" xfId="44794" xr:uid="{00000000-0005-0000-0000-0000D56F0000}"/>
    <cellStyle name="Normal 6 4 2 2 2 2 9" xfId="5259" xr:uid="{00000000-0005-0000-0000-0000D66F0000}"/>
    <cellStyle name="Normal 6 4 2 2 2 3" xfId="6763" xr:uid="{00000000-0005-0000-0000-0000D76F0000}"/>
    <cellStyle name="Normal 6 4 2 2 2 3 2" xfId="17143" xr:uid="{00000000-0005-0000-0000-0000D86F0000}"/>
    <cellStyle name="Normal 6 4 2 2 2 3 2 2" xfId="40419" xr:uid="{00000000-0005-0000-0000-0000D96F0000}"/>
    <cellStyle name="Normal 6 4 2 2 2 3 3" xfId="11921" xr:uid="{00000000-0005-0000-0000-0000DA6F0000}"/>
    <cellStyle name="Normal 6 4 2 2 2 3 3 2" xfId="35104" xr:uid="{00000000-0005-0000-0000-0000DB6F0000}"/>
    <cellStyle name="Normal 6 4 2 2 2 3 4" xfId="29794" xr:uid="{00000000-0005-0000-0000-0000DC6F0000}"/>
    <cellStyle name="Normal 6 4 2 2 2 3 5" xfId="24479" xr:uid="{00000000-0005-0000-0000-0000DD6F0000}"/>
    <cellStyle name="Normal 6 4 2 2 2 4" xfId="8432" xr:uid="{00000000-0005-0000-0000-0000DE6F0000}"/>
    <cellStyle name="Normal 6 4 2 2 2 4 2" xfId="18842" xr:uid="{00000000-0005-0000-0000-0000DF6F0000}"/>
    <cellStyle name="Normal 6 4 2 2 2 4 2 2" xfId="42187" xr:uid="{00000000-0005-0000-0000-0000E06F0000}"/>
    <cellStyle name="Normal 6 4 2 2 2 4 3" xfId="13688" xr:uid="{00000000-0005-0000-0000-0000E16F0000}"/>
    <cellStyle name="Normal 6 4 2 2 2 4 3 2" xfId="36872" xr:uid="{00000000-0005-0000-0000-0000E26F0000}"/>
    <cellStyle name="Normal 6 4 2 2 2 4 4" xfId="31562" xr:uid="{00000000-0005-0000-0000-0000E36F0000}"/>
    <cellStyle name="Normal 6 4 2 2 2 4 5" xfId="26247" xr:uid="{00000000-0005-0000-0000-0000E46F0000}"/>
    <cellStyle name="Normal 6 4 2 2 2 5" xfId="15469" xr:uid="{00000000-0005-0000-0000-0000E56F0000}"/>
    <cellStyle name="Normal 6 4 2 2 2 5 2" xfId="38656" xr:uid="{00000000-0005-0000-0000-0000E66F0000}"/>
    <cellStyle name="Normal 6 4 2 2 2 6" xfId="10160" xr:uid="{00000000-0005-0000-0000-0000E76F0000}"/>
    <cellStyle name="Normal 6 4 2 2 2 6 2" xfId="33341" xr:uid="{00000000-0005-0000-0000-0000E86F0000}"/>
    <cellStyle name="Normal 6 4 2 2 2 7" xfId="20787" xr:uid="{00000000-0005-0000-0000-0000E96F0000}"/>
    <cellStyle name="Normal 6 4 2 2 2 7 2" xfId="28031" xr:uid="{00000000-0005-0000-0000-0000EA6F0000}"/>
    <cellStyle name="Normal 6 4 2 2 2 8" xfId="22716" xr:uid="{00000000-0005-0000-0000-0000EB6F0000}"/>
    <cellStyle name="Normal 6 4 2 2 2 9" xfId="43982" xr:uid="{00000000-0005-0000-0000-0000EC6F0000}"/>
    <cellStyle name="Normal 6 4 2 2 3" xfId="1599" xr:uid="{00000000-0005-0000-0000-0000ED6F0000}"/>
    <cellStyle name="Normal 6 4 2 2 3 10" xfId="3548" xr:uid="{00000000-0005-0000-0000-0000EE6F0000}"/>
    <cellStyle name="Normal 6 4 2 2 3 2" xfId="7163" xr:uid="{00000000-0005-0000-0000-0000EF6F0000}"/>
    <cellStyle name="Normal 6 4 2 2 3 2 2" xfId="17525" xr:uid="{00000000-0005-0000-0000-0000F06F0000}"/>
    <cellStyle name="Normal 6 4 2 2 3 2 2 2" xfId="40825" xr:uid="{00000000-0005-0000-0000-0000F16F0000}"/>
    <cellStyle name="Normal 6 4 2 2 3 2 3" xfId="12327" xr:uid="{00000000-0005-0000-0000-0000F26F0000}"/>
    <cellStyle name="Normal 6 4 2 2 3 2 3 2" xfId="35510" xr:uid="{00000000-0005-0000-0000-0000F36F0000}"/>
    <cellStyle name="Normal 6 4 2 2 3 2 4" xfId="30200" xr:uid="{00000000-0005-0000-0000-0000F46F0000}"/>
    <cellStyle name="Normal 6 4 2 2 3 2 5" xfId="24885" xr:uid="{00000000-0005-0000-0000-0000F56F0000}"/>
    <cellStyle name="Normal 6 4 2 2 3 3" xfId="8814" xr:uid="{00000000-0005-0000-0000-0000F66F0000}"/>
    <cellStyle name="Normal 6 4 2 2 3 3 2" xfId="19248" xr:uid="{00000000-0005-0000-0000-0000F76F0000}"/>
    <cellStyle name="Normal 6 4 2 2 3 3 2 2" xfId="42593" xr:uid="{00000000-0005-0000-0000-0000F86F0000}"/>
    <cellStyle name="Normal 6 4 2 2 3 3 3" xfId="14094" xr:uid="{00000000-0005-0000-0000-0000F96F0000}"/>
    <cellStyle name="Normal 6 4 2 2 3 3 3 2" xfId="37278" xr:uid="{00000000-0005-0000-0000-0000FA6F0000}"/>
    <cellStyle name="Normal 6 4 2 2 3 3 4" xfId="31968" xr:uid="{00000000-0005-0000-0000-0000FB6F0000}"/>
    <cellStyle name="Normal 6 4 2 2 3 3 5" xfId="26653" xr:uid="{00000000-0005-0000-0000-0000FC6F0000}"/>
    <cellStyle name="Normal 6 4 2 2 3 4" xfId="15875" xr:uid="{00000000-0005-0000-0000-0000FD6F0000}"/>
    <cellStyle name="Normal 6 4 2 2 3 4 2" xfId="39062" xr:uid="{00000000-0005-0000-0000-0000FE6F0000}"/>
    <cellStyle name="Normal 6 4 2 2 3 5" xfId="10566" xr:uid="{00000000-0005-0000-0000-0000FF6F0000}"/>
    <cellStyle name="Normal 6 4 2 2 3 5 2" xfId="33747" xr:uid="{00000000-0005-0000-0000-000000700000}"/>
    <cellStyle name="Normal 6 4 2 2 3 6" xfId="21193" xr:uid="{00000000-0005-0000-0000-000001700000}"/>
    <cellStyle name="Normal 6 4 2 2 3 6 2" xfId="28437" xr:uid="{00000000-0005-0000-0000-000002700000}"/>
    <cellStyle name="Normal 6 4 2 2 3 7" xfId="23122" xr:uid="{00000000-0005-0000-0000-000003700000}"/>
    <cellStyle name="Normal 6 4 2 2 3 8" xfId="44388" xr:uid="{00000000-0005-0000-0000-000004700000}"/>
    <cellStyle name="Normal 6 4 2 2 3 9" xfId="5260" xr:uid="{00000000-0005-0000-0000-000005700000}"/>
    <cellStyle name="Normal 6 4 2 2 4" xfId="6364" xr:uid="{00000000-0005-0000-0000-000006700000}"/>
    <cellStyle name="Normal 6 4 2 2 4 2" xfId="16785" xr:uid="{00000000-0005-0000-0000-000007700000}"/>
    <cellStyle name="Normal 6 4 2 2 4 2 2" xfId="40013" xr:uid="{00000000-0005-0000-0000-000008700000}"/>
    <cellStyle name="Normal 6 4 2 2 4 3" xfId="11515" xr:uid="{00000000-0005-0000-0000-000009700000}"/>
    <cellStyle name="Normal 6 4 2 2 4 3 2" xfId="34698" xr:uid="{00000000-0005-0000-0000-00000A700000}"/>
    <cellStyle name="Normal 6 4 2 2 4 4" xfId="29388" xr:uid="{00000000-0005-0000-0000-00000B700000}"/>
    <cellStyle name="Normal 6 4 2 2 4 5" xfId="24073" xr:uid="{00000000-0005-0000-0000-00000C700000}"/>
    <cellStyle name="Normal 6 4 2 2 5" xfId="8074" xr:uid="{00000000-0005-0000-0000-00000D700000}"/>
    <cellStyle name="Normal 6 4 2 2 5 2" xfId="18437" xr:uid="{00000000-0005-0000-0000-00000E700000}"/>
    <cellStyle name="Normal 6 4 2 2 5 2 2" xfId="41781" xr:uid="{00000000-0005-0000-0000-00000F700000}"/>
    <cellStyle name="Normal 6 4 2 2 5 3" xfId="13282" xr:uid="{00000000-0005-0000-0000-000010700000}"/>
    <cellStyle name="Normal 6 4 2 2 5 3 2" xfId="36466" xr:uid="{00000000-0005-0000-0000-000011700000}"/>
    <cellStyle name="Normal 6 4 2 2 5 4" xfId="31156" xr:uid="{00000000-0005-0000-0000-000012700000}"/>
    <cellStyle name="Normal 6 4 2 2 5 5" xfId="25841" xr:uid="{00000000-0005-0000-0000-000013700000}"/>
    <cellStyle name="Normal 6 4 2 2 6" xfId="15063" xr:uid="{00000000-0005-0000-0000-000014700000}"/>
    <cellStyle name="Normal 6 4 2 2 6 2" xfId="38250" xr:uid="{00000000-0005-0000-0000-000015700000}"/>
    <cellStyle name="Normal 6 4 2 2 7" xfId="9754" xr:uid="{00000000-0005-0000-0000-000016700000}"/>
    <cellStyle name="Normal 6 4 2 2 7 2" xfId="32935" xr:uid="{00000000-0005-0000-0000-000017700000}"/>
    <cellStyle name="Normal 6 4 2 2 8" xfId="20381" xr:uid="{00000000-0005-0000-0000-000018700000}"/>
    <cellStyle name="Normal 6 4 2 2 8 2" xfId="27625" xr:uid="{00000000-0005-0000-0000-000019700000}"/>
    <cellStyle name="Normal 6 4 2 2 9" xfId="22310" xr:uid="{00000000-0005-0000-0000-00001A700000}"/>
    <cellStyle name="Normal 6 4 2 3" xfId="912" xr:uid="{00000000-0005-0000-0000-00001B700000}"/>
    <cellStyle name="Normal 6 4 2 3 10" xfId="43705" xr:uid="{00000000-0005-0000-0000-00001C700000}"/>
    <cellStyle name="Normal 6 4 2 3 11" xfId="5261" xr:uid="{00000000-0005-0000-0000-00001D700000}"/>
    <cellStyle name="Normal 6 4 2 3 12" xfId="2865" xr:uid="{00000000-0005-0000-0000-00001E700000}"/>
    <cellStyle name="Normal 6 4 2 3 2" xfId="1320" xr:uid="{00000000-0005-0000-0000-00001F700000}"/>
    <cellStyle name="Normal 6 4 2 3 2 10" xfId="5262" xr:uid="{00000000-0005-0000-0000-000020700000}"/>
    <cellStyle name="Normal 6 4 2 3 2 11" xfId="3271" xr:uid="{00000000-0005-0000-0000-000021700000}"/>
    <cellStyle name="Normal 6 4 2 3 2 2" xfId="2135" xr:uid="{00000000-0005-0000-0000-000022700000}"/>
    <cellStyle name="Normal 6 4 2 3 2 2 10" xfId="4083" xr:uid="{00000000-0005-0000-0000-000023700000}"/>
    <cellStyle name="Normal 6 4 2 3 2 2 2" xfId="7690" xr:uid="{00000000-0005-0000-0000-000024700000}"/>
    <cellStyle name="Normal 6 4 2 3 2 2 2 2" xfId="18024" xr:uid="{00000000-0005-0000-0000-000025700000}"/>
    <cellStyle name="Normal 6 4 2 3 2 2 2 2 2" xfId="41360" xr:uid="{00000000-0005-0000-0000-000026700000}"/>
    <cellStyle name="Normal 6 4 2 3 2 2 2 3" xfId="12862" xr:uid="{00000000-0005-0000-0000-000027700000}"/>
    <cellStyle name="Normal 6 4 2 3 2 2 2 3 2" xfId="36045" xr:uid="{00000000-0005-0000-0000-000028700000}"/>
    <cellStyle name="Normal 6 4 2 3 2 2 2 4" xfId="30735" xr:uid="{00000000-0005-0000-0000-000029700000}"/>
    <cellStyle name="Normal 6 4 2 3 2 2 2 5" xfId="25420" xr:uid="{00000000-0005-0000-0000-00002A700000}"/>
    <cellStyle name="Normal 6 4 2 3 2 2 3" xfId="9314" xr:uid="{00000000-0005-0000-0000-00002B700000}"/>
    <cellStyle name="Normal 6 4 2 3 2 2 3 2" xfId="19783" xr:uid="{00000000-0005-0000-0000-00002C700000}"/>
    <cellStyle name="Normal 6 4 2 3 2 2 3 2 2" xfId="43128" xr:uid="{00000000-0005-0000-0000-00002D700000}"/>
    <cellStyle name="Normal 6 4 2 3 2 2 3 3" xfId="14629" xr:uid="{00000000-0005-0000-0000-00002E700000}"/>
    <cellStyle name="Normal 6 4 2 3 2 2 3 3 2" xfId="37813" xr:uid="{00000000-0005-0000-0000-00002F700000}"/>
    <cellStyle name="Normal 6 4 2 3 2 2 3 4" xfId="32503" xr:uid="{00000000-0005-0000-0000-000030700000}"/>
    <cellStyle name="Normal 6 4 2 3 2 2 3 5" xfId="27188" xr:uid="{00000000-0005-0000-0000-000031700000}"/>
    <cellStyle name="Normal 6 4 2 3 2 2 4" xfId="16410" xr:uid="{00000000-0005-0000-0000-000032700000}"/>
    <cellStyle name="Normal 6 4 2 3 2 2 4 2" xfId="39597" xr:uid="{00000000-0005-0000-0000-000033700000}"/>
    <cellStyle name="Normal 6 4 2 3 2 2 5" xfId="11101" xr:uid="{00000000-0005-0000-0000-000034700000}"/>
    <cellStyle name="Normal 6 4 2 3 2 2 5 2" xfId="34282" xr:uid="{00000000-0005-0000-0000-000035700000}"/>
    <cellStyle name="Normal 6 4 2 3 2 2 6" xfId="21728" xr:uid="{00000000-0005-0000-0000-000036700000}"/>
    <cellStyle name="Normal 6 4 2 3 2 2 6 2" xfId="28972" xr:uid="{00000000-0005-0000-0000-000037700000}"/>
    <cellStyle name="Normal 6 4 2 3 2 2 7" xfId="23657" xr:uid="{00000000-0005-0000-0000-000038700000}"/>
    <cellStyle name="Normal 6 4 2 3 2 2 8" xfId="44923" xr:uid="{00000000-0005-0000-0000-000039700000}"/>
    <cellStyle name="Normal 6 4 2 3 2 2 9" xfId="5263" xr:uid="{00000000-0005-0000-0000-00003A700000}"/>
    <cellStyle name="Normal 6 4 2 3 2 3" xfId="6890" xr:uid="{00000000-0005-0000-0000-00003B700000}"/>
    <cellStyle name="Normal 6 4 2 3 2 3 2" xfId="17260" xr:uid="{00000000-0005-0000-0000-00003C700000}"/>
    <cellStyle name="Normal 6 4 2 3 2 3 2 2" xfId="40548" xr:uid="{00000000-0005-0000-0000-00003D700000}"/>
    <cellStyle name="Normal 6 4 2 3 2 3 3" xfId="12050" xr:uid="{00000000-0005-0000-0000-00003E700000}"/>
    <cellStyle name="Normal 6 4 2 3 2 3 3 2" xfId="35233" xr:uid="{00000000-0005-0000-0000-00003F700000}"/>
    <cellStyle name="Normal 6 4 2 3 2 3 4" xfId="29923" xr:uid="{00000000-0005-0000-0000-000040700000}"/>
    <cellStyle name="Normal 6 4 2 3 2 3 5" xfId="24608" xr:uid="{00000000-0005-0000-0000-000041700000}"/>
    <cellStyle name="Normal 6 4 2 3 2 4" xfId="8549" xr:uid="{00000000-0005-0000-0000-000042700000}"/>
    <cellStyle name="Normal 6 4 2 3 2 4 2" xfId="18971" xr:uid="{00000000-0005-0000-0000-000043700000}"/>
    <cellStyle name="Normal 6 4 2 3 2 4 2 2" xfId="42316" xr:uid="{00000000-0005-0000-0000-000044700000}"/>
    <cellStyle name="Normal 6 4 2 3 2 4 3" xfId="13817" xr:uid="{00000000-0005-0000-0000-000045700000}"/>
    <cellStyle name="Normal 6 4 2 3 2 4 3 2" xfId="37001" xr:uid="{00000000-0005-0000-0000-000046700000}"/>
    <cellStyle name="Normal 6 4 2 3 2 4 4" xfId="31691" xr:uid="{00000000-0005-0000-0000-000047700000}"/>
    <cellStyle name="Normal 6 4 2 3 2 4 5" xfId="26376" xr:uid="{00000000-0005-0000-0000-000048700000}"/>
    <cellStyle name="Normal 6 4 2 3 2 5" xfId="15598" xr:uid="{00000000-0005-0000-0000-000049700000}"/>
    <cellStyle name="Normal 6 4 2 3 2 5 2" xfId="38785" xr:uid="{00000000-0005-0000-0000-00004A700000}"/>
    <cellStyle name="Normal 6 4 2 3 2 6" xfId="10289" xr:uid="{00000000-0005-0000-0000-00004B700000}"/>
    <cellStyle name="Normal 6 4 2 3 2 6 2" xfId="33470" xr:uid="{00000000-0005-0000-0000-00004C700000}"/>
    <cellStyle name="Normal 6 4 2 3 2 7" xfId="20916" xr:uid="{00000000-0005-0000-0000-00004D700000}"/>
    <cellStyle name="Normal 6 4 2 3 2 7 2" xfId="28160" xr:uid="{00000000-0005-0000-0000-00004E700000}"/>
    <cellStyle name="Normal 6 4 2 3 2 8" xfId="22845" xr:uid="{00000000-0005-0000-0000-00004F700000}"/>
    <cellStyle name="Normal 6 4 2 3 2 9" xfId="44111" xr:uid="{00000000-0005-0000-0000-000050700000}"/>
    <cellStyle name="Normal 6 4 2 3 3" xfId="1728" xr:uid="{00000000-0005-0000-0000-000051700000}"/>
    <cellStyle name="Normal 6 4 2 3 3 10" xfId="3677" xr:uid="{00000000-0005-0000-0000-000052700000}"/>
    <cellStyle name="Normal 6 4 2 3 3 2" xfId="7290" xr:uid="{00000000-0005-0000-0000-000053700000}"/>
    <cellStyle name="Normal 6 4 2 3 3 2 2" xfId="17642" xr:uid="{00000000-0005-0000-0000-000054700000}"/>
    <cellStyle name="Normal 6 4 2 3 3 2 2 2" xfId="40954" xr:uid="{00000000-0005-0000-0000-000055700000}"/>
    <cellStyle name="Normal 6 4 2 3 3 2 3" xfId="12456" xr:uid="{00000000-0005-0000-0000-000056700000}"/>
    <cellStyle name="Normal 6 4 2 3 3 2 3 2" xfId="35639" xr:uid="{00000000-0005-0000-0000-000057700000}"/>
    <cellStyle name="Normal 6 4 2 3 3 2 4" xfId="30329" xr:uid="{00000000-0005-0000-0000-000058700000}"/>
    <cellStyle name="Normal 6 4 2 3 3 2 5" xfId="25014" xr:uid="{00000000-0005-0000-0000-000059700000}"/>
    <cellStyle name="Normal 6 4 2 3 3 3" xfId="8931" xr:uid="{00000000-0005-0000-0000-00005A700000}"/>
    <cellStyle name="Normal 6 4 2 3 3 3 2" xfId="19377" xr:uid="{00000000-0005-0000-0000-00005B700000}"/>
    <cellStyle name="Normal 6 4 2 3 3 3 2 2" xfId="42722" xr:uid="{00000000-0005-0000-0000-00005C700000}"/>
    <cellStyle name="Normal 6 4 2 3 3 3 3" xfId="14223" xr:uid="{00000000-0005-0000-0000-00005D700000}"/>
    <cellStyle name="Normal 6 4 2 3 3 3 3 2" xfId="37407" xr:uid="{00000000-0005-0000-0000-00005E700000}"/>
    <cellStyle name="Normal 6 4 2 3 3 3 4" xfId="32097" xr:uid="{00000000-0005-0000-0000-00005F700000}"/>
    <cellStyle name="Normal 6 4 2 3 3 3 5" xfId="26782" xr:uid="{00000000-0005-0000-0000-000060700000}"/>
    <cellStyle name="Normal 6 4 2 3 3 4" xfId="16004" xr:uid="{00000000-0005-0000-0000-000061700000}"/>
    <cellStyle name="Normal 6 4 2 3 3 4 2" xfId="39191" xr:uid="{00000000-0005-0000-0000-000062700000}"/>
    <cellStyle name="Normal 6 4 2 3 3 5" xfId="10695" xr:uid="{00000000-0005-0000-0000-000063700000}"/>
    <cellStyle name="Normal 6 4 2 3 3 5 2" xfId="33876" xr:uid="{00000000-0005-0000-0000-000064700000}"/>
    <cellStyle name="Normal 6 4 2 3 3 6" xfId="21322" xr:uid="{00000000-0005-0000-0000-000065700000}"/>
    <cellStyle name="Normal 6 4 2 3 3 6 2" xfId="28566" xr:uid="{00000000-0005-0000-0000-000066700000}"/>
    <cellStyle name="Normal 6 4 2 3 3 7" xfId="23251" xr:uid="{00000000-0005-0000-0000-000067700000}"/>
    <cellStyle name="Normal 6 4 2 3 3 8" xfId="44517" xr:uid="{00000000-0005-0000-0000-000068700000}"/>
    <cellStyle name="Normal 6 4 2 3 3 9" xfId="5264" xr:uid="{00000000-0005-0000-0000-000069700000}"/>
    <cellStyle name="Normal 6 4 2 3 4" xfId="6491" xr:uid="{00000000-0005-0000-0000-00006A700000}"/>
    <cellStyle name="Normal 6 4 2 3 4 2" xfId="16890" xr:uid="{00000000-0005-0000-0000-00006B700000}"/>
    <cellStyle name="Normal 6 4 2 3 4 2 2" xfId="40142" xr:uid="{00000000-0005-0000-0000-00006C700000}"/>
    <cellStyle name="Normal 6 4 2 3 4 3" xfId="11644" xr:uid="{00000000-0005-0000-0000-00006D700000}"/>
    <cellStyle name="Normal 6 4 2 3 4 3 2" xfId="34827" xr:uid="{00000000-0005-0000-0000-00006E700000}"/>
    <cellStyle name="Normal 6 4 2 3 4 4" xfId="29517" xr:uid="{00000000-0005-0000-0000-00006F700000}"/>
    <cellStyle name="Normal 6 4 2 3 4 5" xfId="24202" xr:uid="{00000000-0005-0000-0000-000070700000}"/>
    <cellStyle name="Normal 6 4 2 3 5" xfId="8179" xr:uid="{00000000-0005-0000-0000-000071700000}"/>
    <cellStyle name="Normal 6 4 2 3 5 2" xfId="18566" xr:uid="{00000000-0005-0000-0000-000072700000}"/>
    <cellStyle name="Normal 6 4 2 3 5 2 2" xfId="41910" xr:uid="{00000000-0005-0000-0000-000073700000}"/>
    <cellStyle name="Normal 6 4 2 3 5 3" xfId="13411" xr:uid="{00000000-0005-0000-0000-000074700000}"/>
    <cellStyle name="Normal 6 4 2 3 5 3 2" xfId="36595" xr:uid="{00000000-0005-0000-0000-000075700000}"/>
    <cellStyle name="Normal 6 4 2 3 5 4" xfId="31285" xr:uid="{00000000-0005-0000-0000-000076700000}"/>
    <cellStyle name="Normal 6 4 2 3 5 5" xfId="25970" xr:uid="{00000000-0005-0000-0000-000077700000}"/>
    <cellStyle name="Normal 6 4 2 3 6" xfId="15192" xr:uid="{00000000-0005-0000-0000-000078700000}"/>
    <cellStyle name="Normal 6 4 2 3 6 2" xfId="38379" xr:uid="{00000000-0005-0000-0000-000079700000}"/>
    <cellStyle name="Normal 6 4 2 3 7" xfId="9883" xr:uid="{00000000-0005-0000-0000-00007A700000}"/>
    <cellStyle name="Normal 6 4 2 3 7 2" xfId="33064" xr:uid="{00000000-0005-0000-0000-00007B700000}"/>
    <cellStyle name="Normal 6 4 2 3 8" xfId="20510" xr:uid="{00000000-0005-0000-0000-00007C700000}"/>
    <cellStyle name="Normal 6 4 2 3 8 2" xfId="27754" xr:uid="{00000000-0005-0000-0000-00007D700000}"/>
    <cellStyle name="Normal 6 4 2 3 9" xfId="22439" xr:uid="{00000000-0005-0000-0000-00007E700000}"/>
    <cellStyle name="Normal 6 4 2 4" xfId="1056" xr:uid="{00000000-0005-0000-0000-00007F700000}"/>
    <cellStyle name="Normal 6 4 2 4 10" xfId="5265" xr:uid="{00000000-0005-0000-0000-000080700000}"/>
    <cellStyle name="Normal 6 4 2 4 11" xfId="3007" xr:uid="{00000000-0005-0000-0000-000081700000}"/>
    <cellStyle name="Normal 6 4 2 4 2" xfId="1871" xr:uid="{00000000-0005-0000-0000-000082700000}"/>
    <cellStyle name="Normal 6 4 2 4 2 10" xfId="3819" xr:uid="{00000000-0005-0000-0000-000083700000}"/>
    <cellStyle name="Normal 6 4 2 4 2 2" xfId="7430" xr:uid="{00000000-0005-0000-0000-000084700000}"/>
    <cellStyle name="Normal 6 4 2 4 2 2 2" xfId="17784" xr:uid="{00000000-0005-0000-0000-000085700000}"/>
    <cellStyle name="Normal 6 4 2 4 2 2 2 2" xfId="41096" xr:uid="{00000000-0005-0000-0000-000086700000}"/>
    <cellStyle name="Normal 6 4 2 4 2 2 3" xfId="12598" xr:uid="{00000000-0005-0000-0000-000087700000}"/>
    <cellStyle name="Normal 6 4 2 4 2 2 3 2" xfId="35781" xr:uid="{00000000-0005-0000-0000-000088700000}"/>
    <cellStyle name="Normal 6 4 2 4 2 2 4" xfId="30471" xr:uid="{00000000-0005-0000-0000-000089700000}"/>
    <cellStyle name="Normal 6 4 2 4 2 2 5" xfId="25156" xr:uid="{00000000-0005-0000-0000-00008A700000}"/>
    <cellStyle name="Normal 6 4 2 4 2 3" xfId="9074" xr:uid="{00000000-0005-0000-0000-00008B700000}"/>
    <cellStyle name="Normal 6 4 2 4 2 3 2" xfId="19519" xr:uid="{00000000-0005-0000-0000-00008C700000}"/>
    <cellStyle name="Normal 6 4 2 4 2 3 2 2" xfId="42864" xr:uid="{00000000-0005-0000-0000-00008D700000}"/>
    <cellStyle name="Normal 6 4 2 4 2 3 3" xfId="14365" xr:uid="{00000000-0005-0000-0000-00008E700000}"/>
    <cellStyle name="Normal 6 4 2 4 2 3 3 2" xfId="37549" xr:uid="{00000000-0005-0000-0000-00008F700000}"/>
    <cellStyle name="Normal 6 4 2 4 2 3 4" xfId="32239" xr:uid="{00000000-0005-0000-0000-000090700000}"/>
    <cellStyle name="Normal 6 4 2 4 2 3 5" xfId="26924" xr:uid="{00000000-0005-0000-0000-000091700000}"/>
    <cellStyle name="Normal 6 4 2 4 2 4" xfId="16146" xr:uid="{00000000-0005-0000-0000-000092700000}"/>
    <cellStyle name="Normal 6 4 2 4 2 4 2" xfId="39333" xr:uid="{00000000-0005-0000-0000-000093700000}"/>
    <cellStyle name="Normal 6 4 2 4 2 5" xfId="10837" xr:uid="{00000000-0005-0000-0000-000094700000}"/>
    <cellStyle name="Normal 6 4 2 4 2 5 2" xfId="34018" xr:uid="{00000000-0005-0000-0000-000095700000}"/>
    <cellStyle name="Normal 6 4 2 4 2 6" xfId="21464" xr:uid="{00000000-0005-0000-0000-000096700000}"/>
    <cellStyle name="Normal 6 4 2 4 2 6 2" xfId="28708" xr:uid="{00000000-0005-0000-0000-000097700000}"/>
    <cellStyle name="Normal 6 4 2 4 2 7" xfId="23393" xr:uid="{00000000-0005-0000-0000-000098700000}"/>
    <cellStyle name="Normal 6 4 2 4 2 8" xfId="44659" xr:uid="{00000000-0005-0000-0000-000099700000}"/>
    <cellStyle name="Normal 6 4 2 4 2 9" xfId="5266" xr:uid="{00000000-0005-0000-0000-00009A700000}"/>
    <cellStyle name="Normal 6 4 2 4 3" xfId="6630" xr:uid="{00000000-0005-0000-0000-00009B700000}"/>
    <cellStyle name="Normal 6 4 2 4 3 2" xfId="17032" xr:uid="{00000000-0005-0000-0000-00009C700000}"/>
    <cellStyle name="Normal 6 4 2 4 3 2 2" xfId="40284" xr:uid="{00000000-0005-0000-0000-00009D700000}"/>
    <cellStyle name="Normal 6 4 2 4 3 3" xfId="11786" xr:uid="{00000000-0005-0000-0000-00009E700000}"/>
    <cellStyle name="Normal 6 4 2 4 3 3 2" xfId="34969" xr:uid="{00000000-0005-0000-0000-00009F700000}"/>
    <cellStyle name="Normal 6 4 2 4 3 4" xfId="29659" xr:uid="{00000000-0005-0000-0000-0000A0700000}"/>
    <cellStyle name="Normal 6 4 2 4 3 5" xfId="24344" xr:uid="{00000000-0005-0000-0000-0000A1700000}"/>
    <cellStyle name="Normal 6 4 2 4 4" xfId="8321" xr:uid="{00000000-0005-0000-0000-0000A2700000}"/>
    <cellStyle name="Normal 6 4 2 4 4 2" xfId="18707" xr:uid="{00000000-0005-0000-0000-0000A3700000}"/>
    <cellStyle name="Normal 6 4 2 4 4 2 2" xfId="42052" xr:uid="{00000000-0005-0000-0000-0000A4700000}"/>
    <cellStyle name="Normal 6 4 2 4 4 3" xfId="13553" xr:uid="{00000000-0005-0000-0000-0000A5700000}"/>
    <cellStyle name="Normal 6 4 2 4 4 3 2" xfId="36737" xr:uid="{00000000-0005-0000-0000-0000A6700000}"/>
    <cellStyle name="Normal 6 4 2 4 4 4" xfId="31427" xr:uid="{00000000-0005-0000-0000-0000A7700000}"/>
    <cellStyle name="Normal 6 4 2 4 4 5" xfId="26112" xr:uid="{00000000-0005-0000-0000-0000A8700000}"/>
    <cellStyle name="Normal 6 4 2 4 5" xfId="15334" xr:uid="{00000000-0005-0000-0000-0000A9700000}"/>
    <cellStyle name="Normal 6 4 2 4 5 2" xfId="38521" xr:uid="{00000000-0005-0000-0000-0000AA700000}"/>
    <cellStyle name="Normal 6 4 2 4 6" xfId="10025" xr:uid="{00000000-0005-0000-0000-0000AB700000}"/>
    <cellStyle name="Normal 6 4 2 4 6 2" xfId="33206" xr:uid="{00000000-0005-0000-0000-0000AC700000}"/>
    <cellStyle name="Normal 6 4 2 4 7" xfId="20652" xr:uid="{00000000-0005-0000-0000-0000AD700000}"/>
    <cellStyle name="Normal 6 4 2 4 7 2" xfId="27896" xr:uid="{00000000-0005-0000-0000-0000AE700000}"/>
    <cellStyle name="Normal 6 4 2 4 8" xfId="22581" xr:uid="{00000000-0005-0000-0000-0000AF700000}"/>
    <cellStyle name="Normal 6 4 2 4 9" xfId="43847" xr:uid="{00000000-0005-0000-0000-0000B0700000}"/>
    <cellStyle name="Normal 6 4 2 5" xfId="637" xr:uid="{00000000-0005-0000-0000-0000B1700000}"/>
    <cellStyle name="Normal 6 4 2 5 10" xfId="2601" xr:uid="{00000000-0005-0000-0000-0000B2700000}"/>
    <cellStyle name="Normal 6 4 2 5 2" xfId="6231" xr:uid="{00000000-0005-0000-0000-0000B3700000}"/>
    <cellStyle name="Normal 6 4 2 5 2 2" xfId="16674" xr:uid="{00000000-0005-0000-0000-0000B4700000}"/>
    <cellStyle name="Normal 6 4 2 5 2 2 2" xfId="39878" xr:uid="{00000000-0005-0000-0000-0000B5700000}"/>
    <cellStyle name="Normal 6 4 2 5 2 3" xfId="11380" xr:uid="{00000000-0005-0000-0000-0000B6700000}"/>
    <cellStyle name="Normal 6 4 2 5 2 3 2" xfId="34563" xr:uid="{00000000-0005-0000-0000-0000B7700000}"/>
    <cellStyle name="Normal 6 4 2 5 2 4" xfId="29253" xr:uid="{00000000-0005-0000-0000-0000B8700000}"/>
    <cellStyle name="Normal 6 4 2 5 2 5" xfId="23938" xr:uid="{00000000-0005-0000-0000-0000B9700000}"/>
    <cellStyle name="Normal 6 4 2 5 3" xfId="7963" xr:uid="{00000000-0005-0000-0000-0000BA700000}"/>
    <cellStyle name="Normal 6 4 2 5 3 2" xfId="18302" xr:uid="{00000000-0005-0000-0000-0000BB700000}"/>
    <cellStyle name="Normal 6 4 2 5 3 2 2" xfId="41646" xr:uid="{00000000-0005-0000-0000-0000BC700000}"/>
    <cellStyle name="Normal 6 4 2 5 3 3" xfId="13147" xr:uid="{00000000-0005-0000-0000-0000BD700000}"/>
    <cellStyle name="Normal 6 4 2 5 3 3 2" xfId="36331" xr:uid="{00000000-0005-0000-0000-0000BE700000}"/>
    <cellStyle name="Normal 6 4 2 5 3 4" xfId="31021" xr:uid="{00000000-0005-0000-0000-0000BF700000}"/>
    <cellStyle name="Normal 6 4 2 5 3 5" xfId="25706" xr:uid="{00000000-0005-0000-0000-0000C0700000}"/>
    <cellStyle name="Normal 6 4 2 5 4" xfId="14928" xr:uid="{00000000-0005-0000-0000-0000C1700000}"/>
    <cellStyle name="Normal 6 4 2 5 4 2" xfId="38115" xr:uid="{00000000-0005-0000-0000-0000C2700000}"/>
    <cellStyle name="Normal 6 4 2 5 5" xfId="9619" xr:uid="{00000000-0005-0000-0000-0000C3700000}"/>
    <cellStyle name="Normal 6 4 2 5 5 2" xfId="32800" xr:uid="{00000000-0005-0000-0000-0000C4700000}"/>
    <cellStyle name="Normal 6 4 2 5 6" xfId="20246" xr:uid="{00000000-0005-0000-0000-0000C5700000}"/>
    <cellStyle name="Normal 6 4 2 5 6 2" xfId="27490" xr:uid="{00000000-0005-0000-0000-0000C6700000}"/>
    <cellStyle name="Normal 6 4 2 5 7" xfId="22175" xr:uid="{00000000-0005-0000-0000-0000C7700000}"/>
    <cellStyle name="Normal 6 4 2 5 8" xfId="43441" xr:uid="{00000000-0005-0000-0000-0000C8700000}"/>
    <cellStyle name="Normal 6 4 2 5 9" xfId="5267" xr:uid="{00000000-0005-0000-0000-0000C9700000}"/>
    <cellStyle name="Normal 6 4 2 6" xfId="1464" xr:uid="{00000000-0005-0000-0000-0000CA700000}"/>
    <cellStyle name="Normal 6 4 2 6 10" xfId="3413" xr:uid="{00000000-0005-0000-0000-0000CB700000}"/>
    <cellStyle name="Normal 6 4 2 6 2" xfId="7030" xr:uid="{00000000-0005-0000-0000-0000CC700000}"/>
    <cellStyle name="Normal 6 4 2 6 2 2" xfId="17402" xr:uid="{00000000-0005-0000-0000-0000CD700000}"/>
    <cellStyle name="Normal 6 4 2 6 2 2 2" xfId="40690" xr:uid="{00000000-0005-0000-0000-0000CE700000}"/>
    <cellStyle name="Normal 6 4 2 6 2 3" xfId="12192" xr:uid="{00000000-0005-0000-0000-0000CF700000}"/>
    <cellStyle name="Normal 6 4 2 6 2 3 2" xfId="35375" xr:uid="{00000000-0005-0000-0000-0000D0700000}"/>
    <cellStyle name="Normal 6 4 2 6 2 4" xfId="30065" xr:uid="{00000000-0005-0000-0000-0000D1700000}"/>
    <cellStyle name="Normal 6 4 2 6 2 5" xfId="24750" xr:uid="{00000000-0005-0000-0000-0000D2700000}"/>
    <cellStyle name="Normal 6 4 2 6 3" xfId="8691" xr:uid="{00000000-0005-0000-0000-0000D3700000}"/>
    <cellStyle name="Normal 6 4 2 6 3 2" xfId="19113" xr:uid="{00000000-0005-0000-0000-0000D4700000}"/>
    <cellStyle name="Normal 6 4 2 6 3 2 2" xfId="42458" xr:uid="{00000000-0005-0000-0000-0000D5700000}"/>
    <cellStyle name="Normal 6 4 2 6 3 3" xfId="13959" xr:uid="{00000000-0005-0000-0000-0000D6700000}"/>
    <cellStyle name="Normal 6 4 2 6 3 3 2" xfId="37143" xr:uid="{00000000-0005-0000-0000-0000D7700000}"/>
    <cellStyle name="Normal 6 4 2 6 3 4" xfId="31833" xr:uid="{00000000-0005-0000-0000-0000D8700000}"/>
    <cellStyle name="Normal 6 4 2 6 3 5" xfId="26518" xr:uid="{00000000-0005-0000-0000-0000D9700000}"/>
    <cellStyle name="Normal 6 4 2 6 4" xfId="15740" xr:uid="{00000000-0005-0000-0000-0000DA700000}"/>
    <cellStyle name="Normal 6 4 2 6 4 2" xfId="38927" xr:uid="{00000000-0005-0000-0000-0000DB700000}"/>
    <cellStyle name="Normal 6 4 2 6 5" xfId="10431" xr:uid="{00000000-0005-0000-0000-0000DC700000}"/>
    <cellStyle name="Normal 6 4 2 6 5 2" xfId="33612" xr:uid="{00000000-0005-0000-0000-0000DD700000}"/>
    <cellStyle name="Normal 6 4 2 6 6" xfId="21058" xr:uid="{00000000-0005-0000-0000-0000DE700000}"/>
    <cellStyle name="Normal 6 4 2 6 6 2" xfId="28302" xr:uid="{00000000-0005-0000-0000-0000DF700000}"/>
    <cellStyle name="Normal 6 4 2 6 7" xfId="22987" xr:uid="{00000000-0005-0000-0000-0000E0700000}"/>
    <cellStyle name="Normal 6 4 2 6 8" xfId="44253" xr:uid="{00000000-0005-0000-0000-0000E1700000}"/>
    <cellStyle name="Normal 6 4 2 6 9" xfId="5268" xr:uid="{00000000-0005-0000-0000-0000E2700000}"/>
    <cellStyle name="Normal 6 4 2 7" xfId="6098" xr:uid="{00000000-0005-0000-0000-0000E3700000}"/>
    <cellStyle name="Normal 6 4 2 7 2" xfId="16541" xr:uid="{00000000-0005-0000-0000-0000E4700000}"/>
    <cellStyle name="Normal 6 4 2 7 2 2" xfId="39744" xr:uid="{00000000-0005-0000-0000-0000E5700000}"/>
    <cellStyle name="Normal 6 4 2 7 3" xfId="11246" xr:uid="{00000000-0005-0000-0000-0000E6700000}"/>
    <cellStyle name="Normal 6 4 2 7 3 2" xfId="34429" xr:uid="{00000000-0005-0000-0000-0000E7700000}"/>
    <cellStyle name="Normal 6 4 2 7 4" xfId="29119" xr:uid="{00000000-0005-0000-0000-0000E8700000}"/>
    <cellStyle name="Normal 6 4 2 7 5" xfId="23804" xr:uid="{00000000-0005-0000-0000-0000E9700000}"/>
    <cellStyle name="Normal 6 4 2 8" xfId="7830" xr:uid="{00000000-0005-0000-0000-0000EA700000}"/>
    <cellStyle name="Normal 6 4 2 8 2" xfId="18169" xr:uid="{00000000-0005-0000-0000-0000EB700000}"/>
    <cellStyle name="Normal 6 4 2 8 2 2" xfId="41512" xr:uid="{00000000-0005-0000-0000-0000EC700000}"/>
    <cellStyle name="Normal 6 4 2 8 3" xfId="13013" xr:uid="{00000000-0005-0000-0000-0000ED700000}"/>
    <cellStyle name="Normal 6 4 2 8 3 2" xfId="36197" xr:uid="{00000000-0005-0000-0000-0000EE700000}"/>
    <cellStyle name="Normal 6 4 2 8 4" xfId="30887" xr:uid="{00000000-0005-0000-0000-0000EF700000}"/>
    <cellStyle name="Normal 6 4 2 8 5" xfId="25572" xr:uid="{00000000-0005-0000-0000-0000F0700000}"/>
    <cellStyle name="Normal 6 4 2 9" xfId="14794" xr:uid="{00000000-0005-0000-0000-0000F1700000}"/>
    <cellStyle name="Normal 6 4 2 9 2" xfId="37981" xr:uid="{00000000-0005-0000-0000-0000F2700000}"/>
    <cellStyle name="Normal 6 4 3" xfId="713" xr:uid="{00000000-0005-0000-0000-0000F3700000}"/>
    <cellStyle name="Normal 6 4 3 10" xfId="43514" xr:uid="{00000000-0005-0000-0000-0000F4700000}"/>
    <cellStyle name="Normal 6 4 3 11" xfId="5269" xr:uid="{00000000-0005-0000-0000-0000F5700000}"/>
    <cellStyle name="Normal 6 4 3 12" xfId="2674" xr:uid="{00000000-0005-0000-0000-0000F6700000}"/>
    <cellStyle name="Normal 6 4 3 2" xfId="1129" xr:uid="{00000000-0005-0000-0000-0000F7700000}"/>
    <cellStyle name="Normal 6 4 3 2 10" xfId="5270" xr:uid="{00000000-0005-0000-0000-0000F8700000}"/>
    <cellStyle name="Normal 6 4 3 2 11" xfId="3080" xr:uid="{00000000-0005-0000-0000-0000F9700000}"/>
    <cellStyle name="Normal 6 4 3 2 2" xfId="1944" xr:uid="{00000000-0005-0000-0000-0000FA700000}"/>
    <cellStyle name="Normal 6 4 3 2 2 10" xfId="3892" xr:uid="{00000000-0005-0000-0000-0000FB700000}"/>
    <cellStyle name="Normal 6 4 3 2 2 2" xfId="7502" xr:uid="{00000000-0005-0000-0000-0000FC700000}"/>
    <cellStyle name="Normal 6 4 3 2 2 2 2" xfId="17845" xr:uid="{00000000-0005-0000-0000-0000FD700000}"/>
    <cellStyle name="Normal 6 4 3 2 2 2 2 2" xfId="41169" xr:uid="{00000000-0005-0000-0000-0000FE700000}"/>
    <cellStyle name="Normal 6 4 3 2 2 2 3" xfId="12671" xr:uid="{00000000-0005-0000-0000-0000FF700000}"/>
    <cellStyle name="Normal 6 4 3 2 2 2 3 2" xfId="35854" xr:uid="{00000000-0005-0000-0000-000000710000}"/>
    <cellStyle name="Normal 6 4 3 2 2 2 4" xfId="30544" xr:uid="{00000000-0005-0000-0000-000001710000}"/>
    <cellStyle name="Normal 6 4 3 2 2 2 5" xfId="25229" xr:uid="{00000000-0005-0000-0000-000002710000}"/>
    <cellStyle name="Normal 6 4 3 2 2 3" xfId="9135" xr:uid="{00000000-0005-0000-0000-000003710000}"/>
    <cellStyle name="Normal 6 4 3 2 2 3 2" xfId="19592" xr:uid="{00000000-0005-0000-0000-000004710000}"/>
    <cellStyle name="Normal 6 4 3 2 2 3 2 2" xfId="42937" xr:uid="{00000000-0005-0000-0000-000005710000}"/>
    <cellStyle name="Normal 6 4 3 2 2 3 3" xfId="14438" xr:uid="{00000000-0005-0000-0000-000006710000}"/>
    <cellStyle name="Normal 6 4 3 2 2 3 3 2" xfId="37622" xr:uid="{00000000-0005-0000-0000-000007710000}"/>
    <cellStyle name="Normal 6 4 3 2 2 3 4" xfId="32312" xr:uid="{00000000-0005-0000-0000-000008710000}"/>
    <cellStyle name="Normal 6 4 3 2 2 3 5" xfId="26997" xr:uid="{00000000-0005-0000-0000-000009710000}"/>
    <cellStyle name="Normal 6 4 3 2 2 4" xfId="16219" xr:uid="{00000000-0005-0000-0000-00000A710000}"/>
    <cellStyle name="Normal 6 4 3 2 2 4 2" xfId="39406" xr:uid="{00000000-0005-0000-0000-00000B710000}"/>
    <cellStyle name="Normal 6 4 3 2 2 5" xfId="10910" xr:uid="{00000000-0005-0000-0000-00000C710000}"/>
    <cellStyle name="Normal 6 4 3 2 2 5 2" xfId="34091" xr:uid="{00000000-0005-0000-0000-00000D710000}"/>
    <cellStyle name="Normal 6 4 3 2 2 6" xfId="21537" xr:uid="{00000000-0005-0000-0000-00000E710000}"/>
    <cellStyle name="Normal 6 4 3 2 2 6 2" xfId="28781" xr:uid="{00000000-0005-0000-0000-00000F710000}"/>
    <cellStyle name="Normal 6 4 3 2 2 7" xfId="23466" xr:uid="{00000000-0005-0000-0000-000010710000}"/>
    <cellStyle name="Normal 6 4 3 2 2 8" xfId="44732" xr:uid="{00000000-0005-0000-0000-000011710000}"/>
    <cellStyle name="Normal 6 4 3 2 2 9" xfId="5271" xr:uid="{00000000-0005-0000-0000-000012710000}"/>
    <cellStyle name="Normal 6 4 3 2 3" xfId="6702" xr:uid="{00000000-0005-0000-0000-000013710000}"/>
    <cellStyle name="Normal 6 4 3 2 3 2" xfId="17093" xr:uid="{00000000-0005-0000-0000-000014710000}"/>
    <cellStyle name="Normal 6 4 3 2 3 2 2" xfId="40357" xr:uid="{00000000-0005-0000-0000-000015710000}"/>
    <cellStyle name="Normal 6 4 3 2 3 3" xfId="11859" xr:uid="{00000000-0005-0000-0000-000016710000}"/>
    <cellStyle name="Normal 6 4 3 2 3 3 2" xfId="35042" xr:uid="{00000000-0005-0000-0000-000017710000}"/>
    <cellStyle name="Normal 6 4 3 2 3 4" xfId="29732" xr:uid="{00000000-0005-0000-0000-000018710000}"/>
    <cellStyle name="Normal 6 4 3 2 3 5" xfId="24417" xr:uid="{00000000-0005-0000-0000-000019710000}"/>
    <cellStyle name="Normal 6 4 3 2 4" xfId="8382" xr:uid="{00000000-0005-0000-0000-00001A710000}"/>
    <cellStyle name="Normal 6 4 3 2 4 2" xfId="18780" xr:uid="{00000000-0005-0000-0000-00001B710000}"/>
    <cellStyle name="Normal 6 4 3 2 4 2 2" xfId="42125" xr:uid="{00000000-0005-0000-0000-00001C710000}"/>
    <cellStyle name="Normal 6 4 3 2 4 3" xfId="13626" xr:uid="{00000000-0005-0000-0000-00001D710000}"/>
    <cellStyle name="Normal 6 4 3 2 4 3 2" xfId="36810" xr:uid="{00000000-0005-0000-0000-00001E710000}"/>
    <cellStyle name="Normal 6 4 3 2 4 4" xfId="31500" xr:uid="{00000000-0005-0000-0000-00001F710000}"/>
    <cellStyle name="Normal 6 4 3 2 4 5" xfId="26185" xr:uid="{00000000-0005-0000-0000-000020710000}"/>
    <cellStyle name="Normal 6 4 3 2 5" xfId="15407" xr:uid="{00000000-0005-0000-0000-000021710000}"/>
    <cellStyle name="Normal 6 4 3 2 5 2" xfId="38594" xr:uid="{00000000-0005-0000-0000-000022710000}"/>
    <cellStyle name="Normal 6 4 3 2 6" xfId="10098" xr:uid="{00000000-0005-0000-0000-000023710000}"/>
    <cellStyle name="Normal 6 4 3 2 6 2" xfId="33279" xr:uid="{00000000-0005-0000-0000-000024710000}"/>
    <cellStyle name="Normal 6 4 3 2 7" xfId="20725" xr:uid="{00000000-0005-0000-0000-000025710000}"/>
    <cellStyle name="Normal 6 4 3 2 7 2" xfId="27969" xr:uid="{00000000-0005-0000-0000-000026710000}"/>
    <cellStyle name="Normal 6 4 3 2 8" xfId="22654" xr:uid="{00000000-0005-0000-0000-000027710000}"/>
    <cellStyle name="Normal 6 4 3 2 9" xfId="43920" xr:uid="{00000000-0005-0000-0000-000028710000}"/>
    <cellStyle name="Normal 6 4 3 3" xfId="1537" xr:uid="{00000000-0005-0000-0000-000029710000}"/>
    <cellStyle name="Normal 6 4 3 3 10" xfId="3486" xr:uid="{00000000-0005-0000-0000-00002A710000}"/>
    <cellStyle name="Normal 6 4 3 3 2" xfId="7102" xr:uid="{00000000-0005-0000-0000-00002B710000}"/>
    <cellStyle name="Normal 6 4 3 3 2 2" xfId="17463" xr:uid="{00000000-0005-0000-0000-00002C710000}"/>
    <cellStyle name="Normal 6 4 3 3 2 2 2" xfId="40763" xr:uid="{00000000-0005-0000-0000-00002D710000}"/>
    <cellStyle name="Normal 6 4 3 3 2 3" xfId="12265" xr:uid="{00000000-0005-0000-0000-00002E710000}"/>
    <cellStyle name="Normal 6 4 3 3 2 3 2" xfId="35448" xr:uid="{00000000-0005-0000-0000-00002F710000}"/>
    <cellStyle name="Normal 6 4 3 3 2 4" xfId="30138" xr:uid="{00000000-0005-0000-0000-000030710000}"/>
    <cellStyle name="Normal 6 4 3 3 2 5" xfId="24823" xr:uid="{00000000-0005-0000-0000-000031710000}"/>
    <cellStyle name="Normal 6 4 3 3 3" xfId="8752" xr:uid="{00000000-0005-0000-0000-000032710000}"/>
    <cellStyle name="Normal 6 4 3 3 3 2" xfId="19186" xr:uid="{00000000-0005-0000-0000-000033710000}"/>
    <cellStyle name="Normal 6 4 3 3 3 2 2" xfId="42531" xr:uid="{00000000-0005-0000-0000-000034710000}"/>
    <cellStyle name="Normal 6 4 3 3 3 3" xfId="14032" xr:uid="{00000000-0005-0000-0000-000035710000}"/>
    <cellStyle name="Normal 6 4 3 3 3 3 2" xfId="37216" xr:uid="{00000000-0005-0000-0000-000036710000}"/>
    <cellStyle name="Normal 6 4 3 3 3 4" xfId="31906" xr:uid="{00000000-0005-0000-0000-000037710000}"/>
    <cellStyle name="Normal 6 4 3 3 3 5" xfId="26591" xr:uid="{00000000-0005-0000-0000-000038710000}"/>
    <cellStyle name="Normal 6 4 3 3 4" xfId="15813" xr:uid="{00000000-0005-0000-0000-000039710000}"/>
    <cellStyle name="Normal 6 4 3 3 4 2" xfId="39000" xr:uid="{00000000-0005-0000-0000-00003A710000}"/>
    <cellStyle name="Normal 6 4 3 3 5" xfId="10504" xr:uid="{00000000-0005-0000-0000-00003B710000}"/>
    <cellStyle name="Normal 6 4 3 3 5 2" xfId="33685" xr:uid="{00000000-0005-0000-0000-00003C710000}"/>
    <cellStyle name="Normal 6 4 3 3 6" xfId="21131" xr:uid="{00000000-0005-0000-0000-00003D710000}"/>
    <cellStyle name="Normal 6 4 3 3 6 2" xfId="28375" xr:uid="{00000000-0005-0000-0000-00003E710000}"/>
    <cellStyle name="Normal 6 4 3 3 7" xfId="23060" xr:uid="{00000000-0005-0000-0000-00003F710000}"/>
    <cellStyle name="Normal 6 4 3 3 8" xfId="44326" xr:uid="{00000000-0005-0000-0000-000040710000}"/>
    <cellStyle name="Normal 6 4 3 3 9" xfId="5272" xr:uid="{00000000-0005-0000-0000-000041710000}"/>
    <cellStyle name="Normal 6 4 3 4" xfId="6303" xr:uid="{00000000-0005-0000-0000-000042710000}"/>
    <cellStyle name="Normal 6 4 3 4 2" xfId="16735" xr:uid="{00000000-0005-0000-0000-000043710000}"/>
    <cellStyle name="Normal 6 4 3 4 2 2" xfId="39951" xr:uid="{00000000-0005-0000-0000-000044710000}"/>
    <cellStyle name="Normal 6 4 3 4 3" xfId="11453" xr:uid="{00000000-0005-0000-0000-000045710000}"/>
    <cellStyle name="Normal 6 4 3 4 3 2" xfId="34636" xr:uid="{00000000-0005-0000-0000-000046710000}"/>
    <cellStyle name="Normal 6 4 3 4 4" xfId="29326" xr:uid="{00000000-0005-0000-0000-000047710000}"/>
    <cellStyle name="Normal 6 4 3 4 5" xfId="24011" xr:uid="{00000000-0005-0000-0000-000048710000}"/>
    <cellStyle name="Normal 6 4 3 5" xfId="8024" xr:uid="{00000000-0005-0000-0000-000049710000}"/>
    <cellStyle name="Normal 6 4 3 5 2" xfId="18375" xr:uid="{00000000-0005-0000-0000-00004A710000}"/>
    <cellStyle name="Normal 6 4 3 5 2 2" xfId="41719" xr:uid="{00000000-0005-0000-0000-00004B710000}"/>
    <cellStyle name="Normal 6 4 3 5 3" xfId="13220" xr:uid="{00000000-0005-0000-0000-00004C710000}"/>
    <cellStyle name="Normal 6 4 3 5 3 2" xfId="36404" xr:uid="{00000000-0005-0000-0000-00004D710000}"/>
    <cellStyle name="Normal 6 4 3 5 4" xfId="31094" xr:uid="{00000000-0005-0000-0000-00004E710000}"/>
    <cellStyle name="Normal 6 4 3 5 5" xfId="25779" xr:uid="{00000000-0005-0000-0000-00004F710000}"/>
    <cellStyle name="Normal 6 4 3 6" xfId="15001" xr:uid="{00000000-0005-0000-0000-000050710000}"/>
    <cellStyle name="Normal 6 4 3 6 2" xfId="38188" xr:uid="{00000000-0005-0000-0000-000051710000}"/>
    <cellStyle name="Normal 6 4 3 7" xfId="9692" xr:uid="{00000000-0005-0000-0000-000052710000}"/>
    <cellStyle name="Normal 6 4 3 7 2" xfId="32873" xr:uid="{00000000-0005-0000-0000-000053710000}"/>
    <cellStyle name="Normal 6 4 3 8" xfId="20319" xr:uid="{00000000-0005-0000-0000-000054710000}"/>
    <cellStyle name="Normal 6 4 3 8 2" xfId="27563" xr:uid="{00000000-0005-0000-0000-000055710000}"/>
    <cellStyle name="Normal 6 4 3 9" xfId="22248" xr:uid="{00000000-0005-0000-0000-000056710000}"/>
    <cellStyle name="Normal 6 4 4" xfId="850" xr:uid="{00000000-0005-0000-0000-000057710000}"/>
    <cellStyle name="Normal 6 4 4 10" xfId="43643" xr:uid="{00000000-0005-0000-0000-000058710000}"/>
    <cellStyle name="Normal 6 4 4 11" xfId="5273" xr:uid="{00000000-0005-0000-0000-000059710000}"/>
    <cellStyle name="Normal 6 4 4 12" xfId="2803" xr:uid="{00000000-0005-0000-0000-00005A710000}"/>
    <cellStyle name="Normal 6 4 4 2" xfId="1258" xr:uid="{00000000-0005-0000-0000-00005B710000}"/>
    <cellStyle name="Normal 6 4 4 2 10" xfId="5274" xr:uid="{00000000-0005-0000-0000-00005C710000}"/>
    <cellStyle name="Normal 6 4 4 2 11" xfId="3209" xr:uid="{00000000-0005-0000-0000-00005D710000}"/>
    <cellStyle name="Normal 6 4 4 2 2" xfId="2073" xr:uid="{00000000-0005-0000-0000-00005E710000}"/>
    <cellStyle name="Normal 6 4 4 2 2 10" xfId="4021" xr:uid="{00000000-0005-0000-0000-00005F710000}"/>
    <cellStyle name="Normal 6 4 4 2 2 2" xfId="7629" xr:uid="{00000000-0005-0000-0000-000060710000}"/>
    <cellStyle name="Normal 6 4 4 2 2 2 2" xfId="17962" xr:uid="{00000000-0005-0000-0000-000061710000}"/>
    <cellStyle name="Normal 6 4 4 2 2 2 2 2" xfId="41298" xr:uid="{00000000-0005-0000-0000-000062710000}"/>
    <cellStyle name="Normal 6 4 4 2 2 2 3" xfId="12800" xr:uid="{00000000-0005-0000-0000-000063710000}"/>
    <cellStyle name="Normal 6 4 4 2 2 2 3 2" xfId="35983" xr:uid="{00000000-0005-0000-0000-000064710000}"/>
    <cellStyle name="Normal 6 4 4 2 2 2 4" xfId="30673" xr:uid="{00000000-0005-0000-0000-000065710000}"/>
    <cellStyle name="Normal 6 4 4 2 2 2 5" xfId="25358" xr:uid="{00000000-0005-0000-0000-000066710000}"/>
    <cellStyle name="Normal 6 4 4 2 2 3" xfId="9252" xr:uid="{00000000-0005-0000-0000-000067710000}"/>
    <cellStyle name="Normal 6 4 4 2 2 3 2" xfId="19721" xr:uid="{00000000-0005-0000-0000-000068710000}"/>
    <cellStyle name="Normal 6 4 4 2 2 3 2 2" xfId="43066" xr:uid="{00000000-0005-0000-0000-000069710000}"/>
    <cellStyle name="Normal 6 4 4 2 2 3 3" xfId="14567" xr:uid="{00000000-0005-0000-0000-00006A710000}"/>
    <cellStyle name="Normal 6 4 4 2 2 3 3 2" xfId="37751" xr:uid="{00000000-0005-0000-0000-00006B710000}"/>
    <cellStyle name="Normal 6 4 4 2 2 3 4" xfId="32441" xr:uid="{00000000-0005-0000-0000-00006C710000}"/>
    <cellStyle name="Normal 6 4 4 2 2 3 5" xfId="27126" xr:uid="{00000000-0005-0000-0000-00006D710000}"/>
    <cellStyle name="Normal 6 4 4 2 2 4" xfId="16348" xr:uid="{00000000-0005-0000-0000-00006E710000}"/>
    <cellStyle name="Normal 6 4 4 2 2 4 2" xfId="39535" xr:uid="{00000000-0005-0000-0000-00006F710000}"/>
    <cellStyle name="Normal 6 4 4 2 2 5" xfId="11039" xr:uid="{00000000-0005-0000-0000-000070710000}"/>
    <cellStyle name="Normal 6 4 4 2 2 5 2" xfId="34220" xr:uid="{00000000-0005-0000-0000-000071710000}"/>
    <cellStyle name="Normal 6 4 4 2 2 6" xfId="21666" xr:uid="{00000000-0005-0000-0000-000072710000}"/>
    <cellStyle name="Normal 6 4 4 2 2 6 2" xfId="28910" xr:uid="{00000000-0005-0000-0000-000073710000}"/>
    <cellStyle name="Normal 6 4 4 2 2 7" xfId="23595" xr:uid="{00000000-0005-0000-0000-000074710000}"/>
    <cellStyle name="Normal 6 4 4 2 2 8" xfId="44861" xr:uid="{00000000-0005-0000-0000-000075710000}"/>
    <cellStyle name="Normal 6 4 4 2 2 9" xfId="5275" xr:uid="{00000000-0005-0000-0000-000076710000}"/>
    <cellStyle name="Normal 6 4 4 2 3" xfId="6829" xr:uid="{00000000-0005-0000-0000-000077710000}"/>
    <cellStyle name="Normal 6 4 4 2 3 2" xfId="17198" xr:uid="{00000000-0005-0000-0000-000078710000}"/>
    <cellStyle name="Normal 6 4 4 2 3 2 2" xfId="40486" xr:uid="{00000000-0005-0000-0000-000079710000}"/>
    <cellStyle name="Normal 6 4 4 2 3 3" xfId="11988" xr:uid="{00000000-0005-0000-0000-00007A710000}"/>
    <cellStyle name="Normal 6 4 4 2 3 3 2" xfId="35171" xr:uid="{00000000-0005-0000-0000-00007B710000}"/>
    <cellStyle name="Normal 6 4 4 2 3 4" xfId="29861" xr:uid="{00000000-0005-0000-0000-00007C710000}"/>
    <cellStyle name="Normal 6 4 4 2 3 5" xfId="24546" xr:uid="{00000000-0005-0000-0000-00007D710000}"/>
    <cellStyle name="Normal 6 4 4 2 4" xfId="8487" xr:uid="{00000000-0005-0000-0000-00007E710000}"/>
    <cellStyle name="Normal 6 4 4 2 4 2" xfId="18909" xr:uid="{00000000-0005-0000-0000-00007F710000}"/>
    <cellStyle name="Normal 6 4 4 2 4 2 2" xfId="42254" xr:uid="{00000000-0005-0000-0000-000080710000}"/>
    <cellStyle name="Normal 6 4 4 2 4 3" xfId="13755" xr:uid="{00000000-0005-0000-0000-000081710000}"/>
    <cellStyle name="Normal 6 4 4 2 4 3 2" xfId="36939" xr:uid="{00000000-0005-0000-0000-000082710000}"/>
    <cellStyle name="Normal 6 4 4 2 4 4" xfId="31629" xr:uid="{00000000-0005-0000-0000-000083710000}"/>
    <cellStyle name="Normal 6 4 4 2 4 5" xfId="26314" xr:uid="{00000000-0005-0000-0000-000084710000}"/>
    <cellStyle name="Normal 6 4 4 2 5" xfId="15536" xr:uid="{00000000-0005-0000-0000-000085710000}"/>
    <cellStyle name="Normal 6 4 4 2 5 2" xfId="38723" xr:uid="{00000000-0005-0000-0000-000086710000}"/>
    <cellStyle name="Normal 6 4 4 2 6" xfId="10227" xr:uid="{00000000-0005-0000-0000-000087710000}"/>
    <cellStyle name="Normal 6 4 4 2 6 2" xfId="33408" xr:uid="{00000000-0005-0000-0000-000088710000}"/>
    <cellStyle name="Normal 6 4 4 2 7" xfId="20854" xr:uid="{00000000-0005-0000-0000-000089710000}"/>
    <cellStyle name="Normal 6 4 4 2 7 2" xfId="28098" xr:uid="{00000000-0005-0000-0000-00008A710000}"/>
    <cellStyle name="Normal 6 4 4 2 8" xfId="22783" xr:uid="{00000000-0005-0000-0000-00008B710000}"/>
    <cellStyle name="Normal 6 4 4 2 9" xfId="44049" xr:uid="{00000000-0005-0000-0000-00008C710000}"/>
    <cellStyle name="Normal 6 4 4 3" xfId="1666" xr:uid="{00000000-0005-0000-0000-00008D710000}"/>
    <cellStyle name="Normal 6 4 4 3 10" xfId="3615" xr:uid="{00000000-0005-0000-0000-00008E710000}"/>
    <cellStyle name="Normal 6 4 4 3 2" xfId="7229" xr:uid="{00000000-0005-0000-0000-00008F710000}"/>
    <cellStyle name="Normal 6 4 4 3 2 2" xfId="17580" xr:uid="{00000000-0005-0000-0000-000090710000}"/>
    <cellStyle name="Normal 6 4 4 3 2 2 2" xfId="40892" xr:uid="{00000000-0005-0000-0000-000091710000}"/>
    <cellStyle name="Normal 6 4 4 3 2 3" xfId="12394" xr:uid="{00000000-0005-0000-0000-000092710000}"/>
    <cellStyle name="Normal 6 4 4 3 2 3 2" xfId="35577" xr:uid="{00000000-0005-0000-0000-000093710000}"/>
    <cellStyle name="Normal 6 4 4 3 2 4" xfId="30267" xr:uid="{00000000-0005-0000-0000-000094710000}"/>
    <cellStyle name="Normal 6 4 4 3 2 5" xfId="24952" xr:uid="{00000000-0005-0000-0000-000095710000}"/>
    <cellStyle name="Normal 6 4 4 3 3" xfId="8869" xr:uid="{00000000-0005-0000-0000-000096710000}"/>
    <cellStyle name="Normal 6 4 4 3 3 2" xfId="19315" xr:uid="{00000000-0005-0000-0000-000097710000}"/>
    <cellStyle name="Normal 6 4 4 3 3 2 2" xfId="42660" xr:uid="{00000000-0005-0000-0000-000098710000}"/>
    <cellStyle name="Normal 6 4 4 3 3 3" xfId="14161" xr:uid="{00000000-0005-0000-0000-000099710000}"/>
    <cellStyle name="Normal 6 4 4 3 3 3 2" xfId="37345" xr:uid="{00000000-0005-0000-0000-00009A710000}"/>
    <cellStyle name="Normal 6 4 4 3 3 4" xfId="32035" xr:uid="{00000000-0005-0000-0000-00009B710000}"/>
    <cellStyle name="Normal 6 4 4 3 3 5" xfId="26720" xr:uid="{00000000-0005-0000-0000-00009C710000}"/>
    <cellStyle name="Normal 6 4 4 3 4" xfId="15942" xr:uid="{00000000-0005-0000-0000-00009D710000}"/>
    <cellStyle name="Normal 6 4 4 3 4 2" xfId="39129" xr:uid="{00000000-0005-0000-0000-00009E710000}"/>
    <cellStyle name="Normal 6 4 4 3 5" xfId="10633" xr:uid="{00000000-0005-0000-0000-00009F710000}"/>
    <cellStyle name="Normal 6 4 4 3 5 2" xfId="33814" xr:uid="{00000000-0005-0000-0000-0000A0710000}"/>
    <cellStyle name="Normal 6 4 4 3 6" xfId="21260" xr:uid="{00000000-0005-0000-0000-0000A1710000}"/>
    <cellStyle name="Normal 6 4 4 3 6 2" xfId="28504" xr:uid="{00000000-0005-0000-0000-0000A2710000}"/>
    <cellStyle name="Normal 6 4 4 3 7" xfId="23189" xr:uid="{00000000-0005-0000-0000-0000A3710000}"/>
    <cellStyle name="Normal 6 4 4 3 8" xfId="44455" xr:uid="{00000000-0005-0000-0000-0000A4710000}"/>
    <cellStyle name="Normal 6 4 4 3 9" xfId="5276" xr:uid="{00000000-0005-0000-0000-0000A5710000}"/>
    <cellStyle name="Normal 6 4 4 4" xfId="6430" xr:uid="{00000000-0005-0000-0000-0000A6710000}"/>
    <cellStyle name="Normal 6 4 4 4 2" xfId="16840" xr:uid="{00000000-0005-0000-0000-0000A7710000}"/>
    <cellStyle name="Normal 6 4 4 4 2 2" xfId="40080" xr:uid="{00000000-0005-0000-0000-0000A8710000}"/>
    <cellStyle name="Normal 6 4 4 4 3" xfId="11582" xr:uid="{00000000-0005-0000-0000-0000A9710000}"/>
    <cellStyle name="Normal 6 4 4 4 3 2" xfId="34765" xr:uid="{00000000-0005-0000-0000-0000AA710000}"/>
    <cellStyle name="Normal 6 4 4 4 4" xfId="29455" xr:uid="{00000000-0005-0000-0000-0000AB710000}"/>
    <cellStyle name="Normal 6 4 4 4 5" xfId="24140" xr:uid="{00000000-0005-0000-0000-0000AC710000}"/>
    <cellStyle name="Normal 6 4 4 5" xfId="8129" xr:uid="{00000000-0005-0000-0000-0000AD710000}"/>
    <cellStyle name="Normal 6 4 4 5 2" xfId="18504" xr:uid="{00000000-0005-0000-0000-0000AE710000}"/>
    <cellStyle name="Normal 6 4 4 5 2 2" xfId="41848" xr:uid="{00000000-0005-0000-0000-0000AF710000}"/>
    <cellStyle name="Normal 6 4 4 5 3" xfId="13349" xr:uid="{00000000-0005-0000-0000-0000B0710000}"/>
    <cellStyle name="Normal 6 4 4 5 3 2" xfId="36533" xr:uid="{00000000-0005-0000-0000-0000B1710000}"/>
    <cellStyle name="Normal 6 4 4 5 4" xfId="31223" xr:uid="{00000000-0005-0000-0000-0000B2710000}"/>
    <cellStyle name="Normal 6 4 4 5 5" xfId="25908" xr:uid="{00000000-0005-0000-0000-0000B3710000}"/>
    <cellStyle name="Normal 6 4 4 6" xfId="15130" xr:uid="{00000000-0005-0000-0000-0000B4710000}"/>
    <cellStyle name="Normal 6 4 4 6 2" xfId="38317" xr:uid="{00000000-0005-0000-0000-0000B5710000}"/>
    <cellStyle name="Normal 6 4 4 7" xfId="9821" xr:uid="{00000000-0005-0000-0000-0000B6710000}"/>
    <cellStyle name="Normal 6 4 4 7 2" xfId="33002" xr:uid="{00000000-0005-0000-0000-0000B7710000}"/>
    <cellStyle name="Normal 6 4 4 8" xfId="20448" xr:uid="{00000000-0005-0000-0000-0000B8710000}"/>
    <cellStyle name="Normal 6 4 4 8 2" xfId="27692" xr:uid="{00000000-0005-0000-0000-0000B9710000}"/>
    <cellStyle name="Normal 6 4 4 9" xfId="22377" xr:uid="{00000000-0005-0000-0000-0000BA710000}"/>
    <cellStyle name="Normal 6 4 5" xfId="994" xr:uid="{00000000-0005-0000-0000-0000BB710000}"/>
    <cellStyle name="Normal 6 4 5 10" xfId="5277" xr:uid="{00000000-0005-0000-0000-0000BC710000}"/>
    <cellStyle name="Normal 6 4 5 11" xfId="2945" xr:uid="{00000000-0005-0000-0000-0000BD710000}"/>
    <cellStyle name="Normal 6 4 5 2" xfId="1809" xr:uid="{00000000-0005-0000-0000-0000BE710000}"/>
    <cellStyle name="Normal 6 4 5 2 10" xfId="3757" xr:uid="{00000000-0005-0000-0000-0000BF710000}"/>
    <cellStyle name="Normal 6 4 5 2 2" xfId="7369" xr:uid="{00000000-0005-0000-0000-0000C0710000}"/>
    <cellStyle name="Normal 6 4 5 2 2 2" xfId="17722" xr:uid="{00000000-0005-0000-0000-0000C1710000}"/>
    <cellStyle name="Normal 6 4 5 2 2 2 2" xfId="41034" xr:uid="{00000000-0005-0000-0000-0000C2710000}"/>
    <cellStyle name="Normal 6 4 5 2 2 3" xfId="12536" xr:uid="{00000000-0005-0000-0000-0000C3710000}"/>
    <cellStyle name="Normal 6 4 5 2 2 3 2" xfId="35719" xr:uid="{00000000-0005-0000-0000-0000C4710000}"/>
    <cellStyle name="Normal 6 4 5 2 2 4" xfId="30409" xr:uid="{00000000-0005-0000-0000-0000C5710000}"/>
    <cellStyle name="Normal 6 4 5 2 2 5" xfId="25094" xr:uid="{00000000-0005-0000-0000-0000C6710000}"/>
    <cellStyle name="Normal 6 4 5 2 3" xfId="9012" xr:uid="{00000000-0005-0000-0000-0000C7710000}"/>
    <cellStyle name="Normal 6 4 5 2 3 2" xfId="19457" xr:uid="{00000000-0005-0000-0000-0000C8710000}"/>
    <cellStyle name="Normal 6 4 5 2 3 2 2" xfId="42802" xr:uid="{00000000-0005-0000-0000-0000C9710000}"/>
    <cellStyle name="Normal 6 4 5 2 3 3" xfId="14303" xr:uid="{00000000-0005-0000-0000-0000CA710000}"/>
    <cellStyle name="Normal 6 4 5 2 3 3 2" xfId="37487" xr:uid="{00000000-0005-0000-0000-0000CB710000}"/>
    <cellStyle name="Normal 6 4 5 2 3 4" xfId="32177" xr:uid="{00000000-0005-0000-0000-0000CC710000}"/>
    <cellStyle name="Normal 6 4 5 2 3 5" xfId="26862" xr:uid="{00000000-0005-0000-0000-0000CD710000}"/>
    <cellStyle name="Normal 6 4 5 2 4" xfId="16084" xr:uid="{00000000-0005-0000-0000-0000CE710000}"/>
    <cellStyle name="Normal 6 4 5 2 4 2" xfId="39271" xr:uid="{00000000-0005-0000-0000-0000CF710000}"/>
    <cellStyle name="Normal 6 4 5 2 5" xfId="10775" xr:uid="{00000000-0005-0000-0000-0000D0710000}"/>
    <cellStyle name="Normal 6 4 5 2 5 2" xfId="33956" xr:uid="{00000000-0005-0000-0000-0000D1710000}"/>
    <cellStyle name="Normal 6 4 5 2 6" xfId="21402" xr:uid="{00000000-0005-0000-0000-0000D2710000}"/>
    <cellStyle name="Normal 6 4 5 2 6 2" xfId="28646" xr:uid="{00000000-0005-0000-0000-0000D3710000}"/>
    <cellStyle name="Normal 6 4 5 2 7" xfId="23331" xr:uid="{00000000-0005-0000-0000-0000D4710000}"/>
    <cellStyle name="Normal 6 4 5 2 8" xfId="44597" xr:uid="{00000000-0005-0000-0000-0000D5710000}"/>
    <cellStyle name="Normal 6 4 5 2 9" xfId="5278" xr:uid="{00000000-0005-0000-0000-0000D6710000}"/>
    <cellStyle name="Normal 6 4 5 3" xfId="6569" xr:uid="{00000000-0005-0000-0000-0000D7710000}"/>
    <cellStyle name="Normal 6 4 5 3 2" xfId="16970" xr:uid="{00000000-0005-0000-0000-0000D8710000}"/>
    <cellStyle name="Normal 6 4 5 3 2 2" xfId="40222" xr:uid="{00000000-0005-0000-0000-0000D9710000}"/>
    <cellStyle name="Normal 6 4 5 3 3" xfId="11724" xr:uid="{00000000-0005-0000-0000-0000DA710000}"/>
    <cellStyle name="Normal 6 4 5 3 3 2" xfId="34907" xr:uid="{00000000-0005-0000-0000-0000DB710000}"/>
    <cellStyle name="Normal 6 4 5 3 4" xfId="29597" xr:uid="{00000000-0005-0000-0000-0000DC710000}"/>
    <cellStyle name="Normal 6 4 5 3 5" xfId="24282" xr:uid="{00000000-0005-0000-0000-0000DD710000}"/>
    <cellStyle name="Normal 6 4 5 4" xfId="8259" xr:uid="{00000000-0005-0000-0000-0000DE710000}"/>
    <cellStyle name="Normal 6 4 5 4 2" xfId="18645" xr:uid="{00000000-0005-0000-0000-0000DF710000}"/>
    <cellStyle name="Normal 6 4 5 4 2 2" xfId="41990" xr:uid="{00000000-0005-0000-0000-0000E0710000}"/>
    <cellStyle name="Normal 6 4 5 4 3" xfId="13491" xr:uid="{00000000-0005-0000-0000-0000E1710000}"/>
    <cellStyle name="Normal 6 4 5 4 3 2" xfId="36675" xr:uid="{00000000-0005-0000-0000-0000E2710000}"/>
    <cellStyle name="Normal 6 4 5 4 4" xfId="31365" xr:uid="{00000000-0005-0000-0000-0000E3710000}"/>
    <cellStyle name="Normal 6 4 5 4 5" xfId="26050" xr:uid="{00000000-0005-0000-0000-0000E4710000}"/>
    <cellStyle name="Normal 6 4 5 5" xfId="15272" xr:uid="{00000000-0005-0000-0000-0000E5710000}"/>
    <cellStyle name="Normal 6 4 5 5 2" xfId="38459" xr:uid="{00000000-0005-0000-0000-0000E6710000}"/>
    <cellStyle name="Normal 6 4 5 6" xfId="9963" xr:uid="{00000000-0005-0000-0000-0000E7710000}"/>
    <cellStyle name="Normal 6 4 5 6 2" xfId="33144" xr:uid="{00000000-0005-0000-0000-0000E8710000}"/>
    <cellStyle name="Normal 6 4 5 7" xfId="20590" xr:uid="{00000000-0005-0000-0000-0000E9710000}"/>
    <cellStyle name="Normal 6 4 5 7 2" xfId="27834" xr:uid="{00000000-0005-0000-0000-0000EA710000}"/>
    <cellStyle name="Normal 6 4 5 8" xfId="22519" xr:uid="{00000000-0005-0000-0000-0000EB710000}"/>
    <cellStyle name="Normal 6 4 5 9" xfId="43785" xr:uid="{00000000-0005-0000-0000-0000EC710000}"/>
    <cellStyle name="Normal 6 4 6" xfId="575" xr:uid="{00000000-0005-0000-0000-0000ED710000}"/>
    <cellStyle name="Normal 6 4 6 10" xfId="2539" xr:uid="{00000000-0005-0000-0000-0000EE710000}"/>
    <cellStyle name="Normal 6 4 6 2" xfId="6170" xr:uid="{00000000-0005-0000-0000-0000EF710000}"/>
    <cellStyle name="Normal 6 4 6 2 2" xfId="16612" xr:uid="{00000000-0005-0000-0000-0000F0710000}"/>
    <cellStyle name="Normal 6 4 6 2 2 2" xfId="39816" xr:uid="{00000000-0005-0000-0000-0000F1710000}"/>
    <cellStyle name="Normal 6 4 6 2 3" xfId="11318" xr:uid="{00000000-0005-0000-0000-0000F2710000}"/>
    <cellStyle name="Normal 6 4 6 2 3 2" xfId="34501" xr:uid="{00000000-0005-0000-0000-0000F3710000}"/>
    <cellStyle name="Normal 6 4 6 2 4" xfId="29191" xr:uid="{00000000-0005-0000-0000-0000F4710000}"/>
    <cellStyle name="Normal 6 4 6 2 5" xfId="23876" xr:uid="{00000000-0005-0000-0000-0000F5710000}"/>
    <cellStyle name="Normal 6 4 6 3" xfId="7901" xr:uid="{00000000-0005-0000-0000-0000F6710000}"/>
    <cellStyle name="Normal 6 4 6 3 2" xfId="18240" xr:uid="{00000000-0005-0000-0000-0000F7710000}"/>
    <cellStyle name="Normal 6 4 6 3 2 2" xfId="41584" xr:uid="{00000000-0005-0000-0000-0000F8710000}"/>
    <cellStyle name="Normal 6 4 6 3 3" xfId="13085" xr:uid="{00000000-0005-0000-0000-0000F9710000}"/>
    <cellStyle name="Normal 6 4 6 3 3 2" xfId="36269" xr:uid="{00000000-0005-0000-0000-0000FA710000}"/>
    <cellStyle name="Normal 6 4 6 3 4" xfId="30959" xr:uid="{00000000-0005-0000-0000-0000FB710000}"/>
    <cellStyle name="Normal 6 4 6 3 5" xfId="25644" xr:uid="{00000000-0005-0000-0000-0000FC710000}"/>
    <cellStyle name="Normal 6 4 6 4" xfId="14866" xr:uid="{00000000-0005-0000-0000-0000FD710000}"/>
    <cellStyle name="Normal 6 4 6 4 2" xfId="38053" xr:uid="{00000000-0005-0000-0000-0000FE710000}"/>
    <cellStyle name="Normal 6 4 6 5" xfId="9557" xr:uid="{00000000-0005-0000-0000-0000FF710000}"/>
    <cellStyle name="Normal 6 4 6 5 2" xfId="32738" xr:uid="{00000000-0005-0000-0000-000000720000}"/>
    <cellStyle name="Normal 6 4 6 6" xfId="20184" xr:uid="{00000000-0005-0000-0000-000001720000}"/>
    <cellStyle name="Normal 6 4 6 6 2" xfId="27428" xr:uid="{00000000-0005-0000-0000-000002720000}"/>
    <cellStyle name="Normal 6 4 6 7" xfId="22113" xr:uid="{00000000-0005-0000-0000-000003720000}"/>
    <cellStyle name="Normal 6 4 6 8" xfId="43379" xr:uid="{00000000-0005-0000-0000-000004720000}"/>
    <cellStyle name="Normal 6 4 6 9" xfId="5279" xr:uid="{00000000-0005-0000-0000-000005720000}"/>
    <cellStyle name="Normal 6 4 7" xfId="1402" xr:uid="{00000000-0005-0000-0000-000006720000}"/>
    <cellStyle name="Normal 6 4 7 10" xfId="3351" xr:uid="{00000000-0005-0000-0000-000007720000}"/>
    <cellStyle name="Normal 6 4 7 2" xfId="6969" xr:uid="{00000000-0005-0000-0000-000008720000}"/>
    <cellStyle name="Normal 6 4 7 2 2" xfId="17340" xr:uid="{00000000-0005-0000-0000-000009720000}"/>
    <cellStyle name="Normal 6 4 7 2 2 2" xfId="40628" xr:uid="{00000000-0005-0000-0000-00000A720000}"/>
    <cellStyle name="Normal 6 4 7 2 3" xfId="12130" xr:uid="{00000000-0005-0000-0000-00000B720000}"/>
    <cellStyle name="Normal 6 4 7 2 3 2" xfId="35313" xr:uid="{00000000-0005-0000-0000-00000C720000}"/>
    <cellStyle name="Normal 6 4 7 2 4" xfId="30003" xr:uid="{00000000-0005-0000-0000-00000D720000}"/>
    <cellStyle name="Normal 6 4 7 2 5" xfId="24688" xr:uid="{00000000-0005-0000-0000-00000E720000}"/>
    <cellStyle name="Normal 6 4 7 3" xfId="8629" xr:uid="{00000000-0005-0000-0000-00000F720000}"/>
    <cellStyle name="Normal 6 4 7 3 2" xfId="19051" xr:uid="{00000000-0005-0000-0000-000010720000}"/>
    <cellStyle name="Normal 6 4 7 3 2 2" xfId="42396" xr:uid="{00000000-0005-0000-0000-000011720000}"/>
    <cellStyle name="Normal 6 4 7 3 3" xfId="13897" xr:uid="{00000000-0005-0000-0000-000012720000}"/>
    <cellStyle name="Normal 6 4 7 3 3 2" xfId="37081" xr:uid="{00000000-0005-0000-0000-000013720000}"/>
    <cellStyle name="Normal 6 4 7 3 4" xfId="31771" xr:uid="{00000000-0005-0000-0000-000014720000}"/>
    <cellStyle name="Normal 6 4 7 3 5" xfId="26456" xr:uid="{00000000-0005-0000-0000-000015720000}"/>
    <cellStyle name="Normal 6 4 7 4" xfId="15678" xr:uid="{00000000-0005-0000-0000-000016720000}"/>
    <cellStyle name="Normal 6 4 7 4 2" xfId="38865" xr:uid="{00000000-0005-0000-0000-000017720000}"/>
    <cellStyle name="Normal 6 4 7 5" xfId="10369" xr:uid="{00000000-0005-0000-0000-000018720000}"/>
    <cellStyle name="Normal 6 4 7 5 2" xfId="33550" xr:uid="{00000000-0005-0000-0000-000019720000}"/>
    <cellStyle name="Normal 6 4 7 6" xfId="20996" xr:uid="{00000000-0005-0000-0000-00001A720000}"/>
    <cellStyle name="Normal 6 4 7 6 2" xfId="28240" xr:uid="{00000000-0005-0000-0000-00001B720000}"/>
    <cellStyle name="Normal 6 4 7 7" xfId="22925" xr:uid="{00000000-0005-0000-0000-00001C720000}"/>
    <cellStyle name="Normal 6 4 7 8" xfId="44191" xr:uid="{00000000-0005-0000-0000-00001D720000}"/>
    <cellStyle name="Normal 6 4 7 9" xfId="5280" xr:uid="{00000000-0005-0000-0000-00001E720000}"/>
    <cellStyle name="Normal 6 4 8" xfId="6037" xr:uid="{00000000-0005-0000-0000-00001F720000}"/>
    <cellStyle name="Normal 6 4 8 2" xfId="16492" xr:uid="{00000000-0005-0000-0000-000020720000}"/>
    <cellStyle name="Normal 6 4 8 2 2" xfId="39682" xr:uid="{00000000-0005-0000-0000-000021720000}"/>
    <cellStyle name="Normal 6 4 8 3" xfId="11184" xr:uid="{00000000-0005-0000-0000-000022720000}"/>
    <cellStyle name="Normal 6 4 8 3 2" xfId="34367" xr:uid="{00000000-0005-0000-0000-000023720000}"/>
    <cellStyle name="Normal 6 4 8 4" xfId="29057" xr:uid="{00000000-0005-0000-0000-000024720000}"/>
    <cellStyle name="Normal 6 4 8 5" xfId="23742" xr:uid="{00000000-0005-0000-0000-000025720000}"/>
    <cellStyle name="Normal 6 4 9" xfId="7780" xr:uid="{00000000-0005-0000-0000-000026720000}"/>
    <cellStyle name="Normal 6 4 9 2" xfId="18108" xr:uid="{00000000-0005-0000-0000-000027720000}"/>
    <cellStyle name="Normal 6 4 9 2 2" xfId="41450" xr:uid="{00000000-0005-0000-0000-000028720000}"/>
    <cellStyle name="Normal 6 4 9 3" xfId="12951" xr:uid="{00000000-0005-0000-0000-000029720000}"/>
    <cellStyle name="Normal 6 4 9 3 2" xfId="36135" xr:uid="{00000000-0005-0000-0000-00002A720000}"/>
    <cellStyle name="Normal 6 4 9 4" xfId="30825" xr:uid="{00000000-0005-0000-0000-00002B720000}"/>
    <cellStyle name="Normal 6 4 9 5" xfId="25510" xr:uid="{00000000-0005-0000-0000-00002C720000}"/>
    <cellStyle name="Normal 6 5" xfId="437" xr:uid="{00000000-0005-0000-0000-00002D720000}"/>
    <cellStyle name="Normal 6 5 10" xfId="9397" xr:uid="{00000000-0005-0000-0000-00002E720000}"/>
    <cellStyle name="Normal 6 5 10 2" xfId="32578" xr:uid="{00000000-0005-0000-0000-00002F720000}"/>
    <cellStyle name="Normal 6 5 11" xfId="20047" xr:uid="{00000000-0005-0000-0000-000030720000}"/>
    <cellStyle name="Normal 6 5 11 2" xfId="27268" xr:uid="{00000000-0005-0000-0000-000031720000}"/>
    <cellStyle name="Normal 6 5 12" xfId="21953" xr:uid="{00000000-0005-0000-0000-000032720000}"/>
    <cellStyle name="Normal 6 5 13" xfId="43242" xr:uid="{00000000-0005-0000-0000-000033720000}"/>
    <cellStyle name="Normal 6 5 14" xfId="5281" xr:uid="{00000000-0005-0000-0000-000034720000}"/>
    <cellStyle name="Normal 6 5 15" xfId="2402" xr:uid="{00000000-0005-0000-0000-000035720000}"/>
    <cellStyle name="Normal 6 5 2" xfId="687" xr:uid="{00000000-0005-0000-0000-000036720000}"/>
    <cellStyle name="Normal 6 5 2 10" xfId="43488" xr:uid="{00000000-0005-0000-0000-000037720000}"/>
    <cellStyle name="Normal 6 5 2 11" xfId="5282" xr:uid="{00000000-0005-0000-0000-000038720000}"/>
    <cellStyle name="Normal 6 5 2 12" xfId="2648" xr:uid="{00000000-0005-0000-0000-000039720000}"/>
    <cellStyle name="Normal 6 5 2 2" xfId="1103" xr:uid="{00000000-0005-0000-0000-00003A720000}"/>
    <cellStyle name="Normal 6 5 2 2 10" xfId="5283" xr:uid="{00000000-0005-0000-0000-00003B720000}"/>
    <cellStyle name="Normal 6 5 2 2 11" xfId="3054" xr:uid="{00000000-0005-0000-0000-00003C720000}"/>
    <cellStyle name="Normal 6 5 2 2 2" xfId="1918" xr:uid="{00000000-0005-0000-0000-00003D720000}"/>
    <cellStyle name="Normal 6 5 2 2 2 10" xfId="3866" xr:uid="{00000000-0005-0000-0000-00003E720000}"/>
    <cellStyle name="Normal 6 5 2 2 2 2" xfId="7476" xr:uid="{00000000-0005-0000-0000-00003F720000}"/>
    <cellStyle name="Normal 6 5 2 2 2 2 2" xfId="17819" xr:uid="{00000000-0005-0000-0000-000040720000}"/>
    <cellStyle name="Normal 6 5 2 2 2 2 2 2" xfId="41143" xr:uid="{00000000-0005-0000-0000-000041720000}"/>
    <cellStyle name="Normal 6 5 2 2 2 2 3" xfId="12645" xr:uid="{00000000-0005-0000-0000-000042720000}"/>
    <cellStyle name="Normal 6 5 2 2 2 2 3 2" xfId="35828" xr:uid="{00000000-0005-0000-0000-000043720000}"/>
    <cellStyle name="Normal 6 5 2 2 2 2 4" xfId="30518" xr:uid="{00000000-0005-0000-0000-000044720000}"/>
    <cellStyle name="Normal 6 5 2 2 2 2 5" xfId="25203" xr:uid="{00000000-0005-0000-0000-000045720000}"/>
    <cellStyle name="Normal 6 5 2 2 2 3" xfId="9109" xr:uid="{00000000-0005-0000-0000-000046720000}"/>
    <cellStyle name="Normal 6 5 2 2 2 3 2" xfId="19566" xr:uid="{00000000-0005-0000-0000-000047720000}"/>
    <cellStyle name="Normal 6 5 2 2 2 3 2 2" xfId="42911" xr:uid="{00000000-0005-0000-0000-000048720000}"/>
    <cellStyle name="Normal 6 5 2 2 2 3 3" xfId="14412" xr:uid="{00000000-0005-0000-0000-000049720000}"/>
    <cellStyle name="Normal 6 5 2 2 2 3 3 2" xfId="37596" xr:uid="{00000000-0005-0000-0000-00004A720000}"/>
    <cellStyle name="Normal 6 5 2 2 2 3 4" xfId="32286" xr:uid="{00000000-0005-0000-0000-00004B720000}"/>
    <cellStyle name="Normal 6 5 2 2 2 3 5" xfId="26971" xr:uid="{00000000-0005-0000-0000-00004C720000}"/>
    <cellStyle name="Normal 6 5 2 2 2 4" xfId="16193" xr:uid="{00000000-0005-0000-0000-00004D720000}"/>
    <cellStyle name="Normal 6 5 2 2 2 4 2" xfId="39380" xr:uid="{00000000-0005-0000-0000-00004E720000}"/>
    <cellStyle name="Normal 6 5 2 2 2 5" xfId="10884" xr:uid="{00000000-0005-0000-0000-00004F720000}"/>
    <cellStyle name="Normal 6 5 2 2 2 5 2" xfId="34065" xr:uid="{00000000-0005-0000-0000-000050720000}"/>
    <cellStyle name="Normal 6 5 2 2 2 6" xfId="21511" xr:uid="{00000000-0005-0000-0000-000051720000}"/>
    <cellStyle name="Normal 6 5 2 2 2 6 2" xfId="28755" xr:uid="{00000000-0005-0000-0000-000052720000}"/>
    <cellStyle name="Normal 6 5 2 2 2 7" xfId="23440" xr:uid="{00000000-0005-0000-0000-000053720000}"/>
    <cellStyle name="Normal 6 5 2 2 2 8" xfId="44706" xr:uid="{00000000-0005-0000-0000-000054720000}"/>
    <cellStyle name="Normal 6 5 2 2 2 9" xfId="5284" xr:uid="{00000000-0005-0000-0000-000055720000}"/>
    <cellStyle name="Normal 6 5 2 2 3" xfId="6676" xr:uid="{00000000-0005-0000-0000-000056720000}"/>
    <cellStyle name="Normal 6 5 2 2 3 2" xfId="17067" xr:uid="{00000000-0005-0000-0000-000057720000}"/>
    <cellStyle name="Normal 6 5 2 2 3 2 2" xfId="40331" xr:uid="{00000000-0005-0000-0000-000058720000}"/>
    <cellStyle name="Normal 6 5 2 2 3 3" xfId="11833" xr:uid="{00000000-0005-0000-0000-000059720000}"/>
    <cellStyle name="Normal 6 5 2 2 3 3 2" xfId="35016" xr:uid="{00000000-0005-0000-0000-00005A720000}"/>
    <cellStyle name="Normal 6 5 2 2 3 4" xfId="29706" xr:uid="{00000000-0005-0000-0000-00005B720000}"/>
    <cellStyle name="Normal 6 5 2 2 3 5" xfId="24391" xr:uid="{00000000-0005-0000-0000-00005C720000}"/>
    <cellStyle name="Normal 6 5 2 2 4" xfId="8356" xr:uid="{00000000-0005-0000-0000-00005D720000}"/>
    <cellStyle name="Normal 6 5 2 2 4 2" xfId="18754" xr:uid="{00000000-0005-0000-0000-00005E720000}"/>
    <cellStyle name="Normal 6 5 2 2 4 2 2" xfId="42099" xr:uid="{00000000-0005-0000-0000-00005F720000}"/>
    <cellStyle name="Normal 6 5 2 2 4 3" xfId="13600" xr:uid="{00000000-0005-0000-0000-000060720000}"/>
    <cellStyle name="Normal 6 5 2 2 4 3 2" xfId="36784" xr:uid="{00000000-0005-0000-0000-000061720000}"/>
    <cellStyle name="Normal 6 5 2 2 4 4" xfId="31474" xr:uid="{00000000-0005-0000-0000-000062720000}"/>
    <cellStyle name="Normal 6 5 2 2 4 5" xfId="26159" xr:uid="{00000000-0005-0000-0000-000063720000}"/>
    <cellStyle name="Normal 6 5 2 2 5" xfId="15381" xr:uid="{00000000-0005-0000-0000-000064720000}"/>
    <cellStyle name="Normal 6 5 2 2 5 2" xfId="38568" xr:uid="{00000000-0005-0000-0000-000065720000}"/>
    <cellStyle name="Normal 6 5 2 2 6" xfId="10072" xr:uid="{00000000-0005-0000-0000-000066720000}"/>
    <cellStyle name="Normal 6 5 2 2 6 2" xfId="33253" xr:uid="{00000000-0005-0000-0000-000067720000}"/>
    <cellStyle name="Normal 6 5 2 2 7" xfId="20699" xr:uid="{00000000-0005-0000-0000-000068720000}"/>
    <cellStyle name="Normal 6 5 2 2 7 2" xfId="27943" xr:uid="{00000000-0005-0000-0000-000069720000}"/>
    <cellStyle name="Normal 6 5 2 2 8" xfId="22628" xr:uid="{00000000-0005-0000-0000-00006A720000}"/>
    <cellStyle name="Normal 6 5 2 2 9" xfId="43894" xr:uid="{00000000-0005-0000-0000-00006B720000}"/>
    <cellStyle name="Normal 6 5 2 3" xfId="1511" xr:uid="{00000000-0005-0000-0000-00006C720000}"/>
    <cellStyle name="Normal 6 5 2 3 10" xfId="3460" xr:uid="{00000000-0005-0000-0000-00006D720000}"/>
    <cellStyle name="Normal 6 5 2 3 2" xfId="7076" xr:uid="{00000000-0005-0000-0000-00006E720000}"/>
    <cellStyle name="Normal 6 5 2 3 2 2" xfId="17437" xr:uid="{00000000-0005-0000-0000-00006F720000}"/>
    <cellStyle name="Normal 6 5 2 3 2 2 2" xfId="40737" xr:uid="{00000000-0005-0000-0000-000070720000}"/>
    <cellStyle name="Normal 6 5 2 3 2 3" xfId="12239" xr:uid="{00000000-0005-0000-0000-000071720000}"/>
    <cellStyle name="Normal 6 5 2 3 2 3 2" xfId="35422" xr:uid="{00000000-0005-0000-0000-000072720000}"/>
    <cellStyle name="Normal 6 5 2 3 2 4" xfId="30112" xr:uid="{00000000-0005-0000-0000-000073720000}"/>
    <cellStyle name="Normal 6 5 2 3 2 5" xfId="24797" xr:uid="{00000000-0005-0000-0000-000074720000}"/>
    <cellStyle name="Normal 6 5 2 3 3" xfId="8726" xr:uid="{00000000-0005-0000-0000-000075720000}"/>
    <cellStyle name="Normal 6 5 2 3 3 2" xfId="19160" xr:uid="{00000000-0005-0000-0000-000076720000}"/>
    <cellStyle name="Normal 6 5 2 3 3 2 2" xfId="42505" xr:uid="{00000000-0005-0000-0000-000077720000}"/>
    <cellStyle name="Normal 6 5 2 3 3 3" xfId="14006" xr:uid="{00000000-0005-0000-0000-000078720000}"/>
    <cellStyle name="Normal 6 5 2 3 3 3 2" xfId="37190" xr:uid="{00000000-0005-0000-0000-000079720000}"/>
    <cellStyle name="Normal 6 5 2 3 3 4" xfId="31880" xr:uid="{00000000-0005-0000-0000-00007A720000}"/>
    <cellStyle name="Normal 6 5 2 3 3 5" xfId="26565" xr:uid="{00000000-0005-0000-0000-00007B720000}"/>
    <cellStyle name="Normal 6 5 2 3 4" xfId="15787" xr:uid="{00000000-0005-0000-0000-00007C720000}"/>
    <cellStyle name="Normal 6 5 2 3 4 2" xfId="38974" xr:uid="{00000000-0005-0000-0000-00007D720000}"/>
    <cellStyle name="Normal 6 5 2 3 5" xfId="10478" xr:uid="{00000000-0005-0000-0000-00007E720000}"/>
    <cellStyle name="Normal 6 5 2 3 5 2" xfId="33659" xr:uid="{00000000-0005-0000-0000-00007F720000}"/>
    <cellStyle name="Normal 6 5 2 3 6" xfId="21105" xr:uid="{00000000-0005-0000-0000-000080720000}"/>
    <cellStyle name="Normal 6 5 2 3 6 2" xfId="28349" xr:uid="{00000000-0005-0000-0000-000081720000}"/>
    <cellStyle name="Normal 6 5 2 3 7" xfId="23034" xr:uid="{00000000-0005-0000-0000-000082720000}"/>
    <cellStyle name="Normal 6 5 2 3 8" xfId="44300" xr:uid="{00000000-0005-0000-0000-000083720000}"/>
    <cellStyle name="Normal 6 5 2 3 9" xfId="5285" xr:uid="{00000000-0005-0000-0000-000084720000}"/>
    <cellStyle name="Normal 6 5 2 4" xfId="6277" xr:uid="{00000000-0005-0000-0000-000085720000}"/>
    <cellStyle name="Normal 6 5 2 4 2" xfId="16709" xr:uid="{00000000-0005-0000-0000-000086720000}"/>
    <cellStyle name="Normal 6 5 2 4 2 2" xfId="39925" xr:uid="{00000000-0005-0000-0000-000087720000}"/>
    <cellStyle name="Normal 6 5 2 4 3" xfId="11427" xr:uid="{00000000-0005-0000-0000-000088720000}"/>
    <cellStyle name="Normal 6 5 2 4 3 2" xfId="34610" xr:uid="{00000000-0005-0000-0000-000089720000}"/>
    <cellStyle name="Normal 6 5 2 4 4" xfId="29300" xr:uid="{00000000-0005-0000-0000-00008A720000}"/>
    <cellStyle name="Normal 6 5 2 4 5" xfId="23985" xr:uid="{00000000-0005-0000-0000-00008B720000}"/>
    <cellStyle name="Normal 6 5 2 5" xfId="7998" xr:uid="{00000000-0005-0000-0000-00008C720000}"/>
    <cellStyle name="Normal 6 5 2 5 2" xfId="18349" xr:uid="{00000000-0005-0000-0000-00008D720000}"/>
    <cellStyle name="Normal 6 5 2 5 2 2" xfId="41693" xr:uid="{00000000-0005-0000-0000-00008E720000}"/>
    <cellStyle name="Normal 6 5 2 5 3" xfId="13194" xr:uid="{00000000-0005-0000-0000-00008F720000}"/>
    <cellStyle name="Normal 6 5 2 5 3 2" xfId="36378" xr:uid="{00000000-0005-0000-0000-000090720000}"/>
    <cellStyle name="Normal 6 5 2 5 4" xfId="31068" xr:uid="{00000000-0005-0000-0000-000091720000}"/>
    <cellStyle name="Normal 6 5 2 5 5" xfId="25753" xr:uid="{00000000-0005-0000-0000-000092720000}"/>
    <cellStyle name="Normal 6 5 2 6" xfId="14975" xr:uid="{00000000-0005-0000-0000-000093720000}"/>
    <cellStyle name="Normal 6 5 2 6 2" xfId="38162" xr:uid="{00000000-0005-0000-0000-000094720000}"/>
    <cellStyle name="Normal 6 5 2 7" xfId="9666" xr:uid="{00000000-0005-0000-0000-000095720000}"/>
    <cellStyle name="Normal 6 5 2 7 2" xfId="32847" xr:uid="{00000000-0005-0000-0000-000096720000}"/>
    <cellStyle name="Normal 6 5 2 8" xfId="20293" xr:uid="{00000000-0005-0000-0000-000097720000}"/>
    <cellStyle name="Normal 6 5 2 8 2" xfId="27537" xr:uid="{00000000-0005-0000-0000-000098720000}"/>
    <cellStyle name="Normal 6 5 2 9" xfId="22222" xr:uid="{00000000-0005-0000-0000-000099720000}"/>
    <cellStyle name="Normal 6 5 3" xfId="824" xr:uid="{00000000-0005-0000-0000-00009A720000}"/>
    <cellStyle name="Normal 6 5 3 10" xfId="43617" xr:uid="{00000000-0005-0000-0000-00009B720000}"/>
    <cellStyle name="Normal 6 5 3 11" xfId="5286" xr:uid="{00000000-0005-0000-0000-00009C720000}"/>
    <cellStyle name="Normal 6 5 3 12" xfId="2777" xr:uid="{00000000-0005-0000-0000-00009D720000}"/>
    <cellStyle name="Normal 6 5 3 2" xfId="1232" xr:uid="{00000000-0005-0000-0000-00009E720000}"/>
    <cellStyle name="Normal 6 5 3 2 10" xfId="5287" xr:uid="{00000000-0005-0000-0000-00009F720000}"/>
    <cellStyle name="Normal 6 5 3 2 11" xfId="3183" xr:uid="{00000000-0005-0000-0000-0000A0720000}"/>
    <cellStyle name="Normal 6 5 3 2 2" xfId="2047" xr:uid="{00000000-0005-0000-0000-0000A1720000}"/>
    <cellStyle name="Normal 6 5 3 2 2 10" xfId="3995" xr:uid="{00000000-0005-0000-0000-0000A2720000}"/>
    <cellStyle name="Normal 6 5 3 2 2 2" xfId="7603" xr:uid="{00000000-0005-0000-0000-0000A3720000}"/>
    <cellStyle name="Normal 6 5 3 2 2 2 2" xfId="17936" xr:uid="{00000000-0005-0000-0000-0000A4720000}"/>
    <cellStyle name="Normal 6 5 3 2 2 2 2 2" xfId="41272" xr:uid="{00000000-0005-0000-0000-0000A5720000}"/>
    <cellStyle name="Normal 6 5 3 2 2 2 3" xfId="12774" xr:uid="{00000000-0005-0000-0000-0000A6720000}"/>
    <cellStyle name="Normal 6 5 3 2 2 2 3 2" xfId="35957" xr:uid="{00000000-0005-0000-0000-0000A7720000}"/>
    <cellStyle name="Normal 6 5 3 2 2 2 4" xfId="30647" xr:uid="{00000000-0005-0000-0000-0000A8720000}"/>
    <cellStyle name="Normal 6 5 3 2 2 2 5" xfId="25332" xr:uid="{00000000-0005-0000-0000-0000A9720000}"/>
    <cellStyle name="Normal 6 5 3 2 2 3" xfId="9226" xr:uid="{00000000-0005-0000-0000-0000AA720000}"/>
    <cellStyle name="Normal 6 5 3 2 2 3 2" xfId="19695" xr:uid="{00000000-0005-0000-0000-0000AB720000}"/>
    <cellStyle name="Normal 6 5 3 2 2 3 2 2" xfId="43040" xr:uid="{00000000-0005-0000-0000-0000AC720000}"/>
    <cellStyle name="Normal 6 5 3 2 2 3 3" xfId="14541" xr:uid="{00000000-0005-0000-0000-0000AD720000}"/>
    <cellStyle name="Normal 6 5 3 2 2 3 3 2" xfId="37725" xr:uid="{00000000-0005-0000-0000-0000AE720000}"/>
    <cellStyle name="Normal 6 5 3 2 2 3 4" xfId="32415" xr:uid="{00000000-0005-0000-0000-0000AF720000}"/>
    <cellStyle name="Normal 6 5 3 2 2 3 5" xfId="27100" xr:uid="{00000000-0005-0000-0000-0000B0720000}"/>
    <cellStyle name="Normal 6 5 3 2 2 4" xfId="16322" xr:uid="{00000000-0005-0000-0000-0000B1720000}"/>
    <cellStyle name="Normal 6 5 3 2 2 4 2" xfId="39509" xr:uid="{00000000-0005-0000-0000-0000B2720000}"/>
    <cellStyle name="Normal 6 5 3 2 2 5" xfId="11013" xr:uid="{00000000-0005-0000-0000-0000B3720000}"/>
    <cellStyle name="Normal 6 5 3 2 2 5 2" xfId="34194" xr:uid="{00000000-0005-0000-0000-0000B4720000}"/>
    <cellStyle name="Normal 6 5 3 2 2 6" xfId="21640" xr:uid="{00000000-0005-0000-0000-0000B5720000}"/>
    <cellStyle name="Normal 6 5 3 2 2 6 2" xfId="28884" xr:uid="{00000000-0005-0000-0000-0000B6720000}"/>
    <cellStyle name="Normal 6 5 3 2 2 7" xfId="23569" xr:uid="{00000000-0005-0000-0000-0000B7720000}"/>
    <cellStyle name="Normal 6 5 3 2 2 8" xfId="44835" xr:uid="{00000000-0005-0000-0000-0000B8720000}"/>
    <cellStyle name="Normal 6 5 3 2 2 9" xfId="5288" xr:uid="{00000000-0005-0000-0000-0000B9720000}"/>
    <cellStyle name="Normal 6 5 3 2 3" xfId="6803" xr:uid="{00000000-0005-0000-0000-0000BA720000}"/>
    <cellStyle name="Normal 6 5 3 2 3 2" xfId="17172" xr:uid="{00000000-0005-0000-0000-0000BB720000}"/>
    <cellStyle name="Normal 6 5 3 2 3 2 2" xfId="40460" xr:uid="{00000000-0005-0000-0000-0000BC720000}"/>
    <cellStyle name="Normal 6 5 3 2 3 3" xfId="11962" xr:uid="{00000000-0005-0000-0000-0000BD720000}"/>
    <cellStyle name="Normal 6 5 3 2 3 3 2" xfId="35145" xr:uid="{00000000-0005-0000-0000-0000BE720000}"/>
    <cellStyle name="Normal 6 5 3 2 3 4" xfId="29835" xr:uid="{00000000-0005-0000-0000-0000BF720000}"/>
    <cellStyle name="Normal 6 5 3 2 3 5" xfId="24520" xr:uid="{00000000-0005-0000-0000-0000C0720000}"/>
    <cellStyle name="Normal 6 5 3 2 4" xfId="8461" xr:uid="{00000000-0005-0000-0000-0000C1720000}"/>
    <cellStyle name="Normal 6 5 3 2 4 2" xfId="18883" xr:uid="{00000000-0005-0000-0000-0000C2720000}"/>
    <cellStyle name="Normal 6 5 3 2 4 2 2" xfId="42228" xr:uid="{00000000-0005-0000-0000-0000C3720000}"/>
    <cellStyle name="Normal 6 5 3 2 4 3" xfId="13729" xr:uid="{00000000-0005-0000-0000-0000C4720000}"/>
    <cellStyle name="Normal 6 5 3 2 4 3 2" xfId="36913" xr:uid="{00000000-0005-0000-0000-0000C5720000}"/>
    <cellStyle name="Normal 6 5 3 2 4 4" xfId="31603" xr:uid="{00000000-0005-0000-0000-0000C6720000}"/>
    <cellStyle name="Normal 6 5 3 2 4 5" xfId="26288" xr:uid="{00000000-0005-0000-0000-0000C7720000}"/>
    <cellStyle name="Normal 6 5 3 2 5" xfId="15510" xr:uid="{00000000-0005-0000-0000-0000C8720000}"/>
    <cellStyle name="Normal 6 5 3 2 5 2" xfId="38697" xr:uid="{00000000-0005-0000-0000-0000C9720000}"/>
    <cellStyle name="Normal 6 5 3 2 6" xfId="10201" xr:uid="{00000000-0005-0000-0000-0000CA720000}"/>
    <cellStyle name="Normal 6 5 3 2 6 2" xfId="33382" xr:uid="{00000000-0005-0000-0000-0000CB720000}"/>
    <cellStyle name="Normal 6 5 3 2 7" xfId="20828" xr:uid="{00000000-0005-0000-0000-0000CC720000}"/>
    <cellStyle name="Normal 6 5 3 2 7 2" xfId="28072" xr:uid="{00000000-0005-0000-0000-0000CD720000}"/>
    <cellStyle name="Normal 6 5 3 2 8" xfId="22757" xr:uid="{00000000-0005-0000-0000-0000CE720000}"/>
    <cellStyle name="Normal 6 5 3 2 9" xfId="44023" xr:uid="{00000000-0005-0000-0000-0000CF720000}"/>
    <cellStyle name="Normal 6 5 3 3" xfId="1640" xr:uid="{00000000-0005-0000-0000-0000D0720000}"/>
    <cellStyle name="Normal 6 5 3 3 10" xfId="3589" xr:uid="{00000000-0005-0000-0000-0000D1720000}"/>
    <cellStyle name="Normal 6 5 3 3 2" xfId="7203" xr:uid="{00000000-0005-0000-0000-0000D2720000}"/>
    <cellStyle name="Normal 6 5 3 3 2 2" xfId="17554" xr:uid="{00000000-0005-0000-0000-0000D3720000}"/>
    <cellStyle name="Normal 6 5 3 3 2 2 2" xfId="40866" xr:uid="{00000000-0005-0000-0000-0000D4720000}"/>
    <cellStyle name="Normal 6 5 3 3 2 3" xfId="12368" xr:uid="{00000000-0005-0000-0000-0000D5720000}"/>
    <cellStyle name="Normal 6 5 3 3 2 3 2" xfId="35551" xr:uid="{00000000-0005-0000-0000-0000D6720000}"/>
    <cellStyle name="Normal 6 5 3 3 2 4" xfId="30241" xr:uid="{00000000-0005-0000-0000-0000D7720000}"/>
    <cellStyle name="Normal 6 5 3 3 2 5" xfId="24926" xr:uid="{00000000-0005-0000-0000-0000D8720000}"/>
    <cellStyle name="Normal 6 5 3 3 3" xfId="8843" xr:uid="{00000000-0005-0000-0000-0000D9720000}"/>
    <cellStyle name="Normal 6 5 3 3 3 2" xfId="19289" xr:uid="{00000000-0005-0000-0000-0000DA720000}"/>
    <cellStyle name="Normal 6 5 3 3 3 2 2" xfId="42634" xr:uid="{00000000-0005-0000-0000-0000DB720000}"/>
    <cellStyle name="Normal 6 5 3 3 3 3" xfId="14135" xr:uid="{00000000-0005-0000-0000-0000DC720000}"/>
    <cellStyle name="Normal 6 5 3 3 3 3 2" xfId="37319" xr:uid="{00000000-0005-0000-0000-0000DD720000}"/>
    <cellStyle name="Normal 6 5 3 3 3 4" xfId="32009" xr:uid="{00000000-0005-0000-0000-0000DE720000}"/>
    <cellStyle name="Normal 6 5 3 3 3 5" xfId="26694" xr:uid="{00000000-0005-0000-0000-0000DF720000}"/>
    <cellStyle name="Normal 6 5 3 3 4" xfId="15916" xr:uid="{00000000-0005-0000-0000-0000E0720000}"/>
    <cellStyle name="Normal 6 5 3 3 4 2" xfId="39103" xr:uid="{00000000-0005-0000-0000-0000E1720000}"/>
    <cellStyle name="Normal 6 5 3 3 5" xfId="10607" xr:uid="{00000000-0005-0000-0000-0000E2720000}"/>
    <cellStyle name="Normal 6 5 3 3 5 2" xfId="33788" xr:uid="{00000000-0005-0000-0000-0000E3720000}"/>
    <cellStyle name="Normal 6 5 3 3 6" xfId="21234" xr:uid="{00000000-0005-0000-0000-0000E4720000}"/>
    <cellStyle name="Normal 6 5 3 3 6 2" xfId="28478" xr:uid="{00000000-0005-0000-0000-0000E5720000}"/>
    <cellStyle name="Normal 6 5 3 3 7" xfId="23163" xr:uid="{00000000-0005-0000-0000-0000E6720000}"/>
    <cellStyle name="Normal 6 5 3 3 8" xfId="44429" xr:uid="{00000000-0005-0000-0000-0000E7720000}"/>
    <cellStyle name="Normal 6 5 3 3 9" xfId="5289" xr:uid="{00000000-0005-0000-0000-0000E8720000}"/>
    <cellStyle name="Normal 6 5 3 4" xfId="6404" xr:uid="{00000000-0005-0000-0000-0000E9720000}"/>
    <cellStyle name="Normal 6 5 3 4 2" xfId="16814" xr:uid="{00000000-0005-0000-0000-0000EA720000}"/>
    <cellStyle name="Normal 6 5 3 4 2 2" xfId="40054" xr:uid="{00000000-0005-0000-0000-0000EB720000}"/>
    <cellStyle name="Normal 6 5 3 4 3" xfId="11556" xr:uid="{00000000-0005-0000-0000-0000EC720000}"/>
    <cellStyle name="Normal 6 5 3 4 3 2" xfId="34739" xr:uid="{00000000-0005-0000-0000-0000ED720000}"/>
    <cellStyle name="Normal 6 5 3 4 4" xfId="29429" xr:uid="{00000000-0005-0000-0000-0000EE720000}"/>
    <cellStyle name="Normal 6 5 3 4 5" xfId="24114" xr:uid="{00000000-0005-0000-0000-0000EF720000}"/>
    <cellStyle name="Normal 6 5 3 5" xfId="8103" xr:uid="{00000000-0005-0000-0000-0000F0720000}"/>
    <cellStyle name="Normal 6 5 3 5 2" xfId="18478" xr:uid="{00000000-0005-0000-0000-0000F1720000}"/>
    <cellStyle name="Normal 6 5 3 5 2 2" xfId="41822" xr:uid="{00000000-0005-0000-0000-0000F2720000}"/>
    <cellStyle name="Normal 6 5 3 5 3" xfId="13323" xr:uid="{00000000-0005-0000-0000-0000F3720000}"/>
    <cellStyle name="Normal 6 5 3 5 3 2" xfId="36507" xr:uid="{00000000-0005-0000-0000-0000F4720000}"/>
    <cellStyle name="Normal 6 5 3 5 4" xfId="31197" xr:uid="{00000000-0005-0000-0000-0000F5720000}"/>
    <cellStyle name="Normal 6 5 3 5 5" xfId="25882" xr:uid="{00000000-0005-0000-0000-0000F6720000}"/>
    <cellStyle name="Normal 6 5 3 6" xfId="15104" xr:uid="{00000000-0005-0000-0000-0000F7720000}"/>
    <cellStyle name="Normal 6 5 3 6 2" xfId="38291" xr:uid="{00000000-0005-0000-0000-0000F8720000}"/>
    <cellStyle name="Normal 6 5 3 7" xfId="9795" xr:uid="{00000000-0005-0000-0000-0000F9720000}"/>
    <cellStyle name="Normal 6 5 3 7 2" xfId="32976" xr:uid="{00000000-0005-0000-0000-0000FA720000}"/>
    <cellStyle name="Normal 6 5 3 8" xfId="20422" xr:uid="{00000000-0005-0000-0000-0000FB720000}"/>
    <cellStyle name="Normal 6 5 3 8 2" xfId="27666" xr:uid="{00000000-0005-0000-0000-0000FC720000}"/>
    <cellStyle name="Normal 6 5 3 9" xfId="22351" xr:uid="{00000000-0005-0000-0000-0000FD720000}"/>
    <cellStyle name="Normal 6 5 4" xfId="968" xr:uid="{00000000-0005-0000-0000-0000FE720000}"/>
    <cellStyle name="Normal 6 5 4 10" xfId="5290" xr:uid="{00000000-0005-0000-0000-0000FF720000}"/>
    <cellStyle name="Normal 6 5 4 11" xfId="2919" xr:uid="{00000000-0005-0000-0000-000000730000}"/>
    <cellStyle name="Normal 6 5 4 2" xfId="1783" xr:uid="{00000000-0005-0000-0000-000001730000}"/>
    <cellStyle name="Normal 6 5 4 2 10" xfId="3731" xr:uid="{00000000-0005-0000-0000-000002730000}"/>
    <cellStyle name="Normal 6 5 4 2 2" xfId="7343" xr:uid="{00000000-0005-0000-0000-000003730000}"/>
    <cellStyle name="Normal 6 5 4 2 2 2" xfId="17696" xr:uid="{00000000-0005-0000-0000-000004730000}"/>
    <cellStyle name="Normal 6 5 4 2 2 2 2" xfId="41008" xr:uid="{00000000-0005-0000-0000-000005730000}"/>
    <cellStyle name="Normal 6 5 4 2 2 3" xfId="12510" xr:uid="{00000000-0005-0000-0000-000006730000}"/>
    <cellStyle name="Normal 6 5 4 2 2 3 2" xfId="35693" xr:uid="{00000000-0005-0000-0000-000007730000}"/>
    <cellStyle name="Normal 6 5 4 2 2 4" xfId="30383" xr:uid="{00000000-0005-0000-0000-000008730000}"/>
    <cellStyle name="Normal 6 5 4 2 2 5" xfId="25068" xr:uid="{00000000-0005-0000-0000-000009730000}"/>
    <cellStyle name="Normal 6 5 4 2 3" xfId="8986" xr:uid="{00000000-0005-0000-0000-00000A730000}"/>
    <cellStyle name="Normal 6 5 4 2 3 2" xfId="19431" xr:uid="{00000000-0005-0000-0000-00000B730000}"/>
    <cellStyle name="Normal 6 5 4 2 3 2 2" xfId="42776" xr:uid="{00000000-0005-0000-0000-00000C730000}"/>
    <cellStyle name="Normal 6 5 4 2 3 3" xfId="14277" xr:uid="{00000000-0005-0000-0000-00000D730000}"/>
    <cellStyle name="Normal 6 5 4 2 3 3 2" xfId="37461" xr:uid="{00000000-0005-0000-0000-00000E730000}"/>
    <cellStyle name="Normal 6 5 4 2 3 4" xfId="32151" xr:uid="{00000000-0005-0000-0000-00000F730000}"/>
    <cellStyle name="Normal 6 5 4 2 3 5" xfId="26836" xr:uid="{00000000-0005-0000-0000-000010730000}"/>
    <cellStyle name="Normal 6 5 4 2 4" xfId="16058" xr:uid="{00000000-0005-0000-0000-000011730000}"/>
    <cellStyle name="Normal 6 5 4 2 4 2" xfId="39245" xr:uid="{00000000-0005-0000-0000-000012730000}"/>
    <cellStyle name="Normal 6 5 4 2 5" xfId="10749" xr:uid="{00000000-0005-0000-0000-000013730000}"/>
    <cellStyle name="Normal 6 5 4 2 5 2" xfId="33930" xr:uid="{00000000-0005-0000-0000-000014730000}"/>
    <cellStyle name="Normal 6 5 4 2 6" xfId="21376" xr:uid="{00000000-0005-0000-0000-000015730000}"/>
    <cellStyle name="Normal 6 5 4 2 6 2" xfId="28620" xr:uid="{00000000-0005-0000-0000-000016730000}"/>
    <cellStyle name="Normal 6 5 4 2 7" xfId="23305" xr:uid="{00000000-0005-0000-0000-000017730000}"/>
    <cellStyle name="Normal 6 5 4 2 8" xfId="44571" xr:uid="{00000000-0005-0000-0000-000018730000}"/>
    <cellStyle name="Normal 6 5 4 2 9" xfId="5291" xr:uid="{00000000-0005-0000-0000-000019730000}"/>
    <cellStyle name="Normal 6 5 4 3" xfId="6543" xr:uid="{00000000-0005-0000-0000-00001A730000}"/>
    <cellStyle name="Normal 6 5 4 3 2" xfId="16944" xr:uid="{00000000-0005-0000-0000-00001B730000}"/>
    <cellStyle name="Normal 6 5 4 3 2 2" xfId="40196" xr:uid="{00000000-0005-0000-0000-00001C730000}"/>
    <cellStyle name="Normal 6 5 4 3 3" xfId="11698" xr:uid="{00000000-0005-0000-0000-00001D730000}"/>
    <cellStyle name="Normal 6 5 4 3 3 2" xfId="34881" xr:uid="{00000000-0005-0000-0000-00001E730000}"/>
    <cellStyle name="Normal 6 5 4 3 4" xfId="29571" xr:uid="{00000000-0005-0000-0000-00001F730000}"/>
    <cellStyle name="Normal 6 5 4 3 5" xfId="24256" xr:uid="{00000000-0005-0000-0000-000020730000}"/>
    <cellStyle name="Normal 6 5 4 4" xfId="8233" xr:uid="{00000000-0005-0000-0000-000021730000}"/>
    <cellStyle name="Normal 6 5 4 4 2" xfId="18619" xr:uid="{00000000-0005-0000-0000-000022730000}"/>
    <cellStyle name="Normal 6 5 4 4 2 2" xfId="41964" xr:uid="{00000000-0005-0000-0000-000023730000}"/>
    <cellStyle name="Normal 6 5 4 4 3" xfId="13465" xr:uid="{00000000-0005-0000-0000-000024730000}"/>
    <cellStyle name="Normal 6 5 4 4 3 2" xfId="36649" xr:uid="{00000000-0005-0000-0000-000025730000}"/>
    <cellStyle name="Normal 6 5 4 4 4" xfId="31339" xr:uid="{00000000-0005-0000-0000-000026730000}"/>
    <cellStyle name="Normal 6 5 4 4 5" xfId="26024" xr:uid="{00000000-0005-0000-0000-000027730000}"/>
    <cellStyle name="Normal 6 5 4 5" xfId="15246" xr:uid="{00000000-0005-0000-0000-000028730000}"/>
    <cellStyle name="Normal 6 5 4 5 2" xfId="38433" xr:uid="{00000000-0005-0000-0000-000029730000}"/>
    <cellStyle name="Normal 6 5 4 6" xfId="9937" xr:uid="{00000000-0005-0000-0000-00002A730000}"/>
    <cellStyle name="Normal 6 5 4 6 2" xfId="33118" xr:uid="{00000000-0005-0000-0000-00002B730000}"/>
    <cellStyle name="Normal 6 5 4 7" xfId="20564" xr:uid="{00000000-0005-0000-0000-00002C730000}"/>
    <cellStyle name="Normal 6 5 4 7 2" xfId="27808" xr:uid="{00000000-0005-0000-0000-00002D730000}"/>
    <cellStyle name="Normal 6 5 4 8" xfId="22493" xr:uid="{00000000-0005-0000-0000-00002E730000}"/>
    <cellStyle name="Normal 6 5 4 9" xfId="43759" xr:uid="{00000000-0005-0000-0000-00002F730000}"/>
    <cellStyle name="Normal 6 5 5" xfId="549" xr:uid="{00000000-0005-0000-0000-000030730000}"/>
    <cellStyle name="Normal 6 5 5 10" xfId="2513" xr:uid="{00000000-0005-0000-0000-000031730000}"/>
    <cellStyle name="Normal 6 5 5 2" xfId="6144" xr:uid="{00000000-0005-0000-0000-000032730000}"/>
    <cellStyle name="Normal 6 5 5 2 2" xfId="16586" xr:uid="{00000000-0005-0000-0000-000033730000}"/>
    <cellStyle name="Normal 6 5 5 2 2 2" xfId="39790" xr:uid="{00000000-0005-0000-0000-000034730000}"/>
    <cellStyle name="Normal 6 5 5 2 3" xfId="11292" xr:uid="{00000000-0005-0000-0000-000035730000}"/>
    <cellStyle name="Normal 6 5 5 2 3 2" xfId="34475" xr:uid="{00000000-0005-0000-0000-000036730000}"/>
    <cellStyle name="Normal 6 5 5 2 4" xfId="29165" xr:uid="{00000000-0005-0000-0000-000037730000}"/>
    <cellStyle name="Normal 6 5 5 2 5" xfId="23850" xr:uid="{00000000-0005-0000-0000-000038730000}"/>
    <cellStyle name="Normal 6 5 5 3" xfId="7875" xr:uid="{00000000-0005-0000-0000-000039730000}"/>
    <cellStyle name="Normal 6 5 5 3 2" xfId="18214" xr:uid="{00000000-0005-0000-0000-00003A730000}"/>
    <cellStyle name="Normal 6 5 5 3 2 2" xfId="41558" xr:uid="{00000000-0005-0000-0000-00003B730000}"/>
    <cellStyle name="Normal 6 5 5 3 3" xfId="13059" xr:uid="{00000000-0005-0000-0000-00003C730000}"/>
    <cellStyle name="Normal 6 5 5 3 3 2" xfId="36243" xr:uid="{00000000-0005-0000-0000-00003D730000}"/>
    <cellStyle name="Normal 6 5 5 3 4" xfId="30933" xr:uid="{00000000-0005-0000-0000-00003E730000}"/>
    <cellStyle name="Normal 6 5 5 3 5" xfId="25618" xr:uid="{00000000-0005-0000-0000-00003F730000}"/>
    <cellStyle name="Normal 6 5 5 4" xfId="14840" xr:uid="{00000000-0005-0000-0000-000040730000}"/>
    <cellStyle name="Normal 6 5 5 4 2" xfId="38027" xr:uid="{00000000-0005-0000-0000-000041730000}"/>
    <cellStyle name="Normal 6 5 5 5" xfId="9531" xr:uid="{00000000-0005-0000-0000-000042730000}"/>
    <cellStyle name="Normal 6 5 5 5 2" xfId="32712" xr:uid="{00000000-0005-0000-0000-000043730000}"/>
    <cellStyle name="Normal 6 5 5 6" xfId="20158" xr:uid="{00000000-0005-0000-0000-000044730000}"/>
    <cellStyle name="Normal 6 5 5 6 2" xfId="27402" xr:uid="{00000000-0005-0000-0000-000045730000}"/>
    <cellStyle name="Normal 6 5 5 7" xfId="22087" xr:uid="{00000000-0005-0000-0000-000046730000}"/>
    <cellStyle name="Normal 6 5 5 8" xfId="43353" xr:uid="{00000000-0005-0000-0000-000047730000}"/>
    <cellStyle name="Normal 6 5 5 9" xfId="5292" xr:uid="{00000000-0005-0000-0000-000048730000}"/>
    <cellStyle name="Normal 6 5 6" xfId="1376" xr:uid="{00000000-0005-0000-0000-000049730000}"/>
    <cellStyle name="Normal 6 5 6 10" xfId="3325" xr:uid="{00000000-0005-0000-0000-00004A730000}"/>
    <cellStyle name="Normal 6 5 6 2" xfId="6943" xr:uid="{00000000-0005-0000-0000-00004B730000}"/>
    <cellStyle name="Normal 6 5 6 2 2" xfId="17314" xr:uid="{00000000-0005-0000-0000-00004C730000}"/>
    <cellStyle name="Normal 6 5 6 2 2 2" xfId="40602" xr:uid="{00000000-0005-0000-0000-00004D730000}"/>
    <cellStyle name="Normal 6 5 6 2 3" xfId="12104" xr:uid="{00000000-0005-0000-0000-00004E730000}"/>
    <cellStyle name="Normal 6 5 6 2 3 2" xfId="35287" xr:uid="{00000000-0005-0000-0000-00004F730000}"/>
    <cellStyle name="Normal 6 5 6 2 4" xfId="29977" xr:uid="{00000000-0005-0000-0000-000050730000}"/>
    <cellStyle name="Normal 6 5 6 2 5" xfId="24662" xr:uid="{00000000-0005-0000-0000-000051730000}"/>
    <cellStyle name="Normal 6 5 6 3" xfId="8603" xr:uid="{00000000-0005-0000-0000-000052730000}"/>
    <cellStyle name="Normal 6 5 6 3 2" xfId="19025" xr:uid="{00000000-0005-0000-0000-000053730000}"/>
    <cellStyle name="Normal 6 5 6 3 2 2" xfId="42370" xr:uid="{00000000-0005-0000-0000-000054730000}"/>
    <cellStyle name="Normal 6 5 6 3 3" xfId="13871" xr:uid="{00000000-0005-0000-0000-000055730000}"/>
    <cellStyle name="Normal 6 5 6 3 3 2" xfId="37055" xr:uid="{00000000-0005-0000-0000-000056730000}"/>
    <cellStyle name="Normal 6 5 6 3 4" xfId="31745" xr:uid="{00000000-0005-0000-0000-000057730000}"/>
    <cellStyle name="Normal 6 5 6 3 5" xfId="26430" xr:uid="{00000000-0005-0000-0000-000058730000}"/>
    <cellStyle name="Normal 6 5 6 4" xfId="15652" xr:uid="{00000000-0005-0000-0000-000059730000}"/>
    <cellStyle name="Normal 6 5 6 4 2" xfId="38839" xr:uid="{00000000-0005-0000-0000-00005A730000}"/>
    <cellStyle name="Normal 6 5 6 5" xfId="10343" xr:uid="{00000000-0005-0000-0000-00005B730000}"/>
    <cellStyle name="Normal 6 5 6 5 2" xfId="33524" xr:uid="{00000000-0005-0000-0000-00005C730000}"/>
    <cellStyle name="Normal 6 5 6 6" xfId="20970" xr:uid="{00000000-0005-0000-0000-00005D730000}"/>
    <cellStyle name="Normal 6 5 6 6 2" xfId="28214" xr:uid="{00000000-0005-0000-0000-00005E730000}"/>
    <cellStyle name="Normal 6 5 6 7" xfId="22899" xr:uid="{00000000-0005-0000-0000-00005F730000}"/>
    <cellStyle name="Normal 6 5 6 8" xfId="44165" xr:uid="{00000000-0005-0000-0000-000060730000}"/>
    <cellStyle name="Normal 6 5 6 9" xfId="5293" xr:uid="{00000000-0005-0000-0000-000061730000}"/>
    <cellStyle name="Normal 6 5 7" xfId="6016" xr:uid="{00000000-0005-0000-0000-000062730000}"/>
    <cellStyle name="Normal 6 5 7 2" xfId="16468" xr:uid="{00000000-0005-0000-0000-000063730000}"/>
    <cellStyle name="Normal 6 5 7 2 2" xfId="39656" xr:uid="{00000000-0005-0000-0000-000064730000}"/>
    <cellStyle name="Normal 6 5 7 3" xfId="11158" xr:uid="{00000000-0005-0000-0000-000065730000}"/>
    <cellStyle name="Normal 6 5 7 3 2" xfId="34341" xr:uid="{00000000-0005-0000-0000-000066730000}"/>
    <cellStyle name="Normal 6 5 7 4" xfId="29031" xr:uid="{00000000-0005-0000-0000-000067730000}"/>
    <cellStyle name="Normal 6 5 7 5" xfId="23716" xr:uid="{00000000-0005-0000-0000-000068730000}"/>
    <cellStyle name="Normal 6 5 8" xfId="7755" xr:uid="{00000000-0005-0000-0000-000069730000}"/>
    <cellStyle name="Normal 6 5 8 2" xfId="18086" xr:uid="{00000000-0005-0000-0000-00006A730000}"/>
    <cellStyle name="Normal 6 5 8 2 2" xfId="41424" xr:uid="{00000000-0005-0000-0000-00006B730000}"/>
    <cellStyle name="Normal 6 5 8 3" xfId="12925" xr:uid="{00000000-0005-0000-0000-00006C730000}"/>
    <cellStyle name="Normal 6 5 8 3 2" xfId="36109" xr:uid="{00000000-0005-0000-0000-00006D730000}"/>
    <cellStyle name="Normal 6 5 8 4" xfId="30799" xr:uid="{00000000-0005-0000-0000-00006E730000}"/>
    <cellStyle name="Normal 6 5 8 5" xfId="25484" xr:uid="{00000000-0005-0000-0000-00006F730000}"/>
    <cellStyle name="Normal 6 5 9" xfId="14707" xr:uid="{00000000-0005-0000-0000-000070730000}"/>
    <cellStyle name="Normal 6 5 9 2" xfId="37893" xr:uid="{00000000-0005-0000-0000-000071730000}"/>
    <cellStyle name="Normal 6 6" xfId="465" xr:uid="{00000000-0005-0000-0000-000072730000}"/>
    <cellStyle name="Normal 6 6 10" xfId="9447" xr:uid="{00000000-0005-0000-0000-000073730000}"/>
    <cellStyle name="Normal 6 6 10 2" xfId="32628" xr:uid="{00000000-0005-0000-0000-000074730000}"/>
    <cellStyle name="Normal 6 6 11" xfId="20074" xr:uid="{00000000-0005-0000-0000-000075730000}"/>
    <cellStyle name="Normal 6 6 11 2" xfId="27318" xr:uid="{00000000-0005-0000-0000-000076730000}"/>
    <cellStyle name="Normal 6 6 12" xfId="22003" xr:uid="{00000000-0005-0000-0000-000077730000}"/>
    <cellStyle name="Normal 6 6 13" xfId="43269" xr:uid="{00000000-0005-0000-0000-000078730000}"/>
    <cellStyle name="Normal 6 6 14" xfId="5294" xr:uid="{00000000-0005-0000-0000-000079730000}"/>
    <cellStyle name="Normal 6 6 15" xfId="2429" xr:uid="{00000000-0005-0000-0000-00007A730000}"/>
    <cellStyle name="Normal 6 6 2" xfId="737" xr:uid="{00000000-0005-0000-0000-00007B730000}"/>
    <cellStyle name="Normal 6 6 2 10" xfId="43538" xr:uid="{00000000-0005-0000-0000-00007C730000}"/>
    <cellStyle name="Normal 6 6 2 11" xfId="5295" xr:uid="{00000000-0005-0000-0000-00007D730000}"/>
    <cellStyle name="Normal 6 6 2 12" xfId="2698" xr:uid="{00000000-0005-0000-0000-00007E730000}"/>
    <cellStyle name="Normal 6 6 2 2" xfId="1153" xr:uid="{00000000-0005-0000-0000-00007F730000}"/>
    <cellStyle name="Normal 6 6 2 2 10" xfId="5296" xr:uid="{00000000-0005-0000-0000-000080730000}"/>
    <cellStyle name="Normal 6 6 2 2 11" xfId="3104" xr:uid="{00000000-0005-0000-0000-000081730000}"/>
    <cellStyle name="Normal 6 6 2 2 2" xfId="1968" xr:uid="{00000000-0005-0000-0000-000082730000}"/>
    <cellStyle name="Normal 6 6 2 2 2 10" xfId="3916" xr:uid="{00000000-0005-0000-0000-000083730000}"/>
    <cellStyle name="Normal 6 6 2 2 2 2" xfId="7525" xr:uid="{00000000-0005-0000-0000-000084730000}"/>
    <cellStyle name="Normal 6 6 2 2 2 2 2" xfId="17869" xr:uid="{00000000-0005-0000-0000-000085730000}"/>
    <cellStyle name="Normal 6 6 2 2 2 2 2 2" xfId="41193" xr:uid="{00000000-0005-0000-0000-000086730000}"/>
    <cellStyle name="Normal 6 6 2 2 2 2 3" xfId="12695" xr:uid="{00000000-0005-0000-0000-000087730000}"/>
    <cellStyle name="Normal 6 6 2 2 2 2 3 2" xfId="35878" xr:uid="{00000000-0005-0000-0000-000088730000}"/>
    <cellStyle name="Normal 6 6 2 2 2 2 4" xfId="30568" xr:uid="{00000000-0005-0000-0000-000089730000}"/>
    <cellStyle name="Normal 6 6 2 2 2 2 5" xfId="25253" xr:uid="{00000000-0005-0000-0000-00008A730000}"/>
    <cellStyle name="Normal 6 6 2 2 2 3" xfId="9159" xr:uid="{00000000-0005-0000-0000-00008B730000}"/>
    <cellStyle name="Normal 6 6 2 2 2 3 2" xfId="19616" xr:uid="{00000000-0005-0000-0000-00008C730000}"/>
    <cellStyle name="Normal 6 6 2 2 2 3 2 2" xfId="42961" xr:uid="{00000000-0005-0000-0000-00008D730000}"/>
    <cellStyle name="Normal 6 6 2 2 2 3 3" xfId="14462" xr:uid="{00000000-0005-0000-0000-00008E730000}"/>
    <cellStyle name="Normal 6 6 2 2 2 3 3 2" xfId="37646" xr:uid="{00000000-0005-0000-0000-00008F730000}"/>
    <cellStyle name="Normal 6 6 2 2 2 3 4" xfId="32336" xr:uid="{00000000-0005-0000-0000-000090730000}"/>
    <cellStyle name="Normal 6 6 2 2 2 3 5" xfId="27021" xr:uid="{00000000-0005-0000-0000-000091730000}"/>
    <cellStyle name="Normal 6 6 2 2 2 4" xfId="16243" xr:uid="{00000000-0005-0000-0000-000092730000}"/>
    <cellStyle name="Normal 6 6 2 2 2 4 2" xfId="39430" xr:uid="{00000000-0005-0000-0000-000093730000}"/>
    <cellStyle name="Normal 6 6 2 2 2 5" xfId="10934" xr:uid="{00000000-0005-0000-0000-000094730000}"/>
    <cellStyle name="Normal 6 6 2 2 2 5 2" xfId="34115" xr:uid="{00000000-0005-0000-0000-000095730000}"/>
    <cellStyle name="Normal 6 6 2 2 2 6" xfId="21561" xr:uid="{00000000-0005-0000-0000-000096730000}"/>
    <cellStyle name="Normal 6 6 2 2 2 6 2" xfId="28805" xr:uid="{00000000-0005-0000-0000-000097730000}"/>
    <cellStyle name="Normal 6 6 2 2 2 7" xfId="23490" xr:uid="{00000000-0005-0000-0000-000098730000}"/>
    <cellStyle name="Normal 6 6 2 2 2 8" xfId="44756" xr:uid="{00000000-0005-0000-0000-000099730000}"/>
    <cellStyle name="Normal 6 6 2 2 2 9" xfId="5297" xr:uid="{00000000-0005-0000-0000-00009A730000}"/>
    <cellStyle name="Normal 6 6 2 2 3" xfId="6725" xr:uid="{00000000-0005-0000-0000-00009B730000}"/>
    <cellStyle name="Normal 6 6 2 2 3 2" xfId="17117" xr:uid="{00000000-0005-0000-0000-00009C730000}"/>
    <cellStyle name="Normal 6 6 2 2 3 2 2" xfId="40381" xr:uid="{00000000-0005-0000-0000-00009D730000}"/>
    <cellStyle name="Normal 6 6 2 2 3 3" xfId="11883" xr:uid="{00000000-0005-0000-0000-00009E730000}"/>
    <cellStyle name="Normal 6 6 2 2 3 3 2" xfId="35066" xr:uid="{00000000-0005-0000-0000-00009F730000}"/>
    <cellStyle name="Normal 6 6 2 2 3 4" xfId="29756" xr:uid="{00000000-0005-0000-0000-0000A0730000}"/>
    <cellStyle name="Normal 6 6 2 2 3 5" xfId="24441" xr:uid="{00000000-0005-0000-0000-0000A1730000}"/>
    <cellStyle name="Normal 6 6 2 2 4" xfId="8406" xr:uid="{00000000-0005-0000-0000-0000A2730000}"/>
    <cellStyle name="Normal 6 6 2 2 4 2" xfId="18804" xr:uid="{00000000-0005-0000-0000-0000A3730000}"/>
    <cellStyle name="Normal 6 6 2 2 4 2 2" xfId="42149" xr:uid="{00000000-0005-0000-0000-0000A4730000}"/>
    <cellStyle name="Normal 6 6 2 2 4 3" xfId="13650" xr:uid="{00000000-0005-0000-0000-0000A5730000}"/>
    <cellStyle name="Normal 6 6 2 2 4 3 2" xfId="36834" xr:uid="{00000000-0005-0000-0000-0000A6730000}"/>
    <cellStyle name="Normal 6 6 2 2 4 4" xfId="31524" xr:uid="{00000000-0005-0000-0000-0000A7730000}"/>
    <cellStyle name="Normal 6 6 2 2 4 5" xfId="26209" xr:uid="{00000000-0005-0000-0000-0000A8730000}"/>
    <cellStyle name="Normal 6 6 2 2 5" xfId="15431" xr:uid="{00000000-0005-0000-0000-0000A9730000}"/>
    <cellStyle name="Normal 6 6 2 2 5 2" xfId="38618" xr:uid="{00000000-0005-0000-0000-0000AA730000}"/>
    <cellStyle name="Normal 6 6 2 2 6" xfId="10122" xr:uid="{00000000-0005-0000-0000-0000AB730000}"/>
    <cellStyle name="Normal 6 6 2 2 6 2" xfId="33303" xr:uid="{00000000-0005-0000-0000-0000AC730000}"/>
    <cellStyle name="Normal 6 6 2 2 7" xfId="20749" xr:uid="{00000000-0005-0000-0000-0000AD730000}"/>
    <cellStyle name="Normal 6 6 2 2 7 2" xfId="27993" xr:uid="{00000000-0005-0000-0000-0000AE730000}"/>
    <cellStyle name="Normal 6 6 2 2 8" xfId="22678" xr:uid="{00000000-0005-0000-0000-0000AF730000}"/>
    <cellStyle name="Normal 6 6 2 2 9" xfId="43944" xr:uid="{00000000-0005-0000-0000-0000B0730000}"/>
    <cellStyle name="Normal 6 6 2 3" xfId="1561" xr:uid="{00000000-0005-0000-0000-0000B1730000}"/>
    <cellStyle name="Normal 6 6 2 3 10" xfId="3510" xr:uid="{00000000-0005-0000-0000-0000B2730000}"/>
    <cellStyle name="Normal 6 6 2 3 2" xfId="7125" xr:uid="{00000000-0005-0000-0000-0000B3730000}"/>
    <cellStyle name="Normal 6 6 2 3 2 2" xfId="17487" xr:uid="{00000000-0005-0000-0000-0000B4730000}"/>
    <cellStyle name="Normal 6 6 2 3 2 2 2" xfId="40787" xr:uid="{00000000-0005-0000-0000-0000B5730000}"/>
    <cellStyle name="Normal 6 6 2 3 2 3" xfId="12289" xr:uid="{00000000-0005-0000-0000-0000B6730000}"/>
    <cellStyle name="Normal 6 6 2 3 2 3 2" xfId="35472" xr:uid="{00000000-0005-0000-0000-0000B7730000}"/>
    <cellStyle name="Normal 6 6 2 3 2 4" xfId="30162" xr:uid="{00000000-0005-0000-0000-0000B8730000}"/>
    <cellStyle name="Normal 6 6 2 3 2 5" xfId="24847" xr:uid="{00000000-0005-0000-0000-0000B9730000}"/>
    <cellStyle name="Normal 6 6 2 3 3" xfId="8776" xr:uid="{00000000-0005-0000-0000-0000BA730000}"/>
    <cellStyle name="Normal 6 6 2 3 3 2" xfId="19210" xr:uid="{00000000-0005-0000-0000-0000BB730000}"/>
    <cellStyle name="Normal 6 6 2 3 3 2 2" xfId="42555" xr:uid="{00000000-0005-0000-0000-0000BC730000}"/>
    <cellStyle name="Normal 6 6 2 3 3 3" xfId="14056" xr:uid="{00000000-0005-0000-0000-0000BD730000}"/>
    <cellStyle name="Normal 6 6 2 3 3 3 2" xfId="37240" xr:uid="{00000000-0005-0000-0000-0000BE730000}"/>
    <cellStyle name="Normal 6 6 2 3 3 4" xfId="31930" xr:uid="{00000000-0005-0000-0000-0000BF730000}"/>
    <cellStyle name="Normal 6 6 2 3 3 5" xfId="26615" xr:uid="{00000000-0005-0000-0000-0000C0730000}"/>
    <cellStyle name="Normal 6 6 2 3 4" xfId="15837" xr:uid="{00000000-0005-0000-0000-0000C1730000}"/>
    <cellStyle name="Normal 6 6 2 3 4 2" xfId="39024" xr:uid="{00000000-0005-0000-0000-0000C2730000}"/>
    <cellStyle name="Normal 6 6 2 3 5" xfId="10528" xr:uid="{00000000-0005-0000-0000-0000C3730000}"/>
    <cellStyle name="Normal 6 6 2 3 5 2" xfId="33709" xr:uid="{00000000-0005-0000-0000-0000C4730000}"/>
    <cellStyle name="Normal 6 6 2 3 6" xfId="21155" xr:uid="{00000000-0005-0000-0000-0000C5730000}"/>
    <cellStyle name="Normal 6 6 2 3 6 2" xfId="28399" xr:uid="{00000000-0005-0000-0000-0000C6730000}"/>
    <cellStyle name="Normal 6 6 2 3 7" xfId="23084" xr:uid="{00000000-0005-0000-0000-0000C7730000}"/>
    <cellStyle name="Normal 6 6 2 3 8" xfId="44350" xr:uid="{00000000-0005-0000-0000-0000C8730000}"/>
    <cellStyle name="Normal 6 6 2 3 9" xfId="5298" xr:uid="{00000000-0005-0000-0000-0000C9730000}"/>
    <cellStyle name="Normal 6 6 2 4" xfId="6326" xr:uid="{00000000-0005-0000-0000-0000CA730000}"/>
    <cellStyle name="Normal 6 6 2 4 2" xfId="16759" xr:uid="{00000000-0005-0000-0000-0000CB730000}"/>
    <cellStyle name="Normal 6 6 2 4 2 2" xfId="39975" xr:uid="{00000000-0005-0000-0000-0000CC730000}"/>
    <cellStyle name="Normal 6 6 2 4 3" xfId="11477" xr:uid="{00000000-0005-0000-0000-0000CD730000}"/>
    <cellStyle name="Normal 6 6 2 4 3 2" xfId="34660" xr:uid="{00000000-0005-0000-0000-0000CE730000}"/>
    <cellStyle name="Normal 6 6 2 4 4" xfId="29350" xr:uid="{00000000-0005-0000-0000-0000CF730000}"/>
    <cellStyle name="Normal 6 6 2 4 5" xfId="24035" xr:uid="{00000000-0005-0000-0000-0000D0730000}"/>
    <cellStyle name="Normal 6 6 2 5" xfId="8048" xr:uid="{00000000-0005-0000-0000-0000D1730000}"/>
    <cellStyle name="Normal 6 6 2 5 2" xfId="18399" xr:uid="{00000000-0005-0000-0000-0000D2730000}"/>
    <cellStyle name="Normal 6 6 2 5 2 2" xfId="41743" xr:uid="{00000000-0005-0000-0000-0000D3730000}"/>
    <cellStyle name="Normal 6 6 2 5 3" xfId="13244" xr:uid="{00000000-0005-0000-0000-0000D4730000}"/>
    <cellStyle name="Normal 6 6 2 5 3 2" xfId="36428" xr:uid="{00000000-0005-0000-0000-0000D5730000}"/>
    <cellStyle name="Normal 6 6 2 5 4" xfId="31118" xr:uid="{00000000-0005-0000-0000-0000D6730000}"/>
    <cellStyle name="Normal 6 6 2 5 5" xfId="25803" xr:uid="{00000000-0005-0000-0000-0000D7730000}"/>
    <cellStyle name="Normal 6 6 2 6" xfId="15025" xr:uid="{00000000-0005-0000-0000-0000D8730000}"/>
    <cellStyle name="Normal 6 6 2 6 2" xfId="38212" xr:uid="{00000000-0005-0000-0000-0000D9730000}"/>
    <cellStyle name="Normal 6 6 2 7" xfId="9716" xr:uid="{00000000-0005-0000-0000-0000DA730000}"/>
    <cellStyle name="Normal 6 6 2 7 2" xfId="32897" xr:uid="{00000000-0005-0000-0000-0000DB730000}"/>
    <cellStyle name="Normal 6 6 2 8" xfId="20343" xr:uid="{00000000-0005-0000-0000-0000DC730000}"/>
    <cellStyle name="Normal 6 6 2 8 2" xfId="27587" xr:uid="{00000000-0005-0000-0000-0000DD730000}"/>
    <cellStyle name="Normal 6 6 2 9" xfId="22272" xr:uid="{00000000-0005-0000-0000-0000DE730000}"/>
    <cellStyle name="Normal 6 6 3" xfId="874" xr:uid="{00000000-0005-0000-0000-0000DF730000}"/>
    <cellStyle name="Normal 6 6 3 10" xfId="43667" xr:uid="{00000000-0005-0000-0000-0000E0730000}"/>
    <cellStyle name="Normal 6 6 3 11" xfId="5299" xr:uid="{00000000-0005-0000-0000-0000E1730000}"/>
    <cellStyle name="Normal 6 6 3 12" xfId="2827" xr:uid="{00000000-0005-0000-0000-0000E2730000}"/>
    <cellStyle name="Normal 6 6 3 2" xfId="1282" xr:uid="{00000000-0005-0000-0000-0000E3730000}"/>
    <cellStyle name="Normal 6 6 3 2 10" xfId="5300" xr:uid="{00000000-0005-0000-0000-0000E4730000}"/>
    <cellStyle name="Normal 6 6 3 2 11" xfId="3233" xr:uid="{00000000-0005-0000-0000-0000E5730000}"/>
    <cellStyle name="Normal 6 6 3 2 2" xfId="2097" xr:uid="{00000000-0005-0000-0000-0000E6730000}"/>
    <cellStyle name="Normal 6 6 3 2 2 10" xfId="4045" xr:uid="{00000000-0005-0000-0000-0000E7730000}"/>
    <cellStyle name="Normal 6 6 3 2 2 2" xfId="7652" xr:uid="{00000000-0005-0000-0000-0000E8730000}"/>
    <cellStyle name="Normal 6 6 3 2 2 2 2" xfId="17986" xr:uid="{00000000-0005-0000-0000-0000E9730000}"/>
    <cellStyle name="Normal 6 6 3 2 2 2 2 2" xfId="41322" xr:uid="{00000000-0005-0000-0000-0000EA730000}"/>
    <cellStyle name="Normal 6 6 3 2 2 2 3" xfId="12824" xr:uid="{00000000-0005-0000-0000-0000EB730000}"/>
    <cellStyle name="Normal 6 6 3 2 2 2 3 2" xfId="36007" xr:uid="{00000000-0005-0000-0000-0000EC730000}"/>
    <cellStyle name="Normal 6 6 3 2 2 2 4" xfId="30697" xr:uid="{00000000-0005-0000-0000-0000ED730000}"/>
    <cellStyle name="Normal 6 6 3 2 2 2 5" xfId="25382" xr:uid="{00000000-0005-0000-0000-0000EE730000}"/>
    <cellStyle name="Normal 6 6 3 2 2 3" xfId="9276" xr:uid="{00000000-0005-0000-0000-0000EF730000}"/>
    <cellStyle name="Normal 6 6 3 2 2 3 2" xfId="19745" xr:uid="{00000000-0005-0000-0000-0000F0730000}"/>
    <cellStyle name="Normal 6 6 3 2 2 3 2 2" xfId="43090" xr:uid="{00000000-0005-0000-0000-0000F1730000}"/>
    <cellStyle name="Normal 6 6 3 2 2 3 3" xfId="14591" xr:uid="{00000000-0005-0000-0000-0000F2730000}"/>
    <cellStyle name="Normal 6 6 3 2 2 3 3 2" xfId="37775" xr:uid="{00000000-0005-0000-0000-0000F3730000}"/>
    <cellStyle name="Normal 6 6 3 2 2 3 4" xfId="32465" xr:uid="{00000000-0005-0000-0000-0000F4730000}"/>
    <cellStyle name="Normal 6 6 3 2 2 3 5" xfId="27150" xr:uid="{00000000-0005-0000-0000-0000F5730000}"/>
    <cellStyle name="Normal 6 6 3 2 2 4" xfId="16372" xr:uid="{00000000-0005-0000-0000-0000F6730000}"/>
    <cellStyle name="Normal 6 6 3 2 2 4 2" xfId="39559" xr:uid="{00000000-0005-0000-0000-0000F7730000}"/>
    <cellStyle name="Normal 6 6 3 2 2 5" xfId="11063" xr:uid="{00000000-0005-0000-0000-0000F8730000}"/>
    <cellStyle name="Normal 6 6 3 2 2 5 2" xfId="34244" xr:uid="{00000000-0005-0000-0000-0000F9730000}"/>
    <cellStyle name="Normal 6 6 3 2 2 6" xfId="21690" xr:uid="{00000000-0005-0000-0000-0000FA730000}"/>
    <cellStyle name="Normal 6 6 3 2 2 6 2" xfId="28934" xr:uid="{00000000-0005-0000-0000-0000FB730000}"/>
    <cellStyle name="Normal 6 6 3 2 2 7" xfId="23619" xr:uid="{00000000-0005-0000-0000-0000FC730000}"/>
    <cellStyle name="Normal 6 6 3 2 2 8" xfId="44885" xr:uid="{00000000-0005-0000-0000-0000FD730000}"/>
    <cellStyle name="Normal 6 6 3 2 2 9" xfId="5301" xr:uid="{00000000-0005-0000-0000-0000FE730000}"/>
    <cellStyle name="Normal 6 6 3 2 3" xfId="6852" xr:uid="{00000000-0005-0000-0000-0000FF730000}"/>
    <cellStyle name="Normal 6 6 3 2 3 2" xfId="17222" xr:uid="{00000000-0005-0000-0000-000000740000}"/>
    <cellStyle name="Normal 6 6 3 2 3 2 2" xfId="40510" xr:uid="{00000000-0005-0000-0000-000001740000}"/>
    <cellStyle name="Normal 6 6 3 2 3 3" xfId="12012" xr:uid="{00000000-0005-0000-0000-000002740000}"/>
    <cellStyle name="Normal 6 6 3 2 3 3 2" xfId="35195" xr:uid="{00000000-0005-0000-0000-000003740000}"/>
    <cellStyle name="Normal 6 6 3 2 3 4" xfId="29885" xr:uid="{00000000-0005-0000-0000-000004740000}"/>
    <cellStyle name="Normal 6 6 3 2 3 5" xfId="24570" xr:uid="{00000000-0005-0000-0000-000005740000}"/>
    <cellStyle name="Normal 6 6 3 2 4" xfId="8511" xr:uid="{00000000-0005-0000-0000-000006740000}"/>
    <cellStyle name="Normal 6 6 3 2 4 2" xfId="18933" xr:uid="{00000000-0005-0000-0000-000007740000}"/>
    <cellStyle name="Normal 6 6 3 2 4 2 2" xfId="42278" xr:uid="{00000000-0005-0000-0000-000008740000}"/>
    <cellStyle name="Normal 6 6 3 2 4 3" xfId="13779" xr:uid="{00000000-0005-0000-0000-000009740000}"/>
    <cellStyle name="Normal 6 6 3 2 4 3 2" xfId="36963" xr:uid="{00000000-0005-0000-0000-00000A740000}"/>
    <cellStyle name="Normal 6 6 3 2 4 4" xfId="31653" xr:uid="{00000000-0005-0000-0000-00000B740000}"/>
    <cellStyle name="Normal 6 6 3 2 4 5" xfId="26338" xr:uid="{00000000-0005-0000-0000-00000C740000}"/>
    <cellStyle name="Normal 6 6 3 2 5" xfId="15560" xr:uid="{00000000-0005-0000-0000-00000D740000}"/>
    <cellStyle name="Normal 6 6 3 2 5 2" xfId="38747" xr:uid="{00000000-0005-0000-0000-00000E740000}"/>
    <cellStyle name="Normal 6 6 3 2 6" xfId="10251" xr:uid="{00000000-0005-0000-0000-00000F740000}"/>
    <cellStyle name="Normal 6 6 3 2 6 2" xfId="33432" xr:uid="{00000000-0005-0000-0000-000010740000}"/>
    <cellStyle name="Normal 6 6 3 2 7" xfId="20878" xr:uid="{00000000-0005-0000-0000-000011740000}"/>
    <cellStyle name="Normal 6 6 3 2 7 2" xfId="28122" xr:uid="{00000000-0005-0000-0000-000012740000}"/>
    <cellStyle name="Normal 6 6 3 2 8" xfId="22807" xr:uid="{00000000-0005-0000-0000-000013740000}"/>
    <cellStyle name="Normal 6 6 3 2 9" xfId="44073" xr:uid="{00000000-0005-0000-0000-000014740000}"/>
    <cellStyle name="Normal 6 6 3 3" xfId="1690" xr:uid="{00000000-0005-0000-0000-000015740000}"/>
    <cellStyle name="Normal 6 6 3 3 10" xfId="3639" xr:uid="{00000000-0005-0000-0000-000016740000}"/>
    <cellStyle name="Normal 6 6 3 3 2" xfId="7252" xr:uid="{00000000-0005-0000-0000-000017740000}"/>
    <cellStyle name="Normal 6 6 3 3 2 2" xfId="17604" xr:uid="{00000000-0005-0000-0000-000018740000}"/>
    <cellStyle name="Normal 6 6 3 3 2 2 2" xfId="40916" xr:uid="{00000000-0005-0000-0000-000019740000}"/>
    <cellStyle name="Normal 6 6 3 3 2 3" xfId="12418" xr:uid="{00000000-0005-0000-0000-00001A740000}"/>
    <cellStyle name="Normal 6 6 3 3 2 3 2" xfId="35601" xr:uid="{00000000-0005-0000-0000-00001B740000}"/>
    <cellStyle name="Normal 6 6 3 3 2 4" xfId="30291" xr:uid="{00000000-0005-0000-0000-00001C740000}"/>
    <cellStyle name="Normal 6 6 3 3 2 5" xfId="24976" xr:uid="{00000000-0005-0000-0000-00001D740000}"/>
    <cellStyle name="Normal 6 6 3 3 3" xfId="8893" xr:uid="{00000000-0005-0000-0000-00001E740000}"/>
    <cellStyle name="Normal 6 6 3 3 3 2" xfId="19339" xr:uid="{00000000-0005-0000-0000-00001F740000}"/>
    <cellStyle name="Normal 6 6 3 3 3 2 2" xfId="42684" xr:uid="{00000000-0005-0000-0000-000020740000}"/>
    <cellStyle name="Normal 6 6 3 3 3 3" xfId="14185" xr:uid="{00000000-0005-0000-0000-000021740000}"/>
    <cellStyle name="Normal 6 6 3 3 3 3 2" xfId="37369" xr:uid="{00000000-0005-0000-0000-000022740000}"/>
    <cellStyle name="Normal 6 6 3 3 3 4" xfId="32059" xr:uid="{00000000-0005-0000-0000-000023740000}"/>
    <cellStyle name="Normal 6 6 3 3 3 5" xfId="26744" xr:uid="{00000000-0005-0000-0000-000024740000}"/>
    <cellStyle name="Normal 6 6 3 3 4" xfId="15966" xr:uid="{00000000-0005-0000-0000-000025740000}"/>
    <cellStyle name="Normal 6 6 3 3 4 2" xfId="39153" xr:uid="{00000000-0005-0000-0000-000026740000}"/>
    <cellStyle name="Normal 6 6 3 3 5" xfId="10657" xr:uid="{00000000-0005-0000-0000-000027740000}"/>
    <cellStyle name="Normal 6 6 3 3 5 2" xfId="33838" xr:uid="{00000000-0005-0000-0000-000028740000}"/>
    <cellStyle name="Normal 6 6 3 3 6" xfId="21284" xr:uid="{00000000-0005-0000-0000-000029740000}"/>
    <cellStyle name="Normal 6 6 3 3 6 2" xfId="28528" xr:uid="{00000000-0005-0000-0000-00002A740000}"/>
    <cellStyle name="Normal 6 6 3 3 7" xfId="23213" xr:uid="{00000000-0005-0000-0000-00002B740000}"/>
    <cellStyle name="Normal 6 6 3 3 8" xfId="44479" xr:uid="{00000000-0005-0000-0000-00002C740000}"/>
    <cellStyle name="Normal 6 6 3 3 9" xfId="5302" xr:uid="{00000000-0005-0000-0000-00002D740000}"/>
    <cellStyle name="Normal 6 6 3 4" xfId="6453" xr:uid="{00000000-0005-0000-0000-00002E740000}"/>
    <cellStyle name="Normal 6 6 3 4 2" xfId="16864" xr:uid="{00000000-0005-0000-0000-00002F740000}"/>
    <cellStyle name="Normal 6 6 3 4 2 2" xfId="40104" xr:uid="{00000000-0005-0000-0000-000030740000}"/>
    <cellStyle name="Normal 6 6 3 4 3" xfId="11606" xr:uid="{00000000-0005-0000-0000-000031740000}"/>
    <cellStyle name="Normal 6 6 3 4 3 2" xfId="34789" xr:uid="{00000000-0005-0000-0000-000032740000}"/>
    <cellStyle name="Normal 6 6 3 4 4" xfId="29479" xr:uid="{00000000-0005-0000-0000-000033740000}"/>
    <cellStyle name="Normal 6 6 3 4 5" xfId="24164" xr:uid="{00000000-0005-0000-0000-000034740000}"/>
    <cellStyle name="Normal 6 6 3 5" xfId="8153" xr:uid="{00000000-0005-0000-0000-000035740000}"/>
    <cellStyle name="Normal 6 6 3 5 2" xfId="18528" xr:uid="{00000000-0005-0000-0000-000036740000}"/>
    <cellStyle name="Normal 6 6 3 5 2 2" xfId="41872" xr:uid="{00000000-0005-0000-0000-000037740000}"/>
    <cellStyle name="Normal 6 6 3 5 3" xfId="13373" xr:uid="{00000000-0005-0000-0000-000038740000}"/>
    <cellStyle name="Normal 6 6 3 5 3 2" xfId="36557" xr:uid="{00000000-0005-0000-0000-000039740000}"/>
    <cellStyle name="Normal 6 6 3 5 4" xfId="31247" xr:uid="{00000000-0005-0000-0000-00003A740000}"/>
    <cellStyle name="Normal 6 6 3 5 5" xfId="25932" xr:uid="{00000000-0005-0000-0000-00003B740000}"/>
    <cellStyle name="Normal 6 6 3 6" xfId="15154" xr:uid="{00000000-0005-0000-0000-00003C740000}"/>
    <cellStyle name="Normal 6 6 3 6 2" xfId="38341" xr:uid="{00000000-0005-0000-0000-00003D740000}"/>
    <cellStyle name="Normal 6 6 3 7" xfId="9845" xr:uid="{00000000-0005-0000-0000-00003E740000}"/>
    <cellStyle name="Normal 6 6 3 7 2" xfId="33026" xr:uid="{00000000-0005-0000-0000-00003F740000}"/>
    <cellStyle name="Normal 6 6 3 8" xfId="20472" xr:uid="{00000000-0005-0000-0000-000040740000}"/>
    <cellStyle name="Normal 6 6 3 8 2" xfId="27716" xr:uid="{00000000-0005-0000-0000-000041740000}"/>
    <cellStyle name="Normal 6 6 3 9" xfId="22401" xr:uid="{00000000-0005-0000-0000-000042740000}"/>
    <cellStyle name="Normal 6 6 4" xfId="1018" xr:uid="{00000000-0005-0000-0000-000043740000}"/>
    <cellStyle name="Normal 6 6 4 10" xfId="5303" xr:uid="{00000000-0005-0000-0000-000044740000}"/>
    <cellStyle name="Normal 6 6 4 11" xfId="2969" xr:uid="{00000000-0005-0000-0000-000045740000}"/>
    <cellStyle name="Normal 6 6 4 2" xfId="1833" xr:uid="{00000000-0005-0000-0000-000046740000}"/>
    <cellStyle name="Normal 6 6 4 2 10" xfId="3781" xr:uid="{00000000-0005-0000-0000-000047740000}"/>
    <cellStyle name="Normal 6 6 4 2 2" xfId="7392" xr:uid="{00000000-0005-0000-0000-000048740000}"/>
    <cellStyle name="Normal 6 6 4 2 2 2" xfId="17746" xr:uid="{00000000-0005-0000-0000-000049740000}"/>
    <cellStyle name="Normal 6 6 4 2 2 2 2" xfId="41058" xr:uid="{00000000-0005-0000-0000-00004A740000}"/>
    <cellStyle name="Normal 6 6 4 2 2 3" xfId="12560" xr:uid="{00000000-0005-0000-0000-00004B740000}"/>
    <cellStyle name="Normal 6 6 4 2 2 3 2" xfId="35743" xr:uid="{00000000-0005-0000-0000-00004C740000}"/>
    <cellStyle name="Normal 6 6 4 2 2 4" xfId="30433" xr:uid="{00000000-0005-0000-0000-00004D740000}"/>
    <cellStyle name="Normal 6 6 4 2 2 5" xfId="25118" xr:uid="{00000000-0005-0000-0000-00004E740000}"/>
    <cellStyle name="Normal 6 6 4 2 3" xfId="9036" xr:uid="{00000000-0005-0000-0000-00004F740000}"/>
    <cellStyle name="Normal 6 6 4 2 3 2" xfId="19481" xr:uid="{00000000-0005-0000-0000-000050740000}"/>
    <cellStyle name="Normal 6 6 4 2 3 2 2" xfId="42826" xr:uid="{00000000-0005-0000-0000-000051740000}"/>
    <cellStyle name="Normal 6 6 4 2 3 3" xfId="14327" xr:uid="{00000000-0005-0000-0000-000052740000}"/>
    <cellStyle name="Normal 6 6 4 2 3 3 2" xfId="37511" xr:uid="{00000000-0005-0000-0000-000053740000}"/>
    <cellStyle name="Normal 6 6 4 2 3 4" xfId="32201" xr:uid="{00000000-0005-0000-0000-000054740000}"/>
    <cellStyle name="Normal 6 6 4 2 3 5" xfId="26886" xr:uid="{00000000-0005-0000-0000-000055740000}"/>
    <cellStyle name="Normal 6 6 4 2 4" xfId="16108" xr:uid="{00000000-0005-0000-0000-000056740000}"/>
    <cellStyle name="Normal 6 6 4 2 4 2" xfId="39295" xr:uid="{00000000-0005-0000-0000-000057740000}"/>
    <cellStyle name="Normal 6 6 4 2 5" xfId="10799" xr:uid="{00000000-0005-0000-0000-000058740000}"/>
    <cellStyle name="Normal 6 6 4 2 5 2" xfId="33980" xr:uid="{00000000-0005-0000-0000-000059740000}"/>
    <cellStyle name="Normal 6 6 4 2 6" xfId="21426" xr:uid="{00000000-0005-0000-0000-00005A740000}"/>
    <cellStyle name="Normal 6 6 4 2 6 2" xfId="28670" xr:uid="{00000000-0005-0000-0000-00005B740000}"/>
    <cellStyle name="Normal 6 6 4 2 7" xfId="23355" xr:uid="{00000000-0005-0000-0000-00005C740000}"/>
    <cellStyle name="Normal 6 6 4 2 8" xfId="44621" xr:uid="{00000000-0005-0000-0000-00005D740000}"/>
    <cellStyle name="Normal 6 6 4 2 9" xfId="5304" xr:uid="{00000000-0005-0000-0000-00005E740000}"/>
    <cellStyle name="Normal 6 6 4 3" xfId="6592" xr:uid="{00000000-0005-0000-0000-00005F740000}"/>
    <cellStyle name="Normal 6 6 4 3 2" xfId="16994" xr:uid="{00000000-0005-0000-0000-000060740000}"/>
    <cellStyle name="Normal 6 6 4 3 2 2" xfId="40246" xr:uid="{00000000-0005-0000-0000-000061740000}"/>
    <cellStyle name="Normal 6 6 4 3 3" xfId="11748" xr:uid="{00000000-0005-0000-0000-000062740000}"/>
    <cellStyle name="Normal 6 6 4 3 3 2" xfId="34931" xr:uid="{00000000-0005-0000-0000-000063740000}"/>
    <cellStyle name="Normal 6 6 4 3 4" xfId="29621" xr:uid="{00000000-0005-0000-0000-000064740000}"/>
    <cellStyle name="Normal 6 6 4 3 5" xfId="24306" xr:uid="{00000000-0005-0000-0000-000065740000}"/>
    <cellStyle name="Normal 6 6 4 4" xfId="8283" xr:uid="{00000000-0005-0000-0000-000066740000}"/>
    <cellStyle name="Normal 6 6 4 4 2" xfId="18669" xr:uid="{00000000-0005-0000-0000-000067740000}"/>
    <cellStyle name="Normal 6 6 4 4 2 2" xfId="42014" xr:uid="{00000000-0005-0000-0000-000068740000}"/>
    <cellStyle name="Normal 6 6 4 4 3" xfId="13515" xr:uid="{00000000-0005-0000-0000-000069740000}"/>
    <cellStyle name="Normal 6 6 4 4 3 2" xfId="36699" xr:uid="{00000000-0005-0000-0000-00006A740000}"/>
    <cellStyle name="Normal 6 6 4 4 4" xfId="31389" xr:uid="{00000000-0005-0000-0000-00006B740000}"/>
    <cellStyle name="Normal 6 6 4 4 5" xfId="26074" xr:uid="{00000000-0005-0000-0000-00006C740000}"/>
    <cellStyle name="Normal 6 6 4 5" xfId="15296" xr:uid="{00000000-0005-0000-0000-00006D740000}"/>
    <cellStyle name="Normal 6 6 4 5 2" xfId="38483" xr:uid="{00000000-0005-0000-0000-00006E740000}"/>
    <cellStyle name="Normal 6 6 4 6" xfId="9987" xr:uid="{00000000-0005-0000-0000-00006F740000}"/>
    <cellStyle name="Normal 6 6 4 6 2" xfId="33168" xr:uid="{00000000-0005-0000-0000-000070740000}"/>
    <cellStyle name="Normal 6 6 4 7" xfId="20614" xr:uid="{00000000-0005-0000-0000-000071740000}"/>
    <cellStyle name="Normal 6 6 4 7 2" xfId="27858" xr:uid="{00000000-0005-0000-0000-000072740000}"/>
    <cellStyle name="Normal 6 6 4 8" xfId="22543" xr:uid="{00000000-0005-0000-0000-000073740000}"/>
    <cellStyle name="Normal 6 6 4 9" xfId="43809" xr:uid="{00000000-0005-0000-0000-000074740000}"/>
    <cellStyle name="Normal 6 6 5" xfId="599" xr:uid="{00000000-0005-0000-0000-000075740000}"/>
    <cellStyle name="Normal 6 6 5 10" xfId="2563" xr:uid="{00000000-0005-0000-0000-000076740000}"/>
    <cellStyle name="Normal 6 6 5 2" xfId="6193" xr:uid="{00000000-0005-0000-0000-000077740000}"/>
    <cellStyle name="Normal 6 6 5 2 2" xfId="16636" xr:uid="{00000000-0005-0000-0000-000078740000}"/>
    <cellStyle name="Normal 6 6 5 2 2 2" xfId="39840" xr:uid="{00000000-0005-0000-0000-000079740000}"/>
    <cellStyle name="Normal 6 6 5 2 3" xfId="11342" xr:uid="{00000000-0005-0000-0000-00007A740000}"/>
    <cellStyle name="Normal 6 6 5 2 3 2" xfId="34525" xr:uid="{00000000-0005-0000-0000-00007B740000}"/>
    <cellStyle name="Normal 6 6 5 2 4" xfId="29215" xr:uid="{00000000-0005-0000-0000-00007C740000}"/>
    <cellStyle name="Normal 6 6 5 2 5" xfId="23900" xr:uid="{00000000-0005-0000-0000-00007D740000}"/>
    <cellStyle name="Normal 6 6 5 3" xfId="7925" xr:uid="{00000000-0005-0000-0000-00007E740000}"/>
    <cellStyle name="Normal 6 6 5 3 2" xfId="18264" xr:uid="{00000000-0005-0000-0000-00007F740000}"/>
    <cellStyle name="Normal 6 6 5 3 2 2" xfId="41608" xr:uid="{00000000-0005-0000-0000-000080740000}"/>
    <cellStyle name="Normal 6 6 5 3 3" xfId="13109" xr:uid="{00000000-0005-0000-0000-000081740000}"/>
    <cellStyle name="Normal 6 6 5 3 3 2" xfId="36293" xr:uid="{00000000-0005-0000-0000-000082740000}"/>
    <cellStyle name="Normal 6 6 5 3 4" xfId="30983" xr:uid="{00000000-0005-0000-0000-000083740000}"/>
    <cellStyle name="Normal 6 6 5 3 5" xfId="25668" xr:uid="{00000000-0005-0000-0000-000084740000}"/>
    <cellStyle name="Normal 6 6 5 4" xfId="14890" xr:uid="{00000000-0005-0000-0000-000085740000}"/>
    <cellStyle name="Normal 6 6 5 4 2" xfId="38077" xr:uid="{00000000-0005-0000-0000-000086740000}"/>
    <cellStyle name="Normal 6 6 5 5" xfId="9581" xr:uid="{00000000-0005-0000-0000-000087740000}"/>
    <cellStyle name="Normal 6 6 5 5 2" xfId="32762" xr:uid="{00000000-0005-0000-0000-000088740000}"/>
    <cellStyle name="Normal 6 6 5 6" xfId="20208" xr:uid="{00000000-0005-0000-0000-000089740000}"/>
    <cellStyle name="Normal 6 6 5 6 2" xfId="27452" xr:uid="{00000000-0005-0000-0000-00008A740000}"/>
    <cellStyle name="Normal 6 6 5 7" xfId="22137" xr:uid="{00000000-0005-0000-0000-00008B740000}"/>
    <cellStyle name="Normal 6 6 5 8" xfId="43403" xr:uid="{00000000-0005-0000-0000-00008C740000}"/>
    <cellStyle name="Normal 6 6 5 9" xfId="5305" xr:uid="{00000000-0005-0000-0000-00008D740000}"/>
    <cellStyle name="Normal 6 6 6" xfId="1426" xr:uid="{00000000-0005-0000-0000-00008E740000}"/>
    <cellStyle name="Normal 6 6 6 10" xfId="3375" xr:uid="{00000000-0005-0000-0000-00008F740000}"/>
    <cellStyle name="Normal 6 6 6 2" xfId="6992" xr:uid="{00000000-0005-0000-0000-000090740000}"/>
    <cellStyle name="Normal 6 6 6 2 2" xfId="17364" xr:uid="{00000000-0005-0000-0000-000091740000}"/>
    <cellStyle name="Normal 6 6 6 2 2 2" xfId="40652" xr:uid="{00000000-0005-0000-0000-000092740000}"/>
    <cellStyle name="Normal 6 6 6 2 3" xfId="12154" xr:uid="{00000000-0005-0000-0000-000093740000}"/>
    <cellStyle name="Normal 6 6 6 2 3 2" xfId="35337" xr:uid="{00000000-0005-0000-0000-000094740000}"/>
    <cellStyle name="Normal 6 6 6 2 4" xfId="30027" xr:uid="{00000000-0005-0000-0000-000095740000}"/>
    <cellStyle name="Normal 6 6 6 2 5" xfId="24712" xr:uid="{00000000-0005-0000-0000-000096740000}"/>
    <cellStyle name="Normal 6 6 6 3" xfId="8653" xr:uid="{00000000-0005-0000-0000-000097740000}"/>
    <cellStyle name="Normal 6 6 6 3 2" xfId="19075" xr:uid="{00000000-0005-0000-0000-000098740000}"/>
    <cellStyle name="Normal 6 6 6 3 2 2" xfId="42420" xr:uid="{00000000-0005-0000-0000-000099740000}"/>
    <cellStyle name="Normal 6 6 6 3 3" xfId="13921" xr:uid="{00000000-0005-0000-0000-00009A740000}"/>
    <cellStyle name="Normal 6 6 6 3 3 2" xfId="37105" xr:uid="{00000000-0005-0000-0000-00009B740000}"/>
    <cellStyle name="Normal 6 6 6 3 4" xfId="31795" xr:uid="{00000000-0005-0000-0000-00009C740000}"/>
    <cellStyle name="Normal 6 6 6 3 5" xfId="26480" xr:uid="{00000000-0005-0000-0000-00009D740000}"/>
    <cellStyle name="Normal 6 6 6 4" xfId="15702" xr:uid="{00000000-0005-0000-0000-00009E740000}"/>
    <cellStyle name="Normal 6 6 6 4 2" xfId="38889" xr:uid="{00000000-0005-0000-0000-00009F740000}"/>
    <cellStyle name="Normal 6 6 6 5" xfId="10393" xr:uid="{00000000-0005-0000-0000-0000A0740000}"/>
    <cellStyle name="Normal 6 6 6 5 2" xfId="33574" xr:uid="{00000000-0005-0000-0000-0000A1740000}"/>
    <cellStyle name="Normal 6 6 6 6" xfId="21020" xr:uid="{00000000-0005-0000-0000-0000A2740000}"/>
    <cellStyle name="Normal 6 6 6 6 2" xfId="28264" xr:uid="{00000000-0005-0000-0000-0000A3740000}"/>
    <cellStyle name="Normal 6 6 6 7" xfId="22949" xr:uid="{00000000-0005-0000-0000-0000A4740000}"/>
    <cellStyle name="Normal 6 6 6 8" xfId="44215" xr:uid="{00000000-0005-0000-0000-0000A5740000}"/>
    <cellStyle name="Normal 6 6 6 9" xfId="5306" xr:uid="{00000000-0005-0000-0000-0000A6740000}"/>
    <cellStyle name="Normal 6 6 7" xfId="6060" xr:uid="{00000000-0005-0000-0000-0000A7740000}"/>
    <cellStyle name="Normal 6 6 7 2" xfId="16515" xr:uid="{00000000-0005-0000-0000-0000A8740000}"/>
    <cellStyle name="Normal 6 6 7 2 2" xfId="39706" xr:uid="{00000000-0005-0000-0000-0000A9740000}"/>
    <cellStyle name="Normal 6 6 7 3" xfId="11208" xr:uid="{00000000-0005-0000-0000-0000AA740000}"/>
    <cellStyle name="Normal 6 6 7 3 2" xfId="34391" xr:uid="{00000000-0005-0000-0000-0000AB740000}"/>
    <cellStyle name="Normal 6 6 7 4" xfId="29081" xr:uid="{00000000-0005-0000-0000-0000AC740000}"/>
    <cellStyle name="Normal 6 6 7 5" xfId="23766" xr:uid="{00000000-0005-0000-0000-0000AD740000}"/>
    <cellStyle name="Normal 6 6 8" xfId="7804" xr:uid="{00000000-0005-0000-0000-0000AE740000}"/>
    <cellStyle name="Normal 6 6 8 2" xfId="18131" xr:uid="{00000000-0005-0000-0000-0000AF740000}"/>
    <cellStyle name="Normal 6 6 8 2 2" xfId="41474" xr:uid="{00000000-0005-0000-0000-0000B0740000}"/>
    <cellStyle name="Normal 6 6 8 3" xfId="12975" xr:uid="{00000000-0005-0000-0000-0000B1740000}"/>
    <cellStyle name="Normal 6 6 8 3 2" xfId="36159" xr:uid="{00000000-0005-0000-0000-0000B2740000}"/>
    <cellStyle name="Normal 6 6 8 4" xfId="30849" xr:uid="{00000000-0005-0000-0000-0000B3740000}"/>
    <cellStyle name="Normal 6 6 8 5" xfId="25534" xr:uid="{00000000-0005-0000-0000-0000B4740000}"/>
    <cellStyle name="Normal 6 6 9" xfId="14756" xr:uid="{00000000-0005-0000-0000-0000B5740000}"/>
    <cellStyle name="Normal 6 6 9 2" xfId="37943" xr:uid="{00000000-0005-0000-0000-0000B6740000}"/>
    <cellStyle name="Normal 6 7" xfId="431" xr:uid="{00000000-0005-0000-0000-0000B7740000}"/>
    <cellStyle name="Normal 6 7 10" xfId="20042" xr:uid="{00000000-0005-0000-0000-0000B8740000}"/>
    <cellStyle name="Normal 6 7 10 2" xfId="27263" xr:uid="{00000000-0005-0000-0000-0000B9740000}"/>
    <cellStyle name="Normal 6 7 11" xfId="21948" xr:uid="{00000000-0005-0000-0000-0000BA740000}"/>
    <cellStyle name="Normal 6 7 12" xfId="43237" xr:uid="{00000000-0005-0000-0000-0000BB740000}"/>
    <cellStyle name="Normal 6 7 13" xfId="5307" xr:uid="{00000000-0005-0000-0000-0000BC740000}"/>
    <cellStyle name="Normal 6 7 14" xfId="2397" xr:uid="{00000000-0005-0000-0000-0000BD740000}"/>
    <cellStyle name="Normal 6 7 2" xfId="682" xr:uid="{00000000-0005-0000-0000-0000BE740000}"/>
    <cellStyle name="Normal 6 7 2 10" xfId="43483" xr:uid="{00000000-0005-0000-0000-0000BF740000}"/>
    <cellStyle name="Normal 6 7 2 11" xfId="5308" xr:uid="{00000000-0005-0000-0000-0000C0740000}"/>
    <cellStyle name="Normal 6 7 2 12" xfId="2643" xr:uid="{00000000-0005-0000-0000-0000C1740000}"/>
    <cellStyle name="Normal 6 7 2 2" xfId="1098" xr:uid="{00000000-0005-0000-0000-0000C2740000}"/>
    <cellStyle name="Normal 6 7 2 2 10" xfId="5309" xr:uid="{00000000-0005-0000-0000-0000C3740000}"/>
    <cellStyle name="Normal 6 7 2 2 11" xfId="3049" xr:uid="{00000000-0005-0000-0000-0000C4740000}"/>
    <cellStyle name="Normal 6 7 2 2 2" xfId="1913" xr:uid="{00000000-0005-0000-0000-0000C5740000}"/>
    <cellStyle name="Normal 6 7 2 2 2 10" xfId="3861" xr:uid="{00000000-0005-0000-0000-0000C6740000}"/>
    <cellStyle name="Normal 6 7 2 2 2 2" xfId="7471" xr:uid="{00000000-0005-0000-0000-0000C7740000}"/>
    <cellStyle name="Normal 6 7 2 2 2 2 2" xfId="17814" xr:uid="{00000000-0005-0000-0000-0000C8740000}"/>
    <cellStyle name="Normal 6 7 2 2 2 2 2 2" xfId="41138" xr:uid="{00000000-0005-0000-0000-0000C9740000}"/>
    <cellStyle name="Normal 6 7 2 2 2 2 3" xfId="12640" xr:uid="{00000000-0005-0000-0000-0000CA740000}"/>
    <cellStyle name="Normal 6 7 2 2 2 2 3 2" xfId="35823" xr:uid="{00000000-0005-0000-0000-0000CB740000}"/>
    <cellStyle name="Normal 6 7 2 2 2 2 4" xfId="30513" xr:uid="{00000000-0005-0000-0000-0000CC740000}"/>
    <cellStyle name="Normal 6 7 2 2 2 2 5" xfId="25198" xr:uid="{00000000-0005-0000-0000-0000CD740000}"/>
    <cellStyle name="Normal 6 7 2 2 2 3" xfId="9104" xr:uid="{00000000-0005-0000-0000-0000CE740000}"/>
    <cellStyle name="Normal 6 7 2 2 2 3 2" xfId="19561" xr:uid="{00000000-0005-0000-0000-0000CF740000}"/>
    <cellStyle name="Normal 6 7 2 2 2 3 2 2" xfId="42906" xr:uid="{00000000-0005-0000-0000-0000D0740000}"/>
    <cellStyle name="Normal 6 7 2 2 2 3 3" xfId="14407" xr:uid="{00000000-0005-0000-0000-0000D1740000}"/>
    <cellStyle name="Normal 6 7 2 2 2 3 3 2" xfId="37591" xr:uid="{00000000-0005-0000-0000-0000D2740000}"/>
    <cellStyle name="Normal 6 7 2 2 2 3 4" xfId="32281" xr:uid="{00000000-0005-0000-0000-0000D3740000}"/>
    <cellStyle name="Normal 6 7 2 2 2 3 5" xfId="26966" xr:uid="{00000000-0005-0000-0000-0000D4740000}"/>
    <cellStyle name="Normal 6 7 2 2 2 4" xfId="16188" xr:uid="{00000000-0005-0000-0000-0000D5740000}"/>
    <cellStyle name="Normal 6 7 2 2 2 4 2" xfId="39375" xr:uid="{00000000-0005-0000-0000-0000D6740000}"/>
    <cellStyle name="Normal 6 7 2 2 2 5" xfId="10879" xr:uid="{00000000-0005-0000-0000-0000D7740000}"/>
    <cellStyle name="Normal 6 7 2 2 2 5 2" xfId="34060" xr:uid="{00000000-0005-0000-0000-0000D8740000}"/>
    <cellStyle name="Normal 6 7 2 2 2 6" xfId="21506" xr:uid="{00000000-0005-0000-0000-0000D9740000}"/>
    <cellStyle name="Normal 6 7 2 2 2 6 2" xfId="28750" xr:uid="{00000000-0005-0000-0000-0000DA740000}"/>
    <cellStyle name="Normal 6 7 2 2 2 7" xfId="23435" xr:uid="{00000000-0005-0000-0000-0000DB740000}"/>
    <cellStyle name="Normal 6 7 2 2 2 8" xfId="44701" xr:uid="{00000000-0005-0000-0000-0000DC740000}"/>
    <cellStyle name="Normal 6 7 2 2 2 9" xfId="5310" xr:uid="{00000000-0005-0000-0000-0000DD740000}"/>
    <cellStyle name="Normal 6 7 2 2 3" xfId="6671" xr:uid="{00000000-0005-0000-0000-0000DE740000}"/>
    <cellStyle name="Normal 6 7 2 2 3 2" xfId="17062" xr:uid="{00000000-0005-0000-0000-0000DF740000}"/>
    <cellStyle name="Normal 6 7 2 2 3 2 2" xfId="40326" xr:uid="{00000000-0005-0000-0000-0000E0740000}"/>
    <cellStyle name="Normal 6 7 2 2 3 3" xfId="11828" xr:uid="{00000000-0005-0000-0000-0000E1740000}"/>
    <cellStyle name="Normal 6 7 2 2 3 3 2" xfId="35011" xr:uid="{00000000-0005-0000-0000-0000E2740000}"/>
    <cellStyle name="Normal 6 7 2 2 3 4" xfId="29701" xr:uid="{00000000-0005-0000-0000-0000E3740000}"/>
    <cellStyle name="Normal 6 7 2 2 3 5" xfId="24386" xr:uid="{00000000-0005-0000-0000-0000E4740000}"/>
    <cellStyle name="Normal 6 7 2 2 4" xfId="8351" xr:uid="{00000000-0005-0000-0000-0000E5740000}"/>
    <cellStyle name="Normal 6 7 2 2 4 2" xfId="18749" xr:uid="{00000000-0005-0000-0000-0000E6740000}"/>
    <cellStyle name="Normal 6 7 2 2 4 2 2" xfId="42094" xr:uid="{00000000-0005-0000-0000-0000E7740000}"/>
    <cellStyle name="Normal 6 7 2 2 4 3" xfId="13595" xr:uid="{00000000-0005-0000-0000-0000E8740000}"/>
    <cellStyle name="Normal 6 7 2 2 4 3 2" xfId="36779" xr:uid="{00000000-0005-0000-0000-0000E9740000}"/>
    <cellStyle name="Normal 6 7 2 2 4 4" xfId="31469" xr:uid="{00000000-0005-0000-0000-0000EA740000}"/>
    <cellStyle name="Normal 6 7 2 2 4 5" xfId="26154" xr:uid="{00000000-0005-0000-0000-0000EB740000}"/>
    <cellStyle name="Normal 6 7 2 2 5" xfId="15376" xr:uid="{00000000-0005-0000-0000-0000EC740000}"/>
    <cellStyle name="Normal 6 7 2 2 5 2" xfId="38563" xr:uid="{00000000-0005-0000-0000-0000ED740000}"/>
    <cellStyle name="Normal 6 7 2 2 6" xfId="10067" xr:uid="{00000000-0005-0000-0000-0000EE740000}"/>
    <cellStyle name="Normal 6 7 2 2 6 2" xfId="33248" xr:uid="{00000000-0005-0000-0000-0000EF740000}"/>
    <cellStyle name="Normal 6 7 2 2 7" xfId="20694" xr:uid="{00000000-0005-0000-0000-0000F0740000}"/>
    <cellStyle name="Normal 6 7 2 2 7 2" xfId="27938" xr:uid="{00000000-0005-0000-0000-0000F1740000}"/>
    <cellStyle name="Normal 6 7 2 2 8" xfId="22623" xr:uid="{00000000-0005-0000-0000-0000F2740000}"/>
    <cellStyle name="Normal 6 7 2 2 9" xfId="43889" xr:uid="{00000000-0005-0000-0000-0000F3740000}"/>
    <cellStyle name="Normal 6 7 2 3" xfId="1506" xr:uid="{00000000-0005-0000-0000-0000F4740000}"/>
    <cellStyle name="Normal 6 7 2 3 10" xfId="3455" xr:uid="{00000000-0005-0000-0000-0000F5740000}"/>
    <cellStyle name="Normal 6 7 2 3 2" xfId="7071" xr:uid="{00000000-0005-0000-0000-0000F6740000}"/>
    <cellStyle name="Normal 6 7 2 3 2 2" xfId="17432" xr:uid="{00000000-0005-0000-0000-0000F7740000}"/>
    <cellStyle name="Normal 6 7 2 3 2 2 2" xfId="40732" xr:uid="{00000000-0005-0000-0000-0000F8740000}"/>
    <cellStyle name="Normal 6 7 2 3 2 3" xfId="12234" xr:uid="{00000000-0005-0000-0000-0000F9740000}"/>
    <cellStyle name="Normal 6 7 2 3 2 3 2" xfId="35417" xr:uid="{00000000-0005-0000-0000-0000FA740000}"/>
    <cellStyle name="Normal 6 7 2 3 2 4" xfId="30107" xr:uid="{00000000-0005-0000-0000-0000FB740000}"/>
    <cellStyle name="Normal 6 7 2 3 2 5" xfId="24792" xr:uid="{00000000-0005-0000-0000-0000FC740000}"/>
    <cellStyle name="Normal 6 7 2 3 3" xfId="8721" xr:uid="{00000000-0005-0000-0000-0000FD740000}"/>
    <cellStyle name="Normal 6 7 2 3 3 2" xfId="19155" xr:uid="{00000000-0005-0000-0000-0000FE740000}"/>
    <cellStyle name="Normal 6 7 2 3 3 2 2" xfId="42500" xr:uid="{00000000-0005-0000-0000-0000FF740000}"/>
    <cellStyle name="Normal 6 7 2 3 3 3" xfId="14001" xr:uid="{00000000-0005-0000-0000-000000750000}"/>
    <cellStyle name="Normal 6 7 2 3 3 3 2" xfId="37185" xr:uid="{00000000-0005-0000-0000-000001750000}"/>
    <cellStyle name="Normal 6 7 2 3 3 4" xfId="31875" xr:uid="{00000000-0005-0000-0000-000002750000}"/>
    <cellStyle name="Normal 6 7 2 3 3 5" xfId="26560" xr:uid="{00000000-0005-0000-0000-000003750000}"/>
    <cellStyle name="Normal 6 7 2 3 4" xfId="15782" xr:uid="{00000000-0005-0000-0000-000004750000}"/>
    <cellStyle name="Normal 6 7 2 3 4 2" xfId="38969" xr:uid="{00000000-0005-0000-0000-000005750000}"/>
    <cellStyle name="Normal 6 7 2 3 5" xfId="10473" xr:uid="{00000000-0005-0000-0000-000006750000}"/>
    <cellStyle name="Normal 6 7 2 3 5 2" xfId="33654" xr:uid="{00000000-0005-0000-0000-000007750000}"/>
    <cellStyle name="Normal 6 7 2 3 6" xfId="21100" xr:uid="{00000000-0005-0000-0000-000008750000}"/>
    <cellStyle name="Normal 6 7 2 3 6 2" xfId="28344" xr:uid="{00000000-0005-0000-0000-000009750000}"/>
    <cellStyle name="Normal 6 7 2 3 7" xfId="23029" xr:uid="{00000000-0005-0000-0000-00000A750000}"/>
    <cellStyle name="Normal 6 7 2 3 8" xfId="44295" xr:uid="{00000000-0005-0000-0000-00000B750000}"/>
    <cellStyle name="Normal 6 7 2 3 9" xfId="5311" xr:uid="{00000000-0005-0000-0000-00000C750000}"/>
    <cellStyle name="Normal 6 7 2 4" xfId="6272" xr:uid="{00000000-0005-0000-0000-00000D750000}"/>
    <cellStyle name="Normal 6 7 2 4 2" xfId="16704" xr:uid="{00000000-0005-0000-0000-00000E750000}"/>
    <cellStyle name="Normal 6 7 2 4 2 2" xfId="39920" xr:uid="{00000000-0005-0000-0000-00000F750000}"/>
    <cellStyle name="Normal 6 7 2 4 3" xfId="11422" xr:uid="{00000000-0005-0000-0000-000010750000}"/>
    <cellStyle name="Normal 6 7 2 4 3 2" xfId="34605" xr:uid="{00000000-0005-0000-0000-000011750000}"/>
    <cellStyle name="Normal 6 7 2 4 4" xfId="29295" xr:uid="{00000000-0005-0000-0000-000012750000}"/>
    <cellStyle name="Normal 6 7 2 4 5" xfId="23980" xr:uid="{00000000-0005-0000-0000-000013750000}"/>
    <cellStyle name="Normal 6 7 2 5" xfId="7993" xr:uid="{00000000-0005-0000-0000-000014750000}"/>
    <cellStyle name="Normal 6 7 2 5 2" xfId="18344" xr:uid="{00000000-0005-0000-0000-000015750000}"/>
    <cellStyle name="Normal 6 7 2 5 2 2" xfId="41688" xr:uid="{00000000-0005-0000-0000-000016750000}"/>
    <cellStyle name="Normal 6 7 2 5 3" xfId="13189" xr:uid="{00000000-0005-0000-0000-000017750000}"/>
    <cellStyle name="Normal 6 7 2 5 3 2" xfId="36373" xr:uid="{00000000-0005-0000-0000-000018750000}"/>
    <cellStyle name="Normal 6 7 2 5 4" xfId="31063" xr:uid="{00000000-0005-0000-0000-000019750000}"/>
    <cellStyle name="Normal 6 7 2 5 5" xfId="25748" xr:uid="{00000000-0005-0000-0000-00001A750000}"/>
    <cellStyle name="Normal 6 7 2 6" xfId="14970" xr:uid="{00000000-0005-0000-0000-00001B750000}"/>
    <cellStyle name="Normal 6 7 2 6 2" xfId="38157" xr:uid="{00000000-0005-0000-0000-00001C750000}"/>
    <cellStyle name="Normal 6 7 2 7" xfId="9661" xr:uid="{00000000-0005-0000-0000-00001D750000}"/>
    <cellStyle name="Normal 6 7 2 7 2" xfId="32842" xr:uid="{00000000-0005-0000-0000-00001E750000}"/>
    <cellStyle name="Normal 6 7 2 8" xfId="20288" xr:uid="{00000000-0005-0000-0000-00001F750000}"/>
    <cellStyle name="Normal 6 7 2 8 2" xfId="27532" xr:uid="{00000000-0005-0000-0000-000020750000}"/>
    <cellStyle name="Normal 6 7 2 9" xfId="22217" xr:uid="{00000000-0005-0000-0000-000021750000}"/>
    <cellStyle name="Normal 6 7 3" xfId="963" xr:uid="{00000000-0005-0000-0000-000022750000}"/>
    <cellStyle name="Normal 6 7 3 10" xfId="5312" xr:uid="{00000000-0005-0000-0000-000023750000}"/>
    <cellStyle name="Normal 6 7 3 11" xfId="2914" xr:uid="{00000000-0005-0000-0000-000024750000}"/>
    <cellStyle name="Normal 6 7 3 2" xfId="1778" xr:uid="{00000000-0005-0000-0000-000025750000}"/>
    <cellStyle name="Normal 6 7 3 2 10" xfId="3726" xr:uid="{00000000-0005-0000-0000-000026750000}"/>
    <cellStyle name="Normal 6 7 3 2 2" xfId="7338" xr:uid="{00000000-0005-0000-0000-000027750000}"/>
    <cellStyle name="Normal 6 7 3 2 2 2" xfId="17691" xr:uid="{00000000-0005-0000-0000-000028750000}"/>
    <cellStyle name="Normal 6 7 3 2 2 2 2" xfId="41003" xr:uid="{00000000-0005-0000-0000-000029750000}"/>
    <cellStyle name="Normal 6 7 3 2 2 3" xfId="12505" xr:uid="{00000000-0005-0000-0000-00002A750000}"/>
    <cellStyle name="Normal 6 7 3 2 2 3 2" xfId="35688" xr:uid="{00000000-0005-0000-0000-00002B750000}"/>
    <cellStyle name="Normal 6 7 3 2 2 4" xfId="30378" xr:uid="{00000000-0005-0000-0000-00002C750000}"/>
    <cellStyle name="Normal 6 7 3 2 2 5" xfId="25063" xr:uid="{00000000-0005-0000-0000-00002D750000}"/>
    <cellStyle name="Normal 6 7 3 2 3" xfId="8981" xr:uid="{00000000-0005-0000-0000-00002E750000}"/>
    <cellStyle name="Normal 6 7 3 2 3 2" xfId="19426" xr:uid="{00000000-0005-0000-0000-00002F750000}"/>
    <cellStyle name="Normal 6 7 3 2 3 2 2" xfId="42771" xr:uid="{00000000-0005-0000-0000-000030750000}"/>
    <cellStyle name="Normal 6 7 3 2 3 3" xfId="14272" xr:uid="{00000000-0005-0000-0000-000031750000}"/>
    <cellStyle name="Normal 6 7 3 2 3 3 2" xfId="37456" xr:uid="{00000000-0005-0000-0000-000032750000}"/>
    <cellStyle name="Normal 6 7 3 2 3 4" xfId="32146" xr:uid="{00000000-0005-0000-0000-000033750000}"/>
    <cellStyle name="Normal 6 7 3 2 3 5" xfId="26831" xr:uid="{00000000-0005-0000-0000-000034750000}"/>
    <cellStyle name="Normal 6 7 3 2 4" xfId="16053" xr:uid="{00000000-0005-0000-0000-000035750000}"/>
    <cellStyle name="Normal 6 7 3 2 4 2" xfId="39240" xr:uid="{00000000-0005-0000-0000-000036750000}"/>
    <cellStyle name="Normal 6 7 3 2 5" xfId="10744" xr:uid="{00000000-0005-0000-0000-000037750000}"/>
    <cellStyle name="Normal 6 7 3 2 5 2" xfId="33925" xr:uid="{00000000-0005-0000-0000-000038750000}"/>
    <cellStyle name="Normal 6 7 3 2 6" xfId="21371" xr:uid="{00000000-0005-0000-0000-000039750000}"/>
    <cellStyle name="Normal 6 7 3 2 6 2" xfId="28615" xr:uid="{00000000-0005-0000-0000-00003A750000}"/>
    <cellStyle name="Normal 6 7 3 2 7" xfId="23300" xr:uid="{00000000-0005-0000-0000-00003B750000}"/>
    <cellStyle name="Normal 6 7 3 2 8" xfId="44566" xr:uid="{00000000-0005-0000-0000-00003C750000}"/>
    <cellStyle name="Normal 6 7 3 2 9" xfId="5313" xr:uid="{00000000-0005-0000-0000-00003D750000}"/>
    <cellStyle name="Normal 6 7 3 3" xfId="6538" xr:uid="{00000000-0005-0000-0000-00003E750000}"/>
    <cellStyle name="Normal 6 7 3 3 2" xfId="16939" xr:uid="{00000000-0005-0000-0000-00003F750000}"/>
    <cellStyle name="Normal 6 7 3 3 2 2" xfId="40191" xr:uid="{00000000-0005-0000-0000-000040750000}"/>
    <cellStyle name="Normal 6 7 3 3 3" xfId="11693" xr:uid="{00000000-0005-0000-0000-000041750000}"/>
    <cellStyle name="Normal 6 7 3 3 3 2" xfId="34876" xr:uid="{00000000-0005-0000-0000-000042750000}"/>
    <cellStyle name="Normal 6 7 3 3 4" xfId="29566" xr:uid="{00000000-0005-0000-0000-000043750000}"/>
    <cellStyle name="Normal 6 7 3 3 5" xfId="24251" xr:uid="{00000000-0005-0000-0000-000044750000}"/>
    <cellStyle name="Normal 6 7 3 4" xfId="8228" xr:uid="{00000000-0005-0000-0000-000045750000}"/>
    <cellStyle name="Normal 6 7 3 4 2" xfId="18614" xr:uid="{00000000-0005-0000-0000-000046750000}"/>
    <cellStyle name="Normal 6 7 3 4 2 2" xfId="41959" xr:uid="{00000000-0005-0000-0000-000047750000}"/>
    <cellStyle name="Normal 6 7 3 4 3" xfId="13460" xr:uid="{00000000-0005-0000-0000-000048750000}"/>
    <cellStyle name="Normal 6 7 3 4 3 2" xfId="36644" xr:uid="{00000000-0005-0000-0000-000049750000}"/>
    <cellStyle name="Normal 6 7 3 4 4" xfId="31334" xr:uid="{00000000-0005-0000-0000-00004A750000}"/>
    <cellStyle name="Normal 6 7 3 4 5" xfId="26019" xr:uid="{00000000-0005-0000-0000-00004B750000}"/>
    <cellStyle name="Normal 6 7 3 5" xfId="15241" xr:uid="{00000000-0005-0000-0000-00004C750000}"/>
    <cellStyle name="Normal 6 7 3 5 2" xfId="38428" xr:uid="{00000000-0005-0000-0000-00004D750000}"/>
    <cellStyle name="Normal 6 7 3 6" xfId="9932" xr:uid="{00000000-0005-0000-0000-00004E750000}"/>
    <cellStyle name="Normal 6 7 3 6 2" xfId="33113" xr:uid="{00000000-0005-0000-0000-00004F750000}"/>
    <cellStyle name="Normal 6 7 3 7" xfId="20559" xr:uid="{00000000-0005-0000-0000-000050750000}"/>
    <cellStyle name="Normal 6 7 3 7 2" xfId="27803" xr:uid="{00000000-0005-0000-0000-000051750000}"/>
    <cellStyle name="Normal 6 7 3 8" xfId="22488" xr:uid="{00000000-0005-0000-0000-000052750000}"/>
    <cellStyle name="Normal 6 7 3 9" xfId="43754" xr:uid="{00000000-0005-0000-0000-000053750000}"/>
    <cellStyle name="Normal 6 7 4" xfId="544" xr:uid="{00000000-0005-0000-0000-000054750000}"/>
    <cellStyle name="Normal 6 7 4 10" xfId="2508" xr:uid="{00000000-0005-0000-0000-000055750000}"/>
    <cellStyle name="Normal 6 7 4 2" xfId="6139" xr:uid="{00000000-0005-0000-0000-000056750000}"/>
    <cellStyle name="Normal 6 7 4 2 2" xfId="16581" xr:uid="{00000000-0005-0000-0000-000057750000}"/>
    <cellStyle name="Normal 6 7 4 2 2 2" xfId="39785" xr:uid="{00000000-0005-0000-0000-000058750000}"/>
    <cellStyle name="Normal 6 7 4 2 3" xfId="11287" xr:uid="{00000000-0005-0000-0000-000059750000}"/>
    <cellStyle name="Normal 6 7 4 2 3 2" xfId="34470" xr:uid="{00000000-0005-0000-0000-00005A750000}"/>
    <cellStyle name="Normal 6 7 4 2 4" xfId="29160" xr:uid="{00000000-0005-0000-0000-00005B750000}"/>
    <cellStyle name="Normal 6 7 4 2 5" xfId="23845" xr:uid="{00000000-0005-0000-0000-00005C750000}"/>
    <cellStyle name="Normal 6 7 4 3" xfId="7870" xr:uid="{00000000-0005-0000-0000-00005D750000}"/>
    <cellStyle name="Normal 6 7 4 3 2" xfId="18209" xr:uid="{00000000-0005-0000-0000-00005E750000}"/>
    <cellStyle name="Normal 6 7 4 3 2 2" xfId="41553" xr:uid="{00000000-0005-0000-0000-00005F750000}"/>
    <cellStyle name="Normal 6 7 4 3 3" xfId="13054" xr:uid="{00000000-0005-0000-0000-000060750000}"/>
    <cellStyle name="Normal 6 7 4 3 3 2" xfId="36238" xr:uid="{00000000-0005-0000-0000-000061750000}"/>
    <cellStyle name="Normal 6 7 4 3 4" xfId="30928" xr:uid="{00000000-0005-0000-0000-000062750000}"/>
    <cellStyle name="Normal 6 7 4 3 5" xfId="25613" xr:uid="{00000000-0005-0000-0000-000063750000}"/>
    <cellStyle name="Normal 6 7 4 4" xfId="14835" xr:uid="{00000000-0005-0000-0000-000064750000}"/>
    <cellStyle name="Normal 6 7 4 4 2" xfId="38022" xr:uid="{00000000-0005-0000-0000-000065750000}"/>
    <cellStyle name="Normal 6 7 4 5" xfId="9526" xr:uid="{00000000-0005-0000-0000-000066750000}"/>
    <cellStyle name="Normal 6 7 4 5 2" xfId="32707" xr:uid="{00000000-0005-0000-0000-000067750000}"/>
    <cellStyle name="Normal 6 7 4 6" xfId="20153" xr:uid="{00000000-0005-0000-0000-000068750000}"/>
    <cellStyle name="Normal 6 7 4 6 2" xfId="27397" xr:uid="{00000000-0005-0000-0000-000069750000}"/>
    <cellStyle name="Normal 6 7 4 7" xfId="22082" xr:uid="{00000000-0005-0000-0000-00006A750000}"/>
    <cellStyle name="Normal 6 7 4 8" xfId="43348" xr:uid="{00000000-0005-0000-0000-00006B750000}"/>
    <cellStyle name="Normal 6 7 4 9" xfId="5314" xr:uid="{00000000-0005-0000-0000-00006C750000}"/>
    <cellStyle name="Normal 6 7 5" xfId="1371" xr:uid="{00000000-0005-0000-0000-00006D750000}"/>
    <cellStyle name="Normal 6 7 5 10" xfId="3320" xr:uid="{00000000-0005-0000-0000-00006E750000}"/>
    <cellStyle name="Normal 6 7 5 2" xfId="6938" xr:uid="{00000000-0005-0000-0000-00006F750000}"/>
    <cellStyle name="Normal 6 7 5 2 2" xfId="17309" xr:uid="{00000000-0005-0000-0000-000070750000}"/>
    <cellStyle name="Normal 6 7 5 2 2 2" xfId="40597" xr:uid="{00000000-0005-0000-0000-000071750000}"/>
    <cellStyle name="Normal 6 7 5 2 3" xfId="12099" xr:uid="{00000000-0005-0000-0000-000072750000}"/>
    <cellStyle name="Normal 6 7 5 2 3 2" xfId="35282" xr:uid="{00000000-0005-0000-0000-000073750000}"/>
    <cellStyle name="Normal 6 7 5 2 4" xfId="29972" xr:uid="{00000000-0005-0000-0000-000074750000}"/>
    <cellStyle name="Normal 6 7 5 2 5" xfId="24657" xr:uid="{00000000-0005-0000-0000-000075750000}"/>
    <cellStyle name="Normal 6 7 5 3" xfId="8598" xr:uid="{00000000-0005-0000-0000-000076750000}"/>
    <cellStyle name="Normal 6 7 5 3 2" xfId="19020" xr:uid="{00000000-0005-0000-0000-000077750000}"/>
    <cellStyle name="Normal 6 7 5 3 2 2" xfId="42365" xr:uid="{00000000-0005-0000-0000-000078750000}"/>
    <cellStyle name="Normal 6 7 5 3 3" xfId="13866" xr:uid="{00000000-0005-0000-0000-000079750000}"/>
    <cellStyle name="Normal 6 7 5 3 3 2" xfId="37050" xr:uid="{00000000-0005-0000-0000-00007A750000}"/>
    <cellStyle name="Normal 6 7 5 3 4" xfId="31740" xr:uid="{00000000-0005-0000-0000-00007B750000}"/>
    <cellStyle name="Normal 6 7 5 3 5" xfId="26425" xr:uid="{00000000-0005-0000-0000-00007C750000}"/>
    <cellStyle name="Normal 6 7 5 4" xfId="15647" xr:uid="{00000000-0005-0000-0000-00007D750000}"/>
    <cellStyle name="Normal 6 7 5 4 2" xfId="38834" xr:uid="{00000000-0005-0000-0000-00007E750000}"/>
    <cellStyle name="Normal 6 7 5 5" xfId="10338" xr:uid="{00000000-0005-0000-0000-00007F750000}"/>
    <cellStyle name="Normal 6 7 5 5 2" xfId="33519" xr:uid="{00000000-0005-0000-0000-000080750000}"/>
    <cellStyle name="Normal 6 7 5 6" xfId="20965" xr:uid="{00000000-0005-0000-0000-000081750000}"/>
    <cellStyle name="Normal 6 7 5 6 2" xfId="28209" xr:uid="{00000000-0005-0000-0000-000082750000}"/>
    <cellStyle name="Normal 6 7 5 7" xfId="22894" xr:uid="{00000000-0005-0000-0000-000083750000}"/>
    <cellStyle name="Normal 6 7 5 8" xfId="44160" xr:uid="{00000000-0005-0000-0000-000084750000}"/>
    <cellStyle name="Normal 6 7 5 9" xfId="5315" xr:uid="{00000000-0005-0000-0000-000085750000}"/>
    <cellStyle name="Normal 6 7 6" xfId="6012" xr:uid="{00000000-0005-0000-0000-000086750000}"/>
    <cellStyle name="Normal 6 7 6 2" xfId="16463" xr:uid="{00000000-0005-0000-0000-000087750000}"/>
    <cellStyle name="Normal 6 7 6 2 2" xfId="39651" xr:uid="{00000000-0005-0000-0000-000088750000}"/>
    <cellStyle name="Normal 6 7 6 3" xfId="11153" xr:uid="{00000000-0005-0000-0000-000089750000}"/>
    <cellStyle name="Normal 6 7 6 3 2" xfId="34336" xr:uid="{00000000-0005-0000-0000-00008A750000}"/>
    <cellStyle name="Normal 6 7 6 4" xfId="29026" xr:uid="{00000000-0005-0000-0000-00008B750000}"/>
    <cellStyle name="Normal 6 7 6 5" xfId="23711" xr:uid="{00000000-0005-0000-0000-00008C750000}"/>
    <cellStyle name="Normal 6 7 7" xfId="7750" xr:uid="{00000000-0005-0000-0000-00008D750000}"/>
    <cellStyle name="Normal 6 7 7 2" xfId="18082" xr:uid="{00000000-0005-0000-0000-00008E750000}"/>
    <cellStyle name="Normal 6 7 7 2 2" xfId="41419" xr:uid="{00000000-0005-0000-0000-00008F750000}"/>
    <cellStyle name="Normal 6 7 7 3" xfId="12920" xr:uid="{00000000-0005-0000-0000-000090750000}"/>
    <cellStyle name="Normal 6 7 7 3 2" xfId="36104" xr:uid="{00000000-0005-0000-0000-000091750000}"/>
    <cellStyle name="Normal 6 7 7 4" xfId="30794" xr:uid="{00000000-0005-0000-0000-000092750000}"/>
    <cellStyle name="Normal 6 7 7 5" xfId="25479" xr:uid="{00000000-0005-0000-0000-000093750000}"/>
    <cellStyle name="Normal 6 7 8" xfId="14702" xr:uid="{00000000-0005-0000-0000-000094750000}"/>
    <cellStyle name="Normal 6 7 8 2" xfId="37888" xr:uid="{00000000-0005-0000-0000-000095750000}"/>
    <cellStyle name="Normal 6 7 9" xfId="9392" xr:uid="{00000000-0005-0000-0000-000096750000}"/>
    <cellStyle name="Normal 6 7 9 2" xfId="32573" xr:uid="{00000000-0005-0000-0000-000097750000}"/>
    <cellStyle name="Normal 6 8" xfId="426" xr:uid="{00000000-0005-0000-0000-000098750000}"/>
    <cellStyle name="Normal 6 8 10" xfId="21943" xr:uid="{00000000-0005-0000-0000-000099750000}"/>
    <cellStyle name="Normal 6 8 11" xfId="43232" xr:uid="{00000000-0005-0000-0000-00009A750000}"/>
    <cellStyle name="Normal 6 8 12" xfId="5316" xr:uid="{00000000-0005-0000-0000-00009B750000}"/>
    <cellStyle name="Normal 6 8 13" xfId="2392" xr:uid="{00000000-0005-0000-0000-00009C750000}"/>
    <cellStyle name="Normal 6 8 2" xfId="1094" xr:uid="{00000000-0005-0000-0000-00009D750000}"/>
    <cellStyle name="Normal 6 8 2 10" xfId="5317" xr:uid="{00000000-0005-0000-0000-00009E750000}"/>
    <cellStyle name="Normal 6 8 2 11" xfId="3045" xr:uid="{00000000-0005-0000-0000-00009F750000}"/>
    <cellStyle name="Normal 6 8 2 2" xfId="1909" xr:uid="{00000000-0005-0000-0000-0000A0750000}"/>
    <cellStyle name="Normal 6 8 2 2 10" xfId="3857" xr:uid="{00000000-0005-0000-0000-0000A1750000}"/>
    <cellStyle name="Normal 6 8 2 2 2" xfId="7467" xr:uid="{00000000-0005-0000-0000-0000A2750000}"/>
    <cellStyle name="Normal 6 8 2 2 2 2" xfId="17810" xr:uid="{00000000-0005-0000-0000-0000A3750000}"/>
    <cellStyle name="Normal 6 8 2 2 2 2 2" xfId="41134" xr:uid="{00000000-0005-0000-0000-0000A4750000}"/>
    <cellStyle name="Normal 6 8 2 2 2 3" xfId="12636" xr:uid="{00000000-0005-0000-0000-0000A5750000}"/>
    <cellStyle name="Normal 6 8 2 2 2 3 2" xfId="35819" xr:uid="{00000000-0005-0000-0000-0000A6750000}"/>
    <cellStyle name="Normal 6 8 2 2 2 4" xfId="30509" xr:uid="{00000000-0005-0000-0000-0000A7750000}"/>
    <cellStyle name="Normal 6 8 2 2 2 5" xfId="25194" xr:uid="{00000000-0005-0000-0000-0000A8750000}"/>
    <cellStyle name="Normal 6 8 2 2 3" xfId="9100" xr:uid="{00000000-0005-0000-0000-0000A9750000}"/>
    <cellStyle name="Normal 6 8 2 2 3 2" xfId="19557" xr:uid="{00000000-0005-0000-0000-0000AA750000}"/>
    <cellStyle name="Normal 6 8 2 2 3 2 2" xfId="42902" xr:uid="{00000000-0005-0000-0000-0000AB750000}"/>
    <cellStyle name="Normal 6 8 2 2 3 3" xfId="14403" xr:uid="{00000000-0005-0000-0000-0000AC750000}"/>
    <cellStyle name="Normal 6 8 2 2 3 3 2" xfId="37587" xr:uid="{00000000-0005-0000-0000-0000AD750000}"/>
    <cellStyle name="Normal 6 8 2 2 3 4" xfId="32277" xr:uid="{00000000-0005-0000-0000-0000AE750000}"/>
    <cellStyle name="Normal 6 8 2 2 3 5" xfId="26962" xr:uid="{00000000-0005-0000-0000-0000AF750000}"/>
    <cellStyle name="Normal 6 8 2 2 4" xfId="16184" xr:uid="{00000000-0005-0000-0000-0000B0750000}"/>
    <cellStyle name="Normal 6 8 2 2 4 2" xfId="39371" xr:uid="{00000000-0005-0000-0000-0000B1750000}"/>
    <cellStyle name="Normal 6 8 2 2 5" xfId="10875" xr:uid="{00000000-0005-0000-0000-0000B2750000}"/>
    <cellStyle name="Normal 6 8 2 2 5 2" xfId="34056" xr:uid="{00000000-0005-0000-0000-0000B3750000}"/>
    <cellStyle name="Normal 6 8 2 2 6" xfId="21502" xr:uid="{00000000-0005-0000-0000-0000B4750000}"/>
    <cellStyle name="Normal 6 8 2 2 6 2" xfId="28746" xr:uid="{00000000-0005-0000-0000-0000B5750000}"/>
    <cellStyle name="Normal 6 8 2 2 7" xfId="23431" xr:uid="{00000000-0005-0000-0000-0000B6750000}"/>
    <cellStyle name="Normal 6 8 2 2 8" xfId="44697" xr:uid="{00000000-0005-0000-0000-0000B7750000}"/>
    <cellStyle name="Normal 6 8 2 2 9" xfId="5318" xr:uid="{00000000-0005-0000-0000-0000B8750000}"/>
    <cellStyle name="Normal 6 8 2 3" xfId="6667" xr:uid="{00000000-0005-0000-0000-0000B9750000}"/>
    <cellStyle name="Normal 6 8 2 3 2" xfId="17058" xr:uid="{00000000-0005-0000-0000-0000BA750000}"/>
    <cellStyle name="Normal 6 8 2 3 2 2" xfId="40322" xr:uid="{00000000-0005-0000-0000-0000BB750000}"/>
    <cellStyle name="Normal 6 8 2 3 3" xfId="11824" xr:uid="{00000000-0005-0000-0000-0000BC750000}"/>
    <cellStyle name="Normal 6 8 2 3 3 2" xfId="35007" xr:uid="{00000000-0005-0000-0000-0000BD750000}"/>
    <cellStyle name="Normal 6 8 2 3 4" xfId="29697" xr:uid="{00000000-0005-0000-0000-0000BE750000}"/>
    <cellStyle name="Normal 6 8 2 3 5" xfId="24382" xr:uid="{00000000-0005-0000-0000-0000BF750000}"/>
    <cellStyle name="Normal 6 8 2 4" xfId="8347" xr:uid="{00000000-0005-0000-0000-0000C0750000}"/>
    <cellStyle name="Normal 6 8 2 4 2" xfId="18745" xr:uid="{00000000-0005-0000-0000-0000C1750000}"/>
    <cellStyle name="Normal 6 8 2 4 2 2" xfId="42090" xr:uid="{00000000-0005-0000-0000-0000C2750000}"/>
    <cellStyle name="Normal 6 8 2 4 3" xfId="13591" xr:uid="{00000000-0005-0000-0000-0000C3750000}"/>
    <cellStyle name="Normal 6 8 2 4 3 2" xfId="36775" xr:uid="{00000000-0005-0000-0000-0000C4750000}"/>
    <cellStyle name="Normal 6 8 2 4 4" xfId="31465" xr:uid="{00000000-0005-0000-0000-0000C5750000}"/>
    <cellStyle name="Normal 6 8 2 4 5" xfId="26150" xr:uid="{00000000-0005-0000-0000-0000C6750000}"/>
    <cellStyle name="Normal 6 8 2 5" xfId="15372" xr:uid="{00000000-0005-0000-0000-0000C7750000}"/>
    <cellStyle name="Normal 6 8 2 5 2" xfId="38559" xr:uid="{00000000-0005-0000-0000-0000C8750000}"/>
    <cellStyle name="Normal 6 8 2 6" xfId="10063" xr:uid="{00000000-0005-0000-0000-0000C9750000}"/>
    <cellStyle name="Normal 6 8 2 6 2" xfId="33244" xr:uid="{00000000-0005-0000-0000-0000CA750000}"/>
    <cellStyle name="Normal 6 8 2 7" xfId="20690" xr:uid="{00000000-0005-0000-0000-0000CB750000}"/>
    <cellStyle name="Normal 6 8 2 7 2" xfId="27934" xr:uid="{00000000-0005-0000-0000-0000CC750000}"/>
    <cellStyle name="Normal 6 8 2 8" xfId="22619" xr:uid="{00000000-0005-0000-0000-0000CD750000}"/>
    <cellStyle name="Normal 6 8 2 9" xfId="43885" xr:uid="{00000000-0005-0000-0000-0000CE750000}"/>
    <cellStyle name="Normal 6 8 3" xfId="678" xr:uid="{00000000-0005-0000-0000-0000CF750000}"/>
    <cellStyle name="Normal 6 8 3 10" xfId="2639" xr:uid="{00000000-0005-0000-0000-0000D0750000}"/>
    <cellStyle name="Normal 6 8 3 2" xfId="6268" xr:uid="{00000000-0005-0000-0000-0000D1750000}"/>
    <cellStyle name="Normal 6 8 3 2 2" xfId="16700" xr:uid="{00000000-0005-0000-0000-0000D2750000}"/>
    <cellStyle name="Normal 6 8 3 2 2 2" xfId="39916" xr:uid="{00000000-0005-0000-0000-0000D3750000}"/>
    <cellStyle name="Normal 6 8 3 2 3" xfId="11418" xr:uid="{00000000-0005-0000-0000-0000D4750000}"/>
    <cellStyle name="Normal 6 8 3 2 3 2" xfId="34601" xr:uid="{00000000-0005-0000-0000-0000D5750000}"/>
    <cellStyle name="Normal 6 8 3 2 4" xfId="29291" xr:uid="{00000000-0005-0000-0000-0000D6750000}"/>
    <cellStyle name="Normal 6 8 3 2 5" xfId="23976" xr:uid="{00000000-0005-0000-0000-0000D7750000}"/>
    <cellStyle name="Normal 6 8 3 3" xfId="7989" xr:uid="{00000000-0005-0000-0000-0000D8750000}"/>
    <cellStyle name="Normal 6 8 3 3 2" xfId="18340" xr:uid="{00000000-0005-0000-0000-0000D9750000}"/>
    <cellStyle name="Normal 6 8 3 3 2 2" xfId="41684" xr:uid="{00000000-0005-0000-0000-0000DA750000}"/>
    <cellStyle name="Normal 6 8 3 3 3" xfId="13185" xr:uid="{00000000-0005-0000-0000-0000DB750000}"/>
    <cellStyle name="Normal 6 8 3 3 3 2" xfId="36369" xr:uid="{00000000-0005-0000-0000-0000DC750000}"/>
    <cellStyle name="Normal 6 8 3 3 4" xfId="31059" xr:uid="{00000000-0005-0000-0000-0000DD750000}"/>
    <cellStyle name="Normal 6 8 3 3 5" xfId="25744" xr:uid="{00000000-0005-0000-0000-0000DE750000}"/>
    <cellStyle name="Normal 6 8 3 4" xfId="14966" xr:uid="{00000000-0005-0000-0000-0000DF750000}"/>
    <cellStyle name="Normal 6 8 3 4 2" xfId="38153" xr:uid="{00000000-0005-0000-0000-0000E0750000}"/>
    <cellStyle name="Normal 6 8 3 5" xfId="9657" xr:uid="{00000000-0005-0000-0000-0000E1750000}"/>
    <cellStyle name="Normal 6 8 3 5 2" xfId="32838" xr:uid="{00000000-0005-0000-0000-0000E2750000}"/>
    <cellStyle name="Normal 6 8 3 6" xfId="20284" xr:uid="{00000000-0005-0000-0000-0000E3750000}"/>
    <cellStyle name="Normal 6 8 3 6 2" xfId="27528" xr:uid="{00000000-0005-0000-0000-0000E4750000}"/>
    <cellStyle name="Normal 6 8 3 7" xfId="22213" xr:uid="{00000000-0005-0000-0000-0000E5750000}"/>
    <cellStyle name="Normal 6 8 3 8" xfId="43479" xr:uid="{00000000-0005-0000-0000-0000E6750000}"/>
    <cellStyle name="Normal 6 8 3 9" xfId="5319" xr:uid="{00000000-0005-0000-0000-0000E7750000}"/>
    <cellStyle name="Normal 6 8 4" xfId="1502" xr:uid="{00000000-0005-0000-0000-0000E8750000}"/>
    <cellStyle name="Normal 6 8 4 10" xfId="3451" xr:uid="{00000000-0005-0000-0000-0000E9750000}"/>
    <cellStyle name="Normal 6 8 4 2" xfId="7067" xr:uid="{00000000-0005-0000-0000-0000EA750000}"/>
    <cellStyle name="Normal 6 8 4 2 2" xfId="17428" xr:uid="{00000000-0005-0000-0000-0000EB750000}"/>
    <cellStyle name="Normal 6 8 4 2 2 2" xfId="40728" xr:uid="{00000000-0005-0000-0000-0000EC750000}"/>
    <cellStyle name="Normal 6 8 4 2 3" xfId="12230" xr:uid="{00000000-0005-0000-0000-0000ED750000}"/>
    <cellStyle name="Normal 6 8 4 2 3 2" xfId="35413" xr:uid="{00000000-0005-0000-0000-0000EE750000}"/>
    <cellStyle name="Normal 6 8 4 2 4" xfId="30103" xr:uid="{00000000-0005-0000-0000-0000EF750000}"/>
    <cellStyle name="Normal 6 8 4 2 5" xfId="24788" xr:uid="{00000000-0005-0000-0000-0000F0750000}"/>
    <cellStyle name="Normal 6 8 4 3" xfId="8717" xr:uid="{00000000-0005-0000-0000-0000F1750000}"/>
    <cellStyle name="Normal 6 8 4 3 2" xfId="19151" xr:uid="{00000000-0005-0000-0000-0000F2750000}"/>
    <cellStyle name="Normal 6 8 4 3 2 2" xfId="42496" xr:uid="{00000000-0005-0000-0000-0000F3750000}"/>
    <cellStyle name="Normal 6 8 4 3 3" xfId="13997" xr:uid="{00000000-0005-0000-0000-0000F4750000}"/>
    <cellStyle name="Normal 6 8 4 3 3 2" xfId="37181" xr:uid="{00000000-0005-0000-0000-0000F5750000}"/>
    <cellStyle name="Normal 6 8 4 3 4" xfId="31871" xr:uid="{00000000-0005-0000-0000-0000F6750000}"/>
    <cellStyle name="Normal 6 8 4 3 5" xfId="26556" xr:uid="{00000000-0005-0000-0000-0000F7750000}"/>
    <cellStyle name="Normal 6 8 4 4" xfId="15778" xr:uid="{00000000-0005-0000-0000-0000F8750000}"/>
    <cellStyle name="Normal 6 8 4 4 2" xfId="38965" xr:uid="{00000000-0005-0000-0000-0000F9750000}"/>
    <cellStyle name="Normal 6 8 4 5" xfId="10469" xr:uid="{00000000-0005-0000-0000-0000FA750000}"/>
    <cellStyle name="Normal 6 8 4 5 2" xfId="33650" xr:uid="{00000000-0005-0000-0000-0000FB750000}"/>
    <cellStyle name="Normal 6 8 4 6" xfId="21096" xr:uid="{00000000-0005-0000-0000-0000FC750000}"/>
    <cellStyle name="Normal 6 8 4 6 2" xfId="28340" xr:uid="{00000000-0005-0000-0000-0000FD750000}"/>
    <cellStyle name="Normal 6 8 4 7" xfId="23025" xr:uid="{00000000-0005-0000-0000-0000FE750000}"/>
    <cellStyle name="Normal 6 8 4 8" xfId="44291" xr:uid="{00000000-0005-0000-0000-0000FF750000}"/>
    <cellStyle name="Normal 6 8 4 9" xfId="5320" xr:uid="{00000000-0005-0000-0000-000000760000}"/>
    <cellStyle name="Normal 6 8 5" xfId="6007" xr:uid="{00000000-0005-0000-0000-000001760000}"/>
    <cellStyle name="Normal 6 8 5 2" xfId="16458" xr:uid="{00000000-0005-0000-0000-000002760000}"/>
    <cellStyle name="Normal 6 8 5 2 2" xfId="39646" xr:uid="{00000000-0005-0000-0000-000003760000}"/>
    <cellStyle name="Normal 6 8 5 3" xfId="11148" xr:uid="{00000000-0005-0000-0000-000004760000}"/>
    <cellStyle name="Normal 6 8 5 3 2" xfId="34331" xr:uid="{00000000-0005-0000-0000-000005760000}"/>
    <cellStyle name="Normal 6 8 5 4" xfId="29021" xr:uid="{00000000-0005-0000-0000-000006760000}"/>
    <cellStyle name="Normal 6 8 5 5" xfId="23706" xr:uid="{00000000-0005-0000-0000-000007760000}"/>
    <cellStyle name="Normal 6 8 6" xfId="7745" xr:uid="{00000000-0005-0000-0000-000008760000}"/>
    <cellStyle name="Normal 6 8 6 2" xfId="18077" xr:uid="{00000000-0005-0000-0000-000009760000}"/>
    <cellStyle name="Normal 6 8 6 2 2" xfId="41414" xr:uid="{00000000-0005-0000-0000-00000A760000}"/>
    <cellStyle name="Normal 6 8 6 3" xfId="12915" xr:uid="{00000000-0005-0000-0000-00000B760000}"/>
    <cellStyle name="Normal 6 8 6 3 2" xfId="36099" xr:uid="{00000000-0005-0000-0000-00000C760000}"/>
    <cellStyle name="Normal 6 8 6 4" xfId="30789" xr:uid="{00000000-0005-0000-0000-00000D760000}"/>
    <cellStyle name="Normal 6 8 6 5" xfId="25474" xr:uid="{00000000-0005-0000-0000-00000E760000}"/>
    <cellStyle name="Normal 6 8 7" xfId="14697" xr:uid="{00000000-0005-0000-0000-00000F760000}"/>
    <cellStyle name="Normal 6 8 7 2" xfId="37883" xr:uid="{00000000-0005-0000-0000-000010760000}"/>
    <cellStyle name="Normal 6 8 8" xfId="9387" xr:uid="{00000000-0005-0000-0000-000011760000}"/>
    <cellStyle name="Normal 6 8 8 2" xfId="32568" xr:uid="{00000000-0005-0000-0000-000012760000}"/>
    <cellStyle name="Normal 6 8 9" xfId="20037" xr:uid="{00000000-0005-0000-0000-000013760000}"/>
    <cellStyle name="Normal 6 8 9 2" xfId="27258" xr:uid="{00000000-0005-0000-0000-000014760000}"/>
    <cellStyle name="Normal 6 9" xfId="807" xr:uid="{00000000-0005-0000-0000-000015760000}"/>
    <cellStyle name="Normal 6 9 10" xfId="43600" xr:uid="{00000000-0005-0000-0000-000016760000}"/>
    <cellStyle name="Normal 6 9 11" xfId="5321" xr:uid="{00000000-0005-0000-0000-000017760000}"/>
    <cellStyle name="Normal 6 9 12" xfId="2760" xr:uid="{00000000-0005-0000-0000-000018760000}"/>
    <cellStyle name="Normal 6 9 2" xfId="1215" xr:uid="{00000000-0005-0000-0000-000019760000}"/>
    <cellStyle name="Normal 6 9 2 10" xfId="5322" xr:uid="{00000000-0005-0000-0000-00001A760000}"/>
    <cellStyle name="Normal 6 9 2 11" xfId="3166" xr:uid="{00000000-0005-0000-0000-00001B760000}"/>
    <cellStyle name="Normal 6 9 2 2" xfId="2030" xr:uid="{00000000-0005-0000-0000-00001C760000}"/>
    <cellStyle name="Normal 6 9 2 2 10" xfId="3978" xr:uid="{00000000-0005-0000-0000-00001D760000}"/>
    <cellStyle name="Normal 6 9 2 2 2" xfId="7586" xr:uid="{00000000-0005-0000-0000-00001E760000}"/>
    <cellStyle name="Normal 6 9 2 2 2 2" xfId="17931" xr:uid="{00000000-0005-0000-0000-00001F760000}"/>
    <cellStyle name="Normal 6 9 2 2 2 2 2" xfId="41255" xr:uid="{00000000-0005-0000-0000-000020760000}"/>
    <cellStyle name="Normal 6 9 2 2 2 3" xfId="12757" xr:uid="{00000000-0005-0000-0000-000021760000}"/>
    <cellStyle name="Normal 6 9 2 2 2 3 2" xfId="35940" xr:uid="{00000000-0005-0000-0000-000022760000}"/>
    <cellStyle name="Normal 6 9 2 2 2 4" xfId="30630" xr:uid="{00000000-0005-0000-0000-000023760000}"/>
    <cellStyle name="Normal 6 9 2 2 2 5" xfId="25315" xr:uid="{00000000-0005-0000-0000-000024760000}"/>
    <cellStyle name="Normal 6 9 2 2 3" xfId="9221" xr:uid="{00000000-0005-0000-0000-000025760000}"/>
    <cellStyle name="Normal 6 9 2 2 3 2" xfId="19678" xr:uid="{00000000-0005-0000-0000-000026760000}"/>
    <cellStyle name="Normal 6 9 2 2 3 2 2" xfId="43023" xr:uid="{00000000-0005-0000-0000-000027760000}"/>
    <cellStyle name="Normal 6 9 2 2 3 3" xfId="14524" xr:uid="{00000000-0005-0000-0000-000028760000}"/>
    <cellStyle name="Normal 6 9 2 2 3 3 2" xfId="37708" xr:uid="{00000000-0005-0000-0000-000029760000}"/>
    <cellStyle name="Normal 6 9 2 2 3 4" xfId="32398" xr:uid="{00000000-0005-0000-0000-00002A760000}"/>
    <cellStyle name="Normal 6 9 2 2 3 5" xfId="27083" xr:uid="{00000000-0005-0000-0000-00002B760000}"/>
    <cellStyle name="Normal 6 9 2 2 4" xfId="16305" xr:uid="{00000000-0005-0000-0000-00002C760000}"/>
    <cellStyle name="Normal 6 9 2 2 4 2" xfId="39492" xr:uid="{00000000-0005-0000-0000-00002D760000}"/>
    <cellStyle name="Normal 6 9 2 2 5" xfId="10996" xr:uid="{00000000-0005-0000-0000-00002E760000}"/>
    <cellStyle name="Normal 6 9 2 2 5 2" xfId="34177" xr:uid="{00000000-0005-0000-0000-00002F760000}"/>
    <cellStyle name="Normal 6 9 2 2 6" xfId="21623" xr:uid="{00000000-0005-0000-0000-000030760000}"/>
    <cellStyle name="Normal 6 9 2 2 6 2" xfId="28867" xr:uid="{00000000-0005-0000-0000-000031760000}"/>
    <cellStyle name="Normal 6 9 2 2 7" xfId="23552" xr:uid="{00000000-0005-0000-0000-000032760000}"/>
    <cellStyle name="Normal 6 9 2 2 8" xfId="44818" xr:uid="{00000000-0005-0000-0000-000033760000}"/>
    <cellStyle name="Normal 6 9 2 2 9" xfId="5323" xr:uid="{00000000-0005-0000-0000-000034760000}"/>
    <cellStyle name="Normal 6 9 2 3" xfId="6786" xr:uid="{00000000-0005-0000-0000-000035760000}"/>
    <cellStyle name="Normal 6 9 2 3 2" xfId="17167" xr:uid="{00000000-0005-0000-0000-000036760000}"/>
    <cellStyle name="Normal 6 9 2 3 2 2" xfId="40443" xr:uid="{00000000-0005-0000-0000-000037760000}"/>
    <cellStyle name="Normal 6 9 2 3 3" xfId="11945" xr:uid="{00000000-0005-0000-0000-000038760000}"/>
    <cellStyle name="Normal 6 9 2 3 3 2" xfId="35128" xr:uid="{00000000-0005-0000-0000-000039760000}"/>
    <cellStyle name="Normal 6 9 2 3 4" xfId="29818" xr:uid="{00000000-0005-0000-0000-00003A760000}"/>
    <cellStyle name="Normal 6 9 2 3 5" xfId="24503" xr:uid="{00000000-0005-0000-0000-00003B760000}"/>
    <cellStyle name="Normal 6 9 2 4" xfId="8456" xr:uid="{00000000-0005-0000-0000-00003C760000}"/>
    <cellStyle name="Normal 6 9 2 4 2" xfId="18866" xr:uid="{00000000-0005-0000-0000-00003D760000}"/>
    <cellStyle name="Normal 6 9 2 4 2 2" xfId="42211" xr:uid="{00000000-0005-0000-0000-00003E760000}"/>
    <cellStyle name="Normal 6 9 2 4 3" xfId="13712" xr:uid="{00000000-0005-0000-0000-00003F760000}"/>
    <cellStyle name="Normal 6 9 2 4 3 2" xfId="36896" xr:uid="{00000000-0005-0000-0000-000040760000}"/>
    <cellStyle name="Normal 6 9 2 4 4" xfId="31586" xr:uid="{00000000-0005-0000-0000-000041760000}"/>
    <cellStyle name="Normal 6 9 2 4 5" xfId="26271" xr:uid="{00000000-0005-0000-0000-000042760000}"/>
    <cellStyle name="Normal 6 9 2 5" xfId="15493" xr:uid="{00000000-0005-0000-0000-000043760000}"/>
    <cellStyle name="Normal 6 9 2 5 2" xfId="38680" xr:uid="{00000000-0005-0000-0000-000044760000}"/>
    <cellStyle name="Normal 6 9 2 6" xfId="10184" xr:uid="{00000000-0005-0000-0000-000045760000}"/>
    <cellStyle name="Normal 6 9 2 6 2" xfId="33365" xr:uid="{00000000-0005-0000-0000-000046760000}"/>
    <cellStyle name="Normal 6 9 2 7" xfId="20811" xr:uid="{00000000-0005-0000-0000-000047760000}"/>
    <cellStyle name="Normal 6 9 2 7 2" xfId="28055" xr:uid="{00000000-0005-0000-0000-000048760000}"/>
    <cellStyle name="Normal 6 9 2 8" xfId="22740" xr:uid="{00000000-0005-0000-0000-000049760000}"/>
    <cellStyle name="Normal 6 9 2 9" xfId="44006" xr:uid="{00000000-0005-0000-0000-00004A760000}"/>
    <cellStyle name="Normal 6 9 3" xfId="1623" xr:uid="{00000000-0005-0000-0000-00004B760000}"/>
    <cellStyle name="Normal 6 9 3 10" xfId="3572" xr:uid="{00000000-0005-0000-0000-00004C760000}"/>
    <cellStyle name="Normal 6 9 3 2" xfId="7186" xr:uid="{00000000-0005-0000-0000-00004D760000}"/>
    <cellStyle name="Normal 6 9 3 2 2" xfId="17549" xr:uid="{00000000-0005-0000-0000-00004E760000}"/>
    <cellStyle name="Normal 6 9 3 2 2 2" xfId="40849" xr:uid="{00000000-0005-0000-0000-00004F760000}"/>
    <cellStyle name="Normal 6 9 3 2 3" xfId="12351" xr:uid="{00000000-0005-0000-0000-000050760000}"/>
    <cellStyle name="Normal 6 9 3 2 3 2" xfId="35534" xr:uid="{00000000-0005-0000-0000-000051760000}"/>
    <cellStyle name="Normal 6 9 3 2 4" xfId="30224" xr:uid="{00000000-0005-0000-0000-000052760000}"/>
    <cellStyle name="Normal 6 9 3 2 5" xfId="24909" xr:uid="{00000000-0005-0000-0000-000053760000}"/>
    <cellStyle name="Normal 6 9 3 3" xfId="8838" xr:uid="{00000000-0005-0000-0000-000054760000}"/>
    <cellStyle name="Normal 6 9 3 3 2" xfId="19272" xr:uid="{00000000-0005-0000-0000-000055760000}"/>
    <cellStyle name="Normal 6 9 3 3 2 2" xfId="42617" xr:uid="{00000000-0005-0000-0000-000056760000}"/>
    <cellStyle name="Normal 6 9 3 3 3" xfId="14118" xr:uid="{00000000-0005-0000-0000-000057760000}"/>
    <cellStyle name="Normal 6 9 3 3 3 2" xfId="37302" xr:uid="{00000000-0005-0000-0000-000058760000}"/>
    <cellStyle name="Normal 6 9 3 3 4" xfId="31992" xr:uid="{00000000-0005-0000-0000-000059760000}"/>
    <cellStyle name="Normal 6 9 3 3 5" xfId="26677" xr:uid="{00000000-0005-0000-0000-00005A760000}"/>
    <cellStyle name="Normal 6 9 3 4" xfId="15899" xr:uid="{00000000-0005-0000-0000-00005B760000}"/>
    <cellStyle name="Normal 6 9 3 4 2" xfId="39086" xr:uid="{00000000-0005-0000-0000-00005C760000}"/>
    <cellStyle name="Normal 6 9 3 5" xfId="10590" xr:uid="{00000000-0005-0000-0000-00005D760000}"/>
    <cellStyle name="Normal 6 9 3 5 2" xfId="33771" xr:uid="{00000000-0005-0000-0000-00005E760000}"/>
    <cellStyle name="Normal 6 9 3 6" xfId="21217" xr:uid="{00000000-0005-0000-0000-00005F760000}"/>
    <cellStyle name="Normal 6 9 3 6 2" xfId="28461" xr:uid="{00000000-0005-0000-0000-000060760000}"/>
    <cellStyle name="Normal 6 9 3 7" xfId="23146" xr:uid="{00000000-0005-0000-0000-000061760000}"/>
    <cellStyle name="Normal 6 9 3 8" xfId="44412" xr:uid="{00000000-0005-0000-0000-000062760000}"/>
    <cellStyle name="Normal 6 9 3 9" xfId="5324" xr:uid="{00000000-0005-0000-0000-000063760000}"/>
    <cellStyle name="Normal 6 9 4" xfId="6387" xr:uid="{00000000-0005-0000-0000-000064760000}"/>
    <cellStyle name="Normal 6 9 4 2" xfId="16809" xr:uid="{00000000-0005-0000-0000-000065760000}"/>
    <cellStyle name="Normal 6 9 4 2 2" xfId="40037" xr:uid="{00000000-0005-0000-0000-000066760000}"/>
    <cellStyle name="Normal 6 9 4 3" xfId="11539" xr:uid="{00000000-0005-0000-0000-000067760000}"/>
    <cellStyle name="Normal 6 9 4 3 2" xfId="34722" xr:uid="{00000000-0005-0000-0000-000068760000}"/>
    <cellStyle name="Normal 6 9 4 4" xfId="29412" xr:uid="{00000000-0005-0000-0000-000069760000}"/>
    <cellStyle name="Normal 6 9 4 5" xfId="24097" xr:uid="{00000000-0005-0000-0000-00006A760000}"/>
    <cellStyle name="Normal 6 9 5" xfId="8098" xr:uid="{00000000-0005-0000-0000-00006B760000}"/>
    <cellStyle name="Normal 6 9 5 2" xfId="18461" xr:uid="{00000000-0005-0000-0000-00006C760000}"/>
    <cellStyle name="Normal 6 9 5 2 2" xfId="41805" xr:uid="{00000000-0005-0000-0000-00006D760000}"/>
    <cellStyle name="Normal 6 9 5 3" xfId="13306" xr:uid="{00000000-0005-0000-0000-00006E760000}"/>
    <cellStyle name="Normal 6 9 5 3 2" xfId="36490" xr:uid="{00000000-0005-0000-0000-00006F760000}"/>
    <cellStyle name="Normal 6 9 5 4" xfId="31180" xr:uid="{00000000-0005-0000-0000-000070760000}"/>
    <cellStyle name="Normal 6 9 5 5" xfId="25865" xr:uid="{00000000-0005-0000-0000-000071760000}"/>
    <cellStyle name="Normal 6 9 6" xfId="15087" xr:uid="{00000000-0005-0000-0000-000072760000}"/>
    <cellStyle name="Normal 6 9 6 2" xfId="38274" xr:uid="{00000000-0005-0000-0000-000073760000}"/>
    <cellStyle name="Normal 6 9 7" xfId="9778" xr:uid="{00000000-0005-0000-0000-000074760000}"/>
    <cellStyle name="Normal 6 9 7 2" xfId="32959" xr:uid="{00000000-0005-0000-0000-000075760000}"/>
    <cellStyle name="Normal 6 9 8" xfId="20405" xr:uid="{00000000-0005-0000-0000-000076760000}"/>
    <cellStyle name="Normal 6 9 8 2" xfId="27649" xr:uid="{00000000-0005-0000-0000-000077760000}"/>
    <cellStyle name="Normal 6 9 9" xfId="22334" xr:uid="{00000000-0005-0000-0000-000078760000}"/>
    <cellStyle name="Normal 6_D" xfId="413" xr:uid="{00000000-0005-0000-0000-000079760000}"/>
    <cellStyle name="Normal 7" xfId="9" xr:uid="{00000000-0005-0000-0000-00007A760000}"/>
    <cellStyle name="Normal 7 10" xfId="938" xr:uid="{00000000-0005-0000-0000-00007B760000}"/>
    <cellStyle name="Normal 7 10 10" xfId="43731" xr:uid="{00000000-0005-0000-0000-00007C760000}"/>
    <cellStyle name="Normal 7 10 11" xfId="5326" xr:uid="{00000000-0005-0000-0000-00007D760000}"/>
    <cellStyle name="Normal 7 10 12" xfId="2891" xr:uid="{00000000-0005-0000-0000-00007E760000}"/>
    <cellStyle name="Normal 7 10 2" xfId="1346" xr:uid="{00000000-0005-0000-0000-00007F760000}"/>
    <cellStyle name="Normal 7 10 2 10" xfId="5327" xr:uid="{00000000-0005-0000-0000-000080760000}"/>
    <cellStyle name="Normal 7 10 2 11" xfId="3297" xr:uid="{00000000-0005-0000-0000-000081760000}"/>
    <cellStyle name="Normal 7 10 2 2" xfId="2161" xr:uid="{00000000-0005-0000-0000-000082760000}"/>
    <cellStyle name="Normal 7 10 2 2 10" xfId="4109" xr:uid="{00000000-0005-0000-0000-000083760000}"/>
    <cellStyle name="Normal 7 10 2 2 2" xfId="7715" xr:uid="{00000000-0005-0000-0000-000084760000}"/>
    <cellStyle name="Normal 7 10 2 2 2 2" xfId="18050" xr:uid="{00000000-0005-0000-0000-000085760000}"/>
    <cellStyle name="Normal 7 10 2 2 2 2 2" xfId="41386" xr:uid="{00000000-0005-0000-0000-000086760000}"/>
    <cellStyle name="Normal 7 10 2 2 2 3" xfId="12888" xr:uid="{00000000-0005-0000-0000-000087760000}"/>
    <cellStyle name="Normal 7 10 2 2 2 3 2" xfId="36071" xr:uid="{00000000-0005-0000-0000-000088760000}"/>
    <cellStyle name="Normal 7 10 2 2 2 4" xfId="30761" xr:uid="{00000000-0005-0000-0000-000089760000}"/>
    <cellStyle name="Normal 7 10 2 2 2 5" xfId="25446" xr:uid="{00000000-0005-0000-0000-00008A760000}"/>
    <cellStyle name="Normal 7 10 2 2 3" xfId="9340" xr:uid="{00000000-0005-0000-0000-00008B760000}"/>
    <cellStyle name="Normal 7 10 2 2 3 2" xfId="19809" xr:uid="{00000000-0005-0000-0000-00008C760000}"/>
    <cellStyle name="Normal 7 10 2 2 3 2 2" xfId="43154" xr:uid="{00000000-0005-0000-0000-00008D760000}"/>
    <cellStyle name="Normal 7 10 2 2 3 3" xfId="14655" xr:uid="{00000000-0005-0000-0000-00008E760000}"/>
    <cellStyle name="Normal 7 10 2 2 3 3 2" xfId="37839" xr:uid="{00000000-0005-0000-0000-00008F760000}"/>
    <cellStyle name="Normal 7 10 2 2 3 4" xfId="32529" xr:uid="{00000000-0005-0000-0000-000090760000}"/>
    <cellStyle name="Normal 7 10 2 2 3 5" xfId="27214" xr:uid="{00000000-0005-0000-0000-000091760000}"/>
    <cellStyle name="Normal 7 10 2 2 4" xfId="16436" xr:uid="{00000000-0005-0000-0000-000092760000}"/>
    <cellStyle name="Normal 7 10 2 2 4 2" xfId="39623" xr:uid="{00000000-0005-0000-0000-000093760000}"/>
    <cellStyle name="Normal 7 10 2 2 5" xfId="11127" xr:uid="{00000000-0005-0000-0000-000094760000}"/>
    <cellStyle name="Normal 7 10 2 2 5 2" xfId="34308" xr:uid="{00000000-0005-0000-0000-000095760000}"/>
    <cellStyle name="Normal 7 10 2 2 6" xfId="21754" xr:uid="{00000000-0005-0000-0000-000096760000}"/>
    <cellStyle name="Normal 7 10 2 2 6 2" xfId="28998" xr:uid="{00000000-0005-0000-0000-000097760000}"/>
    <cellStyle name="Normal 7 10 2 2 7" xfId="23683" xr:uid="{00000000-0005-0000-0000-000098760000}"/>
    <cellStyle name="Normal 7 10 2 2 8" xfId="44949" xr:uid="{00000000-0005-0000-0000-000099760000}"/>
    <cellStyle name="Normal 7 10 2 2 9" xfId="5328" xr:uid="{00000000-0005-0000-0000-00009A760000}"/>
    <cellStyle name="Normal 7 10 2 3" xfId="6915" xr:uid="{00000000-0005-0000-0000-00009B760000}"/>
    <cellStyle name="Normal 7 10 2 3 2" xfId="17286" xr:uid="{00000000-0005-0000-0000-00009C760000}"/>
    <cellStyle name="Normal 7 10 2 3 2 2" xfId="40574" xr:uid="{00000000-0005-0000-0000-00009D760000}"/>
    <cellStyle name="Normal 7 10 2 3 3" xfId="12076" xr:uid="{00000000-0005-0000-0000-00009E760000}"/>
    <cellStyle name="Normal 7 10 2 3 3 2" xfId="35259" xr:uid="{00000000-0005-0000-0000-00009F760000}"/>
    <cellStyle name="Normal 7 10 2 3 4" xfId="29949" xr:uid="{00000000-0005-0000-0000-0000A0760000}"/>
    <cellStyle name="Normal 7 10 2 3 5" xfId="24634" xr:uid="{00000000-0005-0000-0000-0000A1760000}"/>
    <cellStyle name="Normal 7 10 2 4" xfId="8575" xr:uid="{00000000-0005-0000-0000-0000A2760000}"/>
    <cellStyle name="Normal 7 10 2 4 2" xfId="18997" xr:uid="{00000000-0005-0000-0000-0000A3760000}"/>
    <cellStyle name="Normal 7 10 2 4 2 2" xfId="42342" xr:uid="{00000000-0005-0000-0000-0000A4760000}"/>
    <cellStyle name="Normal 7 10 2 4 3" xfId="13843" xr:uid="{00000000-0005-0000-0000-0000A5760000}"/>
    <cellStyle name="Normal 7 10 2 4 3 2" xfId="37027" xr:uid="{00000000-0005-0000-0000-0000A6760000}"/>
    <cellStyle name="Normal 7 10 2 4 4" xfId="31717" xr:uid="{00000000-0005-0000-0000-0000A7760000}"/>
    <cellStyle name="Normal 7 10 2 4 5" xfId="26402" xr:uid="{00000000-0005-0000-0000-0000A8760000}"/>
    <cellStyle name="Normal 7 10 2 5" xfId="15624" xr:uid="{00000000-0005-0000-0000-0000A9760000}"/>
    <cellStyle name="Normal 7 10 2 5 2" xfId="38811" xr:uid="{00000000-0005-0000-0000-0000AA760000}"/>
    <cellStyle name="Normal 7 10 2 6" xfId="10315" xr:uid="{00000000-0005-0000-0000-0000AB760000}"/>
    <cellStyle name="Normal 7 10 2 6 2" xfId="33496" xr:uid="{00000000-0005-0000-0000-0000AC760000}"/>
    <cellStyle name="Normal 7 10 2 7" xfId="20942" xr:uid="{00000000-0005-0000-0000-0000AD760000}"/>
    <cellStyle name="Normal 7 10 2 7 2" xfId="28186" xr:uid="{00000000-0005-0000-0000-0000AE760000}"/>
    <cellStyle name="Normal 7 10 2 8" xfId="22871" xr:uid="{00000000-0005-0000-0000-0000AF760000}"/>
    <cellStyle name="Normal 7 10 2 9" xfId="44137" xr:uid="{00000000-0005-0000-0000-0000B0760000}"/>
    <cellStyle name="Normal 7 10 3" xfId="1754" xr:uid="{00000000-0005-0000-0000-0000B1760000}"/>
    <cellStyle name="Normal 7 10 3 10" xfId="3703" xr:uid="{00000000-0005-0000-0000-0000B2760000}"/>
    <cellStyle name="Normal 7 10 3 2" xfId="7315" xr:uid="{00000000-0005-0000-0000-0000B3760000}"/>
    <cellStyle name="Normal 7 10 3 2 2" xfId="17668" xr:uid="{00000000-0005-0000-0000-0000B4760000}"/>
    <cellStyle name="Normal 7 10 3 2 2 2" xfId="40980" xr:uid="{00000000-0005-0000-0000-0000B5760000}"/>
    <cellStyle name="Normal 7 10 3 2 3" xfId="12482" xr:uid="{00000000-0005-0000-0000-0000B6760000}"/>
    <cellStyle name="Normal 7 10 3 2 3 2" xfId="35665" xr:uid="{00000000-0005-0000-0000-0000B7760000}"/>
    <cellStyle name="Normal 7 10 3 2 4" xfId="30355" xr:uid="{00000000-0005-0000-0000-0000B8760000}"/>
    <cellStyle name="Normal 7 10 3 2 5" xfId="25040" xr:uid="{00000000-0005-0000-0000-0000B9760000}"/>
    <cellStyle name="Normal 7 10 3 3" xfId="8957" xr:uid="{00000000-0005-0000-0000-0000BA760000}"/>
    <cellStyle name="Normal 7 10 3 3 2" xfId="19403" xr:uid="{00000000-0005-0000-0000-0000BB760000}"/>
    <cellStyle name="Normal 7 10 3 3 2 2" xfId="42748" xr:uid="{00000000-0005-0000-0000-0000BC760000}"/>
    <cellStyle name="Normal 7 10 3 3 3" xfId="14249" xr:uid="{00000000-0005-0000-0000-0000BD760000}"/>
    <cellStyle name="Normal 7 10 3 3 3 2" xfId="37433" xr:uid="{00000000-0005-0000-0000-0000BE760000}"/>
    <cellStyle name="Normal 7 10 3 3 4" xfId="32123" xr:uid="{00000000-0005-0000-0000-0000BF760000}"/>
    <cellStyle name="Normal 7 10 3 3 5" xfId="26808" xr:uid="{00000000-0005-0000-0000-0000C0760000}"/>
    <cellStyle name="Normal 7 10 3 4" xfId="16030" xr:uid="{00000000-0005-0000-0000-0000C1760000}"/>
    <cellStyle name="Normal 7 10 3 4 2" xfId="39217" xr:uid="{00000000-0005-0000-0000-0000C2760000}"/>
    <cellStyle name="Normal 7 10 3 5" xfId="10721" xr:uid="{00000000-0005-0000-0000-0000C3760000}"/>
    <cellStyle name="Normal 7 10 3 5 2" xfId="33902" xr:uid="{00000000-0005-0000-0000-0000C4760000}"/>
    <cellStyle name="Normal 7 10 3 6" xfId="21348" xr:uid="{00000000-0005-0000-0000-0000C5760000}"/>
    <cellStyle name="Normal 7 10 3 6 2" xfId="28592" xr:uid="{00000000-0005-0000-0000-0000C6760000}"/>
    <cellStyle name="Normal 7 10 3 7" xfId="23277" xr:uid="{00000000-0005-0000-0000-0000C7760000}"/>
    <cellStyle name="Normal 7 10 3 8" xfId="44543" xr:uid="{00000000-0005-0000-0000-0000C8760000}"/>
    <cellStyle name="Normal 7 10 3 9" xfId="5329" xr:uid="{00000000-0005-0000-0000-0000C9760000}"/>
    <cellStyle name="Normal 7 10 4" xfId="6516" xr:uid="{00000000-0005-0000-0000-0000CA760000}"/>
    <cellStyle name="Normal 7 10 4 2" xfId="16916" xr:uid="{00000000-0005-0000-0000-0000CB760000}"/>
    <cellStyle name="Normal 7 10 4 2 2" xfId="40168" xr:uid="{00000000-0005-0000-0000-0000CC760000}"/>
    <cellStyle name="Normal 7 10 4 3" xfId="11670" xr:uid="{00000000-0005-0000-0000-0000CD760000}"/>
    <cellStyle name="Normal 7 10 4 3 2" xfId="34853" xr:uid="{00000000-0005-0000-0000-0000CE760000}"/>
    <cellStyle name="Normal 7 10 4 4" xfId="29543" xr:uid="{00000000-0005-0000-0000-0000CF760000}"/>
    <cellStyle name="Normal 7 10 4 5" xfId="24228" xr:uid="{00000000-0005-0000-0000-0000D0760000}"/>
    <cellStyle name="Normal 7 10 5" xfId="8205" xr:uid="{00000000-0005-0000-0000-0000D1760000}"/>
    <cellStyle name="Normal 7 10 5 2" xfId="18592" xr:uid="{00000000-0005-0000-0000-0000D2760000}"/>
    <cellStyle name="Normal 7 10 5 2 2" xfId="41936" xr:uid="{00000000-0005-0000-0000-0000D3760000}"/>
    <cellStyle name="Normal 7 10 5 3" xfId="13437" xr:uid="{00000000-0005-0000-0000-0000D4760000}"/>
    <cellStyle name="Normal 7 10 5 3 2" xfId="36621" xr:uid="{00000000-0005-0000-0000-0000D5760000}"/>
    <cellStyle name="Normal 7 10 5 4" xfId="31311" xr:uid="{00000000-0005-0000-0000-0000D6760000}"/>
    <cellStyle name="Normal 7 10 5 5" xfId="25996" xr:uid="{00000000-0005-0000-0000-0000D7760000}"/>
    <cellStyle name="Normal 7 10 6" xfId="15218" xr:uid="{00000000-0005-0000-0000-0000D8760000}"/>
    <cellStyle name="Normal 7 10 6 2" xfId="38405" xr:uid="{00000000-0005-0000-0000-0000D9760000}"/>
    <cellStyle name="Normal 7 10 7" xfId="9909" xr:uid="{00000000-0005-0000-0000-0000DA760000}"/>
    <cellStyle name="Normal 7 10 7 2" xfId="33090" xr:uid="{00000000-0005-0000-0000-0000DB760000}"/>
    <cellStyle name="Normal 7 10 8" xfId="20536" xr:uid="{00000000-0005-0000-0000-0000DC760000}"/>
    <cellStyle name="Normal 7 10 8 2" xfId="27780" xr:uid="{00000000-0005-0000-0000-0000DD760000}"/>
    <cellStyle name="Normal 7 10 9" xfId="22465" xr:uid="{00000000-0005-0000-0000-0000DE760000}"/>
    <cellStyle name="Normal 7 11" xfId="959" xr:uid="{00000000-0005-0000-0000-0000DF760000}"/>
    <cellStyle name="Normal 7 11 10" xfId="5330" xr:uid="{00000000-0005-0000-0000-0000E0760000}"/>
    <cellStyle name="Normal 7 11 11" xfId="2911" xr:uid="{00000000-0005-0000-0000-0000E1760000}"/>
    <cellStyle name="Normal 7 11 2" xfId="1775" xr:uid="{00000000-0005-0000-0000-0000E2760000}"/>
    <cellStyle name="Normal 7 11 2 10" xfId="3723" xr:uid="{00000000-0005-0000-0000-0000E3760000}"/>
    <cellStyle name="Normal 7 11 2 2" xfId="7335" xr:uid="{00000000-0005-0000-0000-0000E4760000}"/>
    <cellStyle name="Normal 7 11 2 2 2" xfId="17688" xr:uid="{00000000-0005-0000-0000-0000E5760000}"/>
    <cellStyle name="Normal 7 11 2 2 2 2" xfId="41000" xr:uid="{00000000-0005-0000-0000-0000E6760000}"/>
    <cellStyle name="Normal 7 11 2 2 3" xfId="12502" xr:uid="{00000000-0005-0000-0000-0000E7760000}"/>
    <cellStyle name="Normal 7 11 2 2 3 2" xfId="35685" xr:uid="{00000000-0005-0000-0000-0000E8760000}"/>
    <cellStyle name="Normal 7 11 2 2 4" xfId="30375" xr:uid="{00000000-0005-0000-0000-0000E9760000}"/>
    <cellStyle name="Normal 7 11 2 2 5" xfId="25060" xr:uid="{00000000-0005-0000-0000-0000EA760000}"/>
    <cellStyle name="Normal 7 11 2 3" xfId="8978" xr:uid="{00000000-0005-0000-0000-0000EB760000}"/>
    <cellStyle name="Normal 7 11 2 3 2" xfId="19423" xr:uid="{00000000-0005-0000-0000-0000EC760000}"/>
    <cellStyle name="Normal 7 11 2 3 2 2" xfId="42768" xr:uid="{00000000-0005-0000-0000-0000ED760000}"/>
    <cellStyle name="Normal 7 11 2 3 3" xfId="14269" xr:uid="{00000000-0005-0000-0000-0000EE760000}"/>
    <cellStyle name="Normal 7 11 2 3 3 2" xfId="37453" xr:uid="{00000000-0005-0000-0000-0000EF760000}"/>
    <cellStyle name="Normal 7 11 2 3 4" xfId="32143" xr:uid="{00000000-0005-0000-0000-0000F0760000}"/>
    <cellStyle name="Normal 7 11 2 3 5" xfId="26828" xr:uid="{00000000-0005-0000-0000-0000F1760000}"/>
    <cellStyle name="Normal 7 11 2 4" xfId="16050" xr:uid="{00000000-0005-0000-0000-0000F2760000}"/>
    <cellStyle name="Normal 7 11 2 4 2" xfId="39237" xr:uid="{00000000-0005-0000-0000-0000F3760000}"/>
    <cellStyle name="Normal 7 11 2 5" xfId="10741" xr:uid="{00000000-0005-0000-0000-0000F4760000}"/>
    <cellStyle name="Normal 7 11 2 5 2" xfId="33922" xr:uid="{00000000-0005-0000-0000-0000F5760000}"/>
    <cellStyle name="Normal 7 11 2 6" xfId="21368" xr:uid="{00000000-0005-0000-0000-0000F6760000}"/>
    <cellStyle name="Normal 7 11 2 6 2" xfId="28612" xr:uid="{00000000-0005-0000-0000-0000F7760000}"/>
    <cellStyle name="Normal 7 11 2 7" xfId="23297" xr:uid="{00000000-0005-0000-0000-0000F8760000}"/>
    <cellStyle name="Normal 7 11 2 8" xfId="44563" xr:uid="{00000000-0005-0000-0000-0000F9760000}"/>
    <cellStyle name="Normal 7 11 2 9" xfId="5331" xr:uid="{00000000-0005-0000-0000-0000FA760000}"/>
    <cellStyle name="Normal 7 11 3" xfId="6535" xr:uid="{00000000-0005-0000-0000-0000FB760000}"/>
    <cellStyle name="Normal 7 11 3 2" xfId="16936" xr:uid="{00000000-0005-0000-0000-0000FC760000}"/>
    <cellStyle name="Normal 7 11 3 2 2" xfId="40188" xr:uid="{00000000-0005-0000-0000-0000FD760000}"/>
    <cellStyle name="Normal 7 11 3 3" xfId="11690" xr:uid="{00000000-0005-0000-0000-0000FE760000}"/>
    <cellStyle name="Normal 7 11 3 3 2" xfId="34873" xr:uid="{00000000-0005-0000-0000-0000FF760000}"/>
    <cellStyle name="Normal 7 11 3 4" xfId="29563" xr:uid="{00000000-0005-0000-0000-000000770000}"/>
    <cellStyle name="Normal 7 11 3 5" xfId="24248" xr:uid="{00000000-0005-0000-0000-000001770000}"/>
    <cellStyle name="Normal 7 11 4" xfId="8225" xr:uid="{00000000-0005-0000-0000-000002770000}"/>
    <cellStyle name="Normal 7 11 4 2" xfId="18611" xr:uid="{00000000-0005-0000-0000-000003770000}"/>
    <cellStyle name="Normal 7 11 4 2 2" xfId="41956" xr:uid="{00000000-0005-0000-0000-000004770000}"/>
    <cellStyle name="Normal 7 11 4 3" xfId="13457" xr:uid="{00000000-0005-0000-0000-000005770000}"/>
    <cellStyle name="Normal 7 11 4 3 2" xfId="36641" xr:uid="{00000000-0005-0000-0000-000006770000}"/>
    <cellStyle name="Normal 7 11 4 4" xfId="31331" xr:uid="{00000000-0005-0000-0000-000007770000}"/>
    <cellStyle name="Normal 7 11 4 5" xfId="26016" xr:uid="{00000000-0005-0000-0000-000008770000}"/>
    <cellStyle name="Normal 7 11 5" xfId="15238" xr:uid="{00000000-0005-0000-0000-000009770000}"/>
    <cellStyle name="Normal 7 11 5 2" xfId="38425" xr:uid="{00000000-0005-0000-0000-00000A770000}"/>
    <cellStyle name="Normal 7 11 6" xfId="9929" xr:uid="{00000000-0005-0000-0000-00000B770000}"/>
    <cellStyle name="Normal 7 11 6 2" xfId="33110" xr:uid="{00000000-0005-0000-0000-00000C770000}"/>
    <cellStyle name="Normal 7 11 7" xfId="20556" xr:uid="{00000000-0005-0000-0000-00000D770000}"/>
    <cellStyle name="Normal 7 11 7 2" xfId="27800" xr:uid="{00000000-0005-0000-0000-00000E770000}"/>
    <cellStyle name="Normal 7 11 8" xfId="22485" xr:uid="{00000000-0005-0000-0000-00000F770000}"/>
    <cellStyle name="Normal 7 11 9" xfId="43751" xr:uid="{00000000-0005-0000-0000-000010770000}"/>
    <cellStyle name="Normal 7 12" xfId="529" xr:uid="{00000000-0005-0000-0000-000011770000}"/>
    <cellStyle name="Normal 7 12 10" xfId="2493" xr:uid="{00000000-0005-0000-0000-000012770000}"/>
    <cellStyle name="Normal 7 12 2" xfId="6124" xr:uid="{00000000-0005-0000-0000-000013770000}"/>
    <cellStyle name="Normal 7 12 2 2" xfId="16566" xr:uid="{00000000-0005-0000-0000-000014770000}"/>
    <cellStyle name="Normal 7 12 2 2 2" xfId="39770" xr:uid="{00000000-0005-0000-0000-000015770000}"/>
    <cellStyle name="Normal 7 12 2 3" xfId="11272" xr:uid="{00000000-0005-0000-0000-000016770000}"/>
    <cellStyle name="Normal 7 12 2 3 2" xfId="34455" xr:uid="{00000000-0005-0000-0000-000017770000}"/>
    <cellStyle name="Normal 7 12 2 4" xfId="29145" xr:uid="{00000000-0005-0000-0000-000018770000}"/>
    <cellStyle name="Normal 7 12 2 5" xfId="23830" xr:uid="{00000000-0005-0000-0000-000019770000}"/>
    <cellStyle name="Normal 7 12 3" xfId="7855" xr:uid="{00000000-0005-0000-0000-00001A770000}"/>
    <cellStyle name="Normal 7 12 3 2" xfId="18194" xr:uid="{00000000-0005-0000-0000-00001B770000}"/>
    <cellStyle name="Normal 7 12 3 2 2" xfId="41538" xr:uid="{00000000-0005-0000-0000-00001C770000}"/>
    <cellStyle name="Normal 7 12 3 3" xfId="13039" xr:uid="{00000000-0005-0000-0000-00001D770000}"/>
    <cellStyle name="Normal 7 12 3 3 2" xfId="36223" xr:uid="{00000000-0005-0000-0000-00001E770000}"/>
    <cellStyle name="Normal 7 12 3 4" xfId="30913" xr:uid="{00000000-0005-0000-0000-00001F770000}"/>
    <cellStyle name="Normal 7 12 3 5" xfId="25598" xr:uid="{00000000-0005-0000-0000-000020770000}"/>
    <cellStyle name="Normal 7 12 4" xfId="14820" xr:uid="{00000000-0005-0000-0000-000021770000}"/>
    <cellStyle name="Normal 7 12 4 2" xfId="38007" xr:uid="{00000000-0005-0000-0000-000022770000}"/>
    <cellStyle name="Normal 7 12 5" xfId="9511" xr:uid="{00000000-0005-0000-0000-000023770000}"/>
    <cellStyle name="Normal 7 12 5 2" xfId="32692" xr:uid="{00000000-0005-0000-0000-000024770000}"/>
    <cellStyle name="Normal 7 12 6" xfId="20138" xr:uid="{00000000-0005-0000-0000-000025770000}"/>
    <cellStyle name="Normal 7 12 6 2" xfId="27382" xr:uid="{00000000-0005-0000-0000-000026770000}"/>
    <cellStyle name="Normal 7 12 7" xfId="22067" xr:uid="{00000000-0005-0000-0000-000027770000}"/>
    <cellStyle name="Normal 7 12 8" xfId="43333" xr:uid="{00000000-0005-0000-0000-000028770000}"/>
    <cellStyle name="Normal 7 12 9" xfId="5332" xr:uid="{00000000-0005-0000-0000-000029770000}"/>
    <cellStyle name="Normal 7 13" xfId="1356" xr:uid="{00000000-0005-0000-0000-00002A770000}"/>
    <cellStyle name="Normal 7 13 10" xfId="3305" xr:uid="{00000000-0005-0000-0000-00002B770000}"/>
    <cellStyle name="Normal 7 13 2" xfId="6923" xr:uid="{00000000-0005-0000-0000-00002C770000}"/>
    <cellStyle name="Normal 7 13 2 2" xfId="17294" xr:uid="{00000000-0005-0000-0000-00002D770000}"/>
    <cellStyle name="Normal 7 13 2 2 2" xfId="40582" xr:uid="{00000000-0005-0000-0000-00002E770000}"/>
    <cellStyle name="Normal 7 13 2 3" xfId="12084" xr:uid="{00000000-0005-0000-0000-00002F770000}"/>
    <cellStyle name="Normal 7 13 2 3 2" xfId="35267" xr:uid="{00000000-0005-0000-0000-000030770000}"/>
    <cellStyle name="Normal 7 13 2 4" xfId="29957" xr:uid="{00000000-0005-0000-0000-000031770000}"/>
    <cellStyle name="Normal 7 13 2 5" xfId="24642" xr:uid="{00000000-0005-0000-0000-000032770000}"/>
    <cellStyle name="Normal 7 13 3" xfId="8583" xr:uid="{00000000-0005-0000-0000-000033770000}"/>
    <cellStyle name="Normal 7 13 3 2" xfId="19005" xr:uid="{00000000-0005-0000-0000-000034770000}"/>
    <cellStyle name="Normal 7 13 3 2 2" xfId="42350" xr:uid="{00000000-0005-0000-0000-000035770000}"/>
    <cellStyle name="Normal 7 13 3 3" xfId="13851" xr:uid="{00000000-0005-0000-0000-000036770000}"/>
    <cellStyle name="Normal 7 13 3 3 2" xfId="37035" xr:uid="{00000000-0005-0000-0000-000037770000}"/>
    <cellStyle name="Normal 7 13 3 4" xfId="31725" xr:uid="{00000000-0005-0000-0000-000038770000}"/>
    <cellStyle name="Normal 7 13 3 5" xfId="26410" xr:uid="{00000000-0005-0000-0000-000039770000}"/>
    <cellStyle name="Normal 7 13 4" xfId="15632" xr:uid="{00000000-0005-0000-0000-00003A770000}"/>
    <cellStyle name="Normal 7 13 4 2" xfId="38819" xr:uid="{00000000-0005-0000-0000-00003B770000}"/>
    <cellStyle name="Normal 7 13 5" xfId="10323" xr:uid="{00000000-0005-0000-0000-00003C770000}"/>
    <cellStyle name="Normal 7 13 5 2" xfId="33504" xr:uid="{00000000-0005-0000-0000-00003D770000}"/>
    <cellStyle name="Normal 7 13 6" xfId="20950" xr:uid="{00000000-0005-0000-0000-00003E770000}"/>
    <cellStyle name="Normal 7 13 6 2" xfId="28194" xr:uid="{00000000-0005-0000-0000-00003F770000}"/>
    <cellStyle name="Normal 7 13 7" xfId="22879" xr:uid="{00000000-0005-0000-0000-000040770000}"/>
    <cellStyle name="Normal 7 13 8" xfId="44145" xr:uid="{00000000-0005-0000-0000-000041770000}"/>
    <cellStyle name="Normal 7 13 9" xfId="5333" xr:uid="{00000000-0005-0000-0000-000042770000}"/>
    <cellStyle name="Normal 7 14" xfId="334" xr:uid="{00000000-0005-0000-0000-000043770000}"/>
    <cellStyle name="Normal 7 14 2" xfId="7742" xr:uid="{00000000-0005-0000-0000-000044770000}"/>
    <cellStyle name="Normal 7 14 2 2" xfId="18074" xr:uid="{00000000-0005-0000-0000-000045770000}"/>
    <cellStyle name="Normal 7 14 2 2 2" xfId="41411" xr:uid="{00000000-0005-0000-0000-000046770000}"/>
    <cellStyle name="Normal 7 14 2 3" xfId="12912" xr:uid="{00000000-0005-0000-0000-000047770000}"/>
    <cellStyle name="Normal 7 14 2 3 2" xfId="36096" xr:uid="{00000000-0005-0000-0000-000048770000}"/>
    <cellStyle name="Normal 7 14 2 4" xfId="30786" xr:uid="{00000000-0005-0000-0000-000049770000}"/>
    <cellStyle name="Normal 7 14 2 5" xfId="25471" xr:uid="{00000000-0005-0000-0000-00004A770000}"/>
    <cellStyle name="Normal 7 14 3" xfId="14694" xr:uid="{00000000-0005-0000-0000-00004B770000}"/>
    <cellStyle name="Normal 7 14 3 2" xfId="37880" xr:uid="{00000000-0005-0000-0000-00004C770000}"/>
    <cellStyle name="Normal 7 14 4" xfId="9384" xr:uid="{00000000-0005-0000-0000-00004D770000}"/>
    <cellStyle name="Normal 7 14 4 2" xfId="32565" xr:uid="{00000000-0005-0000-0000-00004E770000}"/>
    <cellStyle name="Normal 7 14 5" xfId="20000" xr:uid="{00000000-0005-0000-0000-00004F770000}"/>
    <cellStyle name="Normal 7 14 5 2" xfId="27255" xr:uid="{00000000-0005-0000-0000-000050770000}"/>
    <cellStyle name="Normal 7 14 6" xfId="21940" xr:uid="{00000000-0005-0000-0000-000051770000}"/>
    <cellStyle name="Normal 7 14 7" xfId="43202" xr:uid="{00000000-0005-0000-0000-000052770000}"/>
    <cellStyle name="Normal 7 14 8" xfId="5334" xr:uid="{00000000-0005-0000-0000-000053770000}"/>
    <cellStyle name="Normal 7 14 9" xfId="2361" xr:uid="{00000000-0005-0000-0000-000054770000}"/>
    <cellStyle name="Normal 7 15" xfId="277" xr:uid="{00000000-0005-0000-0000-000055770000}"/>
    <cellStyle name="Normal 7 15 2" xfId="9350" xr:uid="{00000000-0005-0000-0000-000056770000}"/>
    <cellStyle name="Normal 7 15 2 2" xfId="39631" xr:uid="{00000000-0005-0000-0000-000057770000}"/>
    <cellStyle name="Normal 7 15 2 3" xfId="16443" xr:uid="{00000000-0005-0000-0000-000058770000}"/>
    <cellStyle name="Normal 7 15 3" xfId="5992" xr:uid="{00000000-0005-0000-0000-000059770000}"/>
    <cellStyle name="Normal 7 15 3 2" xfId="34316" xr:uid="{00000000-0005-0000-0000-00005A770000}"/>
    <cellStyle name="Normal 7 15 4" xfId="29006" xr:uid="{00000000-0005-0000-0000-00005B770000}"/>
    <cellStyle name="Normal 7 15 5" xfId="23691" xr:uid="{00000000-0005-0000-0000-00005C770000}"/>
    <cellStyle name="Normal 7 15 6" xfId="43197" xr:uid="{00000000-0005-0000-0000-00005D770000}"/>
    <cellStyle name="Normal 7 16" xfId="7723" xr:uid="{00000000-0005-0000-0000-00005E770000}"/>
    <cellStyle name="Normal 7 16 2" xfId="18058" xr:uid="{00000000-0005-0000-0000-00005F770000}"/>
    <cellStyle name="Normal 7 16 2 2" xfId="41394" xr:uid="{00000000-0005-0000-0000-000060770000}"/>
    <cellStyle name="Normal 7 16 3" xfId="12895" xr:uid="{00000000-0005-0000-0000-000061770000}"/>
    <cellStyle name="Normal 7 16 3 2" xfId="36079" xr:uid="{00000000-0005-0000-0000-000062770000}"/>
    <cellStyle name="Normal 7 16 4" xfId="30769" xr:uid="{00000000-0005-0000-0000-000063770000}"/>
    <cellStyle name="Normal 7 16 5" xfId="25454" xr:uid="{00000000-0005-0000-0000-000064770000}"/>
    <cellStyle name="Normal 7 17" xfId="9348" xr:uid="{00000000-0005-0000-0000-000065770000}"/>
    <cellStyle name="Normal 7 17 2" xfId="19817" xr:uid="{00000000-0005-0000-0000-000066770000}"/>
    <cellStyle name="Normal 7 17 2 2" xfId="43162" xr:uid="{00000000-0005-0000-0000-000067770000}"/>
    <cellStyle name="Normal 7 17 3" xfId="14663" xr:uid="{00000000-0005-0000-0000-000068770000}"/>
    <cellStyle name="Normal 7 17 3 2" xfId="37847" xr:uid="{00000000-0005-0000-0000-000069770000}"/>
    <cellStyle name="Normal 7 17 4" xfId="32537" xr:uid="{00000000-0005-0000-0000-00006A770000}"/>
    <cellStyle name="Normal 7 17 5" xfId="27222" xr:uid="{00000000-0005-0000-0000-00006B770000}"/>
    <cellStyle name="Normal 7 18" xfId="9362" xr:uid="{00000000-0005-0000-0000-00006C770000}"/>
    <cellStyle name="Normal 7 18 2" xfId="19823" xr:uid="{00000000-0005-0000-0000-00006D770000}"/>
    <cellStyle name="Normal 7 18 2 2" xfId="43168" xr:uid="{00000000-0005-0000-0000-00006E770000}"/>
    <cellStyle name="Normal 7 18 3" xfId="14668" xr:uid="{00000000-0005-0000-0000-00006F770000}"/>
    <cellStyle name="Normal 7 18 3 2" xfId="37853" xr:uid="{00000000-0005-0000-0000-000070770000}"/>
    <cellStyle name="Normal 7 18 4" xfId="32543" xr:uid="{00000000-0005-0000-0000-000071770000}"/>
    <cellStyle name="Normal 7 18 5" xfId="27228" xr:uid="{00000000-0005-0000-0000-000072770000}"/>
    <cellStyle name="Normal 7 19" xfId="9358" xr:uid="{00000000-0005-0000-0000-000073770000}"/>
    <cellStyle name="Normal 7 19 2" xfId="14690" xr:uid="{00000000-0005-0000-0000-000074770000}"/>
    <cellStyle name="Normal 7 19 2 2" xfId="37875" xr:uid="{00000000-0005-0000-0000-000075770000}"/>
    <cellStyle name="Normal 7 19 3" xfId="27250" xr:uid="{00000000-0005-0000-0000-000076770000}"/>
    <cellStyle name="Normal 7 2" xfId="362" xr:uid="{00000000-0005-0000-0000-000077770000}"/>
    <cellStyle name="Normal 7 2 10" xfId="6027" xr:uid="{00000000-0005-0000-0000-000078770000}"/>
    <cellStyle name="Normal 7 2 10 2" xfId="16481" xr:uid="{00000000-0005-0000-0000-000079770000}"/>
    <cellStyle name="Normal 7 2 10 2 2" xfId="39670" xr:uid="{00000000-0005-0000-0000-00007A770000}"/>
    <cellStyle name="Normal 7 2 10 3" xfId="11172" xr:uid="{00000000-0005-0000-0000-00007B770000}"/>
    <cellStyle name="Normal 7 2 10 3 2" xfId="34355" xr:uid="{00000000-0005-0000-0000-00007C770000}"/>
    <cellStyle name="Normal 7 2 10 4" xfId="29045" xr:uid="{00000000-0005-0000-0000-00007D770000}"/>
    <cellStyle name="Normal 7 2 10 5" xfId="23730" xr:uid="{00000000-0005-0000-0000-00007E770000}"/>
    <cellStyle name="Normal 7 2 11" xfId="7768" xr:uid="{00000000-0005-0000-0000-00007F770000}"/>
    <cellStyle name="Normal 7 2 11 2" xfId="18098" xr:uid="{00000000-0005-0000-0000-000080770000}"/>
    <cellStyle name="Normal 7 2 11 2 2" xfId="41438" xr:uid="{00000000-0005-0000-0000-000081770000}"/>
    <cellStyle name="Normal 7 2 11 3" xfId="12939" xr:uid="{00000000-0005-0000-0000-000082770000}"/>
    <cellStyle name="Normal 7 2 11 3 2" xfId="36123" xr:uid="{00000000-0005-0000-0000-000083770000}"/>
    <cellStyle name="Normal 7 2 11 4" xfId="30813" xr:uid="{00000000-0005-0000-0000-000084770000}"/>
    <cellStyle name="Normal 7 2 11 5" xfId="25498" xr:uid="{00000000-0005-0000-0000-000085770000}"/>
    <cellStyle name="Normal 7 2 12" xfId="14721" xr:uid="{00000000-0005-0000-0000-000086770000}"/>
    <cellStyle name="Normal 7 2 12 2" xfId="37907" xr:uid="{00000000-0005-0000-0000-000087770000}"/>
    <cellStyle name="Normal 7 2 13" xfId="9411" xr:uid="{00000000-0005-0000-0000-000088770000}"/>
    <cellStyle name="Normal 7 2 13 2" xfId="32592" xr:uid="{00000000-0005-0000-0000-000089770000}"/>
    <cellStyle name="Normal 7 2 14" xfId="20009" xr:uid="{00000000-0005-0000-0000-00008A770000}"/>
    <cellStyle name="Normal 7 2 14 2" xfId="27282" xr:uid="{00000000-0005-0000-0000-00008B770000}"/>
    <cellStyle name="Normal 7 2 15" xfId="21967" xr:uid="{00000000-0005-0000-0000-00008C770000}"/>
    <cellStyle name="Normal 7 2 16" xfId="43207" xr:uid="{00000000-0005-0000-0000-00008D770000}"/>
    <cellStyle name="Normal 7 2 17" xfId="5335" xr:uid="{00000000-0005-0000-0000-00008E770000}"/>
    <cellStyle name="Normal 7 2 18" xfId="2367" xr:uid="{00000000-0005-0000-0000-00008F770000}"/>
    <cellStyle name="Normal 7 2 2" xfId="416" xr:uid="{00000000-0005-0000-0000-000090770000}"/>
    <cellStyle name="Normal 7 2 2 10" xfId="7769" xr:uid="{00000000-0005-0000-0000-000091770000}"/>
    <cellStyle name="Normal 7 2 2 10 2" xfId="18099" xr:uid="{00000000-0005-0000-0000-000092770000}"/>
    <cellStyle name="Normal 7 2 2 10 2 2" xfId="41439" xr:uid="{00000000-0005-0000-0000-000093770000}"/>
    <cellStyle name="Normal 7 2 2 10 3" xfId="12940" xr:uid="{00000000-0005-0000-0000-000094770000}"/>
    <cellStyle name="Normal 7 2 2 10 3 2" xfId="36124" xr:uid="{00000000-0005-0000-0000-000095770000}"/>
    <cellStyle name="Normal 7 2 2 10 4" xfId="30814" xr:uid="{00000000-0005-0000-0000-000096770000}"/>
    <cellStyle name="Normal 7 2 2 10 5" xfId="25499" xr:uid="{00000000-0005-0000-0000-000097770000}"/>
    <cellStyle name="Normal 7 2 2 11" xfId="14722" xr:uid="{00000000-0005-0000-0000-000098770000}"/>
    <cellStyle name="Normal 7 2 2 11 2" xfId="37908" xr:uid="{00000000-0005-0000-0000-000099770000}"/>
    <cellStyle name="Normal 7 2 2 12" xfId="9412" xr:uid="{00000000-0005-0000-0000-00009A770000}"/>
    <cellStyle name="Normal 7 2 2 12 2" xfId="32593" xr:uid="{00000000-0005-0000-0000-00009B770000}"/>
    <cellStyle name="Normal 7 2 2 13" xfId="20031" xr:uid="{00000000-0005-0000-0000-00009C770000}"/>
    <cellStyle name="Normal 7 2 2 13 2" xfId="27283" xr:uid="{00000000-0005-0000-0000-00009D770000}"/>
    <cellStyle name="Normal 7 2 2 14" xfId="21968" xr:uid="{00000000-0005-0000-0000-00009E770000}"/>
    <cellStyle name="Normal 7 2 2 15" xfId="43226" xr:uid="{00000000-0005-0000-0000-00009F770000}"/>
    <cellStyle name="Normal 7 2 2 16" xfId="5336" xr:uid="{00000000-0005-0000-0000-0000A0770000}"/>
    <cellStyle name="Normal 7 2 2 17" xfId="2386" xr:uid="{00000000-0005-0000-0000-0000A1770000}"/>
    <cellStyle name="Normal 7 2 2 2" xfId="461" xr:uid="{00000000-0005-0000-0000-0000A2770000}"/>
    <cellStyle name="Normal 7 2 2 2 10" xfId="14750" xr:uid="{00000000-0005-0000-0000-0000A3770000}"/>
    <cellStyle name="Normal 7 2 2 2 10 2" xfId="37937" xr:uid="{00000000-0005-0000-0000-0000A4770000}"/>
    <cellStyle name="Normal 7 2 2 2 11" xfId="9441" xr:uid="{00000000-0005-0000-0000-0000A5770000}"/>
    <cellStyle name="Normal 7 2 2 2 11 2" xfId="32622" xr:uid="{00000000-0005-0000-0000-0000A6770000}"/>
    <cellStyle name="Normal 7 2 2 2 12" xfId="20070" xr:uid="{00000000-0005-0000-0000-0000A7770000}"/>
    <cellStyle name="Normal 7 2 2 2 12 2" xfId="27312" xr:uid="{00000000-0005-0000-0000-0000A8770000}"/>
    <cellStyle name="Normal 7 2 2 2 13" xfId="21997" xr:uid="{00000000-0005-0000-0000-0000A9770000}"/>
    <cellStyle name="Normal 7 2 2 2 14" xfId="43265" xr:uid="{00000000-0005-0000-0000-0000AA770000}"/>
    <cellStyle name="Normal 7 2 2 2 15" xfId="5337" xr:uid="{00000000-0005-0000-0000-0000AB770000}"/>
    <cellStyle name="Normal 7 2 2 2 16" xfId="2425" xr:uid="{00000000-0005-0000-0000-0000AC770000}"/>
    <cellStyle name="Normal 7 2 2 2 2" xfId="521" xr:uid="{00000000-0005-0000-0000-0000AD770000}"/>
    <cellStyle name="Normal 7 2 2 2 2 10" xfId="9503" xr:uid="{00000000-0005-0000-0000-0000AE770000}"/>
    <cellStyle name="Normal 7 2 2 2 2 10 2" xfId="32684" xr:uid="{00000000-0005-0000-0000-0000AF770000}"/>
    <cellStyle name="Normal 7 2 2 2 2 11" xfId="20130" xr:uid="{00000000-0005-0000-0000-0000B0770000}"/>
    <cellStyle name="Normal 7 2 2 2 2 11 2" xfId="27374" xr:uid="{00000000-0005-0000-0000-0000B1770000}"/>
    <cellStyle name="Normal 7 2 2 2 2 12" xfId="22059" xr:uid="{00000000-0005-0000-0000-0000B2770000}"/>
    <cellStyle name="Normal 7 2 2 2 2 13" xfId="43325" xr:uid="{00000000-0005-0000-0000-0000B3770000}"/>
    <cellStyle name="Normal 7 2 2 2 2 14" xfId="5338" xr:uid="{00000000-0005-0000-0000-0000B4770000}"/>
    <cellStyle name="Normal 7 2 2 2 2 15" xfId="2485" xr:uid="{00000000-0005-0000-0000-0000B5770000}"/>
    <cellStyle name="Normal 7 2 2 2 2 2" xfId="793" xr:uid="{00000000-0005-0000-0000-0000B6770000}"/>
    <cellStyle name="Normal 7 2 2 2 2 2 10" xfId="43594" xr:uid="{00000000-0005-0000-0000-0000B7770000}"/>
    <cellStyle name="Normal 7 2 2 2 2 2 11" xfId="5339" xr:uid="{00000000-0005-0000-0000-0000B8770000}"/>
    <cellStyle name="Normal 7 2 2 2 2 2 12" xfId="2754" xr:uid="{00000000-0005-0000-0000-0000B9770000}"/>
    <cellStyle name="Normal 7 2 2 2 2 2 2" xfId="1209" xr:uid="{00000000-0005-0000-0000-0000BA770000}"/>
    <cellStyle name="Normal 7 2 2 2 2 2 2 10" xfId="5340" xr:uid="{00000000-0005-0000-0000-0000BB770000}"/>
    <cellStyle name="Normal 7 2 2 2 2 2 2 11" xfId="3160" xr:uid="{00000000-0005-0000-0000-0000BC770000}"/>
    <cellStyle name="Normal 7 2 2 2 2 2 2 2" xfId="2024" xr:uid="{00000000-0005-0000-0000-0000BD770000}"/>
    <cellStyle name="Normal 7 2 2 2 2 2 2 2 10" xfId="3972" xr:uid="{00000000-0005-0000-0000-0000BE770000}"/>
    <cellStyle name="Normal 7 2 2 2 2 2 2 2 2" xfId="7580" xr:uid="{00000000-0005-0000-0000-0000BF770000}"/>
    <cellStyle name="Normal 7 2 2 2 2 2 2 2 2 2" xfId="17925" xr:uid="{00000000-0005-0000-0000-0000C0770000}"/>
    <cellStyle name="Normal 7 2 2 2 2 2 2 2 2 2 2" xfId="41249" xr:uid="{00000000-0005-0000-0000-0000C1770000}"/>
    <cellStyle name="Normal 7 2 2 2 2 2 2 2 2 3" xfId="12751" xr:uid="{00000000-0005-0000-0000-0000C2770000}"/>
    <cellStyle name="Normal 7 2 2 2 2 2 2 2 2 3 2" xfId="35934" xr:uid="{00000000-0005-0000-0000-0000C3770000}"/>
    <cellStyle name="Normal 7 2 2 2 2 2 2 2 2 4" xfId="30624" xr:uid="{00000000-0005-0000-0000-0000C4770000}"/>
    <cellStyle name="Normal 7 2 2 2 2 2 2 2 2 5" xfId="25309" xr:uid="{00000000-0005-0000-0000-0000C5770000}"/>
    <cellStyle name="Normal 7 2 2 2 2 2 2 2 3" xfId="9215" xr:uid="{00000000-0005-0000-0000-0000C6770000}"/>
    <cellStyle name="Normal 7 2 2 2 2 2 2 2 3 2" xfId="19672" xr:uid="{00000000-0005-0000-0000-0000C7770000}"/>
    <cellStyle name="Normal 7 2 2 2 2 2 2 2 3 2 2" xfId="43017" xr:uid="{00000000-0005-0000-0000-0000C8770000}"/>
    <cellStyle name="Normal 7 2 2 2 2 2 2 2 3 3" xfId="14518" xr:uid="{00000000-0005-0000-0000-0000C9770000}"/>
    <cellStyle name="Normal 7 2 2 2 2 2 2 2 3 3 2" xfId="37702" xr:uid="{00000000-0005-0000-0000-0000CA770000}"/>
    <cellStyle name="Normal 7 2 2 2 2 2 2 2 3 4" xfId="32392" xr:uid="{00000000-0005-0000-0000-0000CB770000}"/>
    <cellStyle name="Normal 7 2 2 2 2 2 2 2 3 5" xfId="27077" xr:uid="{00000000-0005-0000-0000-0000CC770000}"/>
    <cellStyle name="Normal 7 2 2 2 2 2 2 2 4" xfId="16299" xr:uid="{00000000-0005-0000-0000-0000CD770000}"/>
    <cellStyle name="Normal 7 2 2 2 2 2 2 2 4 2" xfId="39486" xr:uid="{00000000-0005-0000-0000-0000CE770000}"/>
    <cellStyle name="Normal 7 2 2 2 2 2 2 2 5" xfId="10990" xr:uid="{00000000-0005-0000-0000-0000CF770000}"/>
    <cellStyle name="Normal 7 2 2 2 2 2 2 2 5 2" xfId="34171" xr:uid="{00000000-0005-0000-0000-0000D0770000}"/>
    <cellStyle name="Normal 7 2 2 2 2 2 2 2 6" xfId="21617" xr:uid="{00000000-0005-0000-0000-0000D1770000}"/>
    <cellStyle name="Normal 7 2 2 2 2 2 2 2 6 2" xfId="28861" xr:uid="{00000000-0005-0000-0000-0000D2770000}"/>
    <cellStyle name="Normal 7 2 2 2 2 2 2 2 7" xfId="23546" xr:uid="{00000000-0005-0000-0000-0000D3770000}"/>
    <cellStyle name="Normal 7 2 2 2 2 2 2 2 8" xfId="44812" xr:uid="{00000000-0005-0000-0000-0000D4770000}"/>
    <cellStyle name="Normal 7 2 2 2 2 2 2 2 9" xfId="5341" xr:uid="{00000000-0005-0000-0000-0000D5770000}"/>
    <cellStyle name="Normal 7 2 2 2 2 2 2 3" xfId="6780" xr:uid="{00000000-0005-0000-0000-0000D6770000}"/>
    <cellStyle name="Normal 7 2 2 2 2 2 2 3 2" xfId="17161" xr:uid="{00000000-0005-0000-0000-0000D7770000}"/>
    <cellStyle name="Normal 7 2 2 2 2 2 2 3 2 2" xfId="40437" xr:uid="{00000000-0005-0000-0000-0000D8770000}"/>
    <cellStyle name="Normal 7 2 2 2 2 2 2 3 3" xfId="11939" xr:uid="{00000000-0005-0000-0000-0000D9770000}"/>
    <cellStyle name="Normal 7 2 2 2 2 2 2 3 3 2" xfId="35122" xr:uid="{00000000-0005-0000-0000-0000DA770000}"/>
    <cellStyle name="Normal 7 2 2 2 2 2 2 3 4" xfId="29812" xr:uid="{00000000-0005-0000-0000-0000DB770000}"/>
    <cellStyle name="Normal 7 2 2 2 2 2 2 3 5" xfId="24497" xr:uid="{00000000-0005-0000-0000-0000DC770000}"/>
    <cellStyle name="Normal 7 2 2 2 2 2 2 4" xfId="8450" xr:uid="{00000000-0005-0000-0000-0000DD770000}"/>
    <cellStyle name="Normal 7 2 2 2 2 2 2 4 2" xfId="18860" xr:uid="{00000000-0005-0000-0000-0000DE770000}"/>
    <cellStyle name="Normal 7 2 2 2 2 2 2 4 2 2" xfId="42205" xr:uid="{00000000-0005-0000-0000-0000DF770000}"/>
    <cellStyle name="Normal 7 2 2 2 2 2 2 4 3" xfId="13706" xr:uid="{00000000-0005-0000-0000-0000E0770000}"/>
    <cellStyle name="Normal 7 2 2 2 2 2 2 4 3 2" xfId="36890" xr:uid="{00000000-0005-0000-0000-0000E1770000}"/>
    <cellStyle name="Normal 7 2 2 2 2 2 2 4 4" xfId="31580" xr:uid="{00000000-0005-0000-0000-0000E2770000}"/>
    <cellStyle name="Normal 7 2 2 2 2 2 2 4 5" xfId="26265" xr:uid="{00000000-0005-0000-0000-0000E3770000}"/>
    <cellStyle name="Normal 7 2 2 2 2 2 2 5" xfId="15487" xr:uid="{00000000-0005-0000-0000-0000E4770000}"/>
    <cellStyle name="Normal 7 2 2 2 2 2 2 5 2" xfId="38674" xr:uid="{00000000-0005-0000-0000-0000E5770000}"/>
    <cellStyle name="Normal 7 2 2 2 2 2 2 6" xfId="10178" xr:uid="{00000000-0005-0000-0000-0000E6770000}"/>
    <cellStyle name="Normal 7 2 2 2 2 2 2 6 2" xfId="33359" xr:uid="{00000000-0005-0000-0000-0000E7770000}"/>
    <cellStyle name="Normal 7 2 2 2 2 2 2 7" xfId="20805" xr:uid="{00000000-0005-0000-0000-0000E8770000}"/>
    <cellStyle name="Normal 7 2 2 2 2 2 2 7 2" xfId="28049" xr:uid="{00000000-0005-0000-0000-0000E9770000}"/>
    <cellStyle name="Normal 7 2 2 2 2 2 2 8" xfId="22734" xr:uid="{00000000-0005-0000-0000-0000EA770000}"/>
    <cellStyle name="Normal 7 2 2 2 2 2 2 9" xfId="44000" xr:uid="{00000000-0005-0000-0000-0000EB770000}"/>
    <cellStyle name="Normal 7 2 2 2 2 2 3" xfId="1617" xr:uid="{00000000-0005-0000-0000-0000EC770000}"/>
    <cellStyle name="Normal 7 2 2 2 2 2 3 10" xfId="3566" xr:uid="{00000000-0005-0000-0000-0000ED770000}"/>
    <cellStyle name="Normal 7 2 2 2 2 2 3 2" xfId="7180" xr:uid="{00000000-0005-0000-0000-0000EE770000}"/>
    <cellStyle name="Normal 7 2 2 2 2 2 3 2 2" xfId="17543" xr:uid="{00000000-0005-0000-0000-0000EF770000}"/>
    <cellStyle name="Normal 7 2 2 2 2 2 3 2 2 2" xfId="40843" xr:uid="{00000000-0005-0000-0000-0000F0770000}"/>
    <cellStyle name="Normal 7 2 2 2 2 2 3 2 3" xfId="12345" xr:uid="{00000000-0005-0000-0000-0000F1770000}"/>
    <cellStyle name="Normal 7 2 2 2 2 2 3 2 3 2" xfId="35528" xr:uid="{00000000-0005-0000-0000-0000F2770000}"/>
    <cellStyle name="Normal 7 2 2 2 2 2 3 2 4" xfId="30218" xr:uid="{00000000-0005-0000-0000-0000F3770000}"/>
    <cellStyle name="Normal 7 2 2 2 2 2 3 2 5" xfId="24903" xr:uid="{00000000-0005-0000-0000-0000F4770000}"/>
    <cellStyle name="Normal 7 2 2 2 2 2 3 3" xfId="8832" xr:uid="{00000000-0005-0000-0000-0000F5770000}"/>
    <cellStyle name="Normal 7 2 2 2 2 2 3 3 2" xfId="19266" xr:uid="{00000000-0005-0000-0000-0000F6770000}"/>
    <cellStyle name="Normal 7 2 2 2 2 2 3 3 2 2" xfId="42611" xr:uid="{00000000-0005-0000-0000-0000F7770000}"/>
    <cellStyle name="Normal 7 2 2 2 2 2 3 3 3" xfId="14112" xr:uid="{00000000-0005-0000-0000-0000F8770000}"/>
    <cellStyle name="Normal 7 2 2 2 2 2 3 3 3 2" xfId="37296" xr:uid="{00000000-0005-0000-0000-0000F9770000}"/>
    <cellStyle name="Normal 7 2 2 2 2 2 3 3 4" xfId="31986" xr:uid="{00000000-0005-0000-0000-0000FA770000}"/>
    <cellStyle name="Normal 7 2 2 2 2 2 3 3 5" xfId="26671" xr:uid="{00000000-0005-0000-0000-0000FB770000}"/>
    <cellStyle name="Normal 7 2 2 2 2 2 3 4" xfId="15893" xr:uid="{00000000-0005-0000-0000-0000FC770000}"/>
    <cellStyle name="Normal 7 2 2 2 2 2 3 4 2" xfId="39080" xr:uid="{00000000-0005-0000-0000-0000FD770000}"/>
    <cellStyle name="Normal 7 2 2 2 2 2 3 5" xfId="10584" xr:uid="{00000000-0005-0000-0000-0000FE770000}"/>
    <cellStyle name="Normal 7 2 2 2 2 2 3 5 2" xfId="33765" xr:uid="{00000000-0005-0000-0000-0000FF770000}"/>
    <cellStyle name="Normal 7 2 2 2 2 2 3 6" xfId="21211" xr:uid="{00000000-0005-0000-0000-000000780000}"/>
    <cellStyle name="Normal 7 2 2 2 2 2 3 6 2" xfId="28455" xr:uid="{00000000-0005-0000-0000-000001780000}"/>
    <cellStyle name="Normal 7 2 2 2 2 2 3 7" xfId="23140" xr:uid="{00000000-0005-0000-0000-000002780000}"/>
    <cellStyle name="Normal 7 2 2 2 2 2 3 8" xfId="44406" xr:uid="{00000000-0005-0000-0000-000003780000}"/>
    <cellStyle name="Normal 7 2 2 2 2 2 3 9" xfId="5342" xr:uid="{00000000-0005-0000-0000-000004780000}"/>
    <cellStyle name="Normal 7 2 2 2 2 2 4" xfId="6381" xr:uid="{00000000-0005-0000-0000-000005780000}"/>
    <cellStyle name="Normal 7 2 2 2 2 2 4 2" xfId="16803" xr:uid="{00000000-0005-0000-0000-000006780000}"/>
    <cellStyle name="Normal 7 2 2 2 2 2 4 2 2" xfId="40031" xr:uid="{00000000-0005-0000-0000-000007780000}"/>
    <cellStyle name="Normal 7 2 2 2 2 2 4 3" xfId="11533" xr:uid="{00000000-0005-0000-0000-000008780000}"/>
    <cellStyle name="Normal 7 2 2 2 2 2 4 3 2" xfId="34716" xr:uid="{00000000-0005-0000-0000-000009780000}"/>
    <cellStyle name="Normal 7 2 2 2 2 2 4 4" xfId="29406" xr:uid="{00000000-0005-0000-0000-00000A780000}"/>
    <cellStyle name="Normal 7 2 2 2 2 2 4 5" xfId="24091" xr:uid="{00000000-0005-0000-0000-00000B780000}"/>
    <cellStyle name="Normal 7 2 2 2 2 2 5" xfId="8092" xr:uid="{00000000-0005-0000-0000-00000C780000}"/>
    <cellStyle name="Normal 7 2 2 2 2 2 5 2" xfId="18455" xr:uid="{00000000-0005-0000-0000-00000D780000}"/>
    <cellStyle name="Normal 7 2 2 2 2 2 5 2 2" xfId="41799" xr:uid="{00000000-0005-0000-0000-00000E780000}"/>
    <cellStyle name="Normal 7 2 2 2 2 2 5 3" xfId="13300" xr:uid="{00000000-0005-0000-0000-00000F780000}"/>
    <cellStyle name="Normal 7 2 2 2 2 2 5 3 2" xfId="36484" xr:uid="{00000000-0005-0000-0000-000010780000}"/>
    <cellStyle name="Normal 7 2 2 2 2 2 5 4" xfId="31174" xr:uid="{00000000-0005-0000-0000-000011780000}"/>
    <cellStyle name="Normal 7 2 2 2 2 2 5 5" xfId="25859" xr:uid="{00000000-0005-0000-0000-000012780000}"/>
    <cellStyle name="Normal 7 2 2 2 2 2 6" xfId="15081" xr:uid="{00000000-0005-0000-0000-000013780000}"/>
    <cellStyle name="Normal 7 2 2 2 2 2 6 2" xfId="38268" xr:uid="{00000000-0005-0000-0000-000014780000}"/>
    <cellStyle name="Normal 7 2 2 2 2 2 7" xfId="9772" xr:uid="{00000000-0005-0000-0000-000015780000}"/>
    <cellStyle name="Normal 7 2 2 2 2 2 7 2" xfId="32953" xr:uid="{00000000-0005-0000-0000-000016780000}"/>
    <cellStyle name="Normal 7 2 2 2 2 2 8" xfId="20399" xr:uid="{00000000-0005-0000-0000-000017780000}"/>
    <cellStyle name="Normal 7 2 2 2 2 2 8 2" xfId="27643" xr:uid="{00000000-0005-0000-0000-000018780000}"/>
    <cellStyle name="Normal 7 2 2 2 2 2 9" xfId="22328" xr:uid="{00000000-0005-0000-0000-000019780000}"/>
    <cellStyle name="Normal 7 2 2 2 2 3" xfId="930" xr:uid="{00000000-0005-0000-0000-00001A780000}"/>
    <cellStyle name="Normal 7 2 2 2 2 3 10" xfId="43723" xr:uid="{00000000-0005-0000-0000-00001B780000}"/>
    <cellStyle name="Normal 7 2 2 2 2 3 11" xfId="5343" xr:uid="{00000000-0005-0000-0000-00001C780000}"/>
    <cellStyle name="Normal 7 2 2 2 2 3 12" xfId="2883" xr:uid="{00000000-0005-0000-0000-00001D780000}"/>
    <cellStyle name="Normal 7 2 2 2 2 3 2" xfId="1338" xr:uid="{00000000-0005-0000-0000-00001E780000}"/>
    <cellStyle name="Normal 7 2 2 2 2 3 2 10" xfId="5344" xr:uid="{00000000-0005-0000-0000-00001F780000}"/>
    <cellStyle name="Normal 7 2 2 2 2 3 2 11" xfId="3289" xr:uid="{00000000-0005-0000-0000-000020780000}"/>
    <cellStyle name="Normal 7 2 2 2 2 3 2 2" xfId="2153" xr:uid="{00000000-0005-0000-0000-000021780000}"/>
    <cellStyle name="Normal 7 2 2 2 2 3 2 2 10" xfId="4101" xr:uid="{00000000-0005-0000-0000-000022780000}"/>
    <cellStyle name="Normal 7 2 2 2 2 3 2 2 2" xfId="7707" xr:uid="{00000000-0005-0000-0000-000023780000}"/>
    <cellStyle name="Normal 7 2 2 2 2 3 2 2 2 2" xfId="18042" xr:uid="{00000000-0005-0000-0000-000024780000}"/>
    <cellStyle name="Normal 7 2 2 2 2 3 2 2 2 2 2" xfId="41378" xr:uid="{00000000-0005-0000-0000-000025780000}"/>
    <cellStyle name="Normal 7 2 2 2 2 3 2 2 2 3" xfId="12880" xr:uid="{00000000-0005-0000-0000-000026780000}"/>
    <cellStyle name="Normal 7 2 2 2 2 3 2 2 2 3 2" xfId="36063" xr:uid="{00000000-0005-0000-0000-000027780000}"/>
    <cellStyle name="Normal 7 2 2 2 2 3 2 2 2 4" xfId="30753" xr:uid="{00000000-0005-0000-0000-000028780000}"/>
    <cellStyle name="Normal 7 2 2 2 2 3 2 2 2 5" xfId="25438" xr:uid="{00000000-0005-0000-0000-000029780000}"/>
    <cellStyle name="Normal 7 2 2 2 2 3 2 2 3" xfId="9332" xr:uid="{00000000-0005-0000-0000-00002A780000}"/>
    <cellStyle name="Normal 7 2 2 2 2 3 2 2 3 2" xfId="19801" xr:uid="{00000000-0005-0000-0000-00002B780000}"/>
    <cellStyle name="Normal 7 2 2 2 2 3 2 2 3 2 2" xfId="43146" xr:uid="{00000000-0005-0000-0000-00002C780000}"/>
    <cellStyle name="Normal 7 2 2 2 2 3 2 2 3 3" xfId="14647" xr:uid="{00000000-0005-0000-0000-00002D780000}"/>
    <cellStyle name="Normal 7 2 2 2 2 3 2 2 3 3 2" xfId="37831" xr:uid="{00000000-0005-0000-0000-00002E780000}"/>
    <cellStyle name="Normal 7 2 2 2 2 3 2 2 3 4" xfId="32521" xr:uid="{00000000-0005-0000-0000-00002F780000}"/>
    <cellStyle name="Normal 7 2 2 2 2 3 2 2 3 5" xfId="27206" xr:uid="{00000000-0005-0000-0000-000030780000}"/>
    <cellStyle name="Normal 7 2 2 2 2 3 2 2 4" xfId="16428" xr:uid="{00000000-0005-0000-0000-000031780000}"/>
    <cellStyle name="Normal 7 2 2 2 2 3 2 2 4 2" xfId="39615" xr:uid="{00000000-0005-0000-0000-000032780000}"/>
    <cellStyle name="Normal 7 2 2 2 2 3 2 2 5" xfId="11119" xr:uid="{00000000-0005-0000-0000-000033780000}"/>
    <cellStyle name="Normal 7 2 2 2 2 3 2 2 5 2" xfId="34300" xr:uid="{00000000-0005-0000-0000-000034780000}"/>
    <cellStyle name="Normal 7 2 2 2 2 3 2 2 6" xfId="21746" xr:uid="{00000000-0005-0000-0000-000035780000}"/>
    <cellStyle name="Normal 7 2 2 2 2 3 2 2 6 2" xfId="28990" xr:uid="{00000000-0005-0000-0000-000036780000}"/>
    <cellStyle name="Normal 7 2 2 2 2 3 2 2 7" xfId="23675" xr:uid="{00000000-0005-0000-0000-000037780000}"/>
    <cellStyle name="Normal 7 2 2 2 2 3 2 2 8" xfId="44941" xr:uid="{00000000-0005-0000-0000-000038780000}"/>
    <cellStyle name="Normal 7 2 2 2 2 3 2 2 9" xfId="5345" xr:uid="{00000000-0005-0000-0000-000039780000}"/>
    <cellStyle name="Normal 7 2 2 2 2 3 2 3" xfId="6907" xr:uid="{00000000-0005-0000-0000-00003A780000}"/>
    <cellStyle name="Normal 7 2 2 2 2 3 2 3 2" xfId="17278" xr:uid="{00000000-0005-0000-0000-00003B780000}"/>
    <cellStyle name="Normal 7 2 2 2 2 3 2 3 2 2" xfId="40566" xr:uid="{00000000-0005-0000-0000-00003C780000}"/>
    <cellStyle name="Normal 7 2 2 2 2 3 2 3 3" xfId="12068" xr:uid="{00000000-0005-0000-0000-00003D780000}"/>
    <cellStyle name="Normal 7 2 2 2 2 3 2 3 3 2" xfId="35251" xr:uid="{00000000-0005-0000-0000-00003E780000}"/>
    <cellStyle name="Normal 7 2 2 2 2 3 2 3 4" xfId="29941" xr:uid="{00000000-0005-0000-0000-00003F780000}"/>
    <cellStyle name="Normal 7 2 2 2 2 3 2 3 5" xfId="24626" xr:uid="{00000000-0005-0000-0000-000040780000}"/>
    <cellStyle name="Normal 7 2 2 2 2 3 2 4" xfId="8567" xr:uid="{00000000-0005-0000-0000-000041780000}"/>
    <cellStyle name="Normal 7 2 2 2 2 3 2 4 2" xfId="18989" xr:uid="{00000000-0005-0000-0000-000042780000}"/>
    <cellStyle name="Normal 7 2 2 2 2 3 2 4 2 2" xfId="42334" xr:uid="{00000000-0005-0000-0000-000043780000}"/>
    <cellStyle name="Normal 7 2 2 2 2 3 2 4 3" xfId="13835" xr:uid="{00000000-0005-0000-0000-000044780000}"/>
    <cellStyle name="Normal 7 2 2 2 2 3 2 4 3 2" xfId="37019" xr:uid="{00000000-0005-0000-0000-000045780000}"/>
    <cellStyle name="Normal 7 2 2 2 2 3 2 4 4" xfId="31709" xr:uid="{00000000-0005-0000-0000-000046780000}"/>
    <cellStyle name="Normal 7 2 2 2 2 3 2 4 5" xfId="26394" xr:uid="{00000000-0005-0000-0000-000047780000}"/>
    <cellStyle name="Normal 7 2 2 2 2 3 2 5" xfId="15616" xr:uid="{00000000-0005-0000-0000-000048780000}"/>
    <cellStyle name="Normal 7 2 2 2 2 3 2 5 2" xfId="38803" xr:uid="{00000000-0005-0000-0000-000049780000}"/>
    <cellStyle name="Normal 7 2 2 2 2 3 2 6" xfId="10307" xr:uid="{00000000-0005-0000-0000-00004A780000}"/>
    <cellStyle name="Normal 7 2 2 2 2 3 2 6 2" xfId="33488" xr:uid="{00000000-0005-0000-0000-00004B780000}"/>
    <cellStyle name="Normal 7 2 2 2 2 3 2 7" xfId="20934" xr:uid="{00000000-0005-0000-0000-00004C780000}"/>
    <cellStyle name="Normal 7 2 2 2 2 3 2 7 2" xfId="28178" xr:uid="{00000000-0005-0000-0000-00004D780000}"/>
    <cellStyle name="Normal 7 2 2 2 2 3 2 8" xfId="22863" xr:uid="{00000000-0005-0000-0000-00004E780000}"/>
    <cellStyle name="Normal 7 2 2 2 2 3 2 9" xfId="44129" xr:uid="{00000000-0005-0000-0000-00004F780000}"/>
    <cellStyle name="Normal 7 2 2 2 2 3 3" xfId="1746" xr:uid="{00000000-0005-0000-0000-000050780000}"/>
    <cellStyle name="Normal 7 2 2 2 2 3 3 10" xfId="3695" xr:uid="{00000000-0005-0000-0000-000051780000}"/>
    <cellStyle name="Normal 7 2 2 2 2 3 3 2" xfId="7307" xr:uid="{00000000-0005-0000-0000-000052780000}"/>
    <cellStyle name="Normal 7 2 2 2 2 3 3 2 2" xfId="17660" xr:uid="{00000000-0005-0000-0000-000053780000}"/>
    <cellStyle name="Normal 7 2 2 2 2 3 3 2 2 2" xfId="40972" xr:uid="{00000000-0005-0000-0000-000054780000}"/>
    <cellStyle name="Normal 7 2 2 2 2 3 3 2 3" xfId="12474" xr:uid="{00000000-0005-0000-0000-000055780000}"/>
    <cellStyle name="Normal 7 2 2 2 2 3 3 2 3 2" xfId="35657" xr:uid="{00000000-0005-0000-0000-000056780000}"/>
    <cellStyle name="Normal 7 2 2 2 2 3 3 2 4" xfId="30347" xr:uid="{00000000-0005-0000-0000-000057780000}"/>
    <cellStyle name="Normal 7 2 2 2 2 3 3 2 5" xfId="25032" xr:uid="{00000000-0005-0000-0000-000058780000}"/>
    <cellStyle name="Normal 7 2 2 2 2 3 3 3" xfId="8949" xr:uid="{00000000-0005-0000-0000-000059780000}"/>
    <cellStyle name="Normal 7 2 2 2 2 3 3 3 2" xfId="19395" xr:uid="{00000000-0005-0000-0000-00005A780000}"/>
    <cellStyle name="Normal 7 2 2 2 2 3 3 3 2 2" xfId="42740" xr:uid="{00000000-0005-0000-0000-00005B780000}"/>
    <cellStyle name="Normal 7 2 2 2 2 3 3 3 3" xfId="14241" xr:uid="{00000000-0005-0000-0000-00005C780000}"/>
    <cellStyle name="Normal 7 2 2 2 2 3 3 3 3 2" xfId="37425" xr:uid="{00000000-0005-0000-0000-00005D780000}"/>
    <cellStyle name="Normal 7 2 2 2 2 3 3 3 4" xfId="32115" xr:uid="{00000000-0005-0000-0000-00005E780000}"/>
    <cellStyle name="Normal 7 2 2 2 2 3 3 3 5" xfId="26800" xr:uid="{00000000-0005-0000-0000-00005F780000}"/>
    <cellStyle name="Normal 7 2 2 2 2 3 3 4" xfId="16022" xr:uid="{00000000-0005-0000-0000-000060780000}"/>
    <cellStyle name="Normal 7 2 2 2 2 3 3 4 2" xfId="39209" xr:uid="{00000000-0005-0000-0000-000061780000}"/>
    <cellStyle name="Normal 7 2 2 2 2 3 3 5" xfId="10713" xr:uid="{00000000-0005-0000-0000-000062780000}"/>
    <cellStyle name="Normal 7 2 2 2 2 3 3 5 2" xfId="33894" xr:uid="{00000000-0005-0000-0000-000063780000}"/>
    <cellStyle name="Normal 7 2 2 2 2 3 3 6" xfId="21340" xr:uid="{00000000-0005-0000-0000-000064780000}"/>
    <cellStyle name="Normal 7 2 2 2 2 3 3 6 2" xfId="28584" xr:uid="{00000000-0005-0000-0000-000065780000}"/>
    <cellStyle name="Normal 7 2 2 2 2 3 3 7" xfId="23269" xr:uid="{00000000-0005-0000-0000-000066780000}"/>
    <cellStyle name="Normal 7 2 2 2 2 3 3 8" xfId="44535" xr:uid="{00000000-0005-0000-0000-000067780000}"/>
    <cellStyle name="Normal 7 2 2 2 2 3 3 9" xfId="5346" xr:uid="{00000000-0005-0000-0000-000068780000}"/>
    <cellStyle name="Normal 7 2 2 2 2 3 4" xfId="6508" xr:uid="{00000000-0005-0000-0000-000069780000}"/>
    <cellStyle name="Normal 7 2 2 2 2 3 4 2" xfId="16908" xr:uid="{00000000-0005-0000-0000-00006A780000}"/>
    <cellStyle name="Normal 7 2 2 2 2 3 4 2 2" xfId="40160" xr:uid="{00000000-0005-0000-0000-00006B780000}"/>
    <cellStyle name="Normal 7 2 2 2 2 3 4 3" xfId="11662" xr:uid="{00000000-0005-0000-0000-00006C780000}"/>
    <cellStyle name="Normal 7 2 2 2 2 3 4 3 2" xfId="34845" xr:uid="{00000000-0005-0000-0000-00006D780000}"/>
    <cellStyle name="Normal 7 2 2 2 2 3 4 4" xfId="29535" xr:uid="{00000000-0005-0000-0000-00006E780000}"/>
    <cellStyle name="Normal 7 2 2 2 2 3 4 5" xfId="24220" xr:uid="{00000000-0005-0000-0000-00006F780000}"/>
    <cellStyle name="Normal 7 2 2 2 2 3 5" xfId="8197" xr:uid="{00000000-0005-0000-0000-000070780000}"/>
    <cellStyle name="Normal 7 2 2 2 2 3 5 2" xfId="18584" xr:uid="{00000000-0005-0000-0000-000071780000}"/>
    <cellStyle name="Normal 7 2 2 2 2 3 5 2 2" xfId="41928" xr:uid="{00000000-0005-0000-0000-000072780000}"/>
    <cellStyle name="Normal 7 2 2 2 2 3 5 3" xfId="13429" xr:uid="{00000000-0005-0000-0000-000073780000}"/>
    <cellStyle name="Normal 7 2 2 2 2 3 5 3 2" xfId="36613" xr:uid="{00000000-0005-0000-0000-000074780000}"/>
    <cellStyle name="Normal 7 2 2 2 2 3 5 4" xfId="31303" xr:uid="{00000000-0005-0000-0000-000075780000}"/>
    <cellStyle name="Normal 7 2 2 2 2 3 5 5" xfId="25988" xr:uid="{00000000-0005-0000-0000-000076780000}"/>
    <cellStyle name="Normal 7 2 2 2 2 3 6" xfId="15210" xr:uid="{00000000-0005-0000-0000-000077780000}"/>
    <cellStyle name="Normal 7 2 2 2 2 3 6 2" xfId="38397" xr:uid="{00000000-0005-0000-0000-000078780000}"/>
    <cellStyle name="Normal 7 2 2 2 2 3 7" xfId="9901" xr:uid="{00000000-0005-0000-0000-000079780000}"/>
    <cellStyle name="Normal 7 2 2 2 2 3 7 2" xfId="33082" xr:uid="{00000000-0005-0000-0000-00007A780000}"/>
    <cellStyle name="Normal 7 2 2 2 2 3 8" xfId="20528" xr:uid="{00000000-0005-0000-0000-00007B780000}"/>
    <cellStyle name="Normal 7 2 2 2 2 3 8 2" xfId="27772" xr:uid="{00000000-0005-0000-0000-00007C780000}"/>
    <cellStyle name="Normal 7 2 2 2 2 3 9" xfId="22457" xr:uid="{00000000-0005-0000-0000-00007D780000}"/>
    <cellStyle name="Normal 7 2 2 2 2 4" xfId="1074" xr:uid="{00000000-0005-0000-0000-00007E780000}"/>
    <cellStyle name="Normal 7 2 2 2 2 4 10" xfId="5347" xr:uid="{00000000-0005-0000-0000-00007F780000}"/>
    <cellStyle name="Normal 7 2 2 2 2 4 11" xfId="3025" xr:uid="{00000000-0005-0000-0000-000080780000}"/>
    <cellStyle name="Normal 7 2 2 2 2 4 2" xfId="1889" xr:uid="{00000000-0005-0000-0000-000081780000}"/>
    <cellStyle name="Normal 7 2 2 2 2 4 2 10" xfId="3837" xr:uid="{00000000-0005-0000-0000-000082780000}"/>
    <cellStyle name="Normal 7 2 2 2 2 4 2 2" xfId="7447" xr:uid="{00000000-0005-0000-0000-000083780000}"/>
    <cellStyle name="Normal 7 2 2 2 2 4 2 2 2" xfId="17802" xr:uid="{00000000-0005-0000-0000-000084780000}"/>
    <cellStyle name="Normal 7 2 2 2 2 4 2 2 2 2" xfId="41114" xr:uid="{00000000-0005-0000-0000-000085780000}"/>
    <cellStyle name="Normal 7 2 2 2 2 4 2 2 3" xfId="12616" xr:uid="{00000000-0005-0000-0000-000086780000}"/>
    <cellStyle name="Normal 7 2 2 2 2 4 2 2 3 2" xfId="35799" xr:uid="{00000000-0005-0000-0000-000087780000}"/>
    <cellStyle name="Normal 7 2 2 2 2 4 2 2 4" xfId="30489" xr:uid="{00000000-0005-0000-0000-000088780000}"/>
    <cellStyle name="Normal 7 2 2 2 2 4 2 2 5" xfId="25174" xr:uid="{00000000-0005-0000-0000-000089780000}"/>
    <cellStyle name="Normal 7 2 2 2 2 4 2 3" xfId="9092" xr:uid="{00000000-0005-0000-0000-00008A780000}"/>
    <cellStyle name="Normal 7 2 2 2 2 4 2 3 2" xfId="19537" xr:uid="{00000000-0005-0000-0000-00008B780000}"/>
    <cellStyle name="Normal 7 2 2 2 2 4 2 3 2 2" xfId="42882" xr:uid="{00000000-0005-0000-0000-00008C780000}"/>
    <cellStyle name="Normal 7 2 2 2 2 4 2 3 3" xfId="14383" xr:uid="{00000000-0005-0000-0000-00008D780000}"/>
    <cellStyle name="Normal 7 2 2 2 2 4 2 3 3 2" xfId="37567" xr:uid="{00000000-0005-0000-0000-00008E780000}"/>
    <cellStyle name="Normal 7 2 2 2 2 4 2 3 4" xfId="32257" xr:uid="{00000000-0005-0000-0000-00008F780000}"/>
    <cellStyle name="Normal 7 2 2 2 2 4 2 3 5" xfId="26942" xr:uid="{00000000-0005-0000-0000-000090780000}"/>
    <cellStyle name="Normal 7 2 2 2 2 4 2 4" xfId="16164" xr:uid="{00000000-0005-0000-0000-000091780000}"/>
    <cellStyle name="Normal 7 2 2 2 2 4 2 4 2" xfId="39351" xr:uid="{00000000-0005-0000-0000-000092780000}"/>
    <cellStyle name="Normal 7 2 2 2 2 4 2 5" xfId="10855" xr:uid="{00000000-0005-0000-0000-000093780000}"/>
    <cellStyle name="Normal 7 2 2 2 2 4 2 5 2" xfId="34036" xr:uid="{00000000-0005-0000-0000-000094780000}"/>
    <cellStyle name="Normal 7 2 2 2 2 4 2 6" xfId="21482" xr:uid="{00000000-0005-0000-0000-000095780000}"/>
    <cellStyle name="Normal 7 2 2 2 2 4 2 6 2" xfId="28726" xr:uid="{00000000-0005-0000-0000-000096780000}"/>
    <cellStyle name="Normal 7 2 2 2 2 4 2 7" xfId="23411" xr:uid="{00000000-0005-0000-0000-000097780000}"/>
    <cellStyle name="Normal 7 2 2 2 2 4 2 8" xfId="44677" xr:uid="{00000000-0005-0000-0000-000098780000}"/>
    <cellStyle name="Normal 7 2 2 2 2 4 2 9" xfId="5348" xr:uid="{00000000-0005-0000-0000-000099780000}"/>
    <cellStyle name="Normal 7 2 2 2 2 4 3" xfId="6647" xr:uid="{00000000-0005-0000-0000-00009A780000}"/>
    <cellStyle name="Normal 7 2 2 2 2 4 3 2" xfId="17050" xr:uid="{00000000-0005-0000-0000-00009B780000}"/>
    <cellStyle name="Normal 7 2 2 2 2 4 3 2 2" xfId="40302" xr:uid="{00000000-0005-0000-0000-00009C780000}"/>
    <cellStyle name="Normal 7 2 2 2 2 4 3 3" xfId="11804" xr:uid="{00000000-0005-0000-0000-00009D780000}"/>
    <cellStyle name="Normal 7 2 2 2 2 4 3 3 2" xfId="34987" xr:uid="{00000000-0005-0000-0000-00009E780000}"/>
    <cellStyle name="Normal 7 2 2 2 2 4 3 4" xfId="29677" xr:uid="{00000000-0005-0000-0000-00009F780000}"/>
    <cellStyle name="Normal 7 2 2 2 2 4 3 5" xfId="24362" xr:uid="{00000000-0005-0000-0000-0000A0780000}"/>
    <cellStyle name="Normal 7 2 2 2 2 4 4" xfId="8339" xr:uid="{00000000-0005-0000-0000-0000A1780000}"/>
    <cellStyle name="Normal 7 2 2 2 2 4 4 2" xfId="18725" xr:uid="{00000000-0005-0000-0000-0000A2780000}"/>
    <cellStyle name="Normal 7 2 2 2 2 4 4 2 2" xfId="42070" xr:uid="{00000000-0005-0000-0000-0000A3780000}"/>
    <cellStyle name="Normal 7 2 2 2 2 4 4 3" xfId="13571" xr:uid="{00000000-0005-0000-0000-0000A4780000}"/>
    <cellStyle name="Normal 7 2 2 2 2 4 4 3 2" xfId="36755" xr:uid="{00000000-0005-0000-0000-0000A5780000}"/>
    <cellStyle name="Normal 7 2 2 2 2 4 4 4" xfId="31445" xr:uid="{00000000-0005-0000-0000-0000A6780000}"/>
    <cellStyle name="Normal 7 2 2 2 2 4 4 5" xfId="26130" xr:uid="{00000000-0005-0000-0000-0000A7780000}"/>
    <cellStyle name="Normal 7 2 2 2 2 4 5" xfId="15352" xr:uid="{00000000-0005-0000-0000-0000A8780000}"/>
    <cellStyle name="Normal 7 2 2 2 2 4 5 2" xfId="38539" xr:uid="{00000000-0005-0000-0000-0000A9780000}"/>
    <cellStyle name="Normal 7 2 2 2 2 4 6" xfId="10043" xr:uid="{00000000-0005-0000-0000-0000AA780000}"/>
    <cellStyle name="Normal 7 2 2 2 2 4 6 2" xfId="33224" xr:uid="{00000000-0005-0000-0000-0000AB780000}"/>
    <cellStyle name="Normal 7 2 2 2 2 4 7" xfId="20670" xr:uid="{00000000-0005-0000-0000-0000AC780000}"/>
    <cellStyle name="Normal 7 2 2 2 2 4 7 2" xfId="27914" xr:uid="{00000000-0005-0000-0000-0000AD780000}"/>
    <cellStyle name="Normal 7 2 2 2 2 4 8" xfId="22599" xr:uid="{00000000-0005-0000-0000-0000AE780000}"/>
    <cellStyle name="Normal 7 2 2 2 2 4 9" xfId="43865" xr:uid="{00000000-0005-0000-0000-0000AF780000}"/>
    <cellStyle name="Normal 7 2 2 2 2 5" xfId="655" xr:uid="{00000000-0005-0000-0000-0000B0780000}"/>
    <cellStyle name="Normal 7 2 2 2 2 5 10" xfId="2619" xr:uid="{00000000-0005-0000-0000-0000B1780000}"/>
    <cellStyle name="Normal 7 2 2 2 2 5 2" xfId="6248" xr:uid="{00000000-0005-0000-0000-0000B2780000}"/>
    <cellStyle name="Normal 7 2 2 2 2 5 2 2" xfId="16692" xr:uid="{00000000-0005-0000-0000-0000B3780000}"/>
    <cellStyle name="Normal 7 2 2 2 2 5 2 2 2" xfId="39896" xr:uid="{00000000-0005-0000-0000-0000B4780000}"/>
    <cellStyle name="Normal 7 2 2 2 2 5 2 3" xfId="11398" xr:uid="{00000000-0005-0000-0000-0000B5780000}"/>
    <cellStyle name="Normal 7 2 2 2 2 5 2 3 2" xfId="34581" xr:uid="{00000000-0005-0000-0000-0000B6780000}"/>
    <cellStyle name="Normal 7 2 2 2 2 5 2 4" xfId="29271" xr:uid="{00000000-0005-0000-0000-0000B7780000}"/>
    <cellStyle name="Normal 7 2 2 2 2 5 2 5" xfId="23956" xr:uid="{00000000-0005-0000-0000-0000B8780000}"/>
    <cellStyle name="Normal 7 2 2 2 2 5 3" xfId="7981" xr:uid="{00000000-0005-0000-0000-0000B9780000}"/>
    <cellStyle name="Normal 7 2 2 2 2 5 3 2" xfId="18320" xr:uid="{00000000-0005-0000-0000-0000BA780000}"/>
    <cellStyle name="Normal 7 2 2 2 2 5 3 2 2" xfId="41664" xr:uid="{00000000-0005-0000-0000-0000BB780000}"/>
    <cellStyle name="Normal 7 2 2 2 2 5 3 3" xfId="13165" xr:uid="{00000000-0005-0000-0000-0000BC780000}"/>
    <cellStyle name="Normal 7 2 2 2 2 5 3 3 2" xfId="36349" xr:uid="{00000000-0005-0000-0000-0000BD780000}"/>
    <cellStyle name="Normal 7 2 2 2 2 5 3 4" xfId="31039" xr:uid="{00000000-0005-0000-0000-0000BE780000}"/>
    <cellStyle name="Normal 7 2 2 2 2 5 3 5" xfId="25724" xr:uid="{00000000-0005-0000-0000-0000BF780000}"/>
    <cellStyle name="Normal 7 2 2 2 2 5 4" xfId="14946" xr:uid="{00000000-0005-0000-0000-0000C0780000}"/>
    <cellStyle name="Normal 7 2 2 2 2 5 4 2" xfId="38133" xr:uid="{00000000-0005-0000-0000-0000C1780000}"/>
    <cellStyle name="Normal 7 2 2 2 2 5 5" xfId="9637" xr:uid="{00000000-0005-0000-0000-0000C2780000}"/>
    <cellStyle name="Normal 7 2 2 2 2 5 5 2" xfId="32818" xr:uid="{00000000-0005-0000-0000-0000C3780000}"/>
    <cellStyle name="Normal 7 2 2 2 2 5 6" xfId="20264" xr:uid="{00000000-0005-0000-0000-0000C4780000}"/>
    <cellStyle name="Normal 7 2 2 2 2 5 6 2" xfId="27508" xr:uid="{00000000-0005-0000-0000-0000C5780000}"/>
    <cellStyle name="Normal 7 2 2 2 2 5 7" xfId="22193" xr:uid="{00000000-0005-0000-0000-0000C6780000}"/>
    <cellStyle name="Normal 7 2 2 2 2 5 8" xfId="43459" xr:uid="{00000000-0005-0000-0000-0000C7780000}"/>
    <cellStyle name="Normal 7 2 2 2 2 5 9" xfId="5349" xr:uid="{00000000-0005-0000-0000-0000C8780000}"/>
    <cellStyle name="Normal 7 2 2 2 2 6" xfId="1482" xr:uid="{00000000-0005-0000-0000-0000C9780000}"/>
    <cellStyle name="Normal 7 2 2 2 2 6 10" xfId="3431" xr:uid="{00000000-0005-0000-0000-0000CA780000}"/>
    <cellStyle name="Normal 7 2 2 2 2 6 2" xfId="7047" xr:uid="{00000000-0005-0000-0000-0000CB780000}"/>
    <cellStyle name="Normal 7 2 2 2 2 6 2 2" xfId="17420" xr:uid="{00000000-0005-0000-0000-0000CC780000}"/>
    <cellStyle name="Normal 7 2 2 2 2 6 2 2 2" xfId="40708" xr:uid="{00000000-0005-0000-0000-0000CD780000}"/>
    <cellStyle name="Normal 7 2 2 2 2 6 2 3" xfId="12210" xr:uid="{00000000-0005-0000-0000-0000CE780000}"/>
    <cellStyle name="Normal 7 2 2 2 2 6 2 3 2" xfId="35393" xr:uid="{00000000-0005-0000-0000-0000CF780000}"/>
    <cellStyle name="Normal 7 2 2 2 2 6 2 4" xfId="30083" xr:uid="{00000000-0005-0000-0000-0000D0780000}"/>
    <cellStyle name="Normal 7 2 2 2 2 6 2 5" xfId="24768" xr:uid="{00000000-0005-0000-0000-0000D1780000}"/>
    <cellStyle name="Normal 7 2 2 2 2 6 3" xfId="8709" xr:uid="{00000000-0005-0000-0000-0000D2780000}"/>
    <cellStyle name="Normal 7 2 2 2 2 6 3 2" xfId="19131" xr:uid="{00000000-0005-0000-0000-0000D3780000}"/>
    <cellStyle name="Normal 7 2 2 2 2 6 3 2 2" xfId="42476" xr:uid="{00000000-0005-0000-0000-0000D4780000}"/>
    <cellStyle name="Normal 7 2 2 2 2 6 3 3" xfId="13977" xr:uid="{00000000-0005-0000-0000-0000D5780000}"/>
    <cellStyle name="Normal 7 2 2 2 2 6 3 3 2" xfId="37161" xr:uid="{00000000-0005-0000-0000-0000D6780000}"/>
    <cellStyle name="Normal 7 2 2 2 2 6 3 4" xfId="31851" xr:uid="{00000000-0005-0000-0000-0000D7780000}"/>
    <cellStyle name="Normal 7 2 2 2 2 6 3 5" xfId="26536" xr:uid="{00000000-0005-0000-0000-0000D8780000}"/>
    <cellStyle name="Normal 7 2 2 2 2 6 4" xfId="15758" xr:uid="{00000000-0005-0000-0000-0000D9780000}"/>
    <cellStyle name="Normal 7 2 2 2 2 6 4 2" xfId="38945" xr:uid="{00000000-0005-0000-0000-0000DA780000}"/>
    <cellStyle name="Normal 7 2 2 2 2 6 5" xfId="10449" xr:uid="{00000000-0005-0000-0000-0000DB780000}"/>
    <cellStyle name="Normal 7 2 2 2 2 6 5 2" xfId="33630" xr:uid="{00000000-0005-0000-0000-0000DC780000}"/>
    <cellStyle name="Normal 7 2 2 2 2 6 6" xfId="21076" xr:uid="{00000000-0005-0000-0000-0000DD780000}"/>
    <cellStyle name="Normal 7 2 2 2 2 6 6 2" xfId="28320" xr:uid="{00000000-0005-0000-0000-0000DE780000}"/>
    <cellStyle name="Normal 7 2 2 2 2 6 7" xfId="23005" xr:uid="{00000000-0005-0000-0000-0000DF780000}"/>
    <cellStyle name="Normal 7 2 2 2 2 6 8" xfId="44271" xr:uid="{00000000-0005-0000-0000-0000E0780000}"/>
    <cellStyle name="Normal 7 2 2 2 2 6 9" xfId="5350" xr:uid="{00000000-0005-0000-0000-0000E1780000}"/>
    <cellStyle name="Normal 7 2 2 2 2 7" xfId="6116" xr:uid="{00000000-0005-0000-0000-0000E2780000}"/>
    <cellStyle name="Normal 7 2 2 2 2 7 2" xfId="16558" xr:uid="{00000000-0005-0000-0000-0000E3780000}"/>
    <cellStyle name="Normal 7 2 2 2 2 7 2 2" xfId="39762" xr:uid="{00000000-0005-0000-0000-0000E4780000}"/>
    <cellStyle name="Normal 7 2 2 2 2 7 3" xfId="11264" xr:uid="{00000000-0005-0000-0000-0000E5780000}"/>
    <cellStyle name="Normal 7 2 2 2 2 7 3 2" xfId="34447" xr:uid="{00000000-0005-0000-0000-0000E6780000}"/>
    <cellStyle name="Normal 7 2 2 2 2 7 4" xfId="29137" xr:uid="{00000000-0005-0000-0000-0000E7780000}"/>
    <cellStyle name="Normal 7 2 2 2 2 7 5" xfId="23822" xr:uid="{00000000-0005-0000-0000-0000E8780000}"/>
    <cellStyle name="Normal 7 2 2 2 2 8" xfId="7847" xr:uid="{00000000-0005-0000-0000-0000E9780000}"/>
    <cellStyle name="Normal 7 2 2 2 2 8 2" xfId="18186" xr:uid="{00000000-0005-0000-0000-0000EA780000}"/>
    <cellStyle name="Normal 7 2 2 2 2 8 2 2" xfId="41530" xr:uid="{00000000-0005-0000-0000-0000EB780000}"/>
    <cellStyle name="Normal 7 2 2 2 2 8 3" xfId="13031" xr:uid="{00000000-0005-0000-0000-0000EC780000}"/>
    <cellStyle name="Normal 7 2 2 2 2 8 3 2" xfId="36215" xr:uid="{00000000-0005-0000-0000-0000ED780000}"/>
    <cellStyle name="Normal 7 2 2 2 2 8 4" xfId="30905" xr:uid="{00000000-0005-0000-0000-0000EE780000}"/>
    <cellStyle name="Normal 7 2 2 2 2 8 5" xfId="25590" xr:uid="{00000000-0005-0000-0000-0000EF780000}"/>
    <cellStyle name="Normal 7 2 2 2 2 9" xfId="14812" xr:uid="{00000000-0005-0000-0000-0000F0780000}"/>
    <cellStyle name="Normal 7 2 2 2 2 9 2" xfId="37999" xr:uid="{00000000-0005-0000-0000-0000F1780000}"/>
    <cellStyle name="Normal 7 2 2 2 3" xfId="731" xr:uid="{00000000-0005-0000-0000-0000F2780000}"/>
    <cellStyle name="Normal 7 2 2 2 3 10" xfId="43532" xr:uid="{00000000-0005-0000-0000-0000F3780000}"/>
    <cellStyle name="Normal 7 2 2 2 3 11" xfId="5351" xr:uid="{00000000-0005-0000-0000-0000F4780000}"/>
    <cellStyle name="Normal 7 2 2 2 3 12" xfId="2692" xr:uid="{00000000-0005-0000-0000-0000F5780000}"/>
    <cellStyle name="Normal 7 2 2 2 3 2" xfId="1147" xr:uid="{00000000-0005-0000-0000-0000F6780000}"/>
    <cellStyle name="Normal 7 2 2 2 3 2 10" xfId="5352" xr:uid="{00000000-0005-0000-0000-0000F7780000}"/>
    <cellStyle name="Normal 7 2 2 2 3 2 11" xfId="3098" xr:uid="{00000000-0005-0000-0000-0000F8780000}"/>
    <cellStyle name="Normal 7 2 2 2 3 2 2" xfId="1962" xr:uid="{00000000-0005-0000-0000-0000F9780000}"/>
    <cellStyle name="Normal 7 2 2 2 3 2 2 10" xfId="3910" xr:uid="{00000000-0005-0000-0000-0000FA780000}"/>
    <cellStyle name="Normal 7 2 2 2 3 2 2 2" xfId="7519" xr:uid="{00000000-0005-0000-0000-0000FB780000}"/>
    <cellStyle name="Normal 7 2 2 2 3 2 2 2 2" xfId="17863" xr:uid="{00000000-0005-0000-0000-0000FC780000}"/>
    <cellStyle name="Normal 7 2 2 2 3 2 2 2 2 2" xfId="41187" xr:uid="{00000000-0005-0000-0000-0000FD780000}"/>
    <cellStyle name="Normal 7 2 2 2 3 2 2 2 3" xfId="12689" xr:uid="{00000000-0005-0000-0000-0000FE780000}"/>
    <cellStyle name="Normal 7 2 2 2 3 2 2 2 3 2" xfId="35872" xr:uid="{00000000-0005-0000-0000-0000FF780000}"/>
    <cellStyle name="Normal 7 2 2 2 3 2 2 2 4" xfId="30562" xr:uid="{00000000-0005-0000-0000-000000790000}"/>
    <cellStyle name="Normal 7 2 2 2 3 2 2 2 5" xfId="25247" xr:uid="{00000000-0005-0000-0000-000001790000}"/>
    <cellStyle name="Normal 7 2 2 2 3 2 2 3" xfId="9153" xr:uid="{00000000-0005-0000-0000-000002790000}"/>
    <cellStyle name="Normal 7 2 2 2 3 2 2 3 2" xfId="19610" xr:uid="{00000000-0005-0000-0000-000003790000}"/>
    <cellStyle name="Normal 7 2 2 2 3 2 2 3 2 2" xfId="42955" xr:uid="{00000000-0005-0000-0000-000004790000}"/>
    <cellStyle name="Normal 7 2 2 2 3 2 2 3 3" xfId="14456" xr:uid="{00000000-0005-0000-0000-000005790000}"/>
    <cellStyle name="Normal 7 2 2 2 3 2 2 3 3 2" xfId="37640" xr:uid="{00000000-0005-0000-0000-000006790000}"/>
    <cellStyle name="Normal 7 2 2 2 3 2 2 3 4" xfId="32330" xr:uid="{00000000-0005-0000-0000-000007790000}"/>
    <cellStyle name="Normal 7 2 2 2 3 2 2 3 5" xfId="27015" xr:uid="{00000000-0005-0000-0000-000008790000}"/>
    <cellStyle name="Normal 7 2 2 2 3 2 2 4" xfId="16237" xr:uid="{00000000-0005-0000-0000-000009790000}"/>
    <cellStyle name="Normal 7 2 2 2 3 2 2 4 2" xfId="39424" xr:uid="{00000000-0005-0000-0000-00000A790000}"/>
    <cellStyle name="Normal 7 2 2 2 3 2 2 5" xfId="10928" xr:uid="{00000000-0005-0000-0000-00000B790000}"/>
    <cellStyle name="Normal 7 2 2 2 3 2 2 5 2" xfId="34109" xr:uid="{00000000-0005-0000-0000-00000C790000}"/>
    <cellStyle name="Normal 7 2 2 2 3 2 2 6" xfId="21555" xr:uid="{00000000-0005-0000-0000-00000D790000}"/>
    <cellStyle name="Normal 7 2 2 2 3 2 2 6 2" xfId="28799" xr:uid="{00000000-0005-0000-0000-00000E790000}"/>
    <cellStyle name="Normal 7 2 2 2 3 2 2 7" xfId="23484" xr:uid="{00000000-0005-0000-0000-00000F790000}"/>
    <cellStyle name="Normal 7 2 2 2 3 2 2 8" xfId="44750" xr:uid="{00000000-0005-0000-0000-000010790000}"/>
    <cellStyle name="Normal 7 2 2 2 3 2 2 9" xfId="5353" xr:uid="{00000000-0005-0000-0000-000011790000}"/>
    <cellStyle name="Normal 7 2 2 2 3 2 3" xfId="6719" xr:uid="{00000000-0005-0000-0000-000012790000}"/>
    <cellStyle name="Normal 7 2 2 2 3 2 3 2" xfId="17111" xr:uid="{00000000-0005-0000-0000-000013790000}"/>
    <cellStyle name="Normal 7 2 2 2 3 2 3 2 2" xfId="40375" xr:uid="{00000000-0005-0000-0000-000014790000}"/>
    <cellStyle name="Normal 7 2 2 2 3 2 3 3" xfId="11877" xr:uid="{00000000-0005-0000-0000-000015790000}"/>
    <cellStyle name="Normal 7 2 2 2 3 2 3 3 2" xfId="35060" xr:uid="{00000000-0005-0000-0000-000016790000}"/>
    <cellStyle name="Normal 7 2 2 2 3 2 3 4" xfId="29750" xr:uid="{00000000-0005-0000-0000-000017790000}"/>
    <cellStyle name="Normal 7 2 2 2 3 2 3 5" xfId="24435" xr:uid="{00000000-0005-0000-0000-000018790000}"/>
    <cellStyle name="Normal 7 2 2 2 3 2 4" xfId="8400" xr:uid="{00000000-0005-0000-0000-000019790000}"/>
    <cellStyle name="Normal 7 2 2 2 3 2 4 2" xfId="18798" xr:uid="{00000000-0005-0000-0000-00001A790000}"/>
    <cellStyle name="Normal 7 2 2 2 3 2 4 2 2" xfId="42143" xr:uid="{00000000-0005-0000-0000-00001B790000}"/>
    <cellStyle name="Normal 7 2 2 2 3 2 4 3" xfId="13644" xr:uid="{00000000-0005-0000-0000-00001C790000}"/>
    <cellStyle name="Normal 7 2 2 2 3 2 4 3 2" xfId="36828" xr:uid="{00000000-0005-0000-0000-00001D790000}"/>
    <cellStyle name="Normal 7 2 2 2 3 2 4 4" xfId="31518" xr:uid="{00000000-0005-0000-0000-00001E790000}"/>
    <cellStyle name="Normal 7 2 2 2 3 2 4 5" xfId="26203" xr:uid="{00000000-0005-0000-0000-00001F790000}"/>
    <cellStyle name="Normal 7 2 2 2 3 2 5" xfId="15425" xr:uid="{00000000-0005-0000-0000-000020790000}"/>
    <cellStyle name="Normal 7 2 2 2 3 2 5 2" xfId="38612" xr:uid="{00000000-0005-0000-0000-000021790000}"/>
    <cellStyle name="Normal 7 2 2 2 3 2 6" xfId="10116" xr:uid="{00000000-0005-0000-0000-000022790000}"/>
    <cellStyle name="Normal 7 2 2 2 3 2 6 2" xfId="33297" xr:uid="{00000000-0005-0000-0000-000023790000}"/>
    <cellStyle name="Normal 7 2 2 2 3 2 7" xfId="20743" xr:uid="{00000000-0005-0000-0000-000024790000}"/>
    <cellStyle name="Normal 7 2 2 2 3 2 7 2" xfId="27987" xr:uid="{00000000-0005-0000-0000-000025790000}"/>
    <cellStyle name="Normal 7 2 2 2 3 2 8" xfId="22672" xr:uid="{00000000-0005-0000-0000-000026790000}"/>
    <cellStyle name="Normal 7 2 2 2 3 2 9" xfId="43938" xr:uid="{00000000-0005-0000-0000-000027790000}"/>
    <cellStyle name="Normal 7 2 2 2 3 3" xfId="1555" xr:uid="{00000000-0005-0000-0000-000028790000}"/>
    <cellStyle name="Normal 7 2 2 2 3 3 10" xfId="3504" xr:uid="{00000000-0005-0000-0000-000029790000}"/>
    <cellStyle name="Normal 7 2 2 2 3 3 2" xfId="7119" xr:uid="{00000000-0005-0000-0000-00002A790000}"/>
    <cellStyle name="Normal 7 2 2 2 3 3 2 2" xfId="17481" xr:uid="{00000000-0005-0000-0000-00002B790000}"/>
    <cellStyle name="Normal 7 2 2 2 3 3 2 2 2" xfId="40781" xr:uid="{00000000-0005-0000-0000-00002C790000}"/>
    <cellStyle name="Normal 7 2 2 2 3 3 2 3" xfId="12283" xr:uid="{00000000-0005-0000-0000-00002D790000}"/>
    <cellStyle name="Normal 7 2 2 2 3 3 2 3 2" xfId="35466" xr:uid="{00000000-0005-0000-0000-00002E790000}"/>
    <cellStyle name="Normal 7 2 2 2 3 3 2 4" xfId="30156" xr:uid="{00000000-0005-0000-0000-00002F790000}"/>
    <cellStyle name="Normal 7 2 2 2 3 3 2 5" xfId="24841" xr:uid="{00000000-0005-0000-0000-000030790000}"/>
    <cellStyle name="Normal 7 2 2 2 3 3 3" xfId="8770" xr:uid="{00000000-0005-0000-0000-000031790000}"/>
    <cellStyle name="Normal 7 2 2 2 3 3 3 2" xfId="19204" xr:uid="{00000000-0005-0000-0000-000032790000}"/>
    <cellStyle name="Normal 7 2 2 2 3 3 3 2 2" xfId="42549" xr:uid="{00000000-0005-0000-0000-000033790000}"/>
    <cellStyle name="Normal 7 2 2 2 3 3 3 3" xfId="14050" xr:uid="{00000000-0005-0000-0000-000034790000}"/>
    <cellStyle name="Normal 7 2 2 2 3 3 3 3 2" xfId="37234" xr:uid="{00000000-0005-0000-0000-000035790000}"/>
    <cellStyle name="Normal 7 2 2 2 3 3 3 4" xfId="31924" xr:uid="{00000000-0005-0000-0000-000036790000}"/>
    <cellStyle name="Normal 7 2 2 2 3 3 3 5" xfId="26609" xr:uid="{00000000-0005-0000-0000-000037790000}"/>
    <cellStyle name="Normal 7 2 2 2 3 3 4" xfId="15831" xr:uid="{00000000-0005-0000-0000-000038790000}"/>
    <cellStyle name="Normal 7 2 2 2 3 3 4 2" xfId="39018" xr:uid="{00000000-0005-0000-0000-000039790000}"/>
    <cellStyle name="Normal 7 2 2 2 3 3 5" xfId="10522" xr:uid="{00000000-0005-0000-0000-00003A790000}"/>
    <cellStyle name="Normal 7 2 2 2 3 3 5 2" xfId="33703" xr:uid="{00000000-0005-0000-0000-00003B790000}"/>
    <cellStyle name="Normal 7 2 2 2 3 3 6" xfId="21149" xr:uid="{00000000-0005-0000-0000-00003C790000}"/>
    <cellStyle name="Normal 7 2 2 2 3 3 6 2" xfId="28393" xr:uid="{00000000-0005-0000-0000-00003D790000}"/>
    <cellStyle name="Normal 7 2 2 2 3 3 7" xfId="23078" xr:uid="{00000000-0005-0000-0000-00003E790000}"/>
    <cellStyle name="Normal 7 2 2 2 3 3 8" xfId="44344" xr:uid="{00000000-0005-0000-0000-00003F790000}"/>
    <cellStyle name="Normal 7 2 2 2 3 3 9" xfId="5354" xr:uid="{00000000-0005-0000-0000-000040790000}"/>
    <cellStyle name="Normal 7 2 2 2 3 4" xfId="6320" xr:uid="{00000000-0005-0000-0000-000041790000}"/>
    <cellStyle name="Normal 7 2 2 2 3 4 2" xfId="16753" xr:uid="{00000000-0005-0000-0000-000042790000}"/>
    <cellStyle name="Normal 7 2 2 2 3 4 2 2" xfId="39969" xr:uid="{00000000-0005-0000-0000-000043790000}"/>
    <cellStyle name="Normal 7 2 2 2 3 4 3" xfId="11471" xr:uid="{00000000-0005-0000-0000-000044790000}"/>
    <cellStyle name="Normal 7 2 2 2 3 4 3 2" xfId="34654" xr:uid="{00000000-0005-0000-0000-000045790000}"/>
    <cellStyle name="Normal 7 2 2 2 3 4 4" xfId="29344" xr:uid="{00000000-0005-0000-0000-000046790000}"/>
    <cellStyle name="Normal 7 2 2 2 3 4 5" xfId="24029" xr:uid="{00000000-0005-0000-0000-000047790000}"/>
    <cellStyle name="Normal 7 2 2 2 3 5" xfId="8042" xr:uid="{00000000-0005-0000-0000-000048790000}"/>
    <cellStyle name="Normal 7 2 2 2 3 5 2" xfId="18393" xr:uid="{00000000-0005-0000-0000-000049790000}"/>
    <cellStyle name="Normal 7 2 2 2 3 5 2 2" xfId="41737" xr:uid="{00000000-0005-0000-0000-00004A790000}"/>
    <cellStyle name="Normal 7 2 2 2 3 5 3" xfId="13238" xr:uid="{00000000-0005-0000-0000-00004B790000}"/>
    <cellStyle name="Normal 7 2 2 2 3 5 3 2" xfId="36422" xr:uid="{00000000-0005-0000-0000-00004C790000}"/>
    <cellStyle name="Normal 7 2 2 2 3 5 4" xfId="31112" xr:uid="{00000000-0005-0000-0000-00004D790000}"/>
    <cellStyle name="Normal 7 2 2 2 3 5 5" xfId="25797" xr:uid="{00000000-0005-0000-0000-00004E790000}"/>
    <cellStyle name="Normal 7 2 2 2 3 6" xfId="15019" xr:uid="{00000000-0005-0000-0000-00004F790000}"/>
    <cellStyle name="Normal 7 2 2 2 3 6 2" xfId="38206" xr:uid="{00000000-0005-0000-0000-000050790000}"/>
    <cellStyle name="Normal 7 2 2 2 3 7" xfId="9710" xr:uid="{00000000-0005-0000-0000-000051790000}"/>
    <cellStyle name="Normal 7 2 2 2 3 7 2" xfId="32891" xr:uid="{00000000-0005-0000-0000-000052790000}"/>
    <cellStyle name="Normal 7 2 2 2 3 8" xfId="20337" xr:uid="{00000000-0005-0000-0000-000053790000}"/>
    <cellStyle name="Normal 7 2 2 2 3 8 2" xfId="27581" xr:uid="{00000000-0005-0000-0000-000054790000}"/>
    <cellStyle name="Normal 7 2 2 2 3 9" xfId="22266" xr:uid="{00000000-0005-0000-0000-000055790000}"/>
    <cellStyle name="Normal 7 2 2 2 4" xfId="868" xr:uid="{00000000-0005-0000-0000-000056790000}"/>
    <cellStyle name="Normal 7 2 2 2 4 10" xfId="43661" xr:uid="{00000000-0005-0000-0000-000057790000}"/>
    <cellStyle name="Normal 7 2 2 2 4 11" xfId="5355" xr:uid="{00000000-0005-0000-0000-000058790000}"/>
    <cellStyle name="Normal 7 2 2 2 4 12" xfId="2821" xr:uid="{00000000-0005-0000-0000-000059790000}"/>
    <cellStyle name="Normal 7 2 2 2 4 2" xfId="1276" xr:uid="{00000000-0005-0000-0000-00005A790000}"/>
    <cellStyle name="Normal 7 2 2 2 4 2 10" xfId="5356" xr:uid="{00000000-0005-0000-0000-00005B790000}"/>
    <cellStyle name="Normal 7 2 2 2 4 2 11" xfId="3227" xr:uid="{00000000-0005-0000-0000-00005C790000}"/>
    <cellStyle name="Normal 7 2 2 2 4 2 2" xfId="2091" xr:uid="{00000000-0005-0000-0000-00005D790000}"/>
    <cellStyle name="Normal 7 2 2 2 4 2 2 10" xfId="4039" xr:uid="{00000000-0005-0000-0000-00005E790000}"/>
    <cellStyle name="Normal 7 2 2 2 4 2 2 2" xfId="7646" xr:uid="{00000000-0005-0000-0000-00005F790000}"/>
    <cellStyle name="Normal 7 2 2 2 4 2 2 2 2" xfId="17980" xr:uid="{00000000-0005-0000-0000-000060790000}"/>
    <cellStyle name="Normal 7 2 2 2 4 2 2 2 2 2" xfId="41316" xr:uid="{00000000-0005-0000-0000-000061790000}"/>
    <cellStyle name="Normal 7 2 2 2 4 2 2 2 3" xfId="12818" xr:uid="{00000000-0005-0000-0000-000062790000}"/>
    <cellStyle name="Normal 7 2 2 2 4 2 2 2 3 2" xfId="36001" xr:uid="{00000000-0005-0000-0000-000063790000}"/>
    <cellStyle name="Normal 7 2 2 2 4 2 2 2 4" xfId="30691" xr:uid="{00000000-0005-0000-0000-000064790000}"/>
    <cellStyle name="Normal 7 2 2 2 4 2 2 2 5" xfId="25376" xr:uid="{00000000-0005-0000-0000-000065790000}"/>
    <cellStyle name="Normal 7 2 2 2 4 2 2 3" xfId="9270" xr:uid="{00000000-0005-0000-0000-000066790000}"/>
    <cellStyle name="Normal 7 2 2 2 4 2 2 3 2" xfId="19739" xr:uid="{00000000-0005-0000-0000-000067790000}"/>
    <cellStyle name="Normal 7 2 2 2 4 2 2 3 2 2" xfId="43084" xr:uid="{00000000-0005-0000-0000-000068790000}"/>
    <cellStyle name="Normal 7 2 2 2 4 2 2 3 3" xfId="14585" xr:uid="{00000000-0005-0000-0000-000069790000}"/>
    <cellStyle name="Normal 7 2 2 2 4 2 2 3 3 2" xfId="37769" xr:uid="{00000000-0005-0000-0000-00006A790000}"/>
    <cellStyle name="Normal 7 2 2 2 4 2 2 3 4" xfId="32459" xr:uid="{00000000-0005-0000-0000-00006B790000}"/>
    <cellStyle name="Normal 7 2 2 2 4 2 2 3 5" xfId="27144" xr:uid="{00000000-0005-0000-0000-00006C790000}"/>
    <cellStyle name="Normal 7 2 2 2 4 2 2 4" xfId="16366" xr:uid="{00000000-0005-0000-0000-00006D790000}"/>
    <cellStyle name="Normal 7 2 2 2 4 2 2 4 2" xfId="39553" xr:uid="{00000000-0005-0000-0000-00006E790000}"/>
    <cellStyle name="Normal 7 2 2 2 4 2 2 5" xfId="11057" xr:uid="{00000000-0005-0000-0000-00006F790000}"/>
    <cellStyle name="Normal 7 2 2 2 4 2 2 5 2" xfId="34238" xr:uid="{00000000-0005-0000-0000-000070790000}"/>
    <cellStyle name="Normal 7 2 2 2 4 2 2 6" xfId="21684" xr:uid="{00000000-0005-0000-0000-000071790000}"/>
    <cellStyle name="Normal 7 2 2 2 4 2 2 6 2" xfId="28928" xr:uid="{00000000-0005-0000-0000-000072790000}"/>
    <cellStyle name="Normal 7 2 2 2 4 2 2 7" xfId="23613" xr:uid="{00000000-0005-0000-0000-000073790000}"/>
    <cellStyle name="Normal 7 2 2 2 4 2 2 8" xfId="44879" xr:uid="{00000000-0005-0000-0000-000074790000}"/>
    <cellStyle name="Normal 7 2 2 2 4 2 2 9" xfId="5357" xr:uid="{00000000-0005-0000-0000-000075790000}"/>
    <cellStyle name="Normal 7 2 2 2 4 2 3" xfId="6846" xr:uid="{00000000-0005-0000-0000-000076790000}"/>
    <cellStyle name="Normal 7 2 2 2 4 2 3 2" xfId="17216" xr:uid="{00000000-0005-0000-0000-000077790000}"/>
    <cellStyle name="Normal 7 2 2 2 4 2 3 2 2" xfId="40504" xr:uid="{00000000-0005-0000-0000-000078790000}"/>
    <cellStyle name="Normal 7 2 2 2 4 2 3 3" xfId="12006" xr:uid="{00000000-0005-0000-0000-000079790000}"/>
    <cellStyle name="Normal 7 2 2 2 4 2 3 3 2" xfId="35189" xr:uid="{00000000-0005-0000-0000-00007A790000}"/>
    <cellStyle name="Normal 7 2 2 2 4 2 3 4" xfId="29879" xr:uid="{00000000-0005-0000-0000-00007B790000}"/>
    <cellStyle name="Normal 7 2 2 2 4 2 3 5" xfId="24564" xr:uid="{00000000-0005-0000-0000-00007C790000}"/>
    <cellStyle name="Normal 7 2 2 2 4 2 4" xfId="8505" xr:uid="{00000000-0005-0000-0000-00007D790000}"/>
    <cellStyle name="Normal 7 2 2 2 4 2 4 2" xfId="18927" xr:uid="{00000000-0005-0000-0000-00007E790000}"/>
    <cellStyle name="Normal 7 2 2 2 4 2 4 2 2" xfId="42272" xr:uid="{00000000-0005-0000-0000-00007F790000}"/>
    <cellStyle name="Normal 7 2 2 2 4 2 4 3" xfId="13773" xr:uid="{00000000-0005-0000-0000-000080790000}"/>
    <cellStyle name="Normal 7 2 2 2 4 2 4 3 2" xfId="36957" xr:uid="{00000000-0005-0000-0000-000081790000}"/>
    <cellStyle name="Normal 7 2 2 2 4 2 4 4" xfId="31647" xr:uid="{00000000-0005-0000-0000-000082790000}"/>
    <cellStyle name="Normal 7 2 2 2 4 2 4 5" xfId="26332" xr:uid="{00000000-0005-0000-0000-000083790000}"/>
    <cellStyle name="Normal 7 2 2 2 4 2 5" xfId="15554" xr:uid="{00000000-0005-0000-0000-000084790000}"/>
    <cellStyle name="Normal 7 2 2 2 4 2 5 2" xfId="38741" xr:uid="{00000000-0005-0000-0000-000085790000}"/>
    <cellStyle name="Normal 7 2 2 2 4 2 6" xfId="10245" xr:uid="{00000000-0005-0000-0000-000086790000}"/>
    <cellStyle name="Normal 7 2 2 2 4 2 6 2" xfId="33426" xr:uid="{00000000-0005-0000-0000-000087790000}"/>
    <cellStyle name="Normal 7 2 2 2 4 2 7" xfId="20872" xr:uid="{00000000-0005-0000-0000-000088790000}"/>
    <cellStyle name="Normal 7 2 2 2 4 2 7 2" xfId="28116" xr:uid="{00000000-0005-0000-0000-000089790000}"/>
    <cellStyle name="Normal 7 2 2 2 4 2 8" xfId="22801" xr:uid="{00000000-0005-0000-0000-00008A790000}"/>
    <cellStyle name="Normal 7 2 2 2 4 2 9" xfId="44067" xr:uid="{00000000-0005-0000-0000-00008B790000}"/>
    <cellStyle name="Normal 7 2 2 2 4 3" xfId="1684" xr:uid="{00000000-0005-0000-0000-00008C790000}"/>
    <cellStyle name="Normal 7 2 2 2 4 3 10" xfId="3633" xr:uid="{00000000-0005-0000-0000-00008D790000}"/>
    <cellStyle name="Normal 7 2 2 2 4 3 2" xfId="7246" xr:uid="{00000000-0005-0000-0000-00008E790000}"/>
    <cellStyle name="Normal 7 2 2 2 4 3 2 2" xfId="17598" xr:uid="{00000000-0005-0000-0000-00008F790000}"/>
    <cellStyle name="Normal 7 2 2 2 4 3 2 2 2" xfId="40910" xr:uid="{00000000-0005-0000-0000-000090790000}"/>
    <cellStyle name="Normal 7 2 2 2 4 3 2 3" xfId="12412" xr:uid="{00000000-0005-0000-0000-000091790000}"/>
    <cellStyle name="Normal 7 2 2 2 4 3 2 3 2" xfId="35595" xr:uid="{00000000-0005-0000-0000-000092790000}"/>
    <cellStyle name="Normal 7 2 2 2 4 3 2 4" xfId="30285" xr:uid="{00000000-0005-0000-0000-000093790000}"/>
    <cellStyle name="Normal 7 2 2 2 4 3 2 5" xfId="24970" xr:uid="{00000000-0005-0000-0000-000094790000}"/>
    <cellStyle name="Normal 7 2 2 2 4 3 3" xfId="8887" xr:uid="{00000000-0005-0000-0000-000095790000}"/>
    <cellStyle name="Normal 7 2 2 2 4 3 3 2" xfId="19333" xr:uid="{00000000-0005-0000-0000-000096790000}"/>
    <cellStyle name="Normal 7 2 2 2 4 3 3 2 2" xfId="42678" xr:uid="{00000000-0005-0000-0000-000097790000}"/>
    <cellStyle name="Normal 7 2 2 2 4 3 3 3" xfId="14179" xr:uid="{00000000-0005-0000-0000-000098790000}"/>
    <cellStyle name="Normal 7 2 2 2 4 3 3 3 2" xfId="37363" xr:uid="{00000000-0005-0000-0000-000099790000}"/>
    <cellStyle name="Normal 7 2 2 2 4 3 3 4" xfId="32053" xr:uid="{00000000-0005-0000-0000-00009A790000}"/>
    <cellStyle name="Normal 7 2 2 2 4 3 3 5" xfId="26738" xr:uid="{00000000-0005-0000-0000-00009B790000}"/>
    <cellStyle name="Normal 7 2 2 2 4 3 4" xfId="15960" xr:uid="{00000000-0005-0000-0000-00009C790000}"/>
    <cellStyle name="Normal 7 2 2 2 4 3 4 2" xfId="39147" xr:uid="{00000000-0005-0000-0000-00009D790000}"/>
    <cellStyle name="Normal 7 2 2 2 4 3 5" xfId="10651" xr:uid="{00000000-0005-0000-0000-00009E790000}"/>
    <cellStyle name="Normal 7 2 2 2 4 3 5 2" xfId="33832" xr:uid="{00000000-0005-0000-0000-00009F790000}"/>
    <cellStyle name="Normal 7 2 2 2 4 3 6" xfId="21278" xr:uid="{00000000-0005-0000-0000-0000A0790000}"/>
    <cellStyle name="Normal 7 2 2 2 4 3 6 2" xfId="28522" xr:uid="{00000000-0005-0000-0000-0000A1790000}"/>
    <cellStyle name="Normal 7 2 2 2 4 3 7" xfId="23207" xr:uid="{00000000-0005-0000-0000-0000A2790000}"/>
    <cellStyle name="Normal 7 2 2 2 4 3 8" xfId="44473" xr:uid="{00000000-0005-0000-0000-0000A3790000}"/>
    <cellStyle name="Normal 7 2 2 2 4 3 9" xfId="5358" xr:uid="{00000000-0005-0000-0000-0000A4790000}"/>
    <cellStyle name="Normal 7 2 2 2 4 4" xfId="6447" xr:uid="{00000000-0005-0000-0000-0000A5790000}"/>
    <cellStyle name="Normal 7 2 2 2 4 4 2" xfId="16858" xr:uid="{00000000-0005-0000-0000-0000A6790000}"/>
    <cellStyle name="Normal 7 2 2 2 4 4 2 2" xfId="40098" xr:uid="{00000000-0005-0000-0000-0000A7790000}"/>
    <cellStyle name="Normal 7 2 2 2 4 4 3" xfId="11600" xr:uid="{00000000-0005-0000-0000-0000A8790000}"/>
    <cellStyle name="Normal 7 2 2 2 4 4 3 2" xfId="34783" xr:uid="{00000000-0005-0000-0000-0000A9790000}"/>
    <cellStyle name="Normal 7 2 2 2 4 4 4" xfId="29473" xr:uid="{00000000-0005-0000-0000-0000AA790000}"/>
    <cellStyle name="Normal 7 2 2 2 4 4 5" xfId="24158" xr:uid="{00000000-0005-0000-0000-0000AB790000}"/>
    <cellStyle name="Normal 7 2 2 2 4 5" xfId="8147" xr:uid="{00000000-0005-0000-0000-0000AC790000}"/>
    <cellStyle name="Normal 7 2 2 2 4 5 2" xfId="18522" xr:uid="{00000000-0005-0000-0000-0000AD790000}"/>
    <cellStyle name="Normal 7 2 2 2 4 5 2 2" xfId="41866" xr:uid="{00000000-0005-0000-0000-0000AE790000}"/>
    <cellStyle name="Normal 7 2 2 2 4 5 3" xfId="13367" xr:uid="{00000000-0005-0000-0000-0000AF790000}"/>
    <cellStyle name="Normal 7 2 2 2 4 5 3 2" xfId="36551" xr:uid="{00000000-0005-0000-0000-0000B0790000}"/>
    <cellStyle name="Normal 7 2 2 2 4 5 4" xfId="31241" xr:uid="{00000000-0005-0000-0000-0000B1790000}"/>
    <cellStyle name="Normal 7 2 2 2 4 5 5" xfId="25926" xr:uid="{00000000-0005-0000-0000-0000B2790000}"/>
    <cellStyle name="Normal 7 2 2 2 4 6" xfId="15148" xr:uid="{00000000-0005-0000-0000-0000B3790000}"/>
    <cellStyle name="Normal 7 2 2 2 4 6 2" xfId="38335" xr:uid="{00000000-0005-0000-0000-0000B4790000}"/>
    <cellStyle name="Normal 7 2 2 2 4 7" xfId="9839" xr:uid="{00000000-0005-0000-0000-0000B5790000}"/>
    <cellStyle name="Normal 7 2 2 2 4 7 2" xfId="33020" xr:uid="{00000000-0005-0000-0000-0000B6790000}"/>
    <cellStyle name="Normal 7 2 2 2 4 8" xfId="20466" xr:uid="{00000000-0005-0000-0000-0000B7790000}"/>
    <cellStyle name="Normal 7 2 2 2 4 8 2" xfId="27710" xr:uid="{00000000-0005-0000-0000-0000B8790000}"/>
    <cellStyle name="Normal 7 2 2 2 4 9" xfId="22395" xr:uid="{00000000-0005-0000-0000-0000B9790000}"/>
    <cellStyle name="Normal 7 2 2 2 5" xfId="1012" xr:uid="{00000000-0005-0000-0000-0000BA790000}"/>
    <cellStyle name="Normal 7 2 2 2 5 10" xfId="5359" xr:uid="{00000000-0005-0000-0000-0000BB790000}"/>
    <cellStyle name="Normal 7 2 2 2 5 11" xfId="2963" xr:uid="{00000000-0005-0000-0000-0000BC790000}"/>
    <cellStyle name="Normal 7 2 2 2 5 2" xfId="1827" xr:uid="{00000000-0005-0000-0000-0000BD790000}"/>
    <cellStyle name="Normal 7 2 2 2 5 2 10" xfId="3775" xr:uid="{00000000-0005-0000-0000-0000BE790000}"/>
    <cellStyle name="Normal 7 2 2 2 5 2 2" xfId="7386" xr:uid="{00000000-0005-0000-0000-0000BF790000}"/>
    <cellStyle name="Normal 7 2 2 2 5 2 2 2" xfId="17740" xr:uid="{00000000-0005-0000-0000-0000C0790000}"/>
    <cellStyle name="Normal 7 2 2 2 5 2 2 2 2" xfId="41052" xr:uid="{00000000-0005-0000-0000-0000C1790000}"/>
    <cellStyle name="Normal 7 2 2 2 5 2 2 3" xfId="12554" xr:uid="{00000000-0005-0000-0000-0000C2790000}"/>
    <cellStyle name="Normal 7 2 2 2 5 2 2 3 2" xfId="35737" xr:uid="{00000000-0005-0000-0000-0000C3790000}"/>
    <cellStyle name="Normal 7 2 2 2 5 2 2 4" xfId="30427" xr:uid="{00000000-0005-0000-0000-0000C4790000}"/>
    <cellStyle name="Normal 7 2 2 2 5 2 2 5" xfId="25112" xr:uid="{00000000-0005-0000-0000-0000C5790000}"/>
    <cellStyle name="Normal 7 2 2 2 5 2 3" xfId="9030" xr:uid="{00000000-0005-0000-0000-0000C6790000}"/>
    <cellStyle name="Normal 7 2 2 2 5 2 3 2" xfId="19475" xr:uid="{00000000-0005-0000-0000-0000C7790000}"/>
    <cellStyle name="Normal 7 2 2 2 5 2 3 2 2" xfId="42820" xr:uid="{00000000-0005-0000-0000-0000C8790000}"/>
    <cellStyle name="Normal 7 2 2 2 5 2 3 3" xfId="14321" xr:uid="{00000000-0005-0000-0000-0000C9790000}"/>
    <cellStyle name="Normal 7 2 2 2 5 2 3 3 2" xfId="37505" xr:uid="{00000000-0005-0000-0000-0000CA790000}"/>
    <cellStyle name="Normal 7 2 2 2 5 2 3 4" xfId="32195" xr:uid="{00000000-0005-0000-0000-0000CB790000}"/>
    <cellStyle name="Normal 7 2 2 2 5 2 3 5" xfId="26880" xr:uid="{00000000-0005-0000-0000-0000CC790000}"/>
    <cellStyle name="Normal 7 2 2 2 5 2 4" xfId="16102" xr:uid="{00000000-0005-0000-0000-0000CD790000}"/>
    <cellStyle name="Normal 7 2 2 2 5 2 4 2" xfId="39289" xr:uid="{00000000-0005-0000-0000-0000CE790000}"/>
    <cellStyle name="Normal 7 2 2 2 5 2 5" xfId="10793" xr:uid="{00000000-0005-0000-0000-0000CF790000}"/>
    <cellStyle name="Normal 7 2 2 2 5 2 5 2" xfId="33974" xr:uid="{00000000-0005-0000-0000-0000D0790000}"/>
    <cellStyle name="Normal 7 2 2 2 5 2 6" xfId="21420" xr:uid="{00000000-0005-0000-0000-0000D1790000}"/>
    <cellStyle name="Normal 7 2 2 2 5 2 6 2" xfId="28664" xr:uid="{00000000-0005-0000-0000-0000D2790000}"/>
    <cellStyle name="Normal 7 2 2 2 5 2 7" xfId="23349" xr:uid="{00000000-0005-0000-0000-0000D3790000}"/>
    <cellStyle name="Normal 7 2 2 2 5 2 8" xfId="44615" xr:uid="{00000000-0005-0000-0000-0000D4790000}"/>
    <cellStyle name="Normal 7 2 2 2 5 2 9" xfId="5360" xr:uid="{00000000-0005-0000-0000-0000D5790000}"/>
    <cellStyle name="Normal 7 2 2 2 5 3" xfId="6586" xr:uid="{00000000-0005-0000-0000-0000D6790000}"/>
    <cellStyle name="Normal 7 2 2 2 5 3 2" xfId="16988" xr:uid="{00000000-0005-0000-0000-0000D7790000}"/>
    <cellStyle name="Normal 7 2 2 2 5 3 2 2" xfId="40240" xr:uid="{00000000-0005-0000-0000-0000D8790000}"/>
    <cellStyle name="Normal 7 2 2 2 5 3 3" xfId="11742" xr:uid="{00000000-0005-0000-0000-0000D9790000}"/>
    <cellStyle name="Normal 7 2 2 2 5 3 3 2" xfId="34925" xr:uid="{00000000-0005-0000-0000-0000DA790000}"/>
    <cellStyle name="Normal 7 2 2 2 5 3 4" xfId="29615" xr:uid="{00000000-0005-0000-0000-0000DB790000}"/>
    <cellStyle name="Normal 7 2 2 2 5 3 5" xfId="24300" xr:uid="{00000000-0005-0000-0000-0000DC790000}"/>
    <cellStyle name="Normal 7 2 2 2 5 4" xfId="8277" xr:uid="{00000000-0005-0000-0000-0000DD790000}"/>
    <cellStyle name="Normal 7 2 2 2 5 4 2" xfId="18663" xr:uid="{00000000-0005-0000-0000-0000DE790000}"/>
    <cellStyle name="Normal 7 2 2 2 5 4 2 2" xfId="42008" xr:uid="{00000000-0005-0000-0000-0000DF790000}"/>
    <cellStyle name="Normal 7 2 2 2 5 4 3" xfId="13509" xr:uid="{00000000-0005-0000-0000-0000E0790000}"/>
    <cellStyle name="Normal 7 2 2 2 5 4 3 2" xfId="36693" xr:uid="{00000000-0005-0000-0000-0000E1790000}"/>
    <cellStyle name="Normal 7 2 2 2 5 4 4" xfId="31383" xr:uid="{00000000-0005-0000-0000-0000E2790000}"/>
    <cellStyle name="Normal 7 2 2 2 5 4 5" xfId="26068" xr:uid="{00000000-0005-0000-0000-0000E3790000}"/>
    <cellStyle name="Normal 7 2 2 2 5 5" xfId="15290" xr:uid="{00000000-0005-0000-0000-0000E4790000}"/>
    <cellStyle name="Normal 7 2 2 2 5 5 2" xfId="38477" xr:uid="{00000000-0005-0000-0000-0000E5790000}"/>
    <cellStyle name="Normal 7 2 2 2 5 6" xfId="9981" xr:uid="{00000000-0005-0000-0000-0000E6790000}"/>
    <cellStyle name="Normal 7 2 2 2 5 6 2" xfId="33162" xr:uid="{00000000-0005-0000-0000-0000E7790000}"/>
    <cellStyle name="Normal 7 2 2 2 5 7" xfId="20608" xr:uid="{00000000-0005-0000-0000-0000E8790000}"/>
    <cellStyle name="Normal 7 2 2 2 5 7 2" xfId="27852" xr:uid="{00000000-0005-0000-0000-0000E9790000}"/>
    <cellStyle name="Normal 7 2 2 2 5 8" xfId="22537" xr:uid="{00000000-0005-0000-0000-0000EA790000}"/>
    <cellStyle name="Normal 7 2 2 2 5 9" xfId="43803" xr:uid="{00000000-0005-0000-0000-0000EB790000}"/>
    <cellStyle name="Normal 7 2 2 2 6" xfId="593" xr:uid="{00000000-0005-0000-0000-0000EC790000}"/>
    <cellStyle name="Normal 7 2 2 2 6 10" xfId="2557" xr:uid="{00000000-0005-0000-0000-0000ED790000}"/>
    <cellStyle name="Normal 7 2 2 2 6 2" xfId="6187" xr:uid="{00000000-0005-0000-0000-0000EE790000}"/>
    <cellStyle name="Normal 7 2 2 2 6 2 2" xfId="16630" xr:uid="{00000000-0005-0000-0000-0000EF790000}"/>
    <cellStyle name="Normal 7 2 2 2 6 2 2 2" xfId="39834" xr:uid="{00000000-0005-0000-0000-0000F0790000}"/>
    <cellStyle name="Normal 7 2 2 2 6 2 3" xfId="11336" xr:uid="{00000000-0005-0000-0000-0000F1790000}"/>
    <cellStyle name="Normal 7 2 2 2 6 2 3 2" xfId="34519" xr:uid="{00000000-0005-0000-0000-0000F2790000}"/>
    <cellStyle name="Normal 7 2 2 2 6 2 4" xfId="29209" xr:uid="{00000000-0005-0000-0000-0000F3790000}"/>
    <cellStyle name="Normal 7 2 2 2 6 2 5" xfId="23894" xr:uid="{00000000-0005-0000-0000-0000F4790000}"/>
    <cellStyle name="Normal 7 2 2 2 6 3" xfId="7919" xr:uid="{00000000-0005-0000-0000-0000F5790000}"/>
    <cellStyle name="Normal 7 2 2 2 6 3 2" xfId="18258" xr:uid="{00000000-0005-0000-0000-0000F6790000}"/>
    <cellStyle name="Normal 7 2 2 2 6 3 2 2" xfId="41602" xr:uid="{00000000-0005-0000-0000-0000F7790000}"/>
    <cellStyle name="Normal 7 2 2 2 6 3 3" xfId="13103" xr:uid="{00000000-0005-0000-0000-0000F8790000}"/>
    <cellStyle name="Normal 7 2 2 2 6 3 3 2" xfId="36287" xr:uid="{00000000-0005-0000-0000-0000F9790000}"/>
    <cellStyle name="Normal 7 2 2 2 6 3 4" xfId="30977" xr:uid="{00000000-0005-0000-0000-0000FA790000}"/>
    <cellStyle name="Normal 7 2 2 2 6 3 5" xfId="25662" xr:uid="{00000000-0005-0000-0000-0000FB790000}"/>
    <cellStyle name="Normal 7 2 2 2 6 4" xfId="14884" xr:uid="{00000000-0005-0000-0000-0000FC790000}"/>
    <cellStyle name="Normal 7 2 2 2 6 4 2" xfId="38071" xr:uid="{00000000-0005-0000-0000-0000FD790000}"/>
    <cellStyle name="Normal 7 2 2 2 6 5" xfId="9575" xr:uid="{00000000-0005-0000-0000-0000FE790000}"/>
    <cellStyle name="Normal 7 2 2 2 6 5 2" xfId="32756" xr:uid="{00000000-0005-0000-0000-0000FF790000}"/>
    <cellStyle name="Normal 7 2 2 2 6 6" xfId="20202" xr:uid="{00000000-0005-0000-0000-0000007A0000}"/>
    <cellStyle name="Normal 7 2 2 2 6 6 2" xfId="27446" xr:uid="{00000000-0005-0000-0000-0000017A0000}"/>
    <cellStyle name="Normal 7 2 2 2 6 7" xfId="22131" xr:uid="{00000000-0005-0000-0000-0000027A0000}"/>
    <cellStyle name="Normal 7 2 2 2 6 8" xfId="43397" xr:uid="{00000000-0005-0000-0000-0000037A0000}"/>
    <cellStyle name="Normal 7 2 2 2 6 9" xfId="5361" xr:uid="{00000000-0005-0000-0000-0000047A0000}"/>
    <cellStyle name="Normal 7 2 2 2 7" xfId="1420" xr:uid="{00000000-0005-0000-0000-0000057A0000}"/>
    <cellStyle name="Normal 7 2 2 2 7 10" xfId="3369" xr:uid="{00000000-0005-0000-0000-0000067A0000}"/>
    <cellStyle name="Normal 7 2 2 2 7 2" xfId="6986" xr:uid="{00000000-0005-0000-0000-0000077A0000}"/>
    <cellStyle name="Normal 7 2 2 2 7 2 2" xfId="17358" xr:uid="{00000000-0005-0000-0000-0000087A0000}"/>
    <cellStyle name="Normal 7 2 2 2 7 2 2 2" xfId="40646" xr:uid="{00000000-0005-0000-0000-0000097A0000}"/>
    <cellStyle name="Normal 7 2 2 2 7 2 3" xfId="12148" xr:uid="{00000000-0005-0000-0000-00000A7A0000}"/>
    <cellStyle name="Normal 7 2 2 2 7 2 3 2" xfId="35331" xr:uid="{00000000-0005-0000-0000-00000B7A0000}"/>
    <cellStyle name="Normal 7 2 2 2 7 2 4" xfId="30021" xr:uid="{00000000-0005-0000-0000-00000C7A0000}"/>
    <cellStyle name="Normal 7 2 2 2 7 2 5" xfId="24706" xr:uid="{00000000-0005-0000-0000-00000D7A0000}"/>
    <cellStyle name="Normal 7 2 2 2 7 3" xfId="8647" xr:uid="{00000000-0005-0000-0000-00000E7A0000}"/>
    <cellStyle name="Normal 7 2 2 2 7 3 2" xfId="19069" xr:uid="{00000000-0005-0000-0000-00000F7A0000}"/>
    <cellStyle name="Normal 7 2 2 2 7 3 2 2" xfId="42414" xr:uid="{00000000-0005-0000-0000-0000107A0000}"/>
    <cellStyle name="Normal 7 2 2 2 7 3 3" xfId="13915" xr:uid="{00000000-0005-0000-0000-0000117A0000}"/>
    <cellStyle name="Normal 7 2 2 2 7 3 3 2" xfId="37099" xr:uid="{00000000-0005-0000-0000-0000127A0000}"/>
    <cellStyle name="Normal 7 2 2 2 7 3 4" xfId="31789" xr:uid="{00000000-0005-0000-0000-0000137A0000}"/>
    <cellStyle name="Normal 7 2 2 2 7 3 5" xfId="26474" xr:uid="{00000000-0005-0000-0000-0000147A0000}"/>
    <cellStyle name="Normal 7 2 2 2 7 4" xfId="15696" xr:uid="{00000000-0005-0000-0000-0000157A0000}"/>
    <cellStyle name="Normal 7 2 2 2 7 4 2" xfId="38883" xr:uid="{00000000-0005-0000-0000-0000167A0000}"/>
    <cellStyle name="Normal 7 2 2 2 7 5" xfId="10387" xr:uid="{00000000-0005-0000-0000-0000177A0000}"/>
    <cellStyle name="Normal 7 2 2 2 7 5 2" xfId="33568" xr:uid="{00000000-0005-0000-0000-0000187A0000}"/>
    <cellStyle name="Normal 7 2 2 2 7 6" xfId="21014" xr:uid="{00000000-0005-0000-0000-0000197A0000}"/>
    <cellStyle name="Normal 7 2 2 2 7 6 2" xfId="28258" xr:uid="{00000000-0005-0000-0000-00001A7A0000}"/>
    <cellStyle name="Normal 7 2 2 2 7 7" xfId="22943" xr:uid="{00000000-0005-0000-0000-00001B7A0000}"/>
    <cellStyle name="Normal 7 2 2 2 7 8" xfId="44209" xr:uid="{00000000-0005-0000-0000-00001C7A0000}"/>
    <cellStyle name="Normal 7 2 2 2 7 9" xfId="5362" xr:uid="{00000000-0005-0000-0000-00001D7A0000}"/>
    <cellStyle name="Normal 7 2 2 2 8" xfId="6054" xr:uid="{00000000-0005-0000-0000-00001E7A0000}"/>
    <cellStyle name="Normal 7 2 2 2 8 2" xfId="16509" xr:uid="{00000000-0005-0000-0000-00001F7A0000}"/>
    <cellStyle name="Normal 7 2 2 2 8 2 2" xfId="39700" xr:uid="{00000000-0005-0000-0000-0000207A0000}"/>
    <cellStyle name="Normal 7 2 2 2 8 3" xfId="11202" xr:uid="{00000000-0005-0000-0000-0000217A0000}"/>
    <cellStyle name="Normal 7 2 2 2 8 3 2" xfId="34385" xr:uid="{00000000-0005-0000-0000-0000227A0000}"/>
    <cellStyle name="Normal 7 2 2 2 8 4" xfId="29075" xr:uid="{00000000-0005-0000-0000-0000237A0000}"/>
    <cellStyle name="Normal 7 2 2 2 8 5" xfId="23760" xr:uid="{00000000-0005-0000-0000-0000247A0000}"/>
    <cellStyle name="Normal 7 2 2 2 9" xfId="7798" xr:uid="{00000000-0005-0000-0000-0000257A0000}"/>
    <cellStyle name="Normal 7 2 2 2 9 2" xfId="18125" xr:uid="{00000000-0005-0000-0000-0000267A0000}"/>
    <cellStyle name="Normal 7 2 2 2 9 2 2" xfId="41468" xr:uid="{00000000-0005-0000-0000-0000277A0000}"/>
    <cellStyle name="Normal 7 2 2 2 9 3" xfId="12969" xr:uid="{00000000-0005-0000-0000-0000287A0000}"/>
    <cellStyle name="Normal 7 2 2 2 9 3 2" xfId="36153" xr:uid="{00000000-0005-0000-0000-0000297A0000}"/>
    <cellStyle name="Normal 7 2 2 2 9 4" xfId="30843" xr:uid="{00000000-0005-0000-0000-00002A7A0000}"/>
    <cellStyle name="Normal 7 2 2 2 9 5" xfId="25528" xr:uid="{00000000-0005-0000-0000-00002B7A0000}"/>
    <cellStyle name="Normal 7 2 2 3" xfId="480" xr:uid="{00000000-0005-0000-0000-00002C7A0000}"/>
    <cellStyle name="Normal 7 2 2 3 10" xfId="9462" xr:uid="{00000000-0005-0000-0000-00002D7A0000}"/>
    <cellStyle name="Normal 7 2 2 3 10 2" xfId="32643" xr:uid="{00000000-0005-0000-0000-00002E7A0000}"/>
    <cellStyle name="Normal 7 2 2 3 11" xfId="20089" xr:uid="{00000000-0005-0000-0000-00002F7A0000}"/>
    <cellStyle name="Normal 7 2 2 3 11 2" xfId="27333" xr:uid="{00000000-0005-0000-0000-0000307A0000}"/>
    <cellStyle name="Normal 7 2 2 3 12" xfId="22018" xr:uid="{00000000-0005-0000-0000-0000317A0000}"/>
    <cellStyle name="Normal 7 2 2 3 13" xfId="43284" xr:uid="{00000000-0005-0000-0000-0000327A0000}"/>
    <cellStyle name="Normal 7 2 2 3 14" xfId="5363" xr:uid="{00000000-0005-0000-0000-0000337A0000}"/>
    <cellStyle name="Normal 7 2 2 3 15" xfId="2444" xr:uid="{00000000-0005-0000-0000-0000347A0000}"/>
    <cellStyle name="Normal 7 2 2 3 2" xfId="752" xr:uid="{00000000-0005-0000-0000-0000357A0000}"/>
    <cellStyle name="Normal 7 2 2 3 2 10" xfId="43553" xr:uid="{00000000-0005-0000-0000-0000367A0000}"/>
    <cellStyle name="Normal 7 2 2 3 2 11" xfId="5364" xr:uid="{00000000-0005-0000-0000-0000377A0000}"/>
    <cellStyle name="Normal 7 2 2 3 2 12" xfId="2713" xr:uid="{00000000-0005-0000-0000-0000387A0000}"/>
    <cellStyle name="Normal 7 2 2 3 2 2" xfId="1168" xr:uid="{00000000-0005-0000-0000-0000397A0000}"/>
    <cellStyle name="Normal 7 2 2 3 2 2 10" xfId="5365" xr:uid="{00000000-0005-0000-0000-00003A7A0000}"/>
    <cellStyle name="Normal 7 2 2 3 2 2 11" xfId="3119" xr:uid="{00000000-0005-0000-0000-00003B7A0000}"/>
    <cellStyle name="Normal 7 2 2 3 2 2 2" xfId="1983" xr:uid="{00000000-0005-0000-0000-00003C7A0000}"/>
    <cellStyle name="Normal 7 2 2 3 2 2 2 10" xfId="3931" xr:uid="{00000000-0005-0000-0000-00003D7A0000}"/>
    <cellStyle name="Normal 7 2 2 3 2 2 2 2" xfId="7540" xr:uid="{00000000-0005-0000-0000-00003E7A0000}"/>
    <cellStyle name="Normal 7 2 2 3 2 2 2 2 2" xfId="17884" xr:uid="{00000000-0005-0000-0000-00003F7A0000}"/>
    <cellStyle name="Normal 7 2 2 3 2 2 2 2 2 2" xfId="41208" xr:uid="{00000000-0005-0000-0000-0000407A0000}"/>
    <cellStyle name="Normal 7 2 2 3 2 2 2 2 3" xfId="12710" xr:uid="{00000000-0005-0000-0000-0000417A0000}"/>
    <cellStyle name="Normal 7 2 2 3 2 2 2 2 3 2" xfId="35893" xr:uid="{00000000-0005-0000-0000-0000427A0000}"/>
    <cellStyle name="Normal 7 2 2 3 2 2 2 2 4" xfId="30583" xr:uid="{00000000-0005-0000-0000-0000437A0000}"/>
    <cellStyle name="Normal 7 2 2 3 2 2 2 2 5" xfId="25268" xr:uid="{00000000-0005-0000-0000-0000447A0000}"/>
    <cellStyle name="Normal 7 2 2 3 2 2 2 3" xfId="9174" xr:uid="{00000000-0005-0000-0000-0000457A0000}"/>
    <cellStyle name="Normal 7 2 2 3 2 2 2 3 2" xfId="19631" xr:uid="{00000000-0005-0000-0000-0000467A0000}"/>
    <cellStyle name="Normal 7 2 2 3 2 2 2 3 2 2" xfId="42976" xr:uid="{00000000-0005-0000-0000-0000477A0000}"/>
    <cellStyle name="Normal 7 2 2 3 2 2 2 3 3" xfId="14477" xr:uid="{00000000-0005-0000-0000-0000487A0000}"/>
    <cellStyle name="Normal 7 2 2 3 2 2 2 3 3 2" xfId="37661" xr:uid="{00000000-0005-0000-0000-0000497A0000}"/>
    <cellStyle name="Normal 7 2 2 3 2 2 2 3 4" xfId="32351" xr:uid="{00000000-0005-0000-0000-00004A7A0000}"/>
    <cellStyle name="Normal 7 2 2 3 2 2 2 3 5" xfId="27036" xr:uid="{00000000-0005-0000-0000-00004B7A0000}"/>
    <cellStyle name="Normal 7 2 2 3 2 2 2 4" xfId="16258" xr:uid="{00000000-0005-0000-0000-00004C7A0000}"/>
    <cellStyle name="Normal 7 2 2 3 2 2 2 4 2" xfId="39445" xr:uid="{00000000-0005-0000-0000-00004D7A0000}"/>
    <cellStyle name="Normal 7 2 2 3 2 2 2 5" xfId="10949" xr:uid="{00000000-0005-0000-0000-00004E7A0000}"/>
    <cellStyle name="Normal 7 2 2 3 2 2 2 5 2" xfId="34130" xr:uid="{00000000-0005-0000-0000-00004F7A0000}"/>
    <cellStyle name="Normal 7 2 2 3 2 2 2 6" xfId="21576" xr:uid="{00000000-0005-0000-0000-0000507A0000}"/>
    <cellStyle name="Normal 7 2 2 3 2 2 2 6 2" xfId="28820" xr:uid="{00000000-0005-0000-0000-0000517A0000}"/>
    <cellStyle name="Normal 7 2 2 3 2 2 2 7" xfId="23505" xr:uid="{00000000-0005-0000-0000-0000527A0000}"/>
    <cellStyle name="Normal 7 2 2 3 2 2 2 8" xfId="44771" xr:uid="{00000000-0005-0000-0000-0000537A0000}"/>
    <cellStyle name="Normal 7 2 2 3 2 2 2 9" xfId="5366" xr:uid="{00000000-0005-0000-0000-0000547A0000}"/>
    <cellStyle name="Normal 7 2 2 3 2 2 3" xfId="6740" xr:uid="{00000000-0005-0000-0000-0000557A0000}"/>
    <cellStyle name="Normal 7 2 2 3 2 2 3 2" xfId="17132" xr:uid="{00000000-0005-0000-0000-0000567A0000}"/>
    <cellStyle name="Normal 7 2 2 3 2 2 3 2 2" xfId="40396" xr:uid="{00000000-0005-0000-0000-0000577A0000}"/>
    <cellStyle name="Normal 7 2 2 3 2 2 3 3" xfId="11898" xr:uid="{00000000-0005-0000-0000-0000587A0000}"/>
    <cellStyle name="Normal 7 2 2 3 2 2 3 3 2" xfId="35081" xr:uid="{00000000-0005-0000-0000-0000597A0000}"/>
    <cellStyle name="Normal 7 2 2 3 2 2 3 4" xfId="29771" xr:uid="{00000000-0005-0000-0000-00005A7A0000}"/>
    <cellStyle name="Normal 7 2 2 3 2 2 3 5" xfId="24456" xr:uid="{00000000-0005-0000-0000-00005B7A0000}"/>
    <cellStyle name="Normal 7 2 2 3 2 2 4" xfId="8421" xr:uid="{00000000-0005-0000-0000-00005C7A0000}"/>
    <cellStyle name="Normal 7 2 2 3 2 2 4 2" xfId="18819" xr:uid="{00000000-0005-0000-0000-00005D7A0000}"/>
    <cellStyle name="Normal 7 2 2 3 2 2 4 2 2" xfId="42164" xr:uid="{00000000-0005-0000-0000-00005E7A0000}"/>
    <cellStyle name="Normal 7 2 2 3 2 2 4 3" xfId="13665" xr:uid="{00000000-0005-0000-0000-00005F7A0000}"/>
    <cellStyle name="Normal 7 2 2 3 2 2 4 3 2" xfId="36849" xr:uid="{00000000-0005-0000-0000-0000607A0000}"/>
    <cellStyle name="Normal 7 2 2 3 2 2 4 4" xfId="31539" xr:uid="{00000000-0005-0000-0000-0000617A0000}"/>
    <cellStyle name="Normal 7 2 2 3 2 2 4 5" xfId="26224" xr:uid="{00000000-0005-0000-0000-0000627A0000}"/>
    <cellStyle name="Normal 7 2 2 3 2 2 5" xfId="15446" xr:uid="{00000000-0005-0000-0000-0000637A0000}"/>
    <cellStyle name="Normal 7 2 2 3 2 2 5 2" xfId="38633" xr:uid="{00000000-0005-0000-0000-0000647A0000}"/>
    <cellStyle name="Normal 7 2 2 3 2 2 6" xfId="10137" xr:uid="{00000000-0005-0000-0000-0000657A0000}"/>
    <cellStyle name="Normal 7 2 2 3 2 2 6 2" xfId="33318" xr:uid="{00000000-0005-0000-0000-0000667A0000}"/>
    <cellStyle name="Normal 7 2 2 3 2 2 7" xfId="20764" xr:uid="{00000000-0005-0000-0000-0000677A0000}"/>
    <cellStyle name="Normal 7 2 2 3 2 2 7 2" xfId="28008" xr:uid="{00000000-0005-0000-0000-0000687A0000}"/>
    <cellStyle name="Normal 7 2 2 3 2 2 8" xfId="22693" xr:uid="{00000000-0005-0000-0000-0000697A0000}"/>
    <cellStyle name="Normal 7 2 2 3 2 2 9" xfId="43959" xr:uid="{00000000-0005-0000-0000-00006A7A0000}"/>
    <cellStyle name="Normal 7 2 2 3 2 3" xfId="1576" xr:uid="{00000000-0005-0000-0000-00006B7A0000}"/>
    <cellStyle name="Normal 7 2 2 3 2 3 10" xfId="3525" xr:uid="{00000000-0005-0000-0000-00006C7A0000}"/>
    <cellStyle name="Normal 7 2 2 3 2 3 2" xfId="7140" xr:uid="{00000000-0005-0000-0000-00006D7A0000}"/>
    <cellStyle name="Normal 7 2 2 3 2 3 2 2" xfId="17502" xr:uid="{00000000-0005-0000-0000-00006E7A0000}"/>
    <cellStyle name="Normal 7 2 2 3 2 3 2 2 2" xfId="40802" xr:uid="{00000000-0005-0000-0000-00006F7A0000}"/>
    <cellStyle name="Normal 7 2 2 3 2 3 2 3" xfId="12304" xr:uid="{00000000-0005-0000-0000-0000707A0000}"/>
    <cellStyle name="Normal 7 2 2 3 2 3 2 3 2" xfId="35487" xr:uid="{00000000-0005-0000-0000-0000717A0000}"/>
    <cellStyle name="Normal 7 2 2 3 2 3 2 4" xfId="30177" xr:uid="{00000000-0005-0000-0000-0000727A0000}"/>
    <cellStyle name="Normal 7 2 2 3 2 3 2 5" xfId="24862" xr:uid="{00000000-0005-0000-0000-0000737A0000}"/>
    <cellStyle name="Normal 7 2 2 3 2 3 3" xfId="8791" xr:uid="{00000000-0005-0000-0000-0000747A0000}"/>
    <cellStyle name="Normal 7 2 2 3 2 3 3 2" xfId="19225" xr:uid="{00000000-0005-0000-0000-0000757A0000}"/>
    <cellStyle name="Normal 7 2 2 3 2 3 3 2 2" xfId="42570" xr:uid="{00000000-0005-0000-0000-0000767A0000}"/>
    <cellStyle name="Normal 7 2 2 3 2 3 3 3" xfId="14071" xr:uid="{00000000-0005-0000-0000-0000777A0000}"/>
    <cellStyle name="Normal 7 2 2 3 2 3 3 3 2" xfId="37255" xr:uid="{00000000-0005-0000-0000-0000787A0000}"/>
    <cellStyle name="Normal 7 2 2 3 2 3 3 4" xfId="31945" xr:uid="{00000000-0005-0000-0000-0000797A0000}"/>
    <cellStyle name="Normal 7 2 2 3 2 3 3 5" xfId="26630" xr:uid="{00000000-0005-0000-0000-00007A7A0000}"/>
    <cellStyle name="Normal 7 2 2 3 2 3 4" xfId="15852" xr:uid="{00000000-0005-0000-0000-00007B7A0000}"/>
    <cellStyle name="Normal 7 2 2 3 2 3 4 2" xfId="39039" xr:uid="{00000000-0005-0000-0000-00007C7A0000}"/>
    <cellStyle name="Normal 7 2 2 3 2 3 5" xfId="10543" xr:uid="{00000000-0005-0000-0000-00007D7A0000}"/>
    <cellStyle name="Normal 7 2 2 3 2 3 5 2" xfId="33724" xr:uid="{00000000-0005-0000-0000-00007E7A0000}"/>
    <cellStyle name="Normal 7 2 2 3 2 3 6" xfId="21170" xr:uid="{00000000-0005-0000-0000-00007F7A0000}"/>
    <cellStyle name="Normal 7 2 2 3 2 3 6 2" xfId="28414" xr:uid="{00000000-0005-0000-0000-0000807A0000}"/>
    <cellStyle name="Normal 7 2 2 3 2 3 7" xfId="23099" xr:uid="{00000000-0005-0000-0000-0000817A0000}"/>
    <cellStyle name="Normal 7 2 2 3 2 3 8" xfId="44365" xr:uid="{00000000-0005-0000-0000-0000827A0000}"/>
    <cellStyle name="Normal 7 2 2 3 2 3 9" xfId="5367" xr:uid="{00000000-0005-0000-0000-0000837A0000}"/>
    <cellStyle name="Normal 7 2 2 3 2 4" xfId="6341" xr:uid="{00000000-0005-0000-0000-0000847A0000}"/>
    <cellStyle name="Normal 7 2 2 3 2 4 2" xfId="16774" xr:uid="{00000000-0005-0000-0000-0000857A0000}"/>
    <cellStyle name="Normal 7 2 2 3 2 4 2 2" xfId="39990" xr:uid="{00000000-0005-0000-0000-0000867A0000}"/>
    <cellStyle name="Normal 7 2 2 3 2 4 3" xfId="11492" xr:uid="{00000000-0005-0000-0000-0000877A0000}"/>
    <cellStyle name="Normal 7 2 2 3 2 4 3 2" xfId="34675" xr:uid="{00000000-0005-0000-0000-0000887A0000}"/>
    <cellStyle name="Normal 7 2 2 3 2 4 4" xfId="29365" xr:uid="{00000000-0005-0000-0000-0000897A0000}"/>
    <cellStyle name="Normal 7 2 2 3 2 4 5" xfId="24050" xr:uid="{00000000-0005-0000-0000-00008A7A0000}"/>
    <cellStyle name="Normal 7 2 2 3 2 5" xfId="8063" xr:uid="{00000000-0005-0000-0000-00008B7A0000}"/>
    <cellStyle name="Normal 7 2 2 3 2 5 2" xfId="18414" xr:uid="{00000000-0005-0000-0000-00008C7A0000}"/>
    <cellStyle name="Normal 7 2 2 3 2 5 2 2" xfId="41758" xr:uid="{00000000-0005-0000-0000-00008D7A0000}"/>
    <cellStyle name="Normal 7 2 2 3 2 5 3" xfId="13259" xr:uid="{00000000-0005-0000-0000-00008E7A0000}"/>
    <cellStyle name="Normal 7 2 2 3 2 5 3 2" xfId="36443" xr:uid="{00000000-0005-0000-0000-00008F7A0000}"/>
    <cellStyle name="Normal 7 2 2 3 2 5 4" xfId="31133" xr:uid="{00000000-0005-0000-0000-0000907A0000}"/>
    <cellStyle name="Normal 7 2 2 3 2 5 5" xfId="25818" xr:uid="{00000000-0005-0000-0000-0000917A0000}"/>
    <cellStyle name="Normal 7 2 2 3 2 6" xfId="15040" xr:uid="{00000000-0005-0000-0000-0000927A0000}"/>
    <cellStyle name="Normal 7 2 2 3 2 6 2" xfId="38227" xr:uid="{00000000-0005-0000-0000-0000937A0000}"/>
    <cellStyle name="Normal 7 2 2 3 2 7" xfId="9731" xr:uid="{00000000-0005-0000-0000-0000947A0000}"/>
    <cellStyle name="Normal 7 2 2 3 2 7 2" xfId="32912" xr:uid="{00000000-0005-0000-0000-0000957A0000}"/>
    <cellStyle name="Normal 7 2 2 3 2 8" xfId="20358" xr:uid="{00000000-0005-0000-0000-0000967A0000}"/>
    <cellStyle name="Normal 7 2 2 3 2 8 2" xfId="27602" xr:uid="{00000000-0005-0000-0000-0000977A0000}"/>
    <cellStyle name="Normal 7 2 2 3 2 9" xfId="22287" xr:uid="{00000000-0005-0000-0000-0000987A0000}"/>
    <cellStyle name="Normal 7 2 2 3 3" xfId="889" xr:uid="{00000000-0005-0000-0000-0000997A0000}"/>
    <cellStyle name="Normal 7 2 2 3 3 10" xfId="43682" xr:uid="{00000000-0005-0000-0000-00009A7A0000}"/>
    <cellStyle name="Normal 7 2 2 3 3 11" xfId="5368" xr:uid="{00000000-0005-0000-0000-00009B7A0000}"/>
    <cellStyle name="Normal 7 2 2 3 3 12" xfId="2842" xr:uid="{00000000-0005-0000-0000-00009C7A0000}"/>
    <cellStyle name="Normal 7 2 2 3 3 2" xfId="1297" xr:uid="{00000000-0005-0000-0000-00009D7A0000}"/>
    <cellStyle name="Normal 7 2 2 3 3 2 10" xfId="5369" xr:uid="{00000000-0005-0000-0000-00009E7A0000}"/>
    <cellStyle name="Normal 7 2 2 3 3 2 11" xfId="3248" xr:uid="{00000000-0005-0000-0000-00009F7A0000}"/>
    <cellStyle name="Normal 7 2 2 3 3 2 2" xfId="2112" xr:uid="{00000000-0005-0000-0000-0000A07A0000}"/>
    <cellStyle name="Normal 7 2 2 3 3 2 2 10" xfId="4060" xr:uid="{00000000-0005-0000-0000-0000A17A0000}"/>
    <cellStyle name="Normal 7 2 2 3 3 2 2 2" xfId="7667" xr:uid="{00000000-0005-0000-0000-0000A27A0000}"/>
    <cellStyle name="Normal 7 2 2 3 3 2 2 2 2" xfId="18001" xr:uid="{00000000-0005-0000-0000-0000A37A0000}"/>
    <cellStyle name="Normal 7 2 2 3 3 2 2 2 2 2" xfId="41337" xr:uid="{00000000-0005-0000-0000-0000A47A0000}"/>
    <cellStyle name="Normal 7 2 2 3 3 2 2 2 3" xfId="12839" xr:uid="{00000000-0005-0000-0000-0000A57A0000}"/>
    <cellStyle name="Normal 7 2 2 3 3 2 2 2 3 2" xfId="36022" xr:uid="{00000000-0005-0000-0000-0000A67A0000}"/>
    <cellStyle name="Normal 7 2 2 3 3 2 2 2 4" xfId="30712" xr:uid="{00000000-0005-0000-0000-0000A77A0000}"/>
    <cellStyle name="Normal 7 2 2 3 3 2 2 2 5" xfId="25397" xr:uid="{00000000-0005-0000-0000-0000A87A0000}"/>
    <cellStyle name="Normal 7 2 2 3 3 2 2 3" xfId="9291" xr:uid="{00000000-0005-0000-0000-0000A97A0000}"/>
    <cellStyle name="Normal 7 2 2 3 3 2 2 3 2" xfId="19760" xr:uid="{00000000-0005-0000-0000-0000AA7A0000}"/>
    <cellStyle name="Normal 7 2 2 3 3 2 2 3 2 2" xfId="43105" xr:uid="{00000000-0005-0000-0000-0000AB7A0000}"/>
    <cellStyle name="Normal 7 2 2 3 3 2 2 3 3" xfId="14606" xr:uid="{00000000-0005-0000-0000-0000AC7A0000}"/>
    <cellStyle name="Normal 7 2 2 3 3 2 2 3 3 2" xfId="37790" xr:uid="{00000000-0005-0000-0000-0000AD7A0000}"/>
    <cellStyle name="Normal 7 2 2 3 3 2 2 3 4" xfId="32480" xr:uid="{00000000-0005-0000-0000-0000AE7A0000}"/>
    <cellStyle name="Normal 7 2 2 3 3 2 2 3 5" xfId="27165" xr:uid="{00000000-0005-0000-0000-0000AF7A0000}"/>
    <cellStyle name="Normal 7 2 2 3 3 2 2 4" xfId="16387" xr:uid="{00000000-0005-0000-0000-0000B07A0000}"/>
    <cellStyle name="Normal 7 2 2 3 3 2 2 4 2" xfId="39574" xr:uid="{00000000-0005-0000-0000-0000B17A0000}"/>
    <cellStyle name="Normal 7 2 2 3 3 2 2 5" xfId="11078" xr:uid="{00000000-0005-0000-0000-0000B27A0000}"/>
    <cellStyle name="Normal 7 2 2 3 3 2 2 5 2" xfId="34259" xr:uid="{00000000-0005-0000-0000-0000B37A0000}"/>
    <cellStyle name="Normal 7 2 2 3 3 2 2 6" xfId="21705" xr:uid="{00000000-0005-0000-0000-0000B47A0000}"/>
    <cellStyle name="Normal 7 2 2 3 3 2 2 6 2" xfId="28949" xr:uid="{00000000-0005-0000-0000-0000B57A0000}"/>
    <cellStyle name="Normal 7 2 2 3 3 2 2 7" xfId="23634" xr:uid="{00000000-0005-0000-0000-0000B67A0000}"/>
    <cellStyle name="Normal 7 2 2 3 3 2 2 8" xfId="44900" xr:uid="{00000000-0005-0000-0000-0000B77A0000}"/>
    <cellStyle name="Normal 7 2 2 3 3 2 2 9" xfId="5370" xr:uid="{00000000-0005-0000-0000-0000B87A0000}"/>
    <cellStyle name="Normal 7 2 2 3 3 2 3" xfId="6867" xr:uid="{00000000-0005-0000-0000-0000B97A0000}"/>
    <cellStyle name="Normal 7 2 2 3 3 2 3 2" xfId="17237" xr:uid="{00000000-0005-0000-0000-0000BA7A0000}"/>
    <cellStyle name="Normal 7 2 2 3 3 2 3 2 2" xfId="40525" xr:uid="{00000000-0005-0000-0000-0000BB7A0000}"/>
    <cellStyle name="Normal 7 2 2 3 3 2 3 3" xfId="12027" xr:uid="{00000000-0005-0000-0000-0000BC7A0000}"/>
    <cellStyle name="Normal 7 2 2 3 3 2 3 3 2" xfId="35210" xr:uid="{00000000-0005-0000-0000-0000BD7A0000}"/>
    <cellStyle name="Normal 7 2 2 3 3 2 3 4" xfId="29900" xr:uid="{00000000-0005-0000-0000-0000BE7A0000}"/>
    <cellStyle name="Normal 7 2 2 3 3 2 3 5" xfId="24585" xr:uid="{00000000-0005-0000-0000-0000BF7A0000}"/>
    <cellStyle name="Normal 7 2 2 3 3 2 4" xfId="8526" xr:uid="{00000000-0005-0000-0000-0000C07A0000}"/>
    <cellStyle name="Normal 7 2 2 3 3 2 4 2" xfId="18948" xr:uid="{00000000-0005-0000-0000-0000C17A0000}"/>
    <cellStyle name="Normal 7 2 2 3 3 2 4 2 2" xfId="42293" xr:uid="{00000000-0005-0000-0000-0000C27A0000}"/>
    <cellStyle name="Normal 7 2 2 3 3 2 4 3" xfId="13794" xr:uid="{00000000-0005-0000-0000-0000C37A0000}"/>
    <cellStyle name="Normal 7 2 2 3 3 2 4 3 2" xfId="36978" xr:uid="{00000000-0005-0000-0000-0000C47A0000}"/>
    <cellStyle name="Normal 7 2 2 3 3 2 4 4" xfId="31668" xr:uid="{00000000-0005-0000-0000-0000C57A0000}"/>
    <cellStyle name="Normal 7 2 2 3 3 2 4 5" xfId="26353" xr:uid="{00000000-0005-0000-0000-0000C67A0000}"/>
    <cellStyle name="Normal 7 2 2 3 3 2 5" xfId="15575" xr:uid="{00000000-0005-0000-0000-0000C77A0000}"/>
    <cellStyle name="Normal 7 2 2 3 3 2 5 2" xfId="38762" xr:uid="{00000000-0005-0000-0000-0000C87A0000}"/>
    <cellStyle name="Normal 7 2 2 3 3 2 6" xfId="10266" xr:uid="{00000000-0005-0000-0000-0000C97A0000}"/>
    <cellStyle name="Normal 7 2 2 3 3 2 6 2" xfId="33447" xr:uid="{00000000-0005-0000-0000-0000CA7A0000}"/>
    <cellStyle name="Normal 7 2 2 3 3 2 7" xfId="20893" xr:uid="{00000000-0005-0000-0000-0000CB7A0000}"/>
    <cellStyle name="Normal 7 2 2 3 3 2 7 2" xfId="28137" xr:uid="{00000000-0005-0000-0000-0000CC7A0000}"/>
    <cellStyle name="Normal 7 2 2 3 3 2 8" xfId="22822" xr:uid="{00000000-0005-0000-0000-0000CD7A0000}"/>
    <cellStyle name="Normal 7 2 2 3 3 2 9" xfId="44088" xr:uid="{00000000-0005-0000-0000-0000CE7A0000}"/>
    <cellStyle name="Normal 7 2 2 3 3 3" xfId="1705" xr:uid="{00000000-0005-0000-0000-0000CF7A0000}"/>
    <cellStyle name="Normal 7 2 2 3 3 3 10" xfId="3654" xr:uid="{00000000-0005-0000-0000-0000D07A0000}"/>
    <cellStyle name="Normal 7 2 2 3 3 3 2" xfId="7267" xr:uid="{00000000-0005-0000-0000-0000D17A0000}"/>
    <cellStyle name="Normal 7 2 2 3 3 3 2 2" xfId="17619" xr:uid="{00000000-0005-0000-0000-0000D27A0000}"/>
    <cellStyle name="Normal 7 2 2 3 3 3 2 2 2" xfId="40931" xr:uid="{00000000-0005-0000-0000-0000D37A0000}"/>
    <cellStyle name="Normal 7 2 2 3 3 3 2 3" xfId="12433" xr:uid="{00000000-0005-0000-0000-0000D47A0000}"/>
    <cellStyle name="Normal 7 2 2 3 3 3 2 3 2" xfId="35616" xr:uid="{00000000-0005-0000-0000-0000D57A0000}"/>
    <cellStyle name="Normal 7 2 2 3 3 3 2 4" xfId="30306" xr:uid="{00000000-0005-0000-0000-0000D67A0000}"/>
    <cellStyle name="Normal 7 2 2 3 3 3 2 5" xfId="24991" xr:uid="{00000000-0005-0000-0000-0000D77A0000}"/>
    <cellStyle name="Normal 7 2 2 3 3 3 3" xfId="8908" xr:uid="{00000000-0005-0000-0000-0000D87A0000}"/>
    <cellStyle name="Normal 7 2 2 3 3 3 3 2" xfId="19354" xr:uid="{00000000-0005-0000-0000-0000D97A0000}"/>
    <cellStyle name="Normal 7 2 2 3 3 3 3 2 2" xfId="42699" xr:uid="{00000000-0005-0000-0000-0000DA7A0000}"/>
    <cellStyle name="Normal 7 2 2 3 3 3 3 3" xfId="14200" xr:uid="{00000000-0005-0000-0000-0000DB7A0000}"/>
    <cellStyle name="Normal 7 2 2 3 3 3 3 3 2" xfId="37384" xr:uid="{00000000-0005-0000-0000-0000DC7A0000}"/>
    <cellStyle name="Normal 7 2 2 3 3 3 3 4" xfId="32074" xr:uid="{00000000-0005-0000-0000-0000DD7A0000}"/>
    <cellStyle name="Normal 7 2 2 3 3 3 3 5" xfId="26759" xr:uid="{00000000-0005-0000-0000-0000DE7A0000}"/>
    <cellStyle name="Normal 7 2 2 3 3 3 4" xfId="15981" xr:uid="{00000000-0005-0000-0000-0000DF7A0000}"/>
    <cellStyle name="Normal 7 2 2 3 3 3 4 2" xfId="39168" xr:uid="{00000000-0005-0000-0000-0000E07A0000}"/>
    <cellStyle name="Normal 7 2 2 3 3 3 5" xfId="10672" xr:uid="{00000000-0005-0000-0000-0000E17A0000}"/>
    <cellStyle name="Normal 7 2 2 3 3 3 5 2" xfId="33853" xr:uid="{00000000-0005-0000-0000-0000E27A0000}"/>
    <cellStyle name="Normal 7 2 2 3 3 3 6" xfId="21299" xr:uid="{00000000-0005-0000-0000-0000E37A0000}"/>
    <cellStyle name="Normal 7 2 2 3 3 3 6 2" xfId="28543" xr:uid="{00000000-0005-0000-0000-0000E47A0000}"/>
    <cellStyle name="Normal 7 2 2 3 3 3 7" xfId="23228" xr:uid="{00000000-0005-0000-0000-0000E57A0000}"/>
    <cellStyle name="Normal 7 2 2 3 3 3 8" xfId="44494" xr:uid="{00000000-0005-0000-0000-0000E67A0000}"/>
    <cellStyle name="Normal 7 2 2 3 3 3 9" xfId="5371" xr:uid="{00000000-0005-0000-0000-0000E77A0000}"/>
    <cellStyle name="Normal 7 2 2 3 3 4" xfId="6468" xr:uid="{00000000-0005-0000-0000-0000E87A0000}"/>
    <cellStyle name="Normal 7 2 2 3 3 4 2" xfId="16879" xr:uid="{00000000-0005-0000-0000-0000E97A0000}"/>
    <cellStyle name="Normal 7 2 2 3 3 4 2 2" xfId="40119" xr:uid="{00000000-0005-0000-0000-0000EA7A0000}"/>
    <cellStyle name="Normal 7 2 2 3 3 4 3" xfId="11621" xr:uid="{00000000-0005-0000-0000-0000EB7A0000}"/>
    <cellStyle name="Normal 7 2 2 3 3 4 3 2" xfId="34804" xr:uid="{00000000-0005-0000-0000-0000EC7A0000}"/>
    <cellStyle name="Normal 7 2 2 3 3 4 4" xfId="29494" xr:uid="{00000000-0005-0000-0000-0000ED7A0000}"/>
    <cellStyle name="Normal 7 2 2 3 3 4 5" xfId="24179" xr:uid="{00000000-0005-0000-0000-0000EE7A0000}"/>
    <cellStyle name="Normal 7 2 2 3 3 5" xfId="8168" xr:uid="{00000000-0005-0000-0000-0000EF7A0000}"/>
    <cellStyle name="Normal 7 2 2 3 3 5 2" xfId="18543" xr:uid="{00000000-0005-0000-0000-0000F07A0000}"/>
    <cellStyle name="Normal 7 2 2 3 3 5 2 2" xfId="41887" xr:uid="{00000000-0005-0000-0000-0000F17A0000}"/>
    <cellStyle name="Normal 7 2 2 3 3 5 3" xfId="13388" xr:uid="{00000000-0005-0000-0000-0000F27A0000}"/>
    <cellStyle name="Normal 7 2 2 3 3 5 3 2" xfId="36572" xr:uid="{00000000-0005-0000-0000-0000F37A0000}"/>
    <cellStyle name="Normal 7 2 2 3 3 5 4" xfId="31262" xr:uid="{00000000-0005-0000-0000-0000F47A0000}"/>
    <cellStyle name="Normal 7 2 2 3 3 5 5" xfId="25947" xr:uid="{00000000-0005-0000-0000-0000F57A0000}"/>
    <cellStyle name="Normal 7 2 2 3 3 6" xfId="15169" xr:uid="{00000000-0005-0000-0000-0000F67A0000}"/>
    <cellStyle name="Normal 7 2 2 3 3 6 2" xfId="38356" xr:uid="{00000000-0005-0000-0000-0000F77A0000}"/>
    <cellStyle name="Normal 7 2 2 3 3 7" xfId="9860" xr:uid="{00000000-0005-0000-0000-0000F87A0000}"/>
    <cellStyle name="Normal 7 2 2 3 3 7 2" xfId="33041" xr:uid="{00000000-0005-0000-0000-0000F97A0000}"/>
    <cellStyle name="Normal 7 2 2 3 3 8" xfId="20487" xr:uid="{00000000-0005-0000-0000-0000FA7A0000}"/>
    <cellStyle name="Normal 7 2 2 3 3 8 2" xfId="27731" xr:uid="{00000000-0005-0000-0000-0000FB7A0000}"/>
    <cellStyle name="Normal 7 2 2 3 3 9" xfId="22416" xr:uid="{00000000-0005-0000-0000-0000FC7A0000}"/>
    <cellStyle name="Normal 7 2 2 3 4" xfId="1033" xr:uid="{00000000-0005-0000-0000-0000FD7A0000}"/>
    <cellStyle name="Normal 7 2 2 3 4 10" xfId="5372" xr:uid="{00000000-0005-0000-0000-0000FE7A0000}"/>
    <cellStyle name="Normal 7 2 2 3 4 11" xfId="2984" xr:uid="{00000000-0005-0000-0000-0000FF7A0000}"/>
    <cellStyle name="Normal 7 2 2 3 4 2" xfId="1848" xr:uid="{00000000-0005-0000-0000-0000007B0000}"/>
    <cellStyle name="Normal 7 2 2 3 4 2 10" xfId="3796" xr:uid="{00000000-0005-0000-0000-0000017B0000}"/>
    <cellStyle name="Normal 7 2 2 3 4 2 2" xfId="7407" xr:uid="{00000000-0005-0000-0000-0000027B0000}"/>
    <cellStyle name="Normal 7 2 2 3 4 2 2 2" xfId="17761" xr:uid="{00000000-0005-0000-0000-0000037B0000}"/>
    <cellStyle name="Normal 7 2 2 3 4 2 2 2 2" xfId="41073" xr:uid="{00000000-0005-0000-0000-0000047B0000}"/>
    <cellStyle name="Normal 7 2 2 3 4 2 2 3" xfId="12575" xr:uid="{00000000-0005-0000-0000-0000057B0000}"/>
    <cellStyle name="Normal 7 2 2 3 4 2 2 3 2" xfId="35758" xr:uid="{00000000-0005-0000-0000-0000067B0000}"/>
    <cellStyle name="Normal 7 2 2 3 4 2 2 4" xfId="30448" xr:uid="{00000000-0005-0000-0000-0000077B0000}"/>
    <cellStyle name="Normal 7 2 2 3 4 2 2 5" xfId="25133" xr:uid="{00000000-0005-0000-0000-0000087B0000}"/>
    <cellStyle name="Normal 7 2 2 3 4 2 3" xfId="9051" xr:uid="{00000000-0005-0000-0000-0000097B0000}"/>
    <cellStyle name="Normal 7 2 2 3 4 2 3 2" xfId="19496" xr:uid="{00000000-0005-0000-0000-00000A7B0000}"/>
    <cellStyle name="Normal 7 2 2 3 4 2 3 2 2" xfId="42841" xr:uid="{00000000-0005-0000-0000-00000B7B0000}"/>
    <cellStyle name="Normal 7 2 2 3 4 2 3 3" xfId="14342" xr:uid="{00000000-0005-0000-0000-00000C7B0000}"/>
    <cellStyle name="Normal 7 2 2 3 4 2 3 3 2" xfId="37526" xr:uid="{00000000-0005-0000-0000-00000D7B0000}"/>
    <cellStyle name="Normal 7 2 2 3 4 2 3 4" xfId="32216" xr:uid="{00000000-0005-0000-0000-00000E7B0000}"/>
    <cellStyle name="Normal 7 2 2 3 4 2 3 5" xfId="26901" xr:uid="{00000000-0005-0000-0000-00000F7B0000}"/>
    <cellStyle name="Normal 7 2 2 3 4 2 4" xfId="16123" xr:uid="{00000000-0005-0000-0000-0000107B0000}"/>
    <cellStyle name="Normal 7 2 2 3 4 2 4 2" xfId="39310" xr:uid="{00000000-0005-0000-0000-0000117B0000}"/>
    <cellStyle name="Normal 7 2 2 3 4 2 5" xfId="10814" xr:uid="{00000000-0005-0000-0000-0000127B0000}"/>
    <cellStyle name="Normal 7 2 2 3 4 2 5 2" xfId="33995" xr:uid="{00000000-0005-0000-0000-0000137B0000}"/>
    <cellStyle name="Normal 7 2 2 3 4 2 6" xfId="21441" xr:uid="{00000000-0005-0000-0000-0000147B0000}"/>
    <cellStyle name="Normal 7 2 2 3 4 2 6 2" xfId="28685" xr:uid="{00000000-0005-0000-0000-0000157B0000}"/>
    <cellStyle name="Normal 7 2 2 3 4 2 7" xfId="23370" xr:uid="{00000000-0005-0000-0000-0000167B0000}"/>
    <cellStyle name="Normal 7 2 2 3 4 2 8" xfId="44636" xr:uid="{00000000-0005-0000-0000-0000177B0000}"/>
    <cellStyle name="Normal 7 2 2 3 4 2 9" xfId="5373" xr:uid="{00000000-0005-0000-0000-0000187B0000}"/>
    <cellStyle name="Normal 7 2 2 3 4 3" xfId="6607" xr:uid="{00000000-0005-0000-0000-0000197B0000}"/>
    <cellStyle name="Normal 7 2 2 3 4 3 2" xfId="17009" xr:uid="{00000000-0005-0000-0000-00001A7B0000}"/>
    <cellStyle name="Normal 7 2 2 3 4 3 2 2" xfId="40261" xr:uid="{00000000-0005-0000-0000-00001B7B0000}"/>
    <cellStyle name="Normal 7 2 2 3 4 3 3" xfId="11763" xr:uid="{00000000-0005-0000-0000-00001C7B0000}"/>
    <cellStyle name="Normal 7 2 2 3 4 3 3 2" xfId="34946" xr:uid="{00000000-0005-0000-0000-00001D7B0000}"/>
    <cellStyle name="Normal 7 2 2 3 4 3 4" xfId="29636" xr:uid="{00000000-0005-0000-0000-00001E7B0000}"/>
    <cellStyle name="Normal 7 2 2 3 4 3 5" xfId="24321" xr:uid="{00000000-0005-0000-0000-00001F7B0000}"/>
    <cellStyle name="Normal 7 2 2 3 4 4" xfId="8298" xr:uid="{00000000-0005-0000-0000-0000207B0000}"/>
    <cellStyle name="Normal 7 2 2 3 4 4 2" xfId="18684" xr:uid="{00000000-0005-0000-0000-0000217B0000}"/>
    <cellStyle name="Normal 7 2 2 3 4 4 2 2" xfId="42029" xr:uid="{00000000-0005-0000-0000-0000227B0000}"/>
    <cellStyle name="Normal 7 2 2 3 4 4 3" xfId="13530" xr:uid="{00000000-0005-0000-0000-0000237B0000}"/>
    <cellStyle name="Normal 7 2 2 3 4 4 3 2" xfId="36714" xr:uid="{00000000-0005-0000-0000-0000247B0000}"/>
    <cellStyle name="Normal 7 2 2 3 4 4 4" xfId="31404" xr:uid="{00000000-0005-0000-0000-0000257B0000}"/>
    <cellStyle name="Normal 7 2 2 3 4 4 5" xfId="26089" xr:uid="{00000000-0005-0000-0000-0000267B0000}"/>
    <cellStyle name="Normal 7 2 2 3 4 5" xfId="15311" xr:uid="{00000000-0005-0000-0000-0000277B0000}"/>
    <cellStyle name="Normal 7 2 2 3 4 5 2" xfId="38498" xr:uid="{00000000-0005-0000-0000-0000287B0000}"/>
    <cellStyle name="Normal 7 2 2 3 4 6" xfId="10002" xr:uid="{00000000-0005-0000-0000-0000297B0000}"/>
    <cellStyle name="Normal 7 2 2 3 4 6 2" xfId="33183" xr:uid="{00000000-0005-0000-0000-00002A7B0000}"/>
    <cellStyle name="Normal 7 2 2 3 4 7" xfId="20629" xr:uid="{00000000-0005-0000-0000-00002B7B0000}"/>
    <cellStyle name="Normal 7 2 2 3 4 7 2" xfId="27873" xr:uid="{00000000-0005-0000-0000-00002C7B0000}"/>
    <cellStyle name="Normal 7 2 2 3 4 8" xfId="22558" xr:uid="{00000000-0005-0000-0000-00002D7B0000}"/>
    <cellStyle name="Normal 7 2 2 3 4 9" xfId="43824" xr:uid="{00000000-0005-0000-0000-00002E7B0000}"/>
    <cellStyle name="Normal 7 2 2 3 5" xfId="614" xr:uid="{00000000-0005-0000-0000-00002F7B0000}"/>
    <cellStyle name="Normal 7 2 2 3 5 10" xfId="2578" xr:uid="{00000000-0005-0000-0000-0000307B0000}"/>
    <cellStyle name="Normal 7 2 2 3 5 2" xfId="6208" xr:uid="{00000000-0005-0000-0000-0000317B0000}"/>
    <cellStyle name="Normal 7 2 2 3 5 2 2" xfId="16651" xr:uid="{00000000-0005-0000-0000-0000327B0000}"/>
    <cellStyle name="Normal 7 2 2 3 5 2 2 2" xfId="39855" xr:uid="{00000000-0005-0000-0000-0000337B0000}"/>
    <cellStyle name="Normal 7 2 2 3 5 2 3" xfId="11357" xr:uid="{00000000-0005-0000-0000-0000347B0000}"/>
    <cellStyle name="Normal 7 2 2 3 5 2 3 2" xfId="34540" xr:uid="{00000000-0005-0000-0000-0000357B0000}"/>
    <cellStyle name="Normal 7 2 2 3 5 2 4" xfId="29230" xr:uid="{00000000-0005-0000-0000-0000367B0000}"/>
    <cellStyle name="Normal 7 2 2 3 5 2 5" xfId="23915" xr:uid="{00000000-0005-0000-0000-0000377B0000}"/>
    <cellStyle name="Normal 7 2 2 3 5 3" xfId="7940" xr:uid="{00000000-0005-0000-0000-0000387B0000}"/>
    <cellStyle name="Normal 7 2 2 3 5 3 2" xfId="18279" xr:uid="{00000000-0005-0000-0000-0000397B0000}"/>
    <cellStyle name="Normal 7 2 2 3 5 3 2 2" xfId="41623" xr:uid="{00000000-0005-0000-0000-00003A7B0000}"/>
    <cellStyle name="Normal 7 2 2 3 5 3 3" xfId="13124" xr:uid="{00000000-0005-0000-0000-00003B7B0000}"/>
    <cellStyle name="Normal 7 2 2 3 5 3 3 2" xfId="36308" xr:uid="{00000000-0005-0000-0000-00003C7B0000}"/>
    <cellStyle name="Normal 7 2 2 3 5 3 4" xfId="30998" xr:uid="{00000000-0005-0000-0000-00003D7B0000}"/>
    <cellStyle name="Normal 7 2 2 3 5 3 5" xfId="25683" xr:uid="{00000000-0005-0000-0000-00003E7B0000}"/>
    <cellStyle name="Normal 7 2 2 3 5 4" xfId="14905" xr:uid="{00000000-0005-0000-0000-00003F7B0000}"/>
    <cellStyle name="Normal 7 2 2 3 5 4 2" xfId="38092" xr:uid="{00000000-0005-0000-0000-0000407B0000}"/>
    <cellStyle name="Normal 7 2 2 3 5 5" xfId="9596" xr:uid="{00000000-0005-0000-0000-0000417B0000}"/>
    <cellStyle name="Normal 7 2 2 3 5 5 2" xfId="32777" xr:uid="{00000000-0005-0000-0000-0000427B0000}"/>
    <cellStyle name="Normal 7 2 2 3 5 6" xfId="20223" xr:uid="{00000000-0005-0000-0000-0000437B0000}"/>
    <cellStyle name="Normal 7 2 2 3 5 6 2" xfId="27467" xr:uid="{00000000-0005-0000-0000-0000447B0000}"/>
    <cellStyle name="Normal 7 2 2 3 5 7" xfId="22152" xr:uid="{00000000-0005-0000-0000-0000457B0000}"/>
    <cellStyle name="Normal 7 2 2 3 5 8" xfId="43418" xr:uid="{00000000-0005-0000-0000-0000467B0000}"/>
    <cellStyle name="Normal 7 2 2 3 5 9" xfId="5374" xr:uid="{00000000-0005-0000-0000-0000477B0000}"/>
    <cellStyle name="Normal 7 2 2 3 6" xfId="1441" xr:uid="{00000000-0005-0000-0000-0000487B0000}"/>
    <cellStyle name="Normal 7 2 2 3 6 10" xfId="3390" xr:uid="{00000000-0005-0000-0000-0000497B0000}"/>
    <cellStyle name="Normal 7 2 2 3 6 2" xfId="7007" xr:uid="{00000000-0005-0000-0000-00004A7B0000}"/>
    <cellStyle name="Normal 7 2 2 3 6 2 2" xfId="17379" xr:uid="{00000000-0005-0000-0000-00004B7B0000}"/>
    <cellStyle name="Normal 7 2 2 3 6 2 2 2" xfId="40667" xr:uid="{00000000-0005-0000-0000-00004C7B0000}"/>
    <cellStyle name="Normal 7 2 2 3 6 2 3" xfId="12169" xr:uid="{00000000-0005-0000-0000-00004D7B0000}"/>
    <cellStyle name="Normal 7 2 2 3 6 2 3 2" xfId="35352" xr:uid="{00000000-0005-0000-0000-00004E7B0000}"/>
    <cellStyle name="Normal 7 2 2 3 6 2 4" xfId="30042" xr:uid="{00000000-0005-0000-0000-00004F7B0000}"/>
    <cellStyle name="Normal 7 2 2 3 6 2 5" xfId="24727" xr:uid="{00000000-0005-0000-0000-0000507B0000}"/>
    <cellStyle name="Normal 7 2 2 3 6 3" xfId="8668" xr:uid="{00000000-0005-0000-0000-0000517B0000}"/>
    <cellStyle name="Normal 7 2 2 3 6 3 2" xfId="19090" xr:uid="{00000000-0005-0000-0000-0000527B0000}"/>
    <cellStyle name="Normal 7 2 2 3 6 3 2 2" xfId="42435" xr:uid="{00000000-0005-0000-0000-0000537B0000}"/>
    <cellStyle name="Normal 7 2 2 3 6 3 3" xfId="13936" xr:uid="{00000000-0005-0000-0000-0000547B0000}"/>
    <cellStyle name="Normal 7 2 2 3 6 3 3 2" xfId="37120" xr:uid="{00000000-0005-0000-0000-0000557B0000}"/>
    <cellStyle name="Normal 7 2 2 3 6 3 4" xfId="31810" xr:uid="{00000000-0005-0000-0000-0000567B0000}"/>
    <cellStyle name="Normal 7 2 2 3 6 3 5" xfId="26495" xr:uid="{00000000-0005-0000-0000-0000577B0000}"/>
    <cellStyle name="Normal 7 2 2 3 6 4" xfId="15717" xr:uid="{00000000-0005-0000-0000-0000587B0000}"/>
    <cellStyle name="Normal 7 2 2 3 6 4 2" xfId="38904" xr:uid="{00000000-0005-0000-0000-0000597B0000}"/>
    <cellStyle name="Normal 7 2 2 3 6 5" xfId="10408" xr:uid="{00000000-0005-0000-0000-00005A7B0000}"/>
    <cellStyle name="Normal 7 2 2 3 6 5 2" xfId="33589" xr:uid="{00000000-0005-0000-0000-00005B7B0000}"/>
    <cellStyle name="Normal 7 2 2 3 6 6" xfId="21035" xr:uid="{00000000-0005-0000-0000-00005C7B0000}"/>
    <cellStyle name="Normal 7 2 2 3 6 6 2" xfId="28279" xr:uid="{00000000-0005-0000-0000-00005D7B0000}"/>
    <cellStyle name="Normal 7 2 2 3 6 7" xfId="22964" xr:uid="{00000000-0005-0000-0000-00005E7B0000}"/>
    <cellStyle name="Normal 7 2 2 3 6 8" xfId="44230" xr:uid="{00000000-0005-0000-0000-00005F7B0000}"/>
    <cellStyle name="Normal 7 2 2 3 6 9" xfId="5375" xr:uid="{00000000-0005-0000-0000-0000607B0000}"/>
    <cellStyle name="Normal 7 2 2 3 7" xfId="6075" xr:uid="{00000000-0005-0000-0000-0000617B0000}"/>
    <cellStyle name="Normal 7 2 2 3 7 2" xfId="16530" xr:uid="{00000000-0005-0000-0000-0000627B0000}"/>
    <cellStyle name="Normal 7 2 2 3 7 2 2" xfId="39721" xr:uid="{00000000-0005-0000-0000-0000637B0000}"/>
    <cellStyle name="Normal 7 2 2 3 7 3" xfId="11223" xr:uid="{00000000-0005-0000-0000-0000647B0000}"/>
    <cellStyle name="Normal 7 2 2 3 7 3 2" xfId="34406" xr:uid="{00000000-0005-0000-0000-0000657B0000}"/>
    <cellStyle name="Normal 7 2 2 3 7 4" xfId="29096" xr:uid="{00000000-0005-0000-0000-0000667B0000}"/>
    <cellStyle name="Normal 7 2 2 3 7 5" xfId="23781" xr:uid="{00000000-0005-0000-0000-0000677B0000}"/>
    <cellStyle name="Normal 7 2 2 3 8" xfId="7819" xr:uid="{00000000-0005-0000-0000-0000687B0000}"/>
    <cellStyle name="Normal 7 2 2 3 8 2" xfId="18146" xr:uid="{00000000-0005-0000-0000-0000697B0000}"/>
    <cellStyle name="Normal 7 2 2 3 8 2 2" xfId="41489" xr:uid="{00000000-0005-0000-0000-00006A7B0000}"/>
    <cellStyle name="Normal 7 2 2 3 8 3" xfId="12990" xr:uid="{00000000-0005-0000-0000-00006B7B0000}"/>
    <cellStyle name="Normal 7 2 2 3 8 3 2" xfId="36174" xr:uid="{00000000-0005-0000-0000-00006C7B0000}"/>
    <cellStyle name="Normal 7 2 2 3 8 4" xfId="30864" xr:uid="{00000000-0005-0000-0000-00006D7B0000}"/>
    <cellStyle name="Normal 7 2 2 3 8 5" xfId="25549" xr:uid="{00000000-0005-0000-0000-00006E7B0000}"/>
    <cellStyle name="Normal 7 2 2 3 9" xfId="14771" xr:uid="{00000000-0005-0000-0000-00006F7B0000}"/>
    <cellStyle name="Normal 7 2 2 3 9 2" xfId="37958" xr:uid="{00000000-0005-0000-0000-0000707B0000}"/>
    <cellStyle name="Normal 7 2 2 4" xfId="702" xr:uid="{00000000-0005-0000-0000-0000717B0000}"/>
    <cellStyle name="Normal 7 2 2 4 10" xfId="43503" xr:uid="{00000000-0005-0000-0000-0000727B0000}"/>
    <cellStyle name="Normal 7 2 2 4 11" xfId="5376" xr:uid="{00000000-0005-0000-0000-0000737B0000}"/>
    <cellStyle name="Normal 7 2 2 4 12" xfId="2663" xr:uid="{00000000-0005-0000-0000-0000747B0000}"/>
    <cellStyle name="Normal 7 2 2 4 2" xfId="1118" xr:uid="{00000000-0005-0000-0000-0000757B0000}"/>
    <cellStyle name="Normal 7 2 2 4 2 10" xfId="5377" xr:uid="{00000000-0005-0000-0000-0000767B0000}"/>
    <cellStyle name="Normal 7 2 2 4 2 11" xfId="3069" xr:uid="{00000000-0005-0000-0000-0000777B0000}"/>
    <cellStyle name="Normal 7 2 2 4 2 2" xfId="1933" xr:uid="{00000000-0005-0000-0000-0000787B0000}"/>
    <cellStyle name="Normal 7 2 2 4 2 2 10" xfId="3881" xr:uid="{00000000-0005-0000-0000-0000797B0000}"/>
    <cellStyle name="Normal 7 2 2 4 2 2 2" xfId="7491" xr:uid="{00000000-0005-0000-0000-00007A7B0000}"/>
    <cellStyle name="Normal 7 2 2 4 2 2 2 2" xfId="17834" xr:uid="{00000000-0005-0000-0000-00007B7B0000}"/>
    <cellStyle name="Normal 7 2 2 4 2 2 2 2 2" xfId="41158" xr:uid="{00000000-0005-0000-0000-00007C7B0000}"/>
    <cellStyle name="Normal 7 2 2 4 2 2 2 3" xfId="12660" xr:uid="{00000000-0005-0000-0000-00007D7B0000}"/>
    <cellStyle name="Normal 7 2 2 4 2 2 2 3 2" xfId="35843" xr:uid="{00000000-0005-0000-0000-00007E7B0000}"/>
    <cellStyle name="Normal 7 2 2 4 2 2 2 4" xfId="30533" xr:uid="{00000000-0005-0000-0000-00007F7B0000}"/>
    <cellStyle name="Normal 7 2 2 4 2 2 2 5" xfId="25218" xr:uid="{00000000-0005-0000-0000-0000807B0000}"/>
    <cellStyle name="Normal 7 2 2 4 2 2 3" xfId="9124" xr:uid="{00000000-0005-0000-0000-0000817B0000}"/>
    <cellStyle name="Normal 7 2 2 4 2 2 3 2" xfId="19581" xr:uid="{00000000-0005-0000-0000-0000827B0000}"/>
    <cellStyle name="Normal 7 2 2 4 2 2 3 2 2" xfId="42926" xr:uid="{00000000-0005-0000-0000-0000837B0000}"/>
    <cellStyle name="Normal 7 2 2 4 2 2 3 3" xfId="14427" xr:uid="{00000000-0005-0000-0000-0000847B0000}"/>
    <cellStyle name="Normal 7 2 2 4 2 2 3 3 2" xfId="37611" xr:uid="{00000000-0005-0000-0000-0000857B0000}"/>
    <cellStyle name="Normal 7 2 2 4 2 2 3 4" xfId="32301" xr:uid="{00000000-0005-0000-0000-0000867B0000}"/>
    <cellStyle name="Normal 7 2 2 4 2 2 3 5" xfId="26986" xr:uid="{00000000-0005-0000-0000-0000877B0000}"/>
    <cellStyle name="Normal 7 2 2 4 2 2 4" xfId="16208" xr:uid="{00000000-0005-0000-0000-0000887B0000}"/>
    <cellStyle name="Normal 7 2 2 4 2 2 4 2" xfId="39395" xr:uid="{00000000-0005-0000-0000-0000897B0000}"/>
    <cellStyle name="Normal 7 2 2 4 2 2 5" xfId="10899" xr:uid="{00000000-0005-0000-0000-00008A7B0000}"/>
    <cellStyle name="Normal 7 2 2 4 2 2 5 2" xfId="34080" xr:uid="{00000000-0005-0000-0000-00008B7B0000}"/>
    <cellStyle name="Normal 7 2 2 4 2 2 6" xfId="21526" xr:uid="{00000000-0005-0000-0000-00008C7B0000}"/>
    <cellStyle name="Normal 7 2 2 4 2 2 6 2" xfId="28770" xr:uid="{00000000-0005-0000-0000-00008D7B0000}"/>
    <cellStyle name="Normal 7 2 2 4 2 2 7" xfId="23455" xr:uid="{00000000-0005-0000-0000-00008E7B0000}"/>
    <cellStyle name="Normal 7 2 2 4 2 2 8" xfId="44721" xr:uid="{00000000-0005-0000-0000-00008F7B0000}"/>
    <cellStyle name="Normal 7 2 2 4 2 2 9" xfId="5378" xr:uid="{00000000-0005-0000-0000-0000907B0000}"/>
    <cellStyle name="Normal 7 2 2 4 2 3" xfId="6691" xr:uid="{00000000-0005-0000-0000-0000917B0000}"/>
    <cellStyle name="Normal 7 2 2 4 2 3 2" xfId="17082" xr:uid="{00000000-0005-0000-0000-0000927B0000}"/>
    <cellStyle name="Normal 7 2 2 4 2 3 2 2" xfId="40346" xr:uid="{00000000-0005-0000-0000-0000937B0000}"/>
    <cellStyle name="Normal 7 2 2 4 2 3 3" xfId="11848" xr:uid="{00000000-0005-0000-0000-0000947B0000}"/>
    <cellStyle name="Normal 7 2 2 4 2 3 3 2" xfId="35031" xr:uid="{00000000-0005-0000-0000-0000957B0000}"/>
    <cellStyle name="Normal 7 2 2 4 2 3 4" xfId="29721" xr:uid="{00000000-0005-0000-0000-0000967B0000}"/>
    <cellStyle name="Normal 7 2 2 4 2 3 5" xfId="24406" xr:uid="{00000000-0005-0000-0000-0000977B0000}"/>
    <cellStyle name="Normal 7 2 2 4 2 4" xfId="8371" xr:uid="{00000000-0005-0000-0000-0000987B0000}"/>
    <cellStyle name="Normal 7 2 2 4 2 4 2" xfId="18769" xr:uid="{00000000-0005-0000-0000-0000997B0000}"/>
    <cellStyle name="Normal 7 2 2 4 2 4 2 2" xfId="42114" xr:uid="{00000000-0005-0000-0000-00009A7B0000}"/>
    <cellStyle name="Normal 7 2 2 4 2 4 3" xfId="13615" xr:uid="{00000000-0005-0000-0000-00009B7B0000}"/>
    <cellStyle name="Normal 7 2 2 4 2 4 3 2" xfId="36799" xr:uid="{00000000-0005-0000-0000-00009C7B0000}"/>
    <cellStyle name="Normal 7 2 2 4 2 4 4" xfId="31489" xr:uid="{00000000-0005-0000-0000-00009D7B0000}"/>
    <cellStyle name="Normal 7 2 2 4 2 4 5" xfId="26174" xr:uid="{00000000-0005-0000-0000-00009E7B0000}"/>
    <cellStyle name="Normal 7 2 2 4 2 5" xfId="15396" xr:uid="{00000000-0005-0000-0000-00009F7B0000}"/>
    <cellStyle name="Normal 7 2 2 4 2 5 2" xfId="38583" xr:uid="{00000000-0005-0000-0000-0000A07B0000}"/>
    <cellStyle name="Normal 7 2 2 4 2 6" xfId="10087" xr:uid="{00000000-0005-0000-0000-0000A17B0000}"/>
    <cellStyle name="Normal 7 2 2 4 2 6 2" xfId="33268" xr:uid="{00000000-0005-0000-0000-0000A27B0000}"/>
    <cellStyle name="Normal 7 2 2 4 2 7" xfId="20714" xr:uid="{00000000-0005-0000-0000-0000A37B0000}"/>
    <cellStyle name="Normal 7 2 2 4 2 7 2" xfId="27958" xr:uid="{00000000-0005-0000-0000-0000A47B0000}"/>
    <cellStyle name="Normal 7 2 2 4 2 8" xfId="22643" xr:uid="{00000000-0005-0000-0000-0000A57B0000}"/>
    <cellStyle name="Normal 7 2 2 4 2 9" xfId="43909" xr:uid="{00000000-0005-0000-0000-0000A67B0000}"/>
    <cellStyle name="Normal 7 2 2 4 3" xfId="1526" xr:uid="{00000000-0005-0000-0000-0000A77B0000}"/>
    <cellStyle name="Normal 7 2 2 4 3 10" xfId="3475" xr:uid="{00000000-0005-0000-0000-0000A87B0000}"/>
    <cellStyle name="Normal 7 2 2 4 3 2" xfId="7091" xr:uid="{00000000-0005-0000-0000-0000A97B0000}"/>
    <cellStyle name="Normal 7 2 2 4 3 2 2" xfId="17452" xr:uid="{00000000-0005-0000-0000-0000AA7B0000}"/>
    <cellStyle name="Normal 7 2 2 4 3 2 2 2" xfId="40752" xr:uid="{00000000-0005-0000-0000-0000AB7B0000}"/>
    <cellStyle name="Normal 7 2 2 4 3 2 3" xfId="12254" xr:uid="{00000000-0005-0000-0000-0000AC7B0000}"/>
    <cellStyle name="Normal 7 2 2 4 3 2 3 2" xfId="35437" xr:uid="{00000000-0005-0000-0000-0000AD7B0000}"/>
    <cellStyle name="Normal 7 2 2 4 3 2 4" xfId="30127" xr:uid="{00000000-0005-0000-0000-0000AE7B0000}"/>
    <cellStyle name="Normal 7 2 2 4 3 2 5" xfId="24812" xr:uid="{00000000-0005-0000-0000-0000AF7B0000}"/>
    <cellStyle name="Normal 7 2 2 4 3 3" xfId="8741" xr:uid="{00000000-0005-0000-0000-0000B07B0000}"/>
    <cellStyle name="Normal 7 2 2 4 3 3 2" xfId="19175" xr:uid="{00000000-0005-0000-0000-0000B17B0000}"/>
    <cellStyle name="Normal 7 2 2 4 3 3 2 2" xfId="42520" xr:uid="{00000000-0005-0000-0000-0000B27B0000}"/>
    <cellStyle name="Normal 7 2 2 4 3 3 3" xfId="14021" xr:uid="{00000000-0005-0000-0000-0000B37B0000}"/>
    <cellStyle name="Normal 7 2 2 4 3 3 3 2" xfId="37205" xr:uid="{00000000-0005-0000-0000-0000B47B0000}"/>
    <cellStyle name="Normal 7 2 2 4 3 3 4" xfId="31895" xr:uid="{00000000-0005-0000-0000-0000B57B0000}"/>
    <cellStyle name="Normal 7 2 2 4 3 3 5" xfId="26580" xr:uid="{00000000-0005-0000-0000-0000B67B0000}"/>
    <cellStyle name="Normal 7 2 2 4 3 4" xfId="15802" xr:uid="{00000000-0005-0000-0000-0000B77B0000}"/>
    <cellStyle name="Normal 7 2 2 4 3 4 2" xfId="38989" xr:uid="{00000000-0005-0000-0000-0000B87B0000}"/>
    <cellStyle name="Normal 7 2 2 4 3 5" xfId="10493" xr:uid="{00000000-0005-0000-0000-0000B97B0000}"/>
    <cellStyle name="Normal 7 2 2 4 3 5 2" xfId="33674" xr:uid="{00000000-0005-0000-0000-0000BA7B0000}"/>
    <cellStyle name="Normal 7 2 2 4 3 6" xfId="21120" xr:uid="{00000000-0005-0000-0000-0000BB7B0000}"/>
    <cellStyle name="Normal 7 2 2 4 3 6 2" xfId="28364" xr:uid="{00000000-0005-0000-0000-0000BC7B0000}"/>
    <cellStyle name="Normal 7 2 2 4 3 7" xfId="23049" xr:uid="{00000000-0005-0000-0000-0000BD7B0000}"/>
    <cellStyle name="Normal 7 2 2 4 3 8" xfId="44315" xr:uid="{00000000-0005-0000-0000-0000BE7B0000}"/>
    <cellStyle name="Normal 7 2 2 4 3 9" xfId="5379" xr:uid="{00000000-0005-0000-0000-0000BF7B0000}"/>
    <cellStyle name="Normal 7 2 2 4 4" xfId="6292" xr:uid="{00000000-0005-0000-0000-0000C07B0000}"/>
    <cellStyle name="Normal 7 2 2 4 4 2" xfId="16724" xr:uid="{00000000-0005-0000-0000-0000C17B0000}"/>
    <cellStyle name="Normal 7 2 2 4 4 2 2" xfId="39940" xr:uid="{00000000-0005-0000-0000-0000C27B0000}"/>
    <cellStyle name="Normal 7 2 2 4 4 3" xfId="11442" xr:uid="{00000000-0005-0000-0000-0000C37B0000}"/>
    <cellStyle name="Normal 7 2 2 4 4 3 2" xfId="34625" xr:uid="{00000000-0005-0000-0000-0000C47B0000}"/>
    <cellStyle name="Normal 7 2 2 4 4 4" xfId="29315" xr:uid="{00000000-0005-0000-0000-0000C57B0000}"/>
    <cellStyle name="Normal 7 2 2 4 4 5" xfId="24000" xr:uid="{00000000-0005-0000-0000-0000C67B0000}"/>
    <cellStyle name="Normal 7 2 2 4 5" xfId="8013" xr:uid="{00000000-0005-0000-0000-0000C77B0000}"/>
    <cellStyle name="Normal 7 2 2 4 5 2" xfId="18364" xr:uid="{00000000-0005-0000-0000-0000C87B0000}"/>
    <cellStyle name="Normal 7 2 2 4 5 2 2" xfId="41708" xr:uid="{00000000-0005-0000-0000-0000C97B0000}"/>
    <cellStyle name="Normal 7 2 2 4 5 3" xfId="13209" xr:uid="{00000000-0005-0000-0000-0000CA7B0000}"/>
    <cellStyle name="Normal 7 2 2 4 5 3 2" xfId="36393" xr:uid="{00000000-0005-0000-0000-0000CB7B0000}"/>
    <cellStyle name="Normal 7 2 2 4 5 4" xfId="31083" xr:uid="{00000000-0005-0000-0000-0000CC7B0000}"/>
    <cellStyle name="Normal 7 2 2 4 5 5" xfId="25768" xr:uid="{00000000-0005-0000-0000-0000CD7B0000}"/>
    <cellStyle name="Normal 7 2 2 4 6" xfId="14990" xr:uid="{00000000-0005-0000-0000-0000CE7B0000}"/>
    <cellStyle name="Normal 7 2 2 4 6 2" xfId="38177" xr:uid="{00000000-0005-0000-0000-0000CF7B0000}"/>
    <cellStyle name="Normal 7 2 2 4 7" xfId="9681" xr:uid="{00000000-0005-0000-0000-0000D07B0000}"/>
    <cellStyle name="Normal 7 2 2 4 7 2" xfId="32862" xr:uid="{00000000-0005-0000-0000-0000D17B0000}"/>
    <cellStyle name="Normal 7 2 2 4 8" xfId="20308" xr:uid="{00000000-0005-0000-0000-0000D27B0000}"/>
    <cellStyle name="Normal 7 2 2 4 8 2" xfId="27552" xr:uid="{00000000-0005-0000-0000-0000D37B0000}"/>
    <cellStyle name="Normal 7 2 2 4 9" xfId="22237" xr:uid="{00000000-0005-0000-0000-0000D47B0000}"/>
    <cellStyle name="Normal 7 2 2 5" xfId="839" xr:uid="{00000000-0005-0000-0000-0000D57B0000}"/>
    <cellStyle name="Normal 7 2 2 5 10" xfId="43632" xr:uid="{00000000-0005-0000-0000-0000D67B0000}"/>
    <cellStyle name="Normal 7 2 2 5 11" xfId="5380" xr:uid="{00000000-0005-0000-0000-0000D77B0000}"/>
    <cellStyle name="Normal 7 2 2 5 12" xfId="2792" xr:uid="{00000000-0005-0000-0000-0000D87B0000}"/>
    <cellStyle name="Normal 7 2 2 5 2" xfId="1247" xr:uid="{00000000-0005-0000-0000-0000D97B0000}"/>
    <cellStyle name="Normal 7 2 2 5 2 10" xfId="5381" xr:uid="{00000000-0005-0000-0000-0000DA7B0000}"/>
    <cellStyle name="Normal 7 2 2 5 2 11" xfId="3198" xr:uid="{00000000-0005-0000-0000-0000DB7B0000}"/>
    <cellStyle name="Normal 7 2 2 5 2 2" xfId="2062" xr:uid="{00000000-0005-0000-0000-0000DC7B0000}"/>
    <cellStyle name="Normal 7 2 2 5 2 2 10" xfId="4010" xr:uid="{00000000-0005-0000-0000-0000DD7B0000}"/>
    <cellStyle name="Normal 7 2 2 5 2 2 2" xfId="7618" xr:uid="{00000000-0005-0000-0000-0000DE7B0000}"/>
    <cellStyle name="Normal 7 2 2 5 2 2 2 2" xfId="17951" xr:uid="{00000000-0005-0000-0000-0000DF7B0000}"/>
    <cellStyle name="Normal 7 2 2 5 2 2 2 2 2" xfId="41287" xr:uid="{00000000-0005-0000-0000-0000E07B0000}"/>
    <cellStyle name="Normal 7 2 2 5 2 2 2 3" xfId="12789" xr:uid="{00000000-0005-0000-0000-0000E17B0000}"/>
    <cellStyle name="Normal 7 2 2 5 2 2 2 3 2" xfId="35972" xr:uid="{00000000-0005-0000-0000-0000E27B0000}"/>
    <cellStyle name="Normal 7 2 2 5 2 2 2 4" xfId="30662" xr:uid="{00000000-0005-0000-0000-0000E37B0000}"/>
    <cellStyle name="Normal 7 2 2 5 2 2 2 5" xfId="25347" xr:uid="{00000000-0005-0000-0000-0000E47B0000}"/>
    <cellStyle name="Normal 7 2 2 5 2 2 3" xfId="9241" xr:uid="{00000000-0005-0000-0000-0000E57B0000}"/>
    <cellStyle name="Normal 7 2 2 5 2 2 3 2" xfId="19710" xr:uid="{00000000-0005-0000-0000-0000E67B0000}"/>
    <cellStyle name="Normal 7 2 2 5 2 2 3 2 2" xfId="43055" xr:uid="{00000000-0005-0000-0000-0000E77B0000}"/>
    <cellStyle name="Normal 7 2 2 5 2 2 3 3" xfId="14556" xr:uid="{00000000-0005-0000-0000-0000E87B0000}"/>
    <cellStyle name="Normal 7 2 2 5 2 2 3 3 2" xfId="37740" xr:uid="{00000000-0005-0000-0000-0000E97B0000}"/>
    <cellStyle name="Normal 7 2 2 5 2 2 3 4" xfId="32430" xr:uid="{00000000-0005-0000-0000-0000EA7B0000}"/>
    <cellStyle name="Normal 7 2 2 5 2 2 3 5" xfId="27115" xr:uid="{00000000-0005-0000-0000-0000EB7B0000}"/>
    <cellStyle name="Normal 7 2 2 5 2 2 4" xfId="16337" xr:uid="{00000000-0005-0000-0000-0000EC7B0000}"/>
    <cellStyle name="Normal 7 2 2 5 2 2 4 2" xfId="39524" xr:uid="{00000000-0005-0000-0000-0000ED7B0000}"/>
    <cellStyle name="Normal 7 2 2 5 2 2 5" xfId="11028" xr:uid="{00000000-0005-0000-0000-0000EE7B0000}"/>
    <cellStyle name="Normal 7 2 2 5 2 2 5 2" xfId="34209" xr:uid="{00000000-0005-0000-0000-0000EF7B0000}"/>
    <cellStyle name="Normal 7 2 2 5 2 2 6" xfId="21655" xr:uid="{00000000-0005-0000-0000-0000F07B0000}"/>
    <cellStyle name="Normal 7 2 2 5 2 2 6 2" xfId="28899" xr:uid="{00000000-0005-0000-0000-0000F17B0000}"/>
    <cellStyle name="Normal 7 2 2 5 2 2 7" xfId="23584" xr:uid="{00000000-0005-0000-0000-0000F27B0000}"/>
    <cellStyle name="Normal 7 2 2 5 2 2 8" xfId="44850" xr:uid="{00000000-0005-0000-0000-0000F37B0000}"/>
    <cellStyle name="Normal 7 2 2 5 2 2 9" xfId="5382" xr:uid="{00000000-0005-0000-0000-0000F47B0000}"/>
    <cellStyle name="Normal 7 2 2 5 2 3" xfId="6818" xr:uid="{00000000-0005-0000-0000-0000F57B0000}"/>
    <cellStyle name="Normal 7 2 2 5 2 3 2" xfId="17187" xr:uid="{00000000-0005-0000-0000-0000F67B0000}"/>
    <cellStyle name="Normal 7 2 2 5 2 3 2 2" xfId="40475" xr:uid="{00000000-0005-0000-0000-0000F77B0000}"/>
    <cellStyle name="Normal 7 2 2 5 2 3 3" xfId="11977" xr:uid="{00000000-0005-0000-0000-0000F87B0000}"/>
    <cellStyle name="Normal 7 2 2 5 2 3 3 2" xfId="35160" xr:uid="{00000000-0005-0000-0000-0000F97B0000}"/>
    <cellStyle name="Normal 7 2 2 5 2 3 4" xfId="29850" xr:uid="{00000000-0005-0000-0000-0000FA7B0000}"/>
    <cellStyle name="Normal 7 2 2 5 2 3 5" xfId="24535" xr:uid="{00000000-0005-0000-0000-0000FB7B0000}"/>
    <cellStyle name="Normal 7 2 2 5 2 4" xfId="8476" xr:uid="{00000000-0005-0000-0000-0000FC7B0000}"/>
    <cellStyle name="Normal 7 2 2 5 2 4 2" xfId="18898" xr:uid="{00000000-0005-0000-0000-0000FD7B0000}"/>
    <cellStyle name="Normal 7 2 2 5 2 4 2 2" xfId="42243" xr:uid="{00000000-0005-0000-0000-0000FE7B0000}"/>
    <cellStyle name="Normal 7 2 2 5 2 4 3" xfId="13744" xr:uid="{00000000-0005-0000-0000-0000FF7B0000}"/>
    <cellStyle name="Normal 7 2 2 5 2 4 3 2" xfId="36928" xr:uid="{00000000-0005-0000-0000-0000007C0000}"/>
    <cellStyle name="Normal 7 2 2 5 2 4 4" xfId="31618" xr:uid="{00000000-0005-0000-0000-0000017C0000}"/>
    <cellStyle name="Normal 7 2 2 5 2 4 5" xfId="26303" xr:uid="{00000000-0005-0000-0000-0000027C0000}"/>
    <cellStyle name="Normal 7 2 2 5 2 5" xfId="15525" xr:uid="{00000000-0005-0000-0000-0000037C0000}"/>
    <cellStyle name="Normal 7 2 2 5 2 5 2" xfId="38712" xr:uid="{00000000-0005-0000-0000-0000047C0000}"/>
    <cellStyle name="Normal 7 2 2 5 2 6" xfId="10216" xr:uid="{00000000-0005-0000-0000-0000057C0000}"/>
    <cellStyle name="Normal 7 2 2 5 2 6 2" xfId="33397" xr:uid="{00000000-0005-0000-0000-0000067C0000}"/>
    <cellStyle name="Normal 7 2 2 5 2 7" xfId="20843" xr:uid="{00000000-0005-0000-0000-0000077C0000}"/>
    <cellStyle name="Normal 7 2 2 5 2 7 2" xfId="28087" xr:uid="{00000000-0005-0000-0000-0000087C0000}"/>
    <cellStyle name="Normal 7 2 2 5 2 8" xfId="22772" xr:uid="{00000000-0005-0000-0000-0000097C0000}"/>
    <cellStyle name="Normal 7 2 2 5 2 9" xfId="44038" xr:uid="{00000000-0005-0000-0000-00000A7C0000}"/>
    <cellStyle name="Normal 7 2 2 5 3" xfId="1655" xr:uid="{00000000-0005-0000-0000-00000B7C0000}"/>
    <cellStyle name="Normal 7 2 2 5 3 10" xfId="3604" xr:uid="{00000000-0005-0000-0000-00000C7C0000}"/>
    <cellStyle name="Normal 7 2 2 5 3 2" xfId="7218" xr:uid="{00000000-0005-0000-0000-00000D7C0000}"/>
    <cellStyle name="Normal 7 2 2 5 3 2 2" xfId="17569" xr:uid="{00000000-0005-0000-0000-00000E7C0000}"/>
    <cellStyle name="Normal 7 2 2 5 3 2 2 2" xfId="40881" xr:uid="{00000000-0005-0000-0000-00000F7C0000}"/>
    <cellStyle name="Normal 7 2 2 5 3 2 3" xfId="12383" xr:uid="{00000000-0005-0000-0000-0000107C0000}"/>
    <cellStyle name="Normal 7 2 2 5 3 2 3 2" xfId="35566" xr:uid="{00000000-0005-0000-0000-0000117C0000}"/>
    <cellStyle name="Normal 7 2 2 5 3 2 4" xfId="30256" xr:uid="{00000000-0005-0000-0000-0000127C0000}"/>
    <cellStyle name="Normal 7 2 2 5 3 2 5" xfId="24941" xr:uid="{00000000-0005-0000-0000-0000137C0000}"/>
    <cellStyle name="Normal 7 2 2 5 3 3" xfId="8858" xr:uid="{00000000-0005-0000-0000-0000147C0000}"/>
    <cellStyle name="Normal 7 2 2 5 3 3 2" xfId="19304" xr:uid="{00000000-0005-0000-0000-0000157C0000}"/>
    <cellStyle name="Normal 7 2 2 5 3 3 2 2" xfId="42649" xr:uid="{00000000-0005-0000-0000-0000167C0000}"/>
    <cellStyle name="Normal 7 2 2 5 3 3 3" xfId="14150" xr:uid="{00000000-0005-0000-0000-0000177C0000}"/>
    <cellStyle name="Normal 7 2 2 5 3 3 3 2" xfId="37334" xr:uid="{00000000-0005-0000-0000-0000187C0000}"/>
    <cellStyle name="Normal 7 2 2 5 3 3 4" xfId="32024" xr:uid="{00000000-0005-0000-0000-0000197C0000}"/>
    <cellStyle name="Normal 7 2 2 5 3 3 5" xfId="26709" xr:uid="{00000000-0005-0000-0000-00001A7C0000}"/>
    <cellStyle name="Normal 7 2 2 5 3 4" xfId="15931" xr:uid="{00000000-0005-0000-0000-00001B7C0000}"/>
    <cellStyle name="Normal 7 2 2 5 3 4 2" xfId="39118" xr:uid="{00000000-0005-0000-0000-00001C7C0000}"/>
    <cellStyle name="Normal 7 2 2 5 3 5" xfId="10622" xr:uid="{00000000-0005-0000-0000-00001D7C0000}"/>
    <cellStyle name="Normal 7 2 2 5 3 5 2" xfId="33803" xr:uid="{00000000-0005-0000-0000-00001E7C0000}"/>
    <cellStyle name="Normal 7 2 2 5 3 6" xfId="21249" xr:uid="{00000000-0005-0000-0000-00001F7C0000}"/>
    <cellStyle name="Normal 7 2 2 5 3 6 2" xfId="28493" xr:uid="{00000000-0005-0000-0000-0000207C0000}"/>
    <cellStyle name="Normal 7 2 2 5 3 7" xfId="23178" xr:uid="{00000000-0005-0000-0000-0000217C0000}"/>
    <cellStyle name="Normal 7 2 2 5 3 8" xfId="44444" xr:uid="{00000000-0005-0000-0000-0000227C0000}"/>
    <cellStyle name="Normal 7 2 2 5 3 9" xfId="5383" xr:uid="{00000000-0005-0000-0000-0000237C0000}"/>
    <cellStyle name="Normal 7 2 2 5 4" xfId="6419" xr:uid="{00000000-0005-0000-0000-0000247C0000}"/>
    <cellStyle name="Normal 7 2 2 5 4 2" xfId="16829" xr:uid="{00000000-0005-0000-0000-0000257C0000}"/>
    <cellStyle name="Normal 7 2 2 5 4 2 2" xfId="40069" xr:uid="{00000000-0005-0000-0000-0000267C0000}"/>
    <cellStyle name="Normal 7 2 2 5 4 3" xfId="11571" xr:uid="{00000000-0005-0000-0000-0000277C0000}"/>
    <cellStyle name="Normal 7 2 2 5 4 3 2" xfId="34754" xr:uid="{00000000-0005-0000-0000-0000287C0000}"/>
    <cellStyle name="Normal 7 2 2 5 4 4" xfId="29444" xr:uid="{00000000-0005-0000-0000-0000297C0000}"/>
    <cellStyle name="Normal 7 2 2 5 4 5" xfId="24129" xr:uid="{00000000-0005-0000-0000-00002A7C0000}"/>
    <cellStyle name="Normal 7 2 2 5 5" xfId="8118" xr:uid="{00000000-0005-0000-0000-00002B7C0000}"/>
    <cellStyle name="Normal 7 2 2 5 5 2" xfId="18493" xr:uid="{00000000-0005-0000-0000-00002C7C0000}"/>
    <cellStyle name="Normal 7 2 2 5 5 2 2" xfId="41837" xr:uid="{00000000-0005-0000-0000-00002D7C0000}"/>
    <cellStyle name="Normal 7 2 2 5 5 3" xfId="13338" xr:uid="{00000000-0005-0000-0000-00002E7C0000}"/>
    <cellStyle name="Normal 7 2 2 5 5 3 2" xfId="36522" xr:uid="{00000000-0005-0000-0000-00002F7C0000}"/>
    <cellStyle name="Normal 7 2 2 5 5 4" xfId="31212" xr:uid="{00000000-0005-0000-0000-0000307C0000}"/>
    <cellStyle name="Normal 7 2 2 5 5 5" xfId="25897" xr:uid="{00000000-0005-0000-0000-0000317C0000}"/>
    <cellStyle name="Normal 7 2 2 5 6" xfId="15119" xr:uid="{00000000-0005-0000-0000-0000327C0000}"/>
    <cellStyle name="Normal 7 2 2 5 6 2" xfId="38306" xr:uid="{00000000-0005-0000-0000-0000337C0000}"/>
    <cellStyle name="Normal 7 2 2 5 7" xfId="9810" xr:uid="{00000000-0005-0000-0000-0000347C0000}"/>
    <cellStyle name="Normal 7 2 2 5 7 2" xfId="32991" xr:uid="{00000000-0005-0000-0000-0000357C0000}"/>
    <cellStyle name="Normal 7 2 2 5 8" xfId="20437" xr:uid="{00000000-0005-0000-0000-0000367C0000}"/>
    <cellStyle name="Normal 7 2 2 5 8 2" xfId="27681" xr:uid="{00000000-0005-0000-0000-0000377C0000}"/>
    <cellStyle name="Normal 7 2 2 5 9" xfId="22366" xr:uid="{00000000-0005-0000-0000-0000387C0000}"/>
    <cellStyle name="Normal 7 2 2 6" xfId="983" xr:uid="{00000000-0005-0000-0000-0000397C0000}"/>
    <cellStyle name="Normal 7 2 2 6 10" xfId="5384" xr:uid="{00000000-0005-0000-0000-00003A7C0000}"/>
    <cellStyle name="Normal 7 2 2 6 11" xfId="2934" xr:uid="{00000000-0005-0000-0000-00003B7C0000}"/>
    <cellStyle name="Normal 7 2 2 6 2" xfId="1798" xr:uid="{00000000-0005-0000-0000-00003C7C0000}"/>
    <cellStyle name="Normal 7 2 2 6 2 10" xfId="3746" xr:uid="{00000000-0005-0000-0000-00003D7C0000}"/>
    <cellStyle name="Normal 7 2 2 6 2 2" xfId="7358" xr:uid="{00000000-0005-0000-0000-00003E7C0000}"/>
    <cellStyle name="Normal 7 2 2 6 2 2 2" xfId="17711" xr:uid="{00000000-0005-0000-0000-00003F7C0000}"/>
    <cellStyle name="Normal 7 2 2 6 2 2 2 2" xfId="41023" xr:uid="{00000000-0005-0000-0000-0000407C0000}"/>
    <cellStyle name="Normal 7 2 2 6 2 2 3" xfId="12525" xr:uid="{00000000-0005-0000-0000-0000417C0000}"/>
    <cellStyle name="Normal 7 2 2 6 2 2 3 2" xfId="35708" xr:uid="{00000000-0005-0000-0000-0000427C0000}"/>
    <cellStyle name="Normal 7 2 2 6 2 2 4" xfId="30398" xr:uid="{00000000-0005-0000-0000-0000437C0000}"/>
    <cellStyle name="Normal 7 2 2 6 2 2 5" xfId="25083" xr:uid="{00000000-0005-0000-0000-0000447C0000}"/>
    <cellStyle name="Normal 7 2 2 6 2 3" xfId="9001" xr:uid="{00000000-0005-0000-0000-0000457C0000}"/>
    <cellStyle name="Normal 7 2 2 6 2 3 2" xfId="19446" xr:uid="{00000000-0005-0000-0000-0000467C0000}"/>
    <cellStyle name="Normal 7 2 2 6 2 3 2 2" xfId="42791" xr:uid="{00000000-0005-0000-0000-0000477C0000}"/>
    <cellStyle name="Normal 7 2 2 6 2 3 3" xfId="14292" xr:uid="{00000000-0005-0000-0000-0000487C0000}"/>
    <cellStyle name="Normal 7 2 2 6 2 3 3 2" xfId="37476" xr:uid="{00000000-0005-0000-0000-0000497C0000}"/>
    <cellStyle name="Normal 7 2 2 6 2 3 4" xfId="32166" xr:uid="{00000000-0005-0000-0000-00004A7C0000}"/>
    <cellStyle name="Normal 7 2 2 6 2 3 5" xfId="26851" xr:uid="{00000000-0005-0000-0000-00004B7C0000}"/>
    <cellStyle name="Normal 7 2 2 6 2 4" xfId="16073" xr:uid="{00000000-0005-0000-0000-00004C7C0000}"/>
    <cellStyle name="Normal 7 2 2 6 2 4 2" xfId="39260" xr:uid="{00000000-0005-0000-0000-00004D7C0000}"/>
    <cellStyle name="Normal 7 2 2 6 2 5" xfId="10764" xr:uid="{00000000-0005-0000-0000-00004E7C0000}"/>
    <cellStyle name="Normal 7 2 2 6 2 5 2" xfId="33945" xr:uid="{00000000-0005-0000-0000-00004F7C0000}"/>
    <cellStyle name="Normal 7 2 2 6 2 6" xfId="21391" xr:uid="{00000000-0005-0000-0000-0000507C0000}"/>
    <cellStyle name="Normal 7 2 2 6 2 6 2" xfId="28635" xr:uid="{00000000-0005-0000-0000-0000517C0000}"/>
    <cellStyle name="Normal 7 2 2 6 2 7" xfId="23320" xr:uid="{00000000-0005-0000-0000-0000527C0000}"/>
    <cellStyle name="Normal 7 2 2 6 2 8" xfId="44586" xr:uid="{00000000-0005-0000-0000-0000537C0000}"/>
    <cellStyle name="Normal 7 2 2 6 2 9" xfId="5385" xr:uid="{00000000-0005-0000-0000-0000547C0000}"/>
    <cellStyle name="Normal 7 2 2 6 3" xfId="6558" xr:uid="{00000000-0005-0000-0000-0000557C0000}"/>
    <cellStyle name="Normal 7 2 2 6 3 2" xfId="16959" xr:uid="{00000000-0005-0000-0000-0000567C0000}"/>
    <cellStyle name="Normal 7 2 2 6 3 2 2" xfId="40211" xr:uid="{00000000-0005-0000-0000-0000577C0000}"/>
    <cellStyle name="Normal 7 2 2 6 3 3" xfId="11713" xr:uid="{00000000-0005-0000-0000-0000587C0000}"/>
    <cellStyle name="Normal 7 2 2 6 3 3 2" xfId="34896" xr:uid="{00000000-0005-0000-0000-0000597C0000}"/>
    <cellStyle name="Normal 7 2 2 6 3 4" xfId="29586" xr:uid="{00000000-0005-0000-0000-00005A7C0000}"/>
    <cellStyle name="Normal 7 2 2 6 3 5" xfId="24271" xr:uid="{00000000-0005-0000-0000-00005B7C0000}"/>
    <cellStyle name="Normal 7 2 2 6 4" xfId="8248" xr:uid="{00000000-0005-0000-0000-00005C7C0000}"/>
    <cellStyle name="Normal 7 2 2 6 4 2" xfId="18634" xr:uid="{00000000-0005-0000-0000-00005D7C0000}"/>
    <cellStyle name="Normal 7 2 2 6 4 2 2" xfId="41979" xr:uid="{00000000-0005-0000-0000-00005E7C0000}"/>
    <cellStyle name="Normal 7 2 2 6 4 3" xfId="13480" xr:uid="{00000000-0005-0000-0000-00005F7C0000}"/>
    <cellStyle name="Normal 7 2 2 6 4 3 2" xfId="36664" xr:uid="{00000000-0005-0000-0000-0000607C0000}"/>
    <cellStyle name="Normal 7 2 2 6 4 4" xfId="31354" xr:uid="{00000000-0005-0000-0000-0000617C0000}"/>
    <cellStyle name="Normal 7 2 2 6 4 5" xfId="26039" xr:uid="{00000000-0005-0000-0000-0000627C0000}"/>
    <cellStyle name="Normal 7 2 2 6 5" xfId="15261" xr:uid="{00000000-0005-0000-0000-0000637C0000}"/>
    <cellStyle name="Normal 7 2 2 6 5 2" xfId="38448" xr:uid="{00000000-0005-0000-0000-0000647C0000}"/>
    <cellStyle name="Normal 7 2 2 6 6" xfId="9952" xr:uid="{00000000-0005-0000-0000-0000657C0000}"/>
    <cellStyle name="Normal 7 2 2 6 6 2" xfId="33133" xr:uid="{00000000-0005-0000-0000-0000667C0000}"/>
    <cellStyle name="Normal 7 2 2 6 7" xfId="20579" xr:uid="{00000000-0005-0000-0000-0000677C0000}"/>
    <cellStyle name="Normal 7 2 2 6 7 2" xfId="27823" xr:uid="{00000000-0005-0000-0000-0000687C0000}"/>
    <cellStyle name="Normal 7 2 2 6 8" xfId="22508" xr:uid="{00000000-0005-0000-0000-0000697C0000}"/>
    <cellStyle name="Normal 7 2 2 6 9" xfId="43774" xr:uid="{00000000-0005-0000-0000-00006A7C0000}"/>
    <cellStyle name="Normal 7 2 2 7" xfId="564" xr:uid="{00000000-0005-0000-0000-00006B7C0000}"/>
    <cellStyle name="Normal 7 2 2 7 10" xfId="2528" xr:uid="{00000000-0005-0000-0000-00006C7C0000}"/>
    <cellStyle name="Normal 7 2 2 7 2" xfId="6159" xr:uid="{00000000-0005-0000-0000-00006D7C0000}"/>
    <cellStyle name="Normal 7 2 2 7 2 2" xfId="16601" xr:uid="{00000000-0005-0000-0000-00006E7C0000}"/>
    <cellStyle name="Normal 7 2 2 7 2 2 2" xfId="39805" xr:uid="{00000000-0005-0000-0000-00006F7C0000}"/>
    <cellStyle name="Normal 7 2 2 7 2 3" xfId="11307" xr:uid="{00000000-0005-0000-0000-0000707C0000}"/>
    <cellStyle name="Normal 7 2 2 7 2 3 2" xfId="34490" xr:uid="{00000000-0005-0000-0000-0000717C0000}"/>
    <cellStyle name="Normal 7 2 2 7 2 4" xfId="29180" xr:uid="{00000000-0005-0000-0000-0000727C0000}"/>
    <cellStyle name="Normal 7 2 2 7 2 5" xfId="23865" xr:uid="{00000000-0005-0000-0000-0000737C0000}"/>
    <cellStyle name="Normal 7 2 2 7 3" xfId="7890" xr:uid="{00000000-0005-0000-0000-0000747C0000}"/>
    <cellStyle name="Normal 7 2 2 7 3 2" xfId="18229" xr:uid="{00000000-0005-0000-0000-0000757C0000}"/>
    <cellStyle name="Normal 7 2 2 7 3 2 2" xfId="41573" xr:uid="{00000000-0005-0000-0000-0000767C0000}"/>
    <cellStyle name="Normal 7 2 2 7 3 3" xfId="13074" xr:uid="{00000000-0005-0000-0000-0000777C0000}"/>
    <cellStyle name="Normal 7 2 2 7 3 3 2" xfId="36258" xr:uid="{00000000-0005-0000-0000-0000787C0000}"/>
    <cellStyle name="Normal 7 2 2 7 3 4" xfId="30948" xr:uid="{00000000-0005-0000-0000-0000797C0000}"/>
    <cellStyle name="Normal 7 2 2 7 3 5" xfId="25633" xr:uid="{00000000-0005-0000-0000-00007A7C0000}"/>
    <cellStyle name="Normal 7 2 2 7 4" xfId="14855" xr:uid="{00000000-0005-0000-0000-00007B7C0000}"/>
    <cellStyle name="Normal 7 2 2 7 4 2" xfId="38042" xr:uid="{00000000-0005-0000-0000-00007C7C0000}"/>
    <cellStyle name="Normal 7 2 2 7 5" xfId="9546" xr:uid="{00000000-0005-0000-0000-00007D7C0000}"/>
    <cellStyle name="Normal 7 2 2 7 5 2" xfId="32727" xr:uid="{00000000-0005-0000-0000-00007E7C0000}"/>
    <cellStyle name="Normal 7 2 2 7 6" xfId="20173" xr:uid="{00000000-0005-0000-0000-00007F7C0000}"/>
    <cellStyle name="Normal 7 2 2 7 6 2" xfId="27417" xr:uid="{00000000-0005-0000-0000-0000807C0000}"/>
    <cellStyle name="Normal 7 2 2 7 7" xfId="22102" xr:uid="{00000000-0005-0000-0000-0000817C0000}"/>
    <cellStyle name="Normal 7 2 2 7 8" xfId="43368" xr:uid="{00000000-0005-0000-0000-0000827C0000}"/>
    <cellStyle name="Normal 7 2 2 7 9" xfId="5386" xr:uid="{00000000-0005-0000-0000-0000837C0000}"/>
    <cellStyle name="Normal 7 2 2 8" xfId="1391" xr:uid="{00000000-0005-0000-0000-0000847C0000}"/>
    <cellStyle name="Normal 7 2 2 8 10" xfId="3340" xr:uid="{00000000-0005-0000-0000-0000857C0000}"/>
    <cellStyle name="Normal 7 2 2 8 2" xfId="6958" xr:uid="{00000000-0005-0000-0000-0000867C0000}"/>
    <cellStyle name="Normal 7 2 2 8 2 2" xfId="17329" xr:uid="{00000000-0005-0000-0000-0000877C0000}"/>
    <cellStyle name="Normal 7 2 2 8 2 2 2" xfId="40617" xr:uid="{00000000-0005-0000-0000-0000887C0000}"/>
    <cellStyle name="Normal 7 2 2 8 2 3" xfId="12119" xr:uid="{00000000-0005-0000-0000-0000897C0000}"/>
    <cellStyle name="Normal 7 2 2 8 2 3 2" xfId="35302" xr:uid="{00000000-0005-0000-0000-00008A7C0000}"/>
    <cellStyle name="Normal 7 2 2 8 2 4" xfId="29992" xr:uid="{00000000-0005-0000-0000-00008B7C0000}"/>
    <cellStyle name="Normal 7 2 2 8 2 5" xfId="24677" xr:uid="{00000000-0005-0000-0000-00008C7C0000}"/>
    <cellStyle name="Normal 7 2 2 8 3" xfId="8618" xr:uid="{00000000-0005-0000-0000-00008D7C0000}"/>
    <cellStyle name="Normal 7 2 2 8 3 2" xfId="19040" xr:uid="{00000000-0005-0000-0000-00008E7C0000}"/>
    <cellStyle name="Normal 7 2 2 8 3 2 2" xfId="42385" xr:uid="{00000000-0005-0000-0000-00008F7C0000}"/>
    <cellStyle name="Normal 7 2 2 8 3 3" xfId="13886" xr:uid="{00000000-0005-0000-0000-0000907C0000}"/>
    <cellStyle name="Normal 7 2 2 8 3 3 2" xfId="37070" xr:uid="{00000000-0005-0000-0000-0000917C0000}"/>
    <cellStyle name="Normal 7 2 2 8 3 4" xfId="31760" xr:uid="{00000000-0005-0000-0000-0000927C0000}"/>
    <cellStyle name="Normal 7 2 2 8 3 5" xfId="26445" xr:uid="{00000000-0005-0000-0000-0000937C0000}"/>
    <cellStyle name="Normal 7 2 2 8 4" xfId="15667" xr:uid="{00000000-0005-0000-0000-0000947C0000}"/>
    <cellStyle name="Normal 7 2 2 8 4 2" xfId="38854" xr:uid="{00000000-0005-0000-0000-0000957C0000}"/>
    <cellStyle name="Normal 7 2 2 8 5" xfId="10358" xr:uid="{00000000-0005-0000-0000-0000967C0000}"/>
    <cellStyle name="Normal 7 2 2 8 5 2" xfId="33539" xr:uid="{00000000-0005-0000-0000-0000977C0000}"/>
    <cellStyle name="Normal 7 2 2 8 6" xfId="20985" xr:uid="{00000000-0005-0000-0000-0000987C0000}"/>
    <cellStyle name="Normal 7 2 2 8 6 2" xfId="28229" xr:uid="{00000000-0005-0000-0000-0000997C0000}"/>
    <cellStyle name="Normal 7 2 2 8 7" xfId="22914" xr:uid="{00000000-0005-0000-0000-00009A7C0000}"/>
    <cellStyle name="Normal 7 2 2 8 8" xfId="44180" xr:uid="{00000000-0005-0000-0000-00009B7C0000}"/>
    <cellStyle name="Normal 7 2 2 8 9" xfId="5387" xr:uid="{00000000-0005-0000-0000-00009C7C0000}"/>
    <cellStyle name="Normal 7 2 2 9" xfId="6028" xr:uid="{00000000-0005-0000-0000-00009D7C0000}"/>
    <cellStyle name="Normal 7 2 2 9 2" xfId="16482" xr:uid="{00000000-0005-0000-0000-00009E7C0000}"/>
    <cellStyle name="Normal 7 2 2 9 2 2" xfId="39671" xr:uid="{00000000-0005-0000-0000-00009F7C0000}"/>
    <cellStyle name="Normal 7 2 2 9 3" xfId="11173" xr:uid="{00000000-0005-0000-0000-0000A07C0000}"/>
    <cellStyle name="Normal 7 2 2 9 3 2" xfId="34356" xr:uid="{00000000-0005-0000-0000-0000A17C0000}"/>
    <cellStyle name="Normal 7 2 2 9 4" xfId="29046" xr:uid="{00000000-0005-0000-0000-0000A27C0000}"/>
    <cellStyle name="Normal 7 2 2 9 5" xfId="23731" xr:uid="{00000000-0005-0000-0000-0000A37C0000}"/>
    <cellStyle name="Normal 7 2 3" xfId="449" xr:uid="{00000000-0005-0000-0000-0000A47C0000}"/>
    <cellStyle name="Normal 7 2 3 10" xfId="14738" xr:uid="{00000000-0005-0000-0000-0000A57C0000}"/>
    <cellStyle name="Normal 7 2 3 10 2" xfId="37925" xr:uid="{00000000-0005-0000-0000-0000A67C0000}"/>
    <cellStyle name="Normal 7 2 3 11" xfId="9429" xr:uid="{00000000-0005-0000-0000-0000A77C0000}"/>
    <cellStyle name="Normal 7 2 3 11 2" xfId="32610" xr:uid="{00000000-0005-0000-0000-0000A87C0000}"/>
    <cellStyle name="Normal 7 2 3 12" xfId="20059" xr:uid="{00000000-0005-0000-0000-0000A97C0000}"/>
    <cellStyle name="Normal 7 2 3 12 2" xfId="27300" xr:uid="{00000000-0005-0000-0000-0000AA7C0000}"/>
    <cellStyle name="Normal 7 2 3 13" xfId="21985" xr:uid="{00000000-0005-0000-0000-0000AB7C0000}"/>
    <cellStyle name="Normal 7 2 3 14" xfId="43254" xr:uid="{00000000-0005-0000-0000-0000AC7C0000}"/>
    <cellStyle name="Normal 7 2 3 15" xfId="5388" xr:uid="{00000000-0005-0000-0000-0000AD7C0000}"/>
    <cellStyle name="Normal 7 2 3 16" xfId="2414" xr:uid="{00000000-0005-0000-0000-0000AE7C0000}"/>
    <cellStyle name="Normal 7 2 3 2" xfId="509" xr:uid="{00000000-0005-0000-0000-0000AF7C0000}"/>
    <cellStyle name="Normal 7 2 3 2 10" xfId="9491" xr:uid="{00000000-0005-0000-0000-0000B07C0000}"/>
    <cellStyle name="Normal 7 2 3 2 10 2" xfId="32672" xr:uid="{00000000-0005-0000-0000-0000B17C0000}"/>
    <cellStyle name="Normal 7 2 3 2 11" xfId="20118" xr:uid="{00000000-0005-0000-0000-0000B27C0000}"/>
    <cellStyle name="Normal 7 2 3 2 11 2" xfId="27362" xr:uid="{00000000-0005-0000-0000-0000B37C0000}"/>
    <cellStyle name="Normal 7 2 3 2 12" xfId="22047" xr:uid="{00000000-0005-0000-0000-0000B47C0000}"/>
    <cellStyle name="Normal 7 2 3 2 13" xfId="43313" xr:uid="{00000000-0005-0000-0000-0000B57C0000}"/>
    <cellStyle name="Normal 7 2 3 2 14" xfId="5389" xr:uid="{00000000-0005-0000-0000-0000B67C0000}"/>
    <cellStyle name="Normal 7 2 3 2 15" xfId="2473" xr:uid="{00000000-0005-0000-0000-0000B77C0000}"/>
    <cellStyle name="Normal 7 2 3 2 2" xfId="781" xr:uid="{00000000-0005-0000-0000-0000B87C0000}"/>
    <cellStyle name="Normal 7 2 3 2 2 10" xfId="43582" xr:uid="{00000000-0005-0000-0000-0000B97C0000}"/>
    <cellStyle name="Normal 7 2 3 2 2 11" xfId="5390" xr:uid="{00000000-0005-0000-0000-0000BA7C0000}"/>
    <cellStyle name="Normal 7 2 3 2 2 12" xfId="2742" xr:uid="{00000000-0005-0000-0000-0000BB7C0000}"/>
    <cellStyle name="Normal 7 2 3 2 2 2" xfId="1197" xr:uid="{00000000-0005-0000-0000-0000BC7C0000}"/>
    <cellStyle name="Normal 7 2 3 2 2 2 10" xfId="5391" xr:uid="{00000000-0005-0000-0000-0000BD7C0000}"/>
    <cellStyle name="Normal 7 2 3 2 2 2 11" xfId="3148" xr:uid="{00000000-0005-0000-0000-0000BE7C0000}"/>
    <cellStyle name="Normal 7 2 3 2 2 2 2" xfId="2012" xr:uid="{00000000-0005-0000-0000-0000BF7C0000}"/>
    <cellStyle name="Normal 7 2 3 2 2 2 2 10" xfId="3960" xr:uid="{00000000-0005-0000-0000-0000C07C0000}"/>
    <cellStyle name="Normal 7 2 3 2 2 2 2 2" xfId="7569" xr:uid="{00000000-0005-0000-0000-0000C17C0000}"/>
    <cellStyle name="Normal 7 2 3 2 2 2 2 2 2" xfId="17913" xr:uid="{00000000-0005-0000-0000-0000C27C0000}"/>
    <cellStyle name="Normal 7 2 3 2 2 2 2 2 2 2" xfId="41237" xr:uid="{00000000-0005-0000-0000-0000C37C0000}"/>
    <cellStyle name="Normal 7 2 3 2 2 2 2 2 3" xfId="12739" xr:uid="{00000000-0005-0000-0000-0000C47C0000}"/>
    <cellStyle name="Normal 7 2 3 2 2 2 2 2 3 2" xfId="35922" xr:uid="{00000000-0005-0000-0000-0000C57C0000}"/>
    <cellStyle name="Normal 7 2 3 2 2 2 2 2 4" xfId="30612" xr:uid="{00000000-0005-0000-0000-0000C67C0000}"/>
    <cellStyle name="Normal 7 2 3 2 2 2 2 2 5" xfId="25297" xr:uid="{00000000-0005-0000-0000-0000C77C0000}"/>
    <cellStyle name="Normal 7 2 3 2 2 2 2 3" xfId="9203" xr:uid="{00000000-0005-0000-0000-0000C87C0000}"/>
    <cellStyle name="Normal 7 2 3 2 2 2 2 3 2" xfId="19660" xr:uid="{00000000-0005-0000-0000-0000C97C0000}"/>
    <cellStyle name="Normal 7 2 3 2 2 2 2 3 2 2" xfId="43005" xr:uid="{00000000-0005-0000-0000-0000CA7C0000}"/>
    <cellStyle name="Normal 7 2 3 2 2 2 2 3 3" xfId="14506" xr:uid="{00000000-0005-0000-0000-0000CB7C0000}"/>
    <cellStyle name="Normal 7 2 3 2 2 2 2 3 3 2" xfId="37690" xr:uid="{00000000-0005-0000-0000-0000CC7C0000}"/>
    <cellStyle name="Normal 7 2 3 2 2 2 2 3 4" xfId="32380" xr:uid="{00000000-0005-0000-0000-0000CD7C0000}"/>
    <cellStyle name="Normal 7 2 3 2 2 2 2 3 5" xfId="27065" xr:uid="{00000000-0005-0000-0000-0000CE7C0000}"/>
    <cellStyle name="Normal 7 2 3 2 2 2 2 4" xfId="16287" xr:uid="{00000000-0005-0000-0000-0000CF7C0000}"/>
    <cellStyle name="Normal 7 2 3 2 2 2 2 4 2" xfId="39474" xr:uid="{00000000-0005-0000-0000-0000D07C0000}"/>
    <cellStyle name="Normal 7 2 3 2 2 2 2 5" xfId="10978" xr:uid="{00000000-0005-0000-0000-0000D17C0000}"/>
    <cellStyle name="Normal 7 2 3 2 2 2 2 5 2" xfId="34159" xr:uid="{00000000-0005-0000-0000-0000D27C0000}"/>
    <cellStyle name="Normal 7 2 3 2 2 2 2 6" xfId="21605" xr:uid="{00000000-0005-0000-0000-0000D37C0000}"/>
    <cellStyle name="Normal 7 2 3 2 2 2 2 6 2" xfId="28849" xr:uid="{00000000-0005-0000-0000-0000D47C0000}"/>
    <cellStyle name="Normal 7 2 3 2 2 2 2 7" xfId="23534" xr:uid="{00000000-0005-0000-0000-0000D57C0000}"/>
    <cellStyle name="Normal 7 2 3 2 2 2 2 8" xfId="44800" xr:uid="{00000000-0005-0000-0000-0000D67C0000}"/>
    <cellStyle name="Normal 7 2 3 2 2 2 2 9" xfId="5392" xr:uid="{00000000-0005-0000-0000-0000D77C0000}"/>
    <cellStyle name="Normal 7 2 3 2 2 2 3" xfId="6769" xr:uid="{00000000-0005-0000-0000-0000D87C0000}"/>
    <cellStyle name="Normal 7 2 3 2 2 2 3 2" xfId="17149" xr:uid="{00000000-0005-0000-0000-0000D97C0000}"/>
    <cellStyle name="Normal 7 2 3 2 2 2 3 2 2" xfId="40425" xr:uid="{00000000-0005-0000-0000-0000DA7C0000}"/>
    <cellStyle name="Normal 7 2 3 2 2 2 3 3" xfId="11927" xr:uid="{00000000-0005-0000-0000-0000DB7C0000}"/>
    <cellStyle name="Normal 7 2 3 2 2 2 3 3 2" xfId="35110" xr:uid="{00000000-0005-0000-0000-0000DC7C0000}"/>
    <cellStyle name="Normal 7 2 3 2 2 2 3 4" xfId="29800" xr:uid="{00000000-0005-0000-0000-0000DD7C0000}"/>
    <cellStyle name="Normal 7 2 3 2 2 2 3 5" xfId="24485" xr:uid="{00000000-0005-0000-0000-0000DE7C0000}"/>
    <cellStyle name="Normal 7 2 3 2 2 2 4" xfId="8438" xr:uid="{00000000-0005-0000-0000-0000DF7C0000}"/>
    <cellStyle name="Normal 7 2 3 2 2 2 4 2" xfId="18848" xr:uid="{00000000-0005-0000-0000-0000E07C0000}"/>
    <cellStyle name="Normal 7 2 3 2 2 2 4 2 2" xfId="42193" xr:uid="{00000000-0005-0000-0000-0000E17C0000}"/>
    <cellStyle name="Normal 7 2 3 2 2 2 4 3" xfId="13694" xr:uid="{00000000-0005-0000-0000-0000E27C0000}"/>
    <cellStyle name="Normal 7 2 3 2 2 2 4 3 2" xfId="36878" xr:uid="{00000000-0005-0000-0000-0000E37C0000}"/>
    <cellStyle name="Normal 7 2 3 2 2 2 4 4" xfId="31568" xr:uid="{00000000-0005-0000-0000-0000E47C0000}"/>
    <cellStyle name="Normal 7 2 3 2 2 2 4 5" xfId="26253" xr:uid="{00000000-0005-0000-0000-0000E57C0000}"/>
    <cellStyle name="Normal 7 2 3 2 2 2 5" xfId="15475" xr:uid="{00000000-0005-0000-0000-0000E67C0000}"/>
    <cellStyle name="Normal 7 2 3 2 2 2 5 2" xfId="38662" xr:uid="{00000000-0005-0000-0000-0000E77C0000}"/>
    <cellStyle name="Normal 7 2 3 2 2 2 6" xfId="10166" xr:uid="{00000000-0005-0000-0000-0000E87C0000}"/>
    <cellStyle name="Normal 7 2 3 2 2 2 6 2" xfId="33347" xr:uid="{00000000-0005-0000-0000-0000E97C0000}"/>
    <cellStyle name="Normal 7 2 3 2 2 2 7" xfId="20793" xr:uid="{00000000-0005-0000-0000-0000EA7C0000}"/>
    <cellStyle name="Normal 7 2 3 2 2 2 7 2" xfId="28037" xr:uid="{00000000-0005-0000-0000-0000EB7C0000}"/>
    <cellStyle name="Normal 7 2 3 2 2 2 8" xfId="22722" xr:uid="{00000000-0005-0000-0000-0000EC7C0000}"/>
    <cellStyle name="Normal 7 2 3 2 2 2 9" xfId="43988" xr:uid="{00000000-0005-0000-0000-0000ED7C0000}"/>
    <cellStyle name="Normal 7 2 3 2 2 3" xfId="1605" xr:uid="{00000000-0005-0000-0000-0000EE7C0000}"/>
    <cellStyle name="Normal 7 2 3 2 2 3 10" xfId="3554" xr:uid="{00000000-0005-0000-0000-0000EF7C0000}"/>
    <cellStyle name="Normal 7 2 3 2 2 3 2" xfId="7169" xr:uid="{00000000-0005-0000-0000-0000F07C0000}"/>
    <cellStyle name="Normal 7 2 3 2 2 3 2 2" xfId="17531" xr:uid="{00000000-0005-0000-0000-0000F17C0000}"/>
    <cellStyle name="Normal 7 2 3 2 2 3 2 2 2" xfId="40831" xr:uid="{00000000-0005-0000-0000-0000F27C0000}"/>
    <cellStyle name="Normal 7 2 3 2 2 3 2 3" xfId="12333" xr:uid="{00000000-0005-0000-0000-0000F37C0000}"/>
    <cellStyle name="Normal 7 2 3 2 2 3 2 3 2" xfId="35516" xr:uid="{00000000-0005-0000-0000-0000F47C0000}"/>
    <cellStyle name="Normal 7 2 3 2 2 3 2 4" xfId="30206" xr:uid="{00000000-0005-0000-0000-0000F57C0000}"/>
    <cellStyle name="Normal 7 2 3 2 2 3 2 5" xfId="24891" xr:uid="{00000000-0005-0000-0000-0000F67C0000}"/>
    <cellStyle name="Normal 7 2 3 2 2 3 3" xfId="8820" xr:uid="{00000000-0005-0000-0000-0000F77C0000}"/>
    <cellStyle name="Normal 7 2 3 2 2 3 3 2" xfId="19254" xr:uid="{00000000-0005-0000-0000-0000F87C0000}"/>
    <cellStyle name="Normal 7 2 3 2 2 3 3 2 2" xfId="42599" xr:uid="{00000000-0005-0000-0000-0000F97C0000}"/>
    <cellStyle name="Normal 7 2 3 2 2 3 3 3" xfId="14100" xr:uid="{00000000-0005-0000-0000-0000FA7C0000}"/>
    <cellStyle name="Normal 7 2 3 2 2 3 3 3 2" xfId="37284" xr:uid="{00000000-0005-0000-0000-0000FB7C0000}"/>
    <cellStyle name="Normal 7 2 3 2 2 3 3 4" xfId="31974" xr:uid="{00000000-0005-0000-0000-0000FC7C0000}"/>
    <cellStyle name="Normal 7 2 3 2 2 3 3 5" xfId="26659" xr:uid="{00000000-0005-0000-0000-0000FD7C0000}"/>
    <cellStyle name="Normal 7 2 3 2 2 3 4" xfId="15881" xr:uid="{00000000-0005-0000-0000-0000FE7C0000}"/>
    <cellStyle name="Normal 7 2 3 2 2 3 4 2" xfId="39068" xr:uid="{00000000-0005-0000-0000-0000FF7C0000}"/>
    <cellStyle name="Normal 7 2 3 2 2 3 5" xfId="10572" xr:uid="{00000000-0005-0000-0000-0000007D0000}"/>
    <cellStyle name="Normal 7 2 3 2 2 3 5 2" xfId="33753" xr:uid="{00000000-0005-0000-0000-0000017D0000}"/>
    <cellStyle name="Normal 7 2 3 2 2 3 6" xfId="21199" xr:uid="{00000000-0005-0000-0000-0000027D0000}"/>
    <cellStyle name="Normal 7 2 3 2 2 3 6 2" xfId="28443" xr:uid="{00000000-0005-0000-0000-0000037D0000}"/>
    <cellStyle name="Normal 7 2 3 2 2 3 7" xfId="23128" xr:uid="{00000000-0005-0000-0000-0000047D0000}"/>
    <cellStyle name="Normal 7 2 3 2 2 3 8" xfId="44394" xr:uid="{00000000-0005-0000-0000-0000057D0000}"/>
    <cellStyle name="Normal 7 2 3 2 2 3 9" xfId="5393" xr:uid="{00000000-0005-0000-0000-0000067D0000}"/>
    <cellStyle name="Normal 7 2 3 2 2 4" xfId="6370" xr:uid="{00000000-0005-0000-0000-0000077D0000}"/>
    <cellStyle name="Normal 7 2 3 2 2 4 2" xfId="16791" xr:uid="{00000000-0005-0000-0000-0000087D0000}"/>
    <cellStyle name="Normal 7 2 3 2 2 4 2 2" xfId="40019" xr:uid="{00000000-0005-0000-0000-0000097D0000}"/>
    <cellStyle name="Normal 7 2 3 2 2 4 3" xfId="11521" xr:uid="{00000000-0005-0000-0000-00000A7D0000}"/>
    <cellStyle name="Normal 7 2 3 2 2 4 3 2" xfId="34704" xr:uid="{00000000-0005-0000-0000-00000B7D0000}"/>
    <cellStyle name="Normal 7 2 3 2 2 4 4" xfId="29394" xr:uid="{00000000-0005-0000-0000-00000C7D0000}"/>
    <cellStyle name="Normal 7 2 3 2 2 4 5" xfId="24079" xr:uid="{00000000-0005-0000-0000-00000D7D0000}"/>
    <cellStyle name="Normal 7 2 3 2 2 5" xfId="8080" xr:uid="{00000000-0005-0000-0000-00000E7D0000}"/>
    <cellStyle name="Normal 7 2 3 2 2 5 2" xfId="18443" xr:uid="{00000000-0005-0000-0000-00000F7D0000}"/>
    <cellStyle name="Normal 7 2 3 2 2 5 2 2" xfId="41787" xr:uid="{00000000-0005-0000-0000-0000107D0000}"/>
    <cellStyle name="Normal 7 2 3 2 2 5 3" xfId="13288" xr:uid="{00000000-0005-0000-0000-0000117D0000}"/>
    <cellStyle name="Normal 7 2 3 2 2 5 3 2" xfId="36472" xr:uid="{00000000-0005-0000-0000-0000127D0000}"/>
    <cellStyle name="Normal 7 2 3 2 2 5 4" xfId="31162" xr:uid="{00000000-0005-0000-0000-0000137D0000}"/>
    <cellStyle name="Normal 7 2 3 2 2 5 5" xfId="25847" xr:uid="{00000000-0005-0000-0000-0000147D0000}"/>
    <cellStyle name="Normal 7 2 3 2 2 6" xfId="15069" xr:uid="{00000000-0005-0000-0000-0000157D0000}"/>
    <cellStyle name="Normal 7 2 3 2 2 6 2" xfId="38256" xr:uid="{00000000-0005-0000-0000-0000167D0000}"/>
    <cellStyle name="Normal 7 2 3 2 2 7" xfId="9760" xr:uid="{00000000-0005-0000-0000-0000177D0000}"/>
    <cellStyle name="Normal 7 2 3 2 2 7 2" xfId="32941" xr:uid="{00000000-0005-0000-0000-0000187D0000}"/>
    <cellStyle name="Normal 7 2 3 2 2 8" xfId="20387" xr:uid="{00000000-0005-0000-0000-0000197D0000}"/>
    <cellStyle name="Normal 7 2 3 2 2 8 2" xfId="27631" xr:uid="{00000000-0005-0000-0000-00001A7D0000}"/>
    <cellStyle name="Normal 7 2 3 2 2 9" xfId="22316" xr:uid="{00000000-0005-0000-0000-00001B7D0000}"/>
    <cellStyle name="Normal 7 2 3 2 3" xfId="918" xr:uid="{00000000-0005-0000-0000-00001C7D0000}"/>
    <cellStyle name="Normal 7 2 3 2 3 10" xfId="43711" xr:uid="{00000000-0005-0000-0000-00001D7D0000}"/>
    <cellStyle name="Normal 7 2 3 2 3 11" xfId="5394" xr:uid="{00000000-0005-0000-0000-00001E7D0000}"/>
    <cellStyle name="Normal 7 2 3 2 3 12" xfId="2871" xr:uid="{00000000-0005-0000-0000-00001F7D0000}"/>
    <cellStyle name="Normal 7 2 3 2 3 2" xfId="1326" xr:uid="{00000000-0005-0000-0000-0000207D0000}"/>
    <cellStyle name="Normal 7 2 3 2 3 2 10" xfId="5395" xr:uid="{00000000-0005-0000-0000-0000217D0000}"/>
    <cellStyle name="Normal 7 2 3 2 3 2 11" xfId="3277" xr:uid="{00000000-0005-0000-0000-0000227D0000}"/>
    <cellStyle name="Normal 7 2 3 2 3 2 2" xfId="2141" xr:uid="{00000000-0005-0000-0000-0000237D0000}"/>
    <cellStyle name="Normal 7 2 3 2 3 2 2 10" xfId="4089" xr:uid="{00000000-0005-0000-0000-0000247D0000}"/>
    <cellStyle name="Normal 7 2 3 2 3 2 2 2" xfId="7696" xr:uid="{00000000-0005-0000-0000-0000257D0000}"/>
    <cellStyle name="Normal 7 2 3 2 3 2 2 2 2" xfId="18030" xr:uid="{00000000-0005-0000-0000-0000267D0000}"/>
    <cellStyle name="Normal 7 2 3 2 3 2 2 2 2 2" xfId="41366" xr:uid="{00000000-0005-0000-0000-0000277D0000}"/>
    <cellStyle name="Normal 7 2 3 2 3 2 2 2 3" xfId="12868" xr:uid="{00000000-0005-0000-0000-0000287D0000}"/>
    <cellStyle name="Normal 7 2 3 2 3 2 2 2 3 2" xfId="36051" xr:uid="{00000000-0005-0000-0000-0000297D0000}"/>
    <cellStyle name="Normal 7 2 3 2 3 2 2 2 4" xfId="30741" xr:uid="{00000000-0005-0000-0000-00002A7D0000}"/>
    <cellStyle name="Normal 7 2 3 2 3 2 2 2 5" xfId="25426" xr:uid="{00000000-0005-0000-0000-00002B7D0000}"/>
    <cellStyle name="Normal 7 2 3 2 3 2 2 3" xfId="9320" xr:uid="{00000000-0005-0000-0000-00002C7D0000}"/>
    <cellStyle name="Normal 7 2 3 2 3 2 2 3 2" xfId="19789" xr:uid="{00000000-0005-0000-0000-00002D7D0000}"/>
    <cellStyle name="Normal 7 2 3 2 3 2 2 3 2 2" xfId="43134" xr:uid="{00000000-0005-0000-0000-00002E7D0000}"/>
    <cellStyle name="Normal 7 2 3 2 3 2 2 3 3" xfId="14635" xr:uid="{00000000-0005-0000-0000-00002F7D0000}"/>
    <cellStyle name="Normal 7 2 3 2 3 2 2 3 3 2" xfId="37819" xr:uid="{00000000-0005-0000-0000-0000307D0000}"/>
    <cellStyle name="Normal 7 2 3 2 3 2 2 3 4" xfId="32509" xr:uid="{00000000-0005-0000-0000-0000317D0000}"/>
    <cellStyle name="Normal 7 2 3 2 3 2 2 3 5" xfId="27194" xr:uid="{00000000-0005-0000-0000-0000327D0000}"/>
    <cellStyle name="Normal 7 2 3 2 3 2 2 4" xfId="16416" xr:uid="{00000000-0005-0000-0000-0000337D0000}"/>
    <cellStyle name="Normal 7 2 3 2 3 2 2 4 2" xfId="39603" xr:uid="{00000000-0005-0000-0000-0000347D0000}"/>
    <cellStyle name="Normal 7 2 3 2 3 2 2 5" xfId="11107" xr:uid="{00000000-0005-0000-0000-0000357D0000}"/>
    <cellStyle name="Normal 7 2 3 2 3 2 2 5 2" xfId="34288" xr:uid="{00000000-0005-0000-0000-0000367D0000}"/>
    <cellStyle name="Normal 7 2 3 2 3 2 2 6" xfId="21734" xr:uid="{00000000-0005-0000-0000-0000377D0000}"/>
    <cellStyle name="Normal 7 2 3 2 3 2 2 6 2" xfId="28978" xr:uid="{00000000-0005-0000-0000-0000387D0000}"/>
    <cellStyle name="Normal 7 2 3 2 3 2 2 7" xfId="23663" xr:uid="{00000000-0005-0000-0000-0000397D0000}"/>
    <cellStyle name="Normal 7 2 3 2 3 2 2 8" xfId="44929" xr:uid="{00000000-0005-0000-0000-00003A7D0000}"/>
    <cellStyle name="Normal 7 2 3 2 3 2 2 9" xfId="5396" xr:uid="{00000000-0005-0000-0000-00003B7D0000}"/>
    <cellStyle name="Normal 7 2 3 2 3 2 3" xfId="6896" xr:uid="{00000000-0005-0000-0000-00003C7D0000}"/>
    <cellStyle name="Normal 7 2 3 2 3 2 3 2" xfId="17266" xr:uid="{00000000-0005-0000-0000-00003D7D0000}"/>
    <cellStyle name="Normal 7 2 3 2 3 2 3 2 2" xfId="40554" xr:uid="{00000000-0005-0000-0000-00003E7D0000}"/>
    <cellStyle name="Normal 7 2 3 2 3 2 3 3" xfId="12056" xr:uid="{00000000-0005-0000-0000-00003F7D0000}"/>
    <cellStyle name="Normal 7 2 3 2 3 2 3 3 2" xfId="35239" xr:uid="{00000000-0005-0000-0000-0000407D0000}"/>
    <cellStyle name="Normal 7 2 3 2 3 2 3 4" xfId="29929" xr:uid="{00000000-0005-0000-0000-0000417D0000}"/>
    <cellStyle name="Normal 7 2 3 2 3 2 3 5" xfId="24614" xr:uid="{00000000-0005-0000-0000-0000427D0000}"/>
    <cellStyle name="Normal 7 2 3 2 3 2 4" xfId="8555" xr:uid="{00000000-0005-0000-0000-0000437D0000}"/>
    <cellStyle name="Normal 7 2 3 2 3 2 4 2" xfId="18977" xr:uid="{00000000-0005-0000-0000-0000447D0000}"/>
    <cellStyle name="Normal 7 2 3 2 3 2 4 2 2" xfId="42322" xr:uid="{00000000-0005-0000-0000-0000457D0000}"/>
    <cellStyle name="Normal 7 2 3 2 3 2 4 3" xfId="13823" xr:uid="{00000000-0005-0000-0000-0000467D0000}"/>
    <cellStyle name="Normal 7 2 3 2 3 2 4 3 2" xfId="37007" xr:uid="{00000000-0005-0000-0000-0000477D0000}"/>
    <cellStyle name="Normal 7 2 3 2 3 2 4 4" xfId="31697" xr:uid="{00000000-0005-0000-0000-0000487D0000}"/>
    <cellStyle name="Normal 7 2 3 2 3 2 4 5" xfId="26382" xr:uid="{00000000-0005-0000-0000-0000497D0000}"/>
    <cellStyle name="Normal 7 2 3 2 3 2 5" xfId="15604" xr:uid="{00000000-0005-0000-0000-00004A7D0000}"/>
    <cellStyle name="Normal 7 2 3 2 3 2 5 2" xfId="38791" xr:uid="{00000000-0005-0000-0000-00004B7D0000}"/>
    <cellStyle name="Normal 7 2 3 2 3 2 6" xfId="10295" xr:uid="{00000000-0005-0000-0000-00004C7D0000}"/>
    <cellStyle name="Normal 7 2 3 2 3 2 6 2" xfId="33476" xr:uid="{00000000-0005-0000-0000-00004D7D0000}"/>
    <cellStyle name="Normal 7 2 3 2 3 2 7" xfId="20922" xr:uid="{00000000-0005-0000-0000-00004E7D0000}"/>
    <cellStyle name="Normal 7 2 3 2 3 2 7 2" xfId="28166" xr:uid="{00000000-0005-0000-0000-00004F7D0000}"/>
    <cellStyle name="Normal 7 2 3 2 3 2 8" xfId="22851" xr:uid="{00000000-0005-0000-0000-0000507D0000}"/>
    <cellStyle name="Normal 7 2 3 2 3 2 9" xfId="44117" xr:uid="{00000000-0005-0000-0000-0000517D0000}"/>
    <cellStyle name="Normal 7 2 3 2 3 3" xfId="1734" xr:uid="{00000000-0005-0000-0000-0000527D0000}"/>
    <cellStyle name="Normal 7 2 3 2 3 3 10" xfId="3683" xr:uid="{00000000-0005-0000-0000-0000537D0000}"/>
    <cellStyle name="Normal 7 2 3 2 3 3 2" xfId="7296" xr:uid="{00000000-0005-0000-0000-0000547D0000}"/>
    <cellStyle name="Normal 7 2 3 2 3 3 2 2" xfId="17648" xr:uid="{00000000-0005-0000-0000-0000557D0000}"/>
    <cellStyle name="Normal 7 2 3 2 3 3 2 2 2" xfId="40960" xr:uid="{00000000-0005-0000-0000-0000567D0000}"/>
    <cellStyle name="Normal 7 2 3 2 3 3 2 3" xfId="12462" xr:uid="{00000000-0005-0000-0000-0000577D0000}"/>
    <cellStyle name="Normal 7 2 3 2 3 3 2 3 2" xfId="35645" xr:uid="{00000000-0005-0000-0000-0000587D0000}"/>
    <cellStyle name="Normal 7 2 3 2 3 3 2 4" xfId="30335" xr:uid="{00000000-0005-0000-0000-0000597D0000}"/>
    <cellStyle name="Normal 7 2 3 2 3 3 2 5" xfId="25020" xr:uid="{00000000-0005-0000-0000-00005A7D0000}"/>
    <cellStyle name="Normal 7 2 3 2 3 3 3" xfId="8937" xr:uid="{00000000-0005-0000-0000-00005B7D0000}"/>
    <cellStyle name="Normal 7 2 3 2 3 3 3 2" xfId="19383" xr:uid="{00000000-0005-0000-0000-00005C7D0000}"/>
    <cellStyle name="Normal 7 2 3 2 3 3 3 2 2" xfId="42728" xr:uid="{00000000-0005-0000-0000-00005D7D0000}"/>
    <cellStyle name="Normal 7 2 3 2 3 3 3 3" xfId="14229" xr:uid="{00000000-0005-0000-0000-00005E7D0000}"/>
    <cellStyle name="Normal 7 2 3 2 3 3 3 3 2" xfId="37413" xr:uid="{00000000-0005-0000-0000-00005F7D0000}"/>
    <cellStyle name="Normal 7 2 3 2 3 3 3 4" xfId="32103" xr:uid="{00000000-0005-0000-0000-0000607D0000}"/>
    <cellStyle name="Normal 7 2 3 2 3 3 3 5" xfId="26788" xr:uid="{00000000-0005-0000-0000-0000617D0000}"/>
    <cellStyle name="Normal 7 2 3 2 3 3 4" xfId="16010" xr:uid="{00000000-0005-0000-0000-0000627D0000}"/>
    <cellStyle name="Normal 7 2 3 2 3 3 4 2" xfId="39197" xr:uid="{00000000-0005-0000-0000-0000637D0000}"/>
    <cellStyle name="Normal 7 2 3 2 3 3 5" xfId="10701" xr:uid="{00000000-0005-0000-0000-0000647D0000}"/>
    <cellStyle name="Normal 7 2 3 2 3 3 5 2" xfId="33882" xr:uid="{00000000-0005-0000-0000-0000657D0000}"/>
    <cellStyle name="Normal 7 2 3 2 3 3 6" xfId="21328" xr:uid="{00000000-0005-0000-0000-0000667D0000}"/>
    <cellStyle name="Normal 7 2 3 2 3 3 6 2" xfId="28572" xr:uid="{00000000-0005-0000-0000-0000677D0000}"/>
    <cellStyle name="Normal 7 2 3 2 3 3 7" xfId="23257" xr:uid="{00000000-0005-0000-0000-0000687D0000}"/>
    <cellStyle name="Normal 7 2 3 2 3 3 8" xfId="44523" xr:uid="{00000000-0005-0000-0000-0000697D0000}"/>
    <cellStyle name="Normal 7 2 3 2 3 3 9" xfId="5397" xr:uid="{00000000-0005-0000-0000-00006A7D0000}"/>
    <cellStyle name="Normal 7 2 3 2 3 4" xfId="6497" xr:uid="{00000000-0005-0000-0000-00006B7D0000}"/>
    <cellStyle name="Normal 7 2 3 2 3 4 2" xfId="16896" xr:uid="{00000000-0005-0000-0000-00006C7D0000}"/>
    <cellStyle name="Normal 7 2 3 2 3 4 2 2" xfId="40148" xr:uid="{00000000-0005-0000-0000-00006D7D0000}"/>
    <cellStyle name="Normal 7 2 3 2 3 4 3" xfId="11650" xr:uid="{00000000-0005-0000-0000-00006E7D0000}"/>
    <cellStyle name="Normal 7 2 3 2 3 4 3 2" xfId="34833" xr:uid="{00000000-0005-0000-0000-00006F7D0000}"/>
    <cellStyle name="Normal 7 2 3 2 3 4 4" xfId="29523" xr:uid="{00000000-0005-0000-0000-0000707D0000}"/>
    <cellStyle name="Normal 7 2 3 2 3 4 5" xfId="24208" xr:uid="{00000000-0005-0000-0000-0000717D0000}"/>
    <cellStyle name="Normal 7 2 3 2 3 5" xfId="8185" xr:uid="{00000000-0005-0000-0000-0000727D0000}"/>
    <cellStyle name="Normal 7 2 3 2 3 5 2" xfId="18572" xr:uid="{00000000-0005-0000-0000-0000737D0000}"/>
    <cellStyle name="Normal 7 2 3 2 3 5 2 2" xfId="41916" xr:uid="{00000000-0005-0000-0000-0000747D0000}"/>
    <cellStyle name="Normal 7 2 3 2 3 5 3" xfId="13417" xr:uid="{00000000-0005-0000-0000-0000757D0000}"/>
    <cellStyle name="Normal 7 2 3 2 3 5 3 2" xfId="36601" xr:uid="{00000000-0005-0000-0000-0000767D0000}"/>
    <cellStyle name="Normal 7 2 3 2 3 5 4" xfId="31291" xr:uid="{00000000-0005-0000-0000-0000777D0000}"/>
    <cellStyle name="Normal 7 2 3 2 3 5 5" xfId="25976" xr:uid="{00000000-0005-0000-0000-0000787D0000}"/>
    <cellStyle name="Normal 7 2 3 2 3 6" xfId="15198" xr:uid="{00000000-0005-0000-0000-0000797D0000}"/>
    <cellStyle name="Normal 7 2 3 2 3 6 2" xfId="38385" xr:uid="{00000000-0005-0000-0000-00007A7D0000}"/>
    <cellStyle name="Normal 7 2 3 2 3 7" xfId="9889" xr:uid="{00000000-0005-0000-0000-00007B7D0000}"/>
    <cellStyle name="Normal 7 2 3 2 3 7 2" xfId="33070" xr:uid="{00000000-0005-0000-0000-00007C7D0000}"/>
    <cellStyle name="Normal 7 2 3 2 3 8" xfId="20516" xr:uid="{00000000-0005-0000-0000-00007D7D0000}"/>
    <cellStyle name="Normal 7 2 3 2 3 8 2" xfId="27760" xr:uid="{00000000-0005-0000-0000-00007E7D0000}"/>
    <cellStyle name="Normal 7 2 3 2 3 9" xfId="22445" xr:uid="{00000000-0005-0000-0000-00007F7D0000}"/>
    <cellStyle name="Normal 7 2 3 2 4" xfId="1062" xr:uid="{00000000-0005-0000-0000-0000807D0000}"/>
    <cellStyle name="Normal 7 2 3 2 4 10" xfId="5398" xr:uid="{00000000-0005-0000-0000-0000817D0000}"/>
    <cellStyle name="Normal 7 2 3 2 4 11" xfId="3013" xr:uid="{00000000-0005-0000-0000-0000827D0000}"/>
    <cellStyle name="Normal 7 2 3 2 4 2" xfId="1877" xr:uid="{00000000-0005-0000-0000-0000837D0000}"/>
    <cellStyle name="Normal 7 2 3 2 4 2 10" xfId="3825" xr:uid="{00000000-0005-0000-0000-0000847D0000}"/>
    <cellStyle name="Normal 7 2 3 2 4 2 2" xfId="7436" xr:uid="{00000000-0005-0000-0000-0000857D0000}"/>
    <cellStyle name="Normal 7 2 3 2 4 2 2 2" xfId="17790" xr:uid="{00000000-0005-0000-0000-0000867D0000}"/>
    <cellStyle name="Normal 7 2 3 2 4 2 2 2 2" xfId="41102" xr:uid="{00000000-0005-0000-0000-0000877D0000}"/>
    <cellStyle name="Normal 7 2 3 2 4 2 2 3" xfId="12604" xr:uid="{00000000-0005-0000-0000-0000887D0000}"/>
    <cellStyle name="Normal 7 2 3 2 4 2 2 3 2" xfId="35787" xr:uid="{00000000-0005-0000-0000-0000897D0000}"/>
    <cellStyle name="Normal 7 2 3 2 4 2 2 4" xfId="30477" xr:uid="{00000000-0005-0000-0000-00008A7D0000}"/>
    <cellStyle name="Normal 7 2 3 2 4 2 2 5" xfId="25162" xr:uid="{00000000-0005-0000-0000-00008B7D0000}"/>
    <cellStyle name="Normal 7 2 3 2 4 2 3" xfId="9080" xr:uid="{00000000-0005-0000-0000-00008C7D0000}"/>
    <cellStyle name="Normal 7 2 3 2 4 2 3 2" xfId="19525" xr:uid="{00000000-0005-0000-0000-00008D7D0000}"/>
    <cellStyle name="Normal 7 2 3 2 4 2 3 2 2" xfId="42870" xr:uid="{00000000-0005-0000-0000-00008E7D0000}"/>
    <cellStyle name="Normal 7 2 3 2 4 2 3 3" xfId="14371" xr:uid="{00000000-0005-0000-0000-00008F7D0000}"/>
    <cellStyle name="Normal 7 2 3 2 4 2 3 3 2" xfId="37555" xr:uid="{00000000-0005-0000-0000-0000907D0000}"/>
    <cellStyle name="Normal 7 2 3 2 4 2 3 4" xfId="32245" xr:uid="{00000000-0005-0000-0000-0000917D0000}"/>
    <cellStyle name="Normal 7 2 3 2 4 2 3 5" xfId="26930" xr:uid="{00000000-0005-0000-0000-0000927D0000}"/>
    <cellStyle name="Normal 7 2 3 2 4 2 4" xfId="16152" xr:uid="{00000000-0005-0000-0000-0000937D0000}"/>
    <cellStyle name="Normal 7 2 3 2 4 2 4 2" xfId="39339" xr:uid="{00000000-0005-0000-0000-0000947D0000}"/>
    <cellStyle name="Normal 7 2 3 2 4 2 5" xfId="10843" xr:uid="{00000000-0005-0000-0000-0000957D0000}"/>
    <cellStyle name="Normal 7 2 3 2 4 2 5 2" xfId="34024" xr:uid="{00000000-0005-0000-0000-0000967D0000}"/>
    <cellStyle name="Normal 7 2 3 2 4 2 6" xfId="21470" xr:uid="{00000000-0005-0000-0000-0000977D0000}"/>
    <cellStyle name="Normal 7 2 3 2 4 2 6 2" xfId="28714" xr:uid="{00000000-0005-0000-0000-0000987D0000}"/>
    <cellStyle name="Normal 7 2 3 2 4 2 7" xfId="23399" xr:uid="{00000000-0005-0000-0000-0000997D0000}"/>
    <cellStyle name="Normal 7 2 3 2 4 2 8" xfId="44665" xr:uid="{00000000-0005-0000-0000-00009A7D0000}"/>
    <cellStyle name="Normal 7 2 3 2 4 2 9" xfId="5399" xr:uid="{00000000-0005-0000-0000-00009B7D0000}"/>
    <cellStyle name="Normal 7 2 3 2 4 3" xfId="6636" xr:uid="{00000000-0005-0000-0000-00009C7D0000}"/>
    <cellStyle name="Normal 7 2 3 2 4 3 2" xfId="17038" xr:uid="{00000000-0005-0000-0000-00009D7D0000}"/>
    <cellStyle name="Normal 7 2 3 2 4 3 2 2" xfId="40290" xr:uid="{00000000-0005-0000-0000-00009E7D0000}"/>
    <cellStyle name="Normal 7 2 3 2 4 3 3" xfId="11792" xr:uid="{00000000-0005-0000-0000-00009F7D0000}"/>
    <cellStyle name="Normal 7 2 3 2 4 3 3 2" xfId="34975" xr:uid="{00000000-0005-0000-0000-0000A07D0000}"/>
    <cellStyle name="Normal 7 2 3 2 4 3 4" xfId="29665" xr:uid="{00000000-0005-0000-0000-0000A17D0000}"/>
    <cellStyle name="Normal 7 2 3 2 4 3 5" xfId="24350" xr:uid="{00000000-0005-0000-0000-0000A27D0000}"/>
    <cellStyle name="Normal 7 2 3 2 4 4" xfId="8327" xr:uid="{00000000-0005-0000-0000-0000A37D0000}"/>
    <cellStyle name="Normal 7 2 3 2 4 4 2" xfId="18713" xr:uid="{00000000-0005-0000-0000-0000A47D0000}"/>
    <cellStyle name="Normal 7 2 3 2 4 4 2 2" xfId="42058" xr:uid="{00000000-0005-0000-0000-0000A57D0000}"/>
    <cellStyle name="Normal 7 2 3 2 4 4 3" xfId="13559" xr:uid="{00000000-0005-0000-0000-0000A67D0000}"/>
    <cellStyle name="Normal 7 2 3 2 4 4 3 2" xfId="36743" xr:uid="{00000000-0005-0000-0000-0000A77D0000}"/>
    <cellStyle name="Normal 7 2 3 2 4 4 4" xfId="31433" xr:uid="{00000000-0005-0000-0000-0000A87D0000}"/>
    <cellStyle name="Normal 7 2 3 2 4 4 5" xfId="26118" xr:uid="{00000000-0005-0000-0000-0000A97D0000}"/>
    <cellStyle name="Normal 7 2 3 2 4 5" xfId="15340" xr:uid="{00000000-0005-0000-0000-0000AA7D0000}"/>
    <cellStyle name="Normal 7 2 3 2 4 5 2" xfId="38527" xr:uid="{00000000-0005-0000-0000-0000AB7D0000}"/>
    <cellStyle name="Normal 7 2 3 2 4 6" xfId="10031" xr:uid="{00000000-0005-0000-0000-0000AC7D0000}"/>
    <cellStyle name="Normal 7 2 3 2 4 6 2" xfId="33212" xr:uid="{00000000-0005-0000-0000-0000AD7D0000}"/>
    <cellStyle name="Normal 7 2 3 2 4 7" xfId="20658" xr:uid="{00000000-0005-0000-0000-0000AE7D0000}"/>
    <cellStyle name="Normal 7 2 3 2 4 7 2" xfId="27902" xr:uid="{00000000-0005-0000-0000-0000AF7D0000}"/>
    <cellStyle name="Normal 7 2 3 2 4 8" xfId="22587" xr:uid="{00000000-0005-0000-0000-0000B07D0000}"/>
    <cellStyle name="Normal 7 2 3 2 4 9" xfId="43853" xr:uid="{00000000-0005-0000-0000-0000B17D0000}"/>
    <cellStyle name="Normal 7 2 3 2 5" xfId="643" xr:uid="{00000000-0005-0000-0000-0000B27D0000}"/>
    <cellStyle name="Normal 7 2 3 2 5 10" xfId="2607" xr:uid="{00000000-0005-0000-0000-0000B37D0000}"/>
    <cellStyle name="Normal 7 2 3 2 5 2" xfId="6237" xr:uid="{00000000-0005-0000-0000-0000B47D0000}"/>
    <cellStyle name="Normal 7 2 3 2 5 2 2" xfId="16680" xr:uid="{00000000-0005-0000-0000-0000B57D0000}"/>
    <cellStyle name="Normal 7 2 3 2 5 2 2 2" xfId="39884" xr:uid="{00000000-0005-0000-0000-0000B67D0000}"/>
    <cellStyle name="Normal 7 2 3 2 5 2 3" xfId="11386" xr:uid="{00000000-0005-0000-0000-0000B77D0000}"/>
    <cellStyle name="Normal 7 2 3 2 5 2 3 2" xfId="34569" xr:uid="{00000000-0005-0000-0000-0000B87D0000}"/>
    <cellStyle name="Normal 7 2 3 2 5 2 4" xfId="29259" xr:uid="{00000000-0005-0000-0000-0000B97D0000}"/>
    <cellStyle name="Normal 7 2 3 2 5 2 5" xfId="23944" xr:uid="{00000000-0005-0000-0000-0000BA7D0000}"/>
    <cellStyle name="Normal 7 2 3 2 5 3" xfId="7969" xr:uid="{00000000-0005-0000-0000-0000BB7D0000}"/>
    <cellStyle name="Normal 7 2 3 2 5 3 2" xfId="18308" xr:uid="{00000000-0005-0000-0000-0000BC7D0000}"/>
    <cellStyle name="Normal 7 2 3 2 5 3 2 2" xfId="41652" xr:uid="{00000000-0005-0000-0000-0000BD7D0000}"/>
    <cellStyle name="Normal 7 2 3 2 5 3 3" xfId="13153" xr:uid="{00000000-0005-0000-0000-0000BE7D0000}"/>
    <cellStyle name="Normal 7 2 3 2 5 3 3 2" xfId="36337" xr:uid="{00000000-0005-0000-0000-0000BF7D0000}"/>
    <cellStyle name="Normal 7 2 3 2 5 3 4" xfId="31027" xr:uid="{00000000-0005-0000-0000-0000C07D0000}"/>
    <cellStyle name="Normal 7 2 3 2 5 3 5" xfId="25712" xr:uid="{00000000-0005-0000-0000-0000C17D0000}"/>
    <cellStyle name="Normal 7 2 3 2 5 4" xfId="14934" xr:uid="{00000000-0005-0000-0000-0000C27D0000}"/>
    <cellStyle name="Normal 7 2 3 2 5 4 2" xfId="38121" xr:uid="{00000000-0005-0000-0000-0000C37D0000}"/>
    <cellStyle name="Normal 7 2 3 2 5 5" xfId="9625" xr:uid="{00000000-0005-0000-0000-0000C47D0000}"/>
    <cellStyle name="Normal 7 2 3 2 5 5 2" xfId="32806" xr:uid="{00000000-0005-0000-0000-0000C57D0000}"/>
    <cellStyle name="Normal 7 2 3 2 5 6" xfId="20252" xr:uid="{00000000-0005-0000-0000-0000C67D0000}"/>
    <cellStyle name="Normal 7 2 3 2 5 6 2" xfId="27496" xr:uid="{00000000-0005-0000-0000-0000C77D0000}"/>
    <cellStyle name="Normal 7 2 3 2 5 7" xfId="22181" xr:uid="{00000000-0005-0000-0000-0000C87D0000}"/>
    <cellStyle name="Normal 7 2 3 2 5 8" xfId="43447" xr:uid="{00000000-0005-0000-0000-0000C97D0000}"/>
    <cellStyle name="Normal 7 2 3 2 5 9" xfId="5400" xr:uid="{00000000-0005-0000-0000-0000CA7D0000}"/>
    <cellStyle name="Normal 7 2 3 2 6" xfId="1470" xr:uid="{00000000-0005-0000-0000-0000CB7D0000}"/>
    <cellStyle name="Normal 7 2 3 2 6 10" xfId="3419" xr:uid="{00000000-0005-0000-0000-0000CC7D0000}"/>
    <cellStyle name="Normal 7 2 3 2 6 2" xfId="7036" xr:uid="{00000000-0005-0000-0000-0000CD7D0000}"/>
    <cellStyle name="Normal 7 2 3 2 6 2 2" xfId="17408" xr:uid="{00000000-0005-0000-0000-0000CE7D0000}"/>
    <cellStyle name="Normal 7 2 3 2 6 2 2 2" xfId="40696" xr:uid="{00000000-0005-0000-0000-0000CF7D0000}"/>
    <cellStyle name="Normal 7 2 3 2 6 2 3" xfId="12198" xr:uid="{00000000-0005-0000-0000-0000D07D0000}"/>
    <cellStyle name="Normal 7 2 3 2 6 2 3 2" xfId="35381" xr:uid="{00000000-0005-0000-0000-0000D17D0000}"/>
    <cellStyle name="Normal 7 2 3 2 6 2 4" xfId="30071" xr:uid="{00000000-0005-0000-0000-0000D27D0000}"/>
    <cellStyle name="Normal 7 2 3 2 6 2 5" xfId="24756" xr:uid="{00000000-0005-0000-0000-0000D37D0000}"/>
    <cellStyle name="Normal 7 2 3 2 6 3" xfId="8697" xr:uid="{00000000-0005-0000-0000-0000D47D0000}"/>
    <cellStyle name="Normal 7 2 3 2 6 3 2" xfId="19119" xr:uid="{00000000-0005-0000-0000-0000D57D0000}"/>
    <cellStyle name="Normal 7 2 3 2 6 3 2 2" xfId="42464" xr:uid="{00000000-0005-0000-0000-0000D67D0000}"/>
    <cellStyle name="Normal 7 2 3 2 6 3 3" xfId="13965" xr:uid="{00000000-0005-0000-0000-0000D77D0000}"/>
    <cellStyle name="Normal 7 2 3 2 6 3 3 2" xfId="37149" xr:uid="{00000000-0005-0000-0000-0000D87D0000}"/>
    <cellStyle name="Normal 7 2 3 2 6 3 4" xfId="31839" xr:uid="{00000000-0005-0000-0000-0000D97D0000}"/>
    <cellStyle name="Normal 7 2 3 2 6 3 5" xfId="26524" xr:uid="{00000000-0005-0000-0000-0000DA7D0000}"/>
    <cellStyle name="Normal 7 2 3 2 6 4" xfId="15746" xr:uid="{00000000-0005-0000-0000-0000DB7D0000}"/>
    <cellStyle name="Normal 7 2 3 2 6 4 2" xfId="38933" xr:uid="{00000000-0005-0000-0000-0000DC7D0000}"/>
    <cellStyle name="Normal 7 2 3 2 6 5" xfId="10437" xr:uid="{00000000-0005-0000-0000-0000DD7D0000}"/>
    <cellStyle name="Normal 7 2 3 2 6 5 2" xfId="33618" xr:uid="{00000000-0005-0000-0000-0000DE7D0000}"/>
    <cellStyle name="Normal 7 2 3 2 6 6" xfId="21064" xr:uid="{00000000-0005-0000-0000-0000DF7D0000}"/>
    <cellStyle name="Normal 7 2 3 2 6 6 2" xfId="28308" xr:uid="{00000000-0005-0000-0000-0000E07D0000}"/>
    <cellStyle name="Normal 7 2 3 2 6 7" xfId="22993" xr:uid="{00000000-0005-0000-0000-0000E17D0000}"/>
    <cellStyle name="Normal 7 2 3 2 6 8" xfId="44259" xr:uid="{00000000-0005-0000-0000-0000E27D0000}"/>
    <cellStyle name="Normal 7 2 3 2 6 9" xfId="5401" xr:uid="{00000000-0005-0000-0000-0000E37D0000}"/>
    <cellStyle name="Normal 7 2 3 2 7" xfId="6104" xr:uid="{00000000-0005-0000-0000-0000E47D0000}"/>
    <cellStyle name="Normal 7 2 3 2 7 2" xfId="16547" xr:uid="{00000000-0005-0000-0000-0000E57D0000}"/>
    <cellStyle name="Normal 7 2 3 2 7 2 2" xfId="39750" xr:uid="{00000000-0005-0000-0000-0000E67D0000}"/>
    <cellStyle name="Normal 7 2 3 2 7 3" xfId="11252" xr:uid="{00000000-0005-0000-0000-0000E77D0000}"/>
    <cellStyle name="Normal 7 2 3 2 7 3 2" xfId="34435" xr:uid="{00000000-0005-0000-0000-0000E87D0000}"/>
    <cellStyle name="Normal 7 2 3 2 7 4" xfId="29125" xr:uid="{00000000-0005-0000-0000-0000E97D0000}"/>
    <cellStyle name="Normal 7 2 3 2 7 5" xfId="23810" xr:uid="{00000000-0005-0000-0000-0000EA7D0000}"/>
    <cellStyle name="Normal 7 2 3 2 8" xfId="7836" xr:uid="{00000000-0005-0000-0000-0000EB7D0000}"/>
    <cellStyle name="Normal 7 2 3 2 8 2" xfId="18175" xr:uid="{00000000-0005-0000-0000-0000EC7D0000}"/>
    <cellStyle name="Normal 7 2 3 2 8 2 2" xfId="41518" xr:uid="{00000000-0005-0000-0000-0000ED7D0000}"/>
    <cellStyle name="Normal 7 2 3 2 8 3" xfId="13019" xr:uid="{00000000-0005-0000-0000-0000EE7D0000}"/>
    <cellStyle name="Normal 7 2 3 2 8 3 2" xfId="36203" xr:uid="{00000000-0005-0000-0000-0000EF7D0000}"/>
    <cellStyle name="Normal 7 2 3 2 8 4" xfId="30893" xr:uid="{00000000-0005-0000-0000-0000F07D0000}"/>
    <cellStyle name="Normal 7 2 3 2 8 5" xfId="25578" xr:uid="{00000000-0005-0000-0000-0000F17D0000}"/>
    <cellStyle name="Normal 7 2 3 2 9" xfId="14800" xr:uid="{00000000-0005-0000-0000-0000F27D0000}"/>
    <cellStyle name="Normal 7 2 3 2 9 2" xfId="37987" xr:uid="{00000000-0005-0000-0000-0000F37D0000}"/>
    <cellStyle name="Normal 7 2 3 3" xfId="719" xr:uid="{00000000-0005-0000-0000-0000F47D0000}"/>
    <cellStyle name="Normal 7 2 3 3 10" xfId="43520" xr:uid="{00000000-0005-0000-0000-0000F57D0000}"/>
    <cellStyle name="Normal 7 2 3 3 11" xfId="5402" xr:uid="{00000000-0005-0000-0000-0000F67D0000}"/>
    <cellStyle name="Normal 7 2 3 3 12" xfId="2680" xr:uid="{00000000-0005-0000-0000-0000F77D0000}"/>
    <cellStyle name="Normal 7 2 3 3 2" xfId="1135" xr:uid="{00000000-0005-0000-0000-0000F87D0000}"/>
    <cellStyle name="Normal 7 2 3 3 2 10" xfId="5403" xr:uid="{00000000-0005-0000-0000-0000F97D0000}"/>
    <cellStyle name="Normal 7 2 3 3 2 11" xfId="3086" xr:uid="{00000000-0005-0000-0000-0000FA7D0000}"/>
    <cellStyle name="Normal 7 2 3 3 2 2" xfId="1950" xr:uid="{00000000-0005-0000-0000-0000FB7D0000}"/>
    <cellStyle name="Normal 7 2 3 3 2 2 10" xfId="3898" xr:uid="{00000000-0005-0000-0000-0000FC7D0000}"/>
    <cellStyle name="Normal 7 2 3 3 2 2 2" xfId="7508" xr:uid="{00000000-0005-0000-0000-0000FD7D0000}"/>
    <cellStyle name="Normal 7 2 3 3 2 2 2 2" xfId="17851" xr:uid="{00000000-0005-0000-0000-0000FE7D0000}"/>
    <cellStyle name="Normal 7 2 3 3 2 2 2 2 2" xfId="41175" xr:uid="{00000000-0005-0000-0000-0000FF7D0000}"/>
    <cellStyle name="Normal 7 2 3 3 2 2 2 3" xfId="12677" xr:uid="{00000000-0005-0000-0000-0000007E0000}"/>
    <cellStyle name="Normal 7 2 3 3 2 2 2 3 2" xfId="35860" xr:uid="{00000000-0005-0000-0000-0000017E0000}"/>
    <cellStyle name="Normal 7 2 3 3 2 2 2 4" xfId="30550" xr:uid="{00000000-0005-0000-0000-0000027E0000}"/>
    <cellStyle name="Normal 7 2 3 3 2 2 2 5" xfId="25235" xr:uid="{00000000-0005-0000-0000-0000037E0000}"/>
    <cellStyle name="Normal 7 2 3 3 2 2 3" xfId="9141" xr:uid="{00000000-0005-0000-0000-0000047E0000}"/>
    <cellStyle name="Normal 7 2 3 3 2 2 3 2" xfId="19598" xr:uid="{00000000-0005-0000-0000-0000057E0000}"/>
    <cellStyle name="Normal 7 2 3 3 2 2 3 2 2" xfId="42943" xr:uid="{00000000-0005-0000-0000-0000067E0000}"/>
    <cellStyle name="Normal 7 2 3 3 2 2 3 3" xfId="14444" xr:uid="{00000000-0005-0000-0000-0000077E0000}"/>
    <cellStyle name="Normal 7 2 3 3 2 2 3 3 2" xfId="37628" xr:uid="{00000000-0005-0000-0000-0000087E0000}"/>
    <cellStyle name="Normal 7 2 3 3 2 2 3 4" xfId="32318" xr:uid="{00000000-0005-0000-0000-0000097E0000}"/>
    <cellStyle name="Normal 7 2 3 3 2 2 3 5" xfId="27003" xr:uid="{00000000-0005-0000-0000-00000A7E0000}"/>
    <cellStyle name="Normal 7 2 3 3 2 2 4" xfId="16225" xr:uid="{00000000-0005-0000-0000-00000B7E0000}"/>
    <cellStyle name="Normal 7 2 3 3 2 2 4 2" xfId="39412" xr:uid="{00000000-0005-0000-0000-00000C7E0000}"/>
    <cellStyle name="Normal 7 2 3 3 2 2 5" xfId="10916" xr:uid="{00000000-0005-0000-0000-00000D7E0000}"/>
    <cellStyle name="Normal 7 2 3 3 2 2 5 2" xfId="34097" xr:uid="{00000000-0005-0000-0000-00000E7E0000}"/>
    <cellStyle name="Normal 7 2 3 3 2 2 6" xfId="21543" xr:uid="{00000000-0005-0000-0000-00000F7E0000}"/>
    <cellStyle name="Normal 7 2 3 3 2 2 6 2" xfId="28787" xr:uid="{00000000-0005-0000-0000-0000107E0000}"/>
    <cellStyle name="Normal 7 2 3 3 2 2 7" xfId="23472" xr:uid="{00000000-0005-0000-0000-0000117E0000}"/>
    <cellStyle name="Normal 7 2 3 3 2 2 8" xfId="44738" xr:uid="{00000000-0005-0000-0000-0000127E0000}"/>
    <cellStyle name="Normal 7 2 3 3 2 2 9" xfId="5404" xr:uid="{00000000-0005-0000-0000-0000137E0000}"/>
    <cellStyle name="Normal 7 2 3 3 2 3" xfId="6708" xr:uid="{00000000-0005-0000-0000-0000147E0000}"/>
    <cellStyle name="Normal 7 2 3 3 2 3 2" xfId="17099" xr:uid="{00000000-0005-0000-0000-0000157E0000}"/>
    <cellStyle name="Normal 7 2 3 3 2 3 2 2" xfId="40363" xr:uid="{00000000-0005-0000-0000-0000167E0000}"/>
    <cellStyle name="Normal 7 2 3 3 2 3 3" xfId="11865" xr:uid="{00000000-0005-0000-0000-0000177E0000}"/>
    <cellStyle name="Normal 7 2 3 3 2 3 3 2" xfId="35048" xr:uid="{00000000-0005-0000-0000-0000187E0000}"/>
    <cellStyle name="Normal 7 2 3 3 2 3 4" xfId="29738" xr:uid="{00000000-0005-0000-0000-0000197E0000}"/>
    <cellStyle name="Normal 7 2 3 3 2 3 5" xfId="24423" xr:uid="{00000000-0005-0000-0000-00001A7E0000}"/>
    <cellStyle name="Normal 7 2 3 3 2 4" xfId="8388" xr:uid="{00000000-0005-0000-0000-00001B7E0000}"/>
    <cellStyle name="Normal 7 2 3 3 2 4 2" xfId="18786" xr:uid="{00000000-0005-0000-0000-00001C7E0000}"/>
    <cellStyle name="Normal 7 2 3 3 2 4 2 2" xfId="42131" xr:uid="{00000000-0005-0000-0000-00001D7E0000}"/>
    <cellStyle name="Normal 7 2 3 3 2 4 3" xfId="13632" xr:uid="{00000000-0005-0000-0000-00001E7E0000}"/>
    <cellStyle name="Normal 7 2 3 3 2 4 3 2" xfId="36816" xr:uid="{00000000-0005-0000-0000-00001F7E0000}"/>
    <cellStyle name="Normal 7 2 3 3 2 4 4" xfId="31506" xr:uid="{00000000-0005-0000-0000-0000207E0000}"/>
    <cellStyle name="Normal 7 2 3 3 2 4 5" xfId="26191" xr:uid="{00000000-0005-0000-0000-0000217E0000}"/>
    <cellStyle name="Normal 7 2 3 3 2 5" xfId="15413" xr:uid="{00000000-0005-0000-0000-0000227E0000}"/>
    <cellStyle name="Normal 7 2 3 3 2 5 2" xfId="38600" xr:uid="{00000000-0005-0000-0000-0000237E0000}"/>
    <cellStyle name="Normal 7 2 3 3 2 6" xfId="10104" xr:uid="{00000000-0005-0000-0000-0000247E0000}"/>
    <cellStyle name="Normal 7 2 3 3 2 6 2" xfId="33285" xr:uid="{00000000-0005-0000-0000-0000257E0000}"/>
    <cellStyle name="Normal 7 2 3 3 2 7" xfId="20731" xr:uid="{00000000-0005-0000-0000-0000267E0000}"/>
    <cellStyle name="Normal 7 2 3 3 2 7 2" xfId="27975" xr:uid="{00000000-0005-0000-0000-0000277E0000}"/>
    <cellStyle name="Normal 7 2 3 3 2 8" xfId="22660" xr:uid="{00000000-0005-0000-0000-0000287E0000}"/>
    <cellStyle name="Normal 7 2 3 3 2 9" xfId="43926" xr:uid="{00000000-0005-0000-0000-0000297E0000}"/>
    <cellStyle name="Normal 7 2 3 3 3" xfId="1543" xr:uid="{00000000-0005-0000-0000-00002A7E0000}"/>
    <cellStyle name="Normal 7 2 3 3 3 10" xfId="3492" xr:uid="{00000000-0005-0000-0000-00002B7E0000}"/>
    <cellStyle name="Normal 7 2 3 3 3 2" xfId="7108" xr:uid="{00000000-0005-0000-0000-00002C7E0000}"/>
    <cellStyle name="Normal 7 2 3 3 3 2 2" xfId="17469" xr:uid="{00000000-0005-0000-0000-00002D7E0000}"/>
    <cellStyle name="Normal 7 2 3 3 3 2 2 2" xfId="40769" xr:uid="{00000000-0005-0000-0000-00002E7E0000}"/>
    <cellStyle name="Normal 7 2 3 3 3 2 3" xfId="12271" xr:uid="{00000000-0005-0000-0000-00002F7E0000}"/>
    <cellStyle name="Normal 7 2 3 3 3 2 3 2" xfId="35454" xr:uid="{00000000-0005-0000-0000-0000307E0000}"/>
    <cellStyle name="Normal 7 2 3 3 3 2 4" xfId="30144" xr:uid="{00000000-0005-0000-0000-0000317E0000}"/>
    <cellStyle name="Normal 7 2 3 3 3 2 5" xfId="24829" xr:uid="{00000000-0005-0000-0000-0000327E0000}"/>
    <cellStyle name="Normal 7 2 3 3 3 3" xfId="8758" xr:uid="{00000000-0005-0000-0000-0000337E0000}"/>
    <cellStyle name="Normal 7 2 3 3 3 3 2" xfId="19192" xr:uid="{00000000-0005-0000-0000-0000347E0000}"/>
    <cellStyle name="Normal 7 2 3 3 3 3 2 2" xfId="42537" xr:uid="{00000000-0005-0000-0000-0000357E0000}"/>
    <cellStyle name="Normal 7 2 3 3 3 3 3" xfId="14038" xr:uid="{00000000-0005-0000-0000-0000367E0000}"/>
    <cellStyle name="Normal 7 2 3 3 3 3 3 2" xfId="37222" xr:uid="{00000000-0005-0000-0000-0000377E0000}"/>
    <cellStyle name="Normal 7 2 3 3 3 3 4" xfId="31912" xr:uid="{00000000-0005-0000-0000-0000387E0000}"/>
    <cellStyle name="Normal 7 2 3 3 3 3 5" xfId="26597" xr:uid="{00000000-0005-0000-0000-0000397E0000}"/>
    <cellStyle name="Normal 7 2 3 3 3 4" xfId="15819" xr:uid="{00000000-0005-0000-0000-00003A7E0000}"/>
    <cellStyle name="Normal 7 2 3 3 3 4 2" xfId="39006" xr:uid="{00000000-0005-0000-0000-00003B7E0000}"/>
    <cellStyle name="Normal 7 2 3 3 3 5" xfId="10510" xr:uid="{00000000-0005-0000-0000-00003C7E0000}"/>
    <cellStyle name="Normal 7 2 3 3 3 5 2" xfId="33691" xr:uid="{00000000-0005-0000-0000-00003D7E0000}"/>
    <cellStyle name="Normal 7 2 3 3 3 6" xfId="21137" xr:uid="{00000000-0005-0000-0000-00003E7E0000}"/>
    <cellStyle name="Normal 7 2 3 3 3 6 2" xfId="28381" xr:uid="{00000000-0005-0000-0000-00003F7E0000}"/>
    <cellStyle name="Normal 7 2 3 3 3 7" xfId="23066" xr:uid="{00000000-0005-0000-0000-0000407E0000}"/>
    <cellStyle name="Normal 7 2 3 3 3 8" xfId="44332" xr:uid="{00000000-0005-0000-0000-0000417E0000}"/>
    <cellStyle name="Normal 7 2 3 3 3 9" xfId="5405" xr:uid="{00000000-0005-0000-0000-0000427E0000}"/>
    <cellStyle name="Normal 7 2 3 3 4" xfId="6309" xr:uid="{00000000-0005-0000-0000-0000437E0000}"/>
    <cellStyle name="Normal 7 2 3 3 4 2" xfId="16741" xr:uid="{00000000-0005-0000-0000-0000447E0000}"/>
    <cellStyle name="Normal 7 2 3 3 4 2 2" xfId="39957" xr:uid="{00000000-0005-0000-0000-0000457E0000}"/>
    <cellStyle name="Normal 7 2 3 3 4 3" xfId="11459" xr:uid="{00000000-0005-0000-0000-0000467E0000}"/>
    <cellStyle name="Normal 7 2 3 3 4 3 2" xfId="34642" xr:uid="{00000000-0005-0000-0000-0000477E0000}"/>
    <cellStyle name="Normal 7 2 3 3 4 4" xfId="29332" xr:uid="{00000000-0005-0000-0000-0000487E0000}"/>
    <cellStyle name="Normal 7 2 3 3 4 5" xfId="24017" xr:uid="{00000000-0005-0000-0000-0000497E0000}"/>
    <cellStyle name="Normal 7 2 3 3 5" xfId="8030" xr:uid="{00000000-0005-0000-0000-00004A7E0000}"/>
    <cellStyle name="Normal 7 2 3 3 5 2" xfId="18381" xr:uid="{00000000-0005-0000-0000-00004B7E0000}"/>
    <cellStyle name="Normal 7 2 3 3 5 2 2" xfId="41725" xr:uid="{00000000-0005-0000-0000-00004C7E0000}"/>
    <cellStyle name="Normal 7 2 3 3 5 3" xfId="13226" xr:uid="{00000000-0005-0000-0000-00004D7E0000}"/>
    <cellStyle name="Normal 7 2 3 3 5 3 2" xfId="36410" xr:uid="{00000000-0005-0000-0000-00004E7E0000}"/>
    <cellStyle name="Normal 7 2 3 3 5 4" xfId="31100" xr:uid="{00000000-0005-0000-0000-00004F7E0000}"/>
    <cellStyle name="Normal 7 2 3 3 5 5" xfId="25785" xr:uid="{00000000-0005-0000-0000-0000507E0000}"/>
    <cellStyle name="Normal 7 2 3 3 6" xfId="15007" xr:uid="{00000000-0005-0000-0000-0000517E0000}"/>
    <cellStyle name="Normal 7 2 3 3 6 2" xfId="38194" xr:uid="{00000000-0005-0000-0000-0000527E0000}"/>
    <cellStyle name="Normal 7 2 3 3 7" xfId="9698" xr:uid="{00000000-0005-0000-0000-0000537E0000}"/>
    <cellStyle name="Normal 7 2 3 3 7 2" xfId="32879" xr:uid="{00000000-0005-0000-0000-0000547E0000}"/>
    <cellStyle name="Normal 7 2 3 3 8" xfId="20325" xr:uid="{00000000-0005-0000-0000-0000557E0000}"/>
    <cellStyle name="Normal 7 2 3 3 8 2" xfId="27569" xr:uid="{00000000-0005-0000-0000-0000567E0000}"/>
    <cellStyle name="Normal 7 2 3 3 9" xfId="22254" xr:uid="{00000000-0005-0000-0000-0000577E0000}"/>
    <cellStyle name="Normal 7 2 3 4" xfId="856" xr:uid="{00000000-0005-0000-0000-0000587E0000}"/>
    <cellStyle name="Normal 7 2 3 4 10" xfId="43649" xr:uid="{00000000-0005-0000-0000-0000597E0000}"/>
    <cellStyle name="Normal 7 2 3 4 11" xfId="5406" xr:uid="{00000000-0005-0000-0000-00005A7E0000}"/>
    <cellStyle name="Normal 7 2 3 4 12" xfId="2809" xr:uid="{00000000-0005-0000-0000-00005B7E0000}"/>
    <cellStyle name="Normal 7 2 3 4 2" xfId="1264" xr:uid="{00000000-0005-0000-0000-00005C7E0000}"/>
    <cellStyle name="Normal 7 2 3 4 2 10" xfId="5407" xr:uid="{00000000-0005-0000-0000-00005D7E0000}"/>
    <cellStyle name="Normal 7 2 3 4 2 11" xfId="3215" xr:uid="{00000000-0005-0000-0000-00005E7E0000}"/>
    <cellStyle name="Normal 7 2 3 4 2 2" xfId="2079" xr:uid="{00000000-0005-0000-0000-00005F7E0000}"/>
    <cellStyle name="Normal 7 2 3 4 2 2 10" xfId="4027" xr:uid="{00000000-0005-0000-0000-0000607E0000}"/>
    <cellStyle name="Normal 7 2 3 4 2 2 2" xfId="7635" xr:uid="{00000000-0005-0000-0000-0000617E0000}"/>
    <cellStyle name="Normal 7 2 3 4 2 2 2 2" xfId="17968" xr:uid="{00000000-0005-0000-0000-0000627E0000}"/>
    <cellStyle name="Normal 7 2 3 4 2 2 2 2 2" xfId="41304" xr:uid="{00000000-0005-0000-0000-0000637E0000}"/>
    <cellStyle name="Normal 7 2 3 4 2 2 2 3" xfId="12806" xr:uid="{00000000-0005-0000-0000-0000647E0000}"/>
    <cellStyle name="Normal 7 2 3 4 2 2 2 3 2" xfId="35989" xr:uid="{00000000-0005-0000-0000-0000657E0000}"/>
    <cellStyle name="Normal 7 2 3 4 2 2 2 4" xfId="30679" xr:uid="{00000000-0005-0000-0000-0000667E0000}"/>
    <cellStyle name="Normal 7 2 3 4 2 2 2 5" xfId="25364" xr:uid="{00000000-0005-0000-0000-0000677E0000}"/>
    <cellStyle name="Normal 7 2 3 4 2 2 3" xfId="9258" xr:uid="{00000000-0005-0000-0000-0000687E0000}"/>
    <cellStyle name="Normal 7 2 3 4 2 2 3 2" xfId="19727" xr:uid="{00000000-0005-0000-0000-0000697E0000}"/>
    <cellStyle name="Normal 7 2 3 4 2 2 3 2 2" xfId="43072" xr:uid="{00000000-0005-0000-0000-00006A7E0000}"/>
    <cellStyle name="Normal 7 2 3 4 2 2 3 3" xfId="14573" xr:uid="{00000000-0005-0000-0000-00006B7E0000}"/>
    <cellStyle name="Normal 7 2 3 4 2 2 3 3 2" xfId="37757" xr:uid="{00000000-0005-0000-0000-00006C7E0000}"/>
    <cellStyle name="Normal 7 2 3 4 2 2 3 4" xfId="32447" xr:uid="{00000000-0005-0000-0000-00006D7E0000}"/>
    <cellStyle name="Normal 7 2 3 4 2 2 3 5" xfId="27132" xr:uid="{00000000-0005-0000-0000-00006E7E0000}"/>
    <cellStyle name="Normal 7 2 3 4 2 2 4" xfId="16354" xr:uid="{00000000-0005-0000-0000-00006F7E0000}"/>
    <cellStyle name="Normal 7 2 3 4 2 2 4 2" xfId="39541" xr:uid="{00000000-0005-0000-0000-0000707E0000}"/>
    <cellStyle name="Normal 7 2 3 4 2 2 5" xfId="11045" xr:uid="{00000000-0005-0000-0000-0000717E0000}"/>
    <cellStyle name="Normal 7 2 3 4 2 2 5 2" xfId="34226" xr:uid="{00000000-0005-0000-0000-0000727E0000}"/>
    <cellStyle name="Normal 7 2 3 4 2 2 6" xfId="21672" xr:uid="{00000000-0005-0000-0000-0000737E0000}"/>
    <cellStyle name="Normal 7 2 3 4 2 2 6 2" xfId="28916" xr:uid="{00000000-0005-0000-0000-0000747E0000}"/>
    <cellStyle name="Normal 7 2 3 4 2 2 7" xfId="23601" xr:uid="{00000000-0005-0000-0000-0000757E0000}"/>
    <cellStyle name="Normal 7 2 3 4 2 2 8" xfId="44867" xr:uid="{00000000-0005-0000-0000-0000767E0000}"/>
    <cellStyle name="Normal 7 2 3 4 2 2 9" xfId="5408" xr:uid="{00000000-0005-0000-0000-0000777E0000}"/>
    <cellStyle name="Normal 7 2 3 4 2 3" xfId="6835" xr:uid="{00000000-0005-0000-0000-0000787E0000}"/>
    <cellStyle name="Normal 7 2 3 4 2 3 2" xfId="17204" xr:uid="{00000000-0005-0000-0000-0000797E0000}"/>
    <cellStyle name="Normal 7 2 3 4 2 3 2 2" xfId="40492" xr:uid="{00000000-0005-0000-0000-00007A7E0000}"/>
    <cellStyle name="Normal 7 2 3 4 2 3 3" xfId="11994" xr:uid="{00000000-0005-0000-0000-00007B7E0000}"/>
    <cellStyle name="Normal 7 2 3 4 2 3 3 2" xfId="35177" xr:uid="{00000000-0005-0000-0000-00007C7E0000}"/>
    <cellStyle name="Normal 7 2 3 4 2 3 4" xfId="29867" xr:uid="{00000000-0005-0000-0000-00007D7E0000}"/>
    <cellStyle name="Normal 7 2 3 4 2 3 5" xfId="24552" xr:uid="{00000000-0005-0000-0000-00007E7E0000}"/>
    <cellStyle name="Normal 7 2 3 4 2 4" xfId="8493" xr:uid="{00000000-0005-0000-0000-00007F7E0000}"/>
    <cellStyle name="Normal 7 2 3 4 2 4 2" xfId="18915" xr:uid="{00000000-0005-0000-0000-0000807E0000}"/>
    <cellStyle name="Normal 7 2 3 4 2 4 2 2" xfId="42260" xr:uid="{00000000-0005-0000-0000-0000817E0000}"/>
    <cellStyle name="Normal 7 2 3 4 2 4 3" xfId="13761" xr:uid="{00000000-0005-0000-0000-0000827E0000}"/>
    <cellStyle name="Normal 7 2 3 4 2 4 3 2" xfId="36945" xr:uid="{00000000-0005-0000-0000-0000837E0000}"/>
    <cellStyle name="Normal 7 2 3 4 2 4 4" xfId="31635" xr:uid="{00000000-0005-0000-0000-0000847E0000}"/>
    <cellStyle name="Normal 7 2 3 4 2 4 5" xfId="26320" xr:uid="{00000000-0005-0000-0000-0000857E0000}"/>
    <cellStyle name="Normal 7 2 3 4 2 5" xfId="15542" xr:uid="{00000000-0005-0000-0000-0000867E0000}"/>
    <cellStyle name="Normal 7 2 3 4 2 5 2" xfId="38729" xr:uid="{00000000-0005-0000-0000-0000877E0000}"/>
    <cellStyle name="Normal 7 2 3 4 2 6" xfId="10233" xr:uid="{00000000-0005-0000-0000-0000887E0000}"/>
    <cellStyle name="Normal 7 2 3 4 2 6 2" xfId="33414" xr:uid="{00000000-0005-0000-0000-0000897E0000}"/>
    <cellStyle name="Normal 7 2 3 4 2 7" xfId="20860" xr:uid="{00000000-0005-0000-0000-00008A7E0000}"/>
    <cellStyle name="Normal 7 2 3 4 2 7 2" xfId="28104" xr:uid="{00000000-0005-0000-0000-00008B7E0000}"/>
    <cellStyle name="Normal 7 2 3 4 2 8" xfId="22789" xr:uid="{00000000-0005-0000-0000-00008C7E0000}"/>
    <cellStyle name="Normal 7 2 3 4 2 9" xfId="44055" xr:uid="{00000000-0005-0000-0000-00008D7E0000}"/>
    <cellStyle name="Normal 7 2 3 4 3" xfId="1672" xr:uid="{00000000-0005-0000-0000-00008E7E0000}"/>
    <cellStyle name="Normal 7 2 3 4 3 10" xfId="3621" xr:uid="{00000000-0005-0000-0000-00008F7E0000}"/>
    <cellStyle name="Normal 7 2 3 4 3 2" xfId="7235" xr:uid="{00000000-0005-0000-0000-0000907E0000}"/>
    <cellStyle name="Normal 7 2 3 4 3 2 2" xfId="17586" xr:uid="{00000000-0005-0000-0000-0000917E0000}"/>
    <cellStyle name="Normal 7 2 3 4 3 2 2 2" xfId="40898" xr:uid="{00000000-0005-0000-0000-0000927E0000}"/>
    <cellStyle name="Normal 7 2 3 4 3 2 3" xfId="12400" xr:uid="{00000000-0005-0000-0000-0000937E0000}"/>
    <cellStyle name="Normal 7 2 3 4 3 2 3 2" xfId="35583" xr:uid="{00000000-0005-0000-0000-0000947E0000}"/>
    <cellStyle name="Normal 7 2 3 4 3 2 4" xfId="30273" xr:uid="{00000000-0005-0000-0000-0000957E0000}"/>
    <cellStyle name="Normal 7 2 3 4 3 2 5" xfId="24958" xr:uid="{00000000-0005-0000-0000-0000967E0000}"/>
    <cellStyle name="Normal 7 2 3 4 3 3" xfId="8875" xr:uid="{00000000-0005-0000-0000-0000977E0000}"/>
    <cellStyle name="Normal 7 2 3 4 3 3 2" xfId="19321" xr:uid="{00000000-0005-0000-0000-0000987E0000}"/>
    <cellStyle name="Normal 7 2 3 4 3 3 2 2" xfId="42666" xr:uid="{00000000-0005-0000-0000-0000997E0000}"/>
    <cellStyle name="Normal 7 2 3 4 3 3 3" xfId="14167" xr:uid="{00000000-0005-0000-0000-00009A7E0000}"/>
    <cellStyle name="Normal 7 2 3 4 3 3 3 2" xfId="37351" xr:uid="{00000000-0005-0000-0000-00009B7E0000}"/>
    <cellStyle name="Normal 7 2 3 4 3 3 4" xfId="32041" xr:uid="{00000000-0005-0000-0000-00009C7E0000}"/>
    <cellStyle name="Normal 7 2 3 4 3 3 5" xfId="26726" xr:uid="{00000000-0005-0000-0000-00009D7E0000}"/>
    <cellStyle name="Normal 7 2 3 4 3 4" xfId="15948" xr:uid="{00000000-0005-0000-0000-00009E7E0000}"/>
    <cellStyle name="Normal 7 2 3 4 3 4 2" xfId="39135" xr:uid="{00000000-0005-0000-0000-00009F7E0000}"/>
    <cellStyle name="Normal 7 2 3 4 3 5" xfId="10639" xr:uid="{00000000-0005-0000-0000-0000A07E0000}"/>
    <cellStyle name="Normal 7 2 3 4 3 5 2" xfId="33820" xr:uid="{00000000-0005-0000-0000-0000A17E0000}"/>
    <cellStyle name="Normal 7 2 3 4 3 6" xfId="21266" xr:uid="{00000000-0005-0000-0000-0000A27E0000}"/>
    <cellStyle name="Normal 7 2 3 4 3 6 2" xfId="28510" xr:uid="{00000000-0005-0000-0000-0000A37E0000}"/>
    <cellStyle name="Normal 7 2 3 4 3 7" xfId="23195" xr:uid="{00000000-0005-0000-0000-0000A47E0000}"/>
    <cellStyle name="Normal 7 2 3 4 3 8" xfId="44461" xr:uid="{00000000-0005-0000-0000-0000A57E0000}"/>
    <cellStyle name="Normal 7 2 3 4 3 9" xfId="5409" xr:uid="{00000000-0005-0000-0000-0000A67E0000}"/>
    <cellStyle name="Normal 7 2 3 4 4" xfId="6436" xr:uid="{00000000-0005-0000-0000-0000A77E0000}"/>
    <cellStyle name="Normal 7 2 3 4 4 2" xfId="16846" xr:uid="{00000000-0005-0000-0000-0000A87E0000}"/>
    <cellStyle name="Normal 7 2 3 4 4 2 2" xfId="40086" xr:uid="{00000000-0005-0000-0000-0000A97E0000}"/>
    <cellStyle name="Normal 7 2 3 4 4 3" xfId="11588" xr:uid="{00000000-0005-0000-0000-0000AA7E0000}"/>
    <cellStyle name="Normal 7 2 3 4 4 3 2" xfId="34771" xr:uid="{00000000-0005-0000-0000-0000AB7E0000}"/>
    <cellStyle name="Normal 7 2 3 4 4 4" xfId="29461" xr:uid="{00000000-0005-0000-0000-0000AC7E0000}"/>
    <cellStyle name="Normal 7 2 3 4 4 5" xfId="24146" xr:uid="{00000000-0005-0000-0000-0000AD7E0000}"/>
    <cellStyle name="Normal 7 2 3 4 5" xfId="8135" xr:uid="{00000000-0005-0000-0000-0000AE7E0000}"/>
    <cellStyle name="Normal 7 2 3 4 5 2" xfId="18510" xr:uid="{00000000-0005-0000-0000-0000AF7E0000}"/>
    <cellStyle name="Normal 7 2 3 4 5 2 2" xfId="41854" xr:uid="{00000000-0005-0000-0000-0000B07E0000}"/>
    <cellStyle name="Normal 7 2 3 4 5 3" xfId="13355" xr:uid="{00000000-0005-0000-0000-0000B17E0000}"/>
    <cellStyle name="Normal 7 2 3 4 5 3 2" xfId="36539" xr:uid="{00000000-0005-0000-0000-0000B27E0000}"/>
    <cellStyle name="Normal 7 2 3 4 5 4" xfId="31229" xr:uid="{00000000-0005-0000-0000-0000B37E0000}"/>
    <cellStyle name="Normal 7 2 3 4 5 5" xfId="25914" xr:uid="{00000000-0005-0000-0000-0000B47E0000}"/>
    <cellStyle name="Normal 7 2 3 4 6" xfId="15136" xr:uid="{00000000-0005-0000-0000-0000B57E0000}"/>
    <cellStyle name="Normal 7 2 3 4 6 2" xfId="38323" xr:uid="{00000000-0005-0000-0000-0000B67E0000}"/>
    <cellStyle name="Normal 7 2 3 4 7" xfId="9827" xr:uid="{00000000-0005-0000-0000-0000B77E0000}"/>
    <cellStyle name="Normal 7 2 3 4 7 2" xfId="33008" xr:uid="{00000000-0005-0000-0000-0000B87E0000}"/>
    <cellStyle name="Normal 7 2 3 4 8" xfId="20454" xr:uid="{00000000-0005-0000-0000-0000B97E0000}"/>
    <cellStyle name="Normal 7 2 3 4 8 2" xfId="27698" xr:uid="{00000000-0005-0000-0000-0000BA7E0000}"/>
    <cellStyle name="Normal 7 2 3 4 9" xfId="22383" xr:uid="{00000000-0005-0000-0000-0000BB7E0000}"/>
    <cellStyle name="Normal 7 2 3 5" xfId="1000" xr:uid="{00000000-0005-0000-0000-0000BC7E0000}"/>
    <cellStyle name="Normal 7 2 3 5 10" xfId="5410" xr:uid="{00000000-0005-0000-0000-0000BD7E0000}"/>
    <cellStyle name="Normal 7 2 3 5 11" xfId="2951" xr:uid="{00000000-0005-0000-0000-0000BE7E0000}"/>
    <cellStyle name="Normal 7 2 3 5 2" xfId="1815" xr:uid="{00000000-0005-0000-0000-0000BF7E0000}"/>
    <cellStyle name="Normal 7 2 3 5 2 10" xfId="3763" xr:uid="{00000000-0005-0000-0000-0000C07E0000}"/>
    <cellStyle name="Normal 7 2 3 5 2 2" xfId="7375" xr:uid="{00000000-0005-0000-0000-0000C17E0000}"/>
    <cellStyle name="Normal 7 2 3 5 2 2 2" xfId="17728" xr:uid="{00000000-0005-0000-0000-0000C27E0000}"/>
    <cellStyle name="Normal 7 2 3 5 2 2 2 2" xfId="41040" xr:uid="{00000000-0005-0000-0000-0000C37E0000}"/>
    <cellStyle name="Normal 7 2 3 5 2 2 3" xfId="12542" xr:uid="{00000000-0005-0000-0000-0000C47E0000}"/>
    <cellStyle name="Normal 7 2 3 5 2 2 3 2" xfId="35725" xr:uid="{00000000-0005-0000-0000-0000C57E0000}"/>
    <cellStyle name="Normal 7 2 3 5 2 2 4" xfId="30415" xr:uid="{00000000-0005-0000-0000-0000C67E0000}"/>
    <cellStyle name="Normal 7 2 3 5 2 2 5" xfId="25100" xr:uid="{00000000-0005-0000-0000-0000C77E0000}"/>
    <cellStyle name="Normal 7 2 3 5 2 3" xfId="9018" xr:uid="{00000000-0005-0000-0000-0000C87E0000}"/>
    <cellStyle name="Normal 7 2 3 5 2 3 2" xfId="19463" xr:uid="{00000000-0005-0000-0000-0000C97E0000}"/>
    <cellStyle name="Normal 7 2 3 5 2 3 2 2" xfId="42808" xr:uid="{00000000-0005-0000-0000-0000CA7E0000}"/>
    <cellStyle name="Normal 7 2 3 5 2 3 3" xfId="14309" xr:uid="{00000000-0005-0000-0000-0000CB7E0000}"/>
    <cellStyle name="Normal 7 2 3 5 2 3 3 2" xfId="37493" xr:uid="{00000000-0005-0000-0000-0000CC7E0000}"/>
    <cellStyle name="Normal 7 2 3 5 2 3 4" xfId="32183" xr:uid="{00000000-0005-0000-0000-0000CD7E0000}"/>
    <cellStyle name="Normal 7 2 3 5 2 3 5" xfId="26868" xr:uid="{00000000-0005-0000-0000-0000CE7E0000}"/>
    <cellStyle name="Normal 7 2 3 5 2 4" xfId="16090" xr:uid="{00000000-0005-0000-0000-0000CF7E0000}"/>
    <cellStyle name="Normal 7 2 3 5 2 4 2" xfId="39277" xr:uid="{00000000-0005-0000-0000-0000D07E0000}"/>
    <cellStyle name="Normal 7 2 3 5 2 5" xfId="10781" xr:uid="{00000000-0005-0000-0000-0000D17E0000}"/>
    <cellStyle name="Normal 7 2 3 5 2 5 2" xfId="33962" xr:uid="{00000000-0005-0000-0000-0000D27E0000}"/>
    <cellStyle name="Normal 7 2 3 5 2 6" xfId="21408" xr:uid="{00000000-0005-0000-0000-0000D37E0000}"/>
    <cellStyle name="Normal 7 2 3 5 2 6 2" xfId="28652" xr:uid="{00000000-0005-0000-0000-0000D47E0000}"/>
    <cellStyle name="Normal 7 2 3 5 2 7" xfId="23337" xr:uid="{00000000-0005-0000-0000-0000D57E0000}"/>
    <cellStyle name="Normal 7 2 3 5 2 8" xfId="44603" xr:uid="{00000000-0005-0000-0000-0000D67E0000}"/>
    <cellStyle name="Normal 7 2 3 5 2 9" xfId="5411" xr:uid="{00000000-0005-0000-0000-0000D77E0000}"/>
    <cellStyle name="Normal 7 2 3 5 3" xfId="6575" xr:uid="{00000000-0005-0000-0000-0000D87E0000}"/>
    <cellStyle name="Normal 7 2 3 5 3 2" xfId="16976" xr:uid="{00000000-0005-0000-0000-0000D97E0000}"/>
    <cellStyle name="Normal 7 2 3 5 3 2 2" xfId="40228" xr:uid="{00000000-0005-0000-0000-0000DA7E0000}"/>
    <cellStyle name="Normal 7 2 3 5 3 3" xfId="11730" xr:uid="{00000000-0005-0000-0000-0000DB7E0000}"/>
    <cellStyle name="Normal 7 2 3 5 3 3 2" xfId="34913" xr:uid="{00000000-0005-0000-0000-0000DC7E0000}"/>
    <cellStyle name="Normal 7 2 3 5 3 4" xfId="29603" xr:uid="{00000000-0005-0000-0000-0000DD7E0000}"/>
    <cellStyle name="Normal 7 2 3 5 3 5" xfId="24288" xr:uid="{00000000-0005-0000-0000-0000DE7E0000}"/>
    <cellStyle name="Normal 7 2 3 5 4" xfId="8265" xr:uid="{00000000-0005-0000-0000-0000DF7E0000}"/>
    <cellStyle name="Normal 7 2 3 5 4 2" xfId="18651" xr:uid="{00000000-0005-0000-0000-0000E07E0000}"/>
    <cellStyle name="Normal 7 2 3 5 4 2 2" xfId="41996" xr:uid="{00000000-0005-0000-0000-0000E17E0000}"/>
    <cellStyle name="Normal 7 2 3 5 4 3" xfId="13497" xr:uid="{00000000-0005-0000-0000-0000E27E0000}"/>
    <cellStyle name="Normal 7 2 3 5 4 3 2" xfId="36681" xr:uid="{00000000-0005-0000-0000-0000E37E0000}"/>
    <cellStyle name="Normal 7 2 3 5 4 4" xfId="31371" xr:uid="{00000000-0005-0000-0000-0000E47E0000}"/>
    <cellStyle name="Normal 7 2 3 5 4 5" xfId="26056" xr:uid="{00000000-0005-0000-0000-0000E57E0000}"/>
    <cellStyle name="Normal 7 2 3 5 5" xfId="15278" xr:uid="{00000000-0005-0000-0000-0000E67E0000}"/>
    <cellStyle name="Normal 7 2 3 5 5 2" xfId="38465" xr:uid="{00000000-0005-0000-0000-0000E77E0000}"/>
    <cellStyle name="Normal 7 2 3 5 6" xfId="9969" xr:uid="{00000000-0005-0000-0000-0000E87E0000}"/>
    <cellStyle name="Normal 7 2 3 5 6 2" xfId="33150" xr:uid="{00000000-0005-0000-0000-0000E97E0000}"/>
    <cellStyle name="Normal 7 2 3 5 7" xfId="20596" xr:uid="{00000000-0005-0000-0000-0000EA7E0000}"/>
    <cellStyle name="Normal 7 2 3 5 7 2" xfId="27840" xr:uid="{00000000-0005-0000-0000-0000EB7E0000}"/>
    <cellStyle name="Normal 7 2 3 5 8" xfId="22525" xr:uid="{00000000-0005-0000-0000-0000EC7E0000}"/>
    <cellStyle name="Normal 7 2 3 5 9" xfId="43791" xr:uid="{00000000-0005-0000-0000-0000ED7E0000}"/>
    <cellStyle name="Normal 7 2 3 6" xfId="581" xr:uid="{00000000-0005-0000-0000-0000EE7E0000}"/>
    <cellStyle name="Normal 7 2 3 6 10" xfId="2545" xr:uid="{00000000-0005-0000-0000-0000EF7E0000}"/>
    <cellStyle name="Normal 7 2 3 6 2" xfId="6176" xr:uid="{00000000-0005-0000-0000-0000F07E0000}"/>
    <cellStyle name="Normal 7 2 3 6 2 2" xfId="16618" xr:uid="{00000000-0005-0000-0000-0000F17E0000}"/>
    <cellStyle name="Normal 7 2 3 6 2 2 2" xfId="39822" xr:uid="{00000000-0005-0000-0000-0000F27E0000}"/>
    <cellStyle name="Normal 7 2 3 6 2 3" xfId="11324" xr:uid="{00000000-0005-0000-0000-0000F37E0000}"/>
    <cellStyle name="Normal 7 2 3 6 2 3 2" xfId="34507" xr:uid="{00000000-0005-0000-0000-0000F47E0000}"/>
    <cellStyle name="Normal 7 2 3 6 2 4" xfId="29197" xr:uid="{00000000-0005-0000-0000-0000F57E0000}"/>
    <cellStyle name="Normal 7 2 3 6 2 5" xfId="23882" xr:uid="{00000000-0005-0000-0000-0000F67E0000}"/>
    <cellStyle name="Normal 7 2 3 6 3" xfId="7907" xr:uid="{00000000-0005-0000-0000-0000F77E0000}"/>
    <cellStyle name="Normal 7 2 3 6 3 2" xfId="18246" xr:uid="{00000000-0005-0000-0000-0000F87E0000}"/>
    <cellStyle name="Normal 7 2 3 6 3 2 2" xfId="41590" xr:uid="{00000000-0005-0000-0000-0000F97E0000}"/>
    <cellStyle name="Normal 7 2 3 6 3 3" xfId="13091" xr:uid="{00000000-0005-0000-0000-0000FA7E0000}"/>
    <cellStyle name="Normal 7 2 3 6 3 3 2" xfId="36275" xr:uid="{00000000-0005-0000-0000-0000FB7E0000}"/>
    <cellStyle name="Normal 7 2 3 6 3 4" xfId="30965" xr:uid="{00000000-0005-0000-0000-0000FC7E0000}"/>
    <cellStyle name="Normal 7 2 3 6 3 5" xfId="25650" xr:uid="{00000000-0005-0000-0000-0000FD7E0000}"/>
    <cellStyle name="Normal 7 2 3 6 4" xfId="14872" xr:uid="{00000000-0005-0000-0000-0000FE7E0000}"/>
    <cellStyle name="Normal 7 2 3 6 4 2" xfId="38059" xr:uid="{00000000-0005-0000-0000-0000FF7E0000}"/>
    <cellStyle name="Normal 7 2 3 6 5" xfId="9563" xr:uid="{00000000-0005-0000-0000-0000007F0000}"/>
    <cellStyle name="Normal 7 2 3 6 5 2" xfId="32744" xr:uid="{00000000-0005-0000-0000-0000017F0000}"/>
    <cellStyle name="Normal 7 2 3 6 6" xfId="20190" xr:uid="{00000000-0005-0000-0000-0000027F0000}"/>
    <cellStyle name="Normal 7 2 3 6 6 2" xfId="27434" xr:uid="{00000000-0005-0000-0000-0000037F0000}"/>
    <cellStyle name="Normal 7 2 3 6 7" xfId="22119" xr:uid="{00000000-0005-0000-0000-0000047F0000}"/>
    <cellStyle name="Normal 7 2 3 6 8" xfId="43385" xr:uid="{00000000-0005-0000-0000-0000057F0000}"/>
    <cellStyle name="Normal 7 2 3 6 9" xfId="5412" xr:uid="{00000000-0005-0000-0000-0000067F0000}"/>
    <cellStyle name="Normal 7 2 3 7" xfId="1408" xr:uid="{00000000-0005-0000-0000-0000077F0000}"/>
    <cellStyle name="Normal 7 2 3 7 10" xfId="3357" xr:uid="{00000000-0005-0000-0000-0000087F0000}"/>
    <cellStyle name="Normal 7 2 3 7 2" xfId="6975" xr:uid="{00000000-0005-0000-0000-0000097F0000}"/>
    <cellStyle name="Normal 7 2 3 7 2 2" xfId="17346" xr:uid="{00000000-0005-0000-0000-00000A7F0000}"/>
    <cellStyle name="Normal 7 2 3 7 2 2 2" xfId="40634" xr:uid="{00000000-0005-0000-0000-00000B7F0000}"/>
    <cellStyle name="Normal 7 2 3 7 2 3" xfId="12136" xr:uid="{00000000-0005-0000-0000-00000C7F0000}"/>
    <cellStyle name="Normal 7 2 3 7 2 3 2" xfId="35319" xr:uid="{00000000-0005-0000-0000-00000D7F0000}"/>
    <cellStyle name="Normal 7 2 3 7 2 4" xfId="30009" xr:uid="{00000000-0005-0000-0000-00000E7F0000}"/>
    <cellStyle name="Normal 7 2 3 7 2 5" xfId="24694" xr:uid="{00000000-0005-0000-0000-00000F7F0000}"/>
    <cellStyle name="Normal 7 2 3 7 3" xfId="8635" xr:uid="{00000000-0005-0000-0000-0000107F0000}"/>
    <cellStyle name="Normal 7 2 3 7 3 2" xfId="19057" xr:uid="{00000000-0005-0000-0000-0000117F0000}"/>
    <cellStyle name="Normal 7 2 3 7 3 2 2" xfId="42402" xr:uid="{00000000-0005-0000-0000-0000127F0000}"/>
    <cellStyle name="Normal 7 2 3 7 3 3" xfId="13903" xr:uid="{00000000-0005-0000-0000-0000137F0000}"/>
    <cellStyle name="Normal 7 2 3 7 3 3 2" xfId="37087" xr:uid="{00000000-0005-0000-0000-0000147F0000}"/>
    <cellStyle name="Normal 7 2 3 7 3 4" xfId="31777" xr:uid="{00000000-0005-0000-0000-0000157F0000}"/>
    <cellStyle name="Normal 7 2 3 7 3 5" xfId="26462" xr:uid="{00000000-0005-0000-0000-0000167F0000}"/>
    <cellStyle name="Normal 7 2 3 7 4" xfId="15684" xr:uid="{00000000-0005-0000-0000-0000177F0000}"/>
    <cellStyle name="Normal 7 2 3 7 4 2" xfId="38871" xr:uid="{00000000-0005-0000-0000-0000187F0000}"/>
    <cellStyle name="Normal 7 2 3 7 5" xfId="10375" xr:uid="{00000000-0005-0000-0000-0000197F0000}"/>
    <cellStyle name="Normal 7 2 3 7 5 2" xfId="33556" xr:uid="{00000000-0005-0000-0000-00001A7F0000}"/>
    <cellStyle name="Normal 7 2 3 7 6" xfId="21002" xr:uid="{00000000-0005-0000-0000-00001B7F0000}"/>
    <cellStyle name="Normal 7 2 3 7 6 2" xfId="28246" xr:uid="{00000000-0005-0000-0000-00001C7F0000}"/>
    <cellStyle name="Normal 7 2 3 7 7" xfId="22931" xr:uid="{00000000-0005-0000-0000-00001D7F0000}"/>
    <cellStyle name="Normal 7 2 3 7 8" xfId="44197" xr:uid="{00000000-0005-0000-0000-00001E7F0000}"/>
    <cellStyle name="Normal 7 2 3 7 9" xfId="5413" xr:uid="{00000000-0005-0000-0000-00001F7F0000}"/>
    <cellStyle name="Normal 7 2 3 8" xfId="6043" xr:uid="{00000000-0005-0000-0000-0000207F0000}"/>
    <cellStyle name="Normal 7 2 3 8 2" xfId="16498" xr:uid="{00000000-0005-0000-0000-0000217F0000}"/>
    <cellStyle name="Normal 7 2 3 8 2 2" xfId="39688" xr:uid="{00000000-0005-0000-0000-0000227F0000}"/>
    <cellStyle name="Normal 7 2 3 8 3" xfId="11190" xr:uid="{00000000-0005-0000-0000-0000237F0000}"/>
    <cellStyle name="Normal 7 2 3 8 3 2" xfId="34373" xr:uid="{00000000-0005-0000-0000-0000247F0000}"/>
    <cellStyle name="Normal 7 2 3 8 4" xfId="29063" xr:uid="{00000000-0005-0000-0000-0000257F0000}"/>
    <cellStyle name="Normal 7 2 3 8 5" xfId="23748" xr:uid="{00000000-0005-0000-0000-0000267F0000}"/>
    <cellStyle name="Normal 7 2 3 9" xfId="7786" xr:uid="{00000000-0005-0000-0000-0000277F0000}"/>
    <cellStyle name="Normal 7 2 3 9 2" xfId="18114" xr:uid="{00000000-0005-0000-0000-0000287F0000}"/>
    <cellStyle name="Normal 7 2 3 9 2 2" xfId="41456" xr:uid="{00000000-0005-0000-0000-0000297F0000}"/>
    <cellStyle name="Normal 7 2 3 9 3" xfId="12957" xr:uid="{00000000-0005-0000-0000-00002A7F0000}"/>
    <cellStyle name="Normal 7 2 3 9 3 2" xfId="36141" xr:uid="{00000000-0005-0000-0000-00002B7F0000}"/>
    <cellStyle name="Normal 7 2 3 9 4" xfId="30831" xr:uid="{00000000-0005-0000-0000-00002C7F0000}"/>
    <cellStyle name="Normal 7 2 3 9 5" xfId="25516" xr:uid="{00000000-0005-0000-0000-00002D7F0000}"/>
    <cellStyle name="Normal 7 2 4" xfId="479" xr:uid="{00000000-0005-0000-0000-00002E7F0000}"/>
    <cellStyle name="Normal 7 2 4 10" xfId="9461" xr:uid="{00000000-0005-0000-0000-00002F7F0000}"/>
    <cellStyle name="Normal 7 2 4 10 2" xfId="32642" xr:uid="{00000000-0005-0000-0000-0000307F0000}"/>
    <cellStyle name="Normal 7 2 4 11" xfId="20088" xr:uid="{00000000-0005-0000-0000-0000317F0000}"/>
    <cellStyle name="Normal 7 2 4 11 2" xfId="27332" xr:uid="{00000000-0005-0000-0000-0000327F0000}"/>
    <cellStyle name="Normal 7 2 4 12" xfId="22017" xr:uid="{00000000-0005-0000-0000-0000337F0000}"/>
    <cellStyle name="Normal 7 2 4 13" xfId="43283" xr:uid="{00000000-0005-0000-0000-0000347F0000}"/>
    <cellStyle name="Normal 7 2 4 14" xfId="5414" xr:uid="{00000000-0005-0000-0000-0000357F0000}"/>
    <cellStyle name="Normal 7 2 4 15" xfId="2443" xr:uid="{00000000-0005-0000-0000-0000367F0000}"/>
    <cellStyle name="Normal 7 2 4 2" xfId="751" xr:uid="{00000000-0005-0000-0000-0000377F0000}"/>
    <cellStyle name="Normal 7 2 4 2 10" xfId="43552" xr:uid="{00000000-0005-0000-0000-0000387F0000}"/>
    <cellStyle name="Normal 7 2 4 2 11" xfId="5415" xr:uid="{00000000-0005-0000-0000-0000397F0000}"/>
    <cellStyle name="Normal 7 2 4 2 12" xfId="2712" xr:uid="{00000000-0005-0000-0000-00003A7F0000}"/>
    <cellStyle name="Normal 7 2 4 2 2" xfId="1167" xr:uid="{00000000-0005-0000-0000-00003B7F0000}"/>
    <cellStyle name="Normal 7 2 4 2 2 10" xfId="5416" xr:uid="{00000000-0005-0000-0000-00003C7F0000}"/>
    <cellStyle name="Normal 7 2 4 2 2 11" xfId="3118" xr:uid="{00000000-0005-0000-0000-00003D7F0000}"/>
    <cellStyle name="Normal 7 2 4 2 2 2" xfId="1982" xr:uid="{00000000-0005-0000-0000-00003E7F0000}"/>
    <cellStyle name="Normal 7 2 4 2 2 2 10" xfId="3930" xr:uid="{00000000-0005-0000-0000-00003F7F0000}"/>
    <cellStyle name="Normal 7 2 4 2 2 2 2" xfId="7539" xr:uid="{00000000-0005-0000-0000-0000407F0000}"/>
    <cellStyle name="Normal 7 2 4 2 2 2 2 2" xfId="17883" xr:uid="{00000000-0005-0000-0000-0000417F0000}"/>
    <cellStyle name="Normal 7 2 4 2 2 2 2 2 2" xfId="41207" xr:uid="{00000000-0005-0000-0000-0000427F0000}"/>
    <cellStyle name="Normal 7 2 4 2 2 2 2 3" xfId="12709" xr:uid="{00000000-0005-0000-0000-0000437F0000}"/>
    <cellStyle name="Normal 7 2 4 2 2 2 2 3 2" xfId="35892" xr:uid="{00000000-0005-0000-0000-0000447F0000}"/>
    <cellStyle name="Normal 7 2 4 2 2 2 2 4" xfId="30582" xr:uid="{00000000-0005-0000-0000-0000457F0000}"/>
    <cellStyle name="Normal 7 2 4 2 2 2 2 5" xfId="25267" xr:uid="{00000000-0005-0000-0000-0000467F0000}"/>
    <cellStyle name="Normal 7 2 4 2 2 2 3" xfId="9173" xr:uid="{00000000-0005-0000-0000-0000477F0000}"/>
    <cellStyle name="Normal 7 2 4 2 2 2 3 2" xfId="19630" xr:uid="{00000000-0005-0000-0000-0000487F0000}"/>
    <cellStyle name="Normal 7 2 4 2 2 2 3 2 2" xfId="42975" xr:uid="{00000000-0005-0000-0000-0000497F0000}"/>
    <cellStyle name="Normal 7 2 4 2 2 2 3 3" xfId="14476" xr:uid="{00000000-0005-0000-0000-00004A7F0000}"/>
    <cellStyle name="Normal 7 2 4 2 2 2 3 3 2" xfId="37660" xr:uid="{00000000-0005-0000-0000-00004B7F0000}"/>
    <cellStyle name="Normal 7 2 4 2 2 2 3 4" xfId="32350" xr:uid="{00000000-0005-0000-0000-00004C7F0000}"/>
    <cellStyle name="Normal 7 2 4 2 2 2 3 5" xfId="27035" xr:uid="{00000000-0005-0000-0000-00004D7F0000}"/>
    <cellStyle name="Normal 7 2 4 2 2 2 4" xfId="16257" xr:uid="{00000000-0005-0000-0000-00004E7F0000}"/>
    <cellStyle name="Normal 7 2 4 2 2 2 4 2" xfId="39444" xr:uid="{00000000-0005-0000-0000-00004F7F0000}"/>
    <cellStyle name="Normal 7 2 4 2 2 2 5" xfId="10948" xr:uid="{00000000-0005-0000-0000-0000507F0000}"/>
    <cellStyle name="Normal 7 2 4 2 2 2 5 2" xfId="34129" xr:uid="{00000000-0005-0000-0000-0000517F0000}"/>
    <cellStyle name="Normal 7 2 4 2 2 2 6" xfId="21575" xr:uid="{00000000-0005-0000-0000-0000527F0000}"/>
    <cellStyle name="Normal 7 2 4 2 2 2 6 2" xfId="28819" xr:uid="{00000000-0005-0000-0000-0000537F0000}"/>
    <cellStyle name="Normal 7 2 4 2 2 2 7" xfId="23504" xr:uid="{00000000-0005-0000-0000-0000547F0000}"/>
    <cellStyle name="Normal 7 2 4 2 2 2 8" xfId="44770" xr:uid="{00000000-0005-0000-0000-0000557F0000}"/>
    <cellStyle name="Normal 7 2 4 2 2 2 9" xfId="5417" xr:uid="{00000000-0005-0000-0000-0000567F0000}"/>
    <cellStyle name="Normal 7 2 4 2 2 3" xfId="6739" xr:uid="{00000000-0005-0000-0000-0000577F0000}"/>
    <cellStyle name="Normal 7 2 4 2 2 3 2" xfId="17131" xr:uid="{00000000-0005-0000-0000-0000587F0000}"/>
    <cellStyle name="Normal 7 2 4 2 2 3 2 2" xfId="40395" xr:uid="{00000000-0005-0000-0000-0000597F0000}"/>
    <cellStyle name="Normal 7 2 4 2 2 3 3" xfId="11897" xr:uid="{00000000-0005-0000-0000-00005A7F0000}"/>
    <cellStyle name="Normal 7 2 4 2 2 3 3 2" xfId="35080" xr:uid="{00000000-0005-0000-0000-00005B7F0000}"/>
    <cellStyle name="Normal 7 2 4 2 2 3 4" xfId="29770" xr:uid="{00000000-0005-0000-0000-00005C7F0000}"/>
    <cellStyle name="Normal 7 2 4 2 2 3 5" xfId="24455" xr:uid="{00000000-0005-0000-0000-00005D7F0000}"/>
    <cellStyle name="Normal 7 2 4 2 2 4" xfId="8420" xr:uid="{00000000-0005-0000-0000-00005E7F0000}"/>
    <cellStyle name="Normal 7 2 4 2 2 4 2" xfId="18818" xr:uid="{00000000-0005-0000-0000-00005F7F0000}"/>
    <cellStyle name="Normal 7 2 4 2 2 4 2 2" xfId="42163" xr:uid="{00000000-0005-0000-0000-0000607F0000}"/>
    <cellStyle name="Normal 7 2 4 2 2 4 3" xfId="13664" xr:uid="{00000000-0005-0000-0000-0000617F0000}"/>
    <cellStyle name="Normal 7 2 4 2 2 4 3 2" xfId="36848" xr:uid="{00000000-0005-0000-0000-0000627F0000}"/>
    <cellStyle name="Normal 7 2 4 2 2 4 4" xfId="31538" xr:uid="{00000000-0005-0000-0000-0000637F0000}"/>
    <cellStyle name="Normal 7 2 4 2 2 4 5" xfId="26223" xr:uid="{00000000-0005-0000-0000-0000647F0000}"/>
    <cellStyle name="Normal 7 2 4 2 2 5" xfId="15445" xr:uid="{00000000-0005-0000-0000-0000657F0000}"/>
    <cellStyle name="Normal 7 2 4 2 2 5 2" xfId="38632" xr:uid="{00000000-0005-0000-0000-0000667F0000}"/>
    <cellStyle name="Normal 7 2 4 2 2 6" xfId="10136" xr:uid="{00000000-0005-0000-0000-0000677F0000}"/>
    <cellStyle name="Normal 7 2 4 2 2 6 2" xfId="33317" xr:uid="{00000000-0005-0000-0000-0000687F0000}"/>
    <cellStyle name="Normal 7 2 4 2 2 7" xfId="20763" xr:uid="{00000000-0005-0000-0000-0000697F0000}"/>
    <cellStyle name="Normal 7 2 4 2 2 7 2" xfId="28007" xr:uid="{00000000-0005-0000-0000-00006A7F0000}"/>
    <cellStyle name="Normal 7 2 4 2 2 8" xfId="22692" xr:uid="{00000000-0005-0000-0000-00006B7F0000}"/>
    <cellStyle name="Normal 7 2 4 2 2 9" xfId="43958" xr:uid="{00000000-0005-0000-0000-00006C7F0000}"/>
    <cellStyle name="Normal 7 2 4 2 3" xfId="1575" xr:uid="{00000000-0005-0000-0000-00006D7F0000}"/>
    <cellStyle name="Normal 7 2 4 2 3 10" xfId="3524" xr:uid="{00000000-0005-0000-0000-00006E7F0000}"/>
    <cellStyle name="Normal 7 2 4 2 3 2" xfId="7139" xr:uid="{00000000-0005-0000-0000-00006F7F0000}"/>
    <cellStyle name="Normal 7 2 4 2 3 2 2" xfId="17501" xr:uid="{00000000-0005-0000-0000-0000707F0000}"/>
    <cellStyle name="Normal 7 2 4 2 3 2 2 2" xfId="40801" xr:uid="{00000000-0005-0000-0000-0000717F0000}"/>
    <cellStyle name="Normal 7 2 4 2 3 2 3" xfId="12303" xr:uid="{00000000-0005-0000-0000-0000727F0000}"/>
    <cellStyle name="Normal 7 2 4 2 3 2 3 2" xfId="35486" xr:uid="{00000000-0005-0000-0000-0000737F0000}"/>
    <cellStyle name="Normal 7 2 4 2 3 2 4" xfId="30176" xr:uid="{00000000-0005-0000-0000-0000747F0000}"/>
    <cellStyle name="Normal 7 2 4 2 3 2 5" xfId="24861" xr:uid="{00000000-0005-0000-0000-0000757F0000}"/>
    <cellStyle name="Normal 7 2 4 2 3 3" xfId="8790" xr:uid="{00000000-0005-0000-0000-0000767F0000}"/>
    <cellStyle name="Normal 7 2 4 2 3 3 2" xfId="19224" xr:uid="{00000000-0005-0000-0000-0000777F0000}"/>
    <cellStyle name="Normal 7 2 4 2 3 3 2 2" xfId="42569" xr:uid="{00000000-0005-0000-0000-0000787F0000}"/>
    <cellStyle name="Normal 7 2 4 2 3 3 3" xfId="14070" xr:uid="{00000000-0005-0000-0000-0000797F0000}"/>
    <cellStyle name="Normal 7 2 4 2 3 3 3 2" xfId="37254" xr:uid="{00000000-0005-0000-0000-00007A7F0000}"/>
    <cellStyle name="Normal 7 2 4 2 3 3 4" xfId="31944" xr:uid="{00000000-0005-0000-0000-00007B7F0000}"/>
    <cellStyle name="Normal 7 2 4 2 3 3 5" xfId="26629" xr:uid="{00000000-0005-0000-0000-00007C7F0000}"/>
    <cellStyle name="Normal 7 2 4 2 3 4" xfId="15851" xr:uid="{00000000-0005-0000-0000-00007D7F0000}"/>
    <cellStyle name="Normal 7 2 4 2 3 4 2" xfId="39038" xr:uid="{00000000-0005-0000-0000-00007E7F0000}"/>
    <cellStyle name="Normal 7 2 4 2 3 5" xfId="10542" xr:uid="{00000000-0005-0000-0000-00007F7F0000}"/>
    <cellStyle name="Normal 7 2 4 2 3 5 2" xfId="33723" xr:uid="{00000000-0005-0000-0000-0000807F0000}"/>
    <cellStyle name="Normal 7 2 4 2 3 6" xfId="21169" xr:uid="{00000000-0005-0000-0000-0000817F0000}"/>
    <cellStyle name="Normal 7 2 4 2 3 6 2" xfId="28413" xr:uid="{00000000-0005-0000-0000-0000827F0000}"/>
    <cellStyle name="Normal 7 2 4 2 3 7" xfId="23098" xr:uid="{00000000-0005-0000-0000-0000837F0000}"/>
    <cellStyle name="Normal 7 2 4 2 3 8" xfId="44364" xr:uid="{00000000-0005-0000-0000-0000847F0000}"/>
    <cellStyle name="Normal 7 2 4 2 3 9" xfId="5418" xr:uid="{00000000-0005-0000-0000-0000857F0000}"/>
    <cellStyle name="Normal 7 2 4 2 4" xfId="6340" xr:uid="{00000000-0005-0000-0000-0000867F0000}"/>
    <cellStyle name="Normal 7 2 4 2 4 2" xfId="16773" xr:uid="{00000000-0005-0000-0000-0000877F0000}"/>
    <cellStyle name="Normal 7 2 4 2 4 2 2" xfId="39989" xr:uid="{00000000-0005-0000-0000-0000887F0000}"/>
    <cellStyle name="Normal 7 2 4 2 4 3" xfId="11491" xr:uid="{00000000-0005-0000-0000-0000897F0000}"/>
    <cellStyle name="Normal 7 2 4 2 4 3 2" xfId="34674" xr:uid="{00000000-0005-0000-0000-00008A7F0000}"/>
    <cellStyle name="Normal 7 2 4 2 4 4" xfId="29364" xr:uid="{00000000-0005-0000-0000-00008B7F0000}"/>
    <cellStyle name="Normal 7 2 4 2 4 5" xfId="24049" xr:uid="{00000000-0005-0000-0000-00008C7F0000}"/>
    <cellStyle name="Normal 7 2 4 2 5" xfId="8062" xr:uid="{00000000-0005-0000-0000-00008D7F0000}"/>
    <cellStyle name="Normal 7 2 4 2 5 2" xfId="18413" xr:uid="{00000000-0005-0000-0000-00008E7F0000}"/>
    <cellStyle name="Normal 7 2 4 2 5 2 2" xfId="41757" xr:uid="{00000000-0005-0000-0000-00008F7F0000}"/>
    <cellStyle name="Normal 7 2 4 2 5 3" xfId="13258" xr:uid="{00000000-0005-0000-0000-0000907F0000}"/>
    <cellStyle name="Normal 7 2 4 2 5 3 2" xfId="36442" xr:uid="{00000000-0005-0000-0000-0000917F0000}"/>
    <cellStyle name="Normal 7 2 4 2 5 4" xfId="31132" xr:uid="{00000000-0005-0000-0000-0000927F0000}"/>
    <cellStyle name="Normal 7 2 4 2 5 5" xfId="25817" xr:uid="{00000000-0005-0000-0000-0000937F0000}"/>
    <cellStyle name="Normal 7 2 4 2 6" xfId="15039" xr:uid="{00000000-0005-0000-0000-0000947F0000}"/>
    <cellStyle name="Normal 7 2 4 2 6 2" xfId="38226" xr:uid="{00000000-0005-0000-0000-0000957F0000}"/>
    <cellStyle name="Normal 7 2 4 2 7" xfId="9730" xr:uid="{00000000-0005-0000-0000-0000967F0000}"/>
    <cellStyle name="Normal 7 2 4 2 7 2" xfId="32911" xr:uid="{00000000-0005-0000-0000-0000977F0000}"/>
    <cellStyle name="Normal 7 2 4 2 8" xfId="20357" xr:uid="{00000000-0005-0000-0000-0000987F0000}"/>
    <cellStyle name="Normal 7 2 4 2 8 2" xfId="27601" xr:uid="{00000000-0005-0000-0000-0000997F0000}"/>
    <cellStyle name="Normal 7 2 4 2 9" xfId="22286" xr:uid="{00000000-0005-0000-0000-00009A7F0000}"/>
    <cellStyle name="Normal 7 2 4 3" xfId="888" xr:uid="{00000000-0005-0000-0000-00009B7F0000}"/>
    <cellStyle name="Normal 7 2 4 3 10" xfId="43681" xr:uid="{00000000-0005-0000-0000-00009C7F0000}"/>
    <cellStyle name="Normal 7 2 4 3 11" xfId="5419" xr:uid="{00000000-0005-0000-0000-00009D7F0000}"/>
    <cellStyle name="Normal 7 2 4 3 12" xfId="2841" xr:uid="{00000000-0005-0000-0000-00009E7F0000}"/>
    <cellStyle name="Normal 7 2 4 3 2" xfId="1296" xr:uid="{00000000-0005-0000-0000-00009F7F0000}"/>
    <cellStyle name="Normal 7 2 4 3 2 10" xfId="5420" xr:uid="{00000000-0005-0000-0000-0000A07F0000}"/>
    <cellStyle name="Normal 7 2 4 3 2 11" xfId="3247" xr:uid="{00000000-0005-0000-0000-0000A17F0000}"/>
    <cellStyle name="Normal 7 2 4 3 2 2" xfId="2111" xr:uid="{00000000-0005-0000-0000-0000A27F0000}"/>
    <cellStyle name="Normal 7 2 4 3 2 2 10" xfId="4059" xr:uid="{00000000-0005-0000-0000-0000A37F0000}"/>
    <cellStyle name="Normal 7 2 4 3 2 2 2" xfId="7666" xr:uid="{00000000-0005-0000-0000-0000A47F0000}"/>
    <cellStyle name="Normal 7 2 4 3 2 2 2 2" xfId="18000" xr:uid="{00000000-0005-0000-0000-0000A57F0000}"/>
    <cellStyle name="Normal 7 2 4 3 2 2 2 2 2" xfId="41336" xr:uid="{00000000-0005-0000-0000-0000A67F0000}"/>
    <cellStyle name="Normal 7 2 4 3 2 2 2 3" xfId="12838" xr:uid="{00000000-0005-0000-0000-0000A77F0000}"/>
    <cellStyle name="Normal 7 2 4 3 2 2 2 3 2" xfId="36021" xr:uid="{00000000-0005-0000-0000-0000A87F0000}"/>
    <cellStyle name="Normal 7 2 4 3 2 2 2 4" xfId="30711" xr:uid="{00000000-0005-0000-0000-0000A97F0000}"/>
    <cellStyle name="Normal 7 2 4 3 2 2 2 5" xfId="25396" xr:uid="{00000000-0005-0000-0000-0000AA7F0000}"/>
    <cellStyle name="Normal 7 2 4 3 2 2 3" xfId="9290" xr:uid="{00000000-0005-0000-0000-0000AB7F0000}"/>
    <cellStyle name="Normal 7 2 4 3 2 2 3 2" xfId="19759" xr:uid="{00000000-0005-0000-0000-0000AC7F0000}"/>
    <cellStyle name="Normal 7 2 4 3 2 2 3 2 2" xfId="43104" xr:uid="{00000000-0005-0000-0000-0000AD7F0000}"/>
    <cellStyle name="Normal 7 2 4 3 2 2 3 3" xfId="14605" xr:uid="{00000000-0005-0000-0000-0000AE7F0000}"/>
    <cellStyle name="Normal 7 2 4 3 2 2 3 3 2" xfId="37789" xr:uid="{00000000-0005-0000-0000-0000AF7F0000}"/>
    <cellStyle name="Normal 7 2 4 3 2 2 3 4" xfId="32479" xr:uid="{00000000-0005-0000-0000-0000B07F0000}"/>
    <cellStyle name="Normal 7 2 4 3 2 2 3 5" xfId="27164" xr:uid="{00000000-0005-0000-0000-0000B17F0000}"/>
    <cellStyle name="Normal 7 2 4 3 2 2 4" xfId="16386" xr:uid="{00000000-0005-0000-0000-0000B27F0000}"/>
    <cellStyle name="Normal 7 2 4 3 2 2 4 2" xfId="39573" xr:uid="{00000000-0005-0000-0000-0000B37F0000}"/>
    <cellStyle name="Normal 7 2 4 3 2 2 5" xfId="11077" xr:uid="{00000000-0005-0000-0000-0000B47F0000}"/>
    <cellStyle name="Normal 7 2 4 3 2 2 5 2" xfId="34258" xr:uid="{00000000-0005-0000-0000-0000B57F0000}"/>
    <cellStyle name="Normal 7 2 4 3 2 2 6" xfId="21704" xr:uid="{00000000-0005-0000-0000-0000B67F0000}"/>
    <cellStyle name="Normal 7 2 4 3 2 2 6 2" xfId="28948" xr:uid="{00000000-0005-0000-0000-0000B77F0000}"/>
    <cellStyle name="Normal 7 2 4 3 2 2 7" xfId="23633" xr:uid="{00000000-0005-0000-0000-0000B87F0000}"/>
    <cellStyle name="Normal 7 2 4 3 2 2 8" xfId="44899" xr:uid="{00000000-0005-0000-0000-0000B97F0000}"/>
    <cellStyle name="Normal 7 2 4 3 2 2 9" xfId="5421" xr:uid="{00000000-0005-0000-0000-0000BA7F0000}"/>
    <cellStyle name="Normal 7 2 4 3 2 3" xfId="6866" xr:uid="{00000000-0005-0000-0000-0000BB7F0000}"/>
    <cellStyle name="Normal 7 2 4 3 2 3 2" xfId="17236" xr:uid="{00000000-0005-0000-0000-0000BC7F0000}"/>
    <cellStyle name="Normal 7 2 4 3 2 3 2 2" xfId="40524" xr:uid="{00000000-0005-0000-0000-0000BD7F0000}"/>
    <cellStyle name="Normal 7 2 4 3 2 3 3" xfId="12026" xr:uid="{00000000-0005-0000-0000-0000BE7F0000}"/>
    <cellStyle name="Normal 7 2 4 3 2 3 3 2" xfId="35209" xr:uid="{00000000-0005-0000-0000-0000BF7F0000}"/>
    <cellStyle name="Normal 7 2 4 3 2 3 4" xfId="29899" xr:uid="{00000000-0005-0000-0000-0000C07F0000}"/>
    <cellStyle name="Normal 7 2 4 3 2 3 5" xfId="24584" xr:uid="{00000000-0005-0000-0000-0000C17F0000}"/>
    <cellStyle name="Normal 7 2 4 3 2 4" xfId="8525" xr:uid="{00000000-0005-0000-0000-0000C27F0000}"/>
    <cellStyle name="Normal 7 2 4 3 2 4 2" xfId="18947" xr:uid="{00000000-0005-0000-0000-0000C37F0000}"/>
    <cellStyle name="Normal 7 2 4 3 2 4 2 2" xfId="42292" xr:uid="{00000000-0005-0000-0000-0000C47F0000}"/>
    <cellStyle name="Normal 7 2 4 3 2 4 3" xfId="13793" xr:uid="{00000000-0005-0000-0000-0000C57F0000}"/>
    <cellStyle name="Normal 7 2 4 3 2 4 3 2" xfId="36977" xr:uid="{00000000-0005-0000-0000-0000C67F0000}"/>
    <cellStyle name="Normal 7 2 4 3 2 4 4" xfId="31667" xr:uid="{00000000-0005-0000-0000-0000C77F0000}"/>
    <cellStyle name="Normal 7 2 4 3 2 4 5" xfId="26352" xr:uid="{00000000-0005-0000-0000-0000C87F0000}"/>
    <cellStyle name="Normal 7 2 4 3 2 5" xfId="15574" xr:uid="{00000000-0005-0000-0000-0000C97F0000}"/>
    <cellStyle name="Normal 7 2 4 3 2 5 2" xfId="38761" xr:uid="{00000000-0005-0000-0000-0000CA7F0000}"/>
    <cellStyle name="Normal 7 2 4 3 2 6" xfId="10265" xr:uid="{00000000-0005-0000-0000-0000CB7F0000}"/>
    <cellStyle name="Normal 7 2 4 3 2 6 2" xfId="33446" xr:uid="{00000000-0005-0000-0000-0000CC7F0000}"/>
    <cellStyle name="Normal 7 2 4 3 2 7" xfId="20892" xr:uid="{00000000-0005-0000-0000-0000CD7F0000}"/>
    <cellStyle name="Normal 7 2 4 3 2 7 2" xfId="28136" xr:uid="{00000000-0005-0000-0000-0000CE7F0000}"/>
    <cellStyle name="Normal 7 2 4 3 2 8" xfId="22821" xr:uid="{00000000-0005-0000-0000-0000CF7F0000}"/>
    <cellStyle name="Normal 7 2 4 3 2 9" xfId="44087" xr:uid="{00000000-0005-0000-0000-0000D07F0000}"/>
    <cellStyle name="Normal 7 2 4 3 3" xfId="1704" xr:uid="{00000000-0005-0000-0000-0000D17F0000}"/>
    <cellStyle name="Normal 7 2 4 3 3 10" xfId="3653" xr:uid="{00000000-0005-0000-0000-0000D27F0000}"/>
    <cellStyle name="Normal 7 2 4 3 3 2" xfId="7266" xr:uid="{00000000-0005-0000-0000-0000D37F0000}"/>
    <cellStyle name="Normal 7 2 4 3 3 2 2" xfId="17618" xr:uid="{00000000-0005-0000-0000-0000D47F0000}"/>
    <cellStyle name="Normal 7 2 4 3 3 2 2 2" xfId="40930" xr:uid="{00000000-0005-0000-0000-0000D57F0000}"/>
    <cellStyle name="Normal 7 2 4 3 3 2 3" xfId="12432" xr:uid="{00000000-0005-0000-0000-0000D67F0000}"/>
    <cellStyle name="Normal 7 2 4 3 3 2 3 2" xfId="35615" xr:uid="{00000000-0005-0000-0000-0000D77F0000}"/>
    <cellStyle name="Normal 7 2 4 3 3 2 4" xfId="30305" xr:uid="{00000000-0005-0000-0000-0000D87F0000}"/>
    <cellStyle name="Normal 7 2 4 3 3 2 5" xfId="24990" xr:uid="{00000000-0005-0000-0000-0000D97F0000}"/>
    <cellStyle name="Normal 7 2 4 3 3 3" xfId="8907" xr:uid="{00000000-0005-0000-0000-0000DA7F0000}"/>
    <cellStyle name="Normal 7 2 4 3 3 3 2" xfId="19353" xr:uid="{00000000-0005-0000-0000-0000DB7F0000}"/>
    <cellStyle name="Normal 7 2 4 3 3 3 2 2" xfId="42698" xr:uid="{00000000-0005-0000-0000-0000DC7F0000}"/>
    <cellStyle name="Normal 7 2 4 3 3 3 3" xfId="14199" xr:uid="{00000000-0005-0000-0000-0000DD7F0000}"/>
    <cellStyle name="Normal 7 2 4 3 3 3 3 2" xfId="37383" xr:uid="{00000000-0005-0000-0000-0000DE7F0000}"/>
    <cellStyle name="Normal 7 2 4 3 3 3 4" xfId="32073" xr:uid="{00000000-0005-0000-0000-0000DF7F0000}"/>
    <cellStyle name="Normal 7 2 4 3 3 3 5" xfId="26758" xr:uid="{00000000-0005-0000-0000-0000E07F0000}"/>
    <cellStyle name="Normal 7 2 4 3 3 4" xfId="15980" xr:uid="{00000000-0005-0000-0000-0000E17F0000}"/>
    <cellStyle name="Normal 7 2 4 3 3 4 2" xfId="39167" xr:uid="{00000000-0005-0000-0000-0000E27F0000}"/>
    <cellStyle name="Normal 7 2 4 3 3 5" xfId="10671" xr:uid="{00000000-0005-0000-0000-0000E37F0000}"/>
    <cellStyle name="Normal 7 2 4 3 3 5 2" xfId="33852" xr:uid="{00000000-0005-0000-0000-0000E47F0000}"/>
    <cellStyle name="Normal 7 2 4 3 3 6" xfId="21298" xr:uid="{00000000-0005-0000-0000-0000E57F0000}"/>
    <cellStyle name="Normal 7 2 4 3 3 6 2" xfId="28542" xr:uid="{00000000-0005-0000-0000-0000E67F0000}"/>
    <cellStyle name="Normal 7 2 4 3 3 7" xfId="23227" xr:uid="{00000000-0005-0000-0000-0000E77F0000}"/>
    <cellStyle name="Normal 7 2 4 3 3 8" xfId="44493" xr:uid="{00000000-0005-0000-0000-0000E87F0000}"/>
    <cellStyle name="Normal 7 2 4 3 3 9" xfId="5422" xr:uid="{00000000-0005-0000-0000-0000E97F0000}"/>
    <cellStyle name="Normal 7 2 4 3 4" xfId="6467" xr:uid="{00000000-0005-0000-0000-0000EA7F0000}"/>
    <cellStyle name="Normal 7 2 4 3 4 2" xfId="16878" xr:uid="{00000000-0005-0000-0000-0000EB7F0000}"/>
    <cellStyle name="Normal 7 2 4 3 4 2 2" xfId="40118" xr:uid="{00000000-0005-0000-0000-0000EC7F0000}"/>
    <cellStyle name="Normal 7 2 4 3 4 3" xfId="11620" xr:uid="{00000000-0005-0000-0000-0000ED7F0000}"/>
    <cellStyle name="Normal 7 2 4 3 4 3 2" xfId="34803" xr:uid="{00000000-0005-0000-0000-0000EE7F0000}"/>
    <cellStyle name="Normal 7 2 4 3 4 4" xfId="29493" xr:uid="{00000000-0005-0000-0000-0000EF7F0000}"/>
    <cellStyle name="Normal 7 2 4 3 4 5" xfId="24178" xr:uid="{00000000-0005-0000-0000-0000F07F0000}"/>
    <cellStyle name="Normal 7 2 4 3 5" xfId="8167" xr:uid="{00000000-0005-0000-0000-0000F17F0000}"/>
    <cellStyle name="Normal 7 2 4 3 5 2" xfId="18542" xr:uid="{00000000-0005-0000-0000-0000F27F0000}"/>
    <cellStyle name="Normal 7 2 4 3 5 2 2" xfId="41886" xr:uid="{00000000-0005-0000-0000-0000F37F0000}"/>
    <cellStyle name="Normal 7 2 4 3 5 3" xfId="13387" xr:uid="{00000000-0005-0000-0000-0000F47F0000}"/>
    <cellStyle name="Normal 7 2 4 3 5 3 2" xfId="36571" xr:uid="{00000000-0005-0000-0000-0000F57F0000}"/>
    <cellStyle name="Normal 7 2 4 3 5 4" xfId="31261" xr:uid="{00000000-0005-0000-0000-0000F67F0000}"/>
    <cellStyle name="Normal 7 2 4 3 5 5" xfId="25946" xr:uid="{00000000-0005-0000-0000-0000F77F0000}"/>
    <cellStyle name="Normal 7 2 4 3 6" xfId="15168" xr:uid="{00000000-0005-0000-0000-0000F87F0000}"/>
    <cellStyle name="Normal 7 2 4 3 6 2" xfId="38355" xr:uid="{00000000-0005-0000-0000-0000F97F0000}"/>
    <cellStyle name="Normal 7 2 4 3 7" xfId="9859" xr:uid="{00000000-0005-0000-0000-0000FA7F0000}"/>
    <cellStyle name="Normal 7 2 4 3 7 2" xfId="33040" xr:uid="{00000000-0005-0000-0000-0000FB7F0000}"/>
    <cellStyle name="Normal 7 2 4 3 8" xfId="20486" xr:uid="{00000000-0005-0000-0000-0000FC7F0000}"/>
    <cellStyle name="Normal 7 2 4 3 8 2" xfId="27730" xr:uid="{00000000-0005-0000-0000-0000FD7F0000}"/>
    <cellStyle name="Normal 7 2 4 3 9" xfId="22415" xr:uid="{00000000-0005-0000-0000-0000FE7F0000}"/>
    <cellStyle name="Normal 7 2 4 4" xfId="1032" xr:uid="{00000000-0005-0000-0000-0000FF7F0000}"/>
    <cellStyle name="Normal 7 2 4 4 10" xfId="5423" xr:uid="{00000000-0005-0000-0000-000000800000}"/>
    <cellStyle name="Normal 7 2 4 4 11" xfId="2983" xr:uid="{00000000-0005-0000-0000-000001800000}"/>
    <cellStyle name="Normal 7 2 4 4 2" xfId="1847" xr:uid="{00000000-0005-0000-0000-000002800000}"/>
    <cellStyle name="Normal 7 2 4 4 2 10" xfId="3795" xr:uid="{00000000-0005-0000-0000-000003800000}"/>
    <cellStyle name="Normal 7 2 4 4 2 2" xfId="7406" xr:uid="{00000000-0005-0000-0000-000004800000}"/>
    <cellStyle name="Normal 7 2 4 4 2 2 2" xfId="17760" xr:uid="{00000000-0005-0000-0000-000005800000}"/>
    <cellStyle name="Normal 7 2 4 4 2 2 2 2" xfId="41072" xr:uid="{00000000-0005-0000-0000-000006800000}"/>
    <cellStyle name="Normal 7 2 4 4 2 2 3" xfId="12574" xr:uid="{00000000-0005-0000-0000-000007800000}"/>
    <cellStyle name="Normal 7 2 4 4 2 2 3 2" xfId="35757" xr:uid="{00000000-0005-0000-0000-000008800000}"/>
    <cellStyle name="Normal 7 2 4 4 2 2 4" xfId="30447" xr:uid="{00000000-0005-0000-0000-000009800000}"/>
    <cellStyle name="Normal 7 2 4 4 2 2 5" xfId="25132" xr:uid="{00000000-0005-0000-0000-00000A800000}"/>
    <cellStyle name="Normal 7 2 4 4 2 3" xfId="9050" xr:uid="{00000000-0005-0000-0000-00000B800000}"/>
    <cellStyle name="Normal 7 2 4 4 2 3 2" xfId="19495" xr:uid="{00000000-0005-0000-0000-00000C800000}"/>
    <cellStyle name="Normal 7 2 4 4 2 3 2 2" xfId="42840" xr:uid="{00000000-0005-0000-0000-00000D800000}"/>
    <cellStyle name="Normal 7 2 4 4 2 3 3" xfId="14341" xr:uid="{00000000-0005-0000-0000-00000E800000}"/>
    <cellStyle name="Normal 7 2 4 4 2 3 3 2" xfId="37525" xr:uid="{00000000-0005-0000-0000-00000F800000}"/>
    <cellStyle name="Normal 7 2 4 4 2 3 4" xfId="32215" xr:uid="{00000000-0005-0000-0000-000010800000}"/>
    <cellStyle name="Normal 7 2 4 4 2 3 5" xfId="26900" xr:uid="{00000000-0005-0000-0000-000011800000}"/>
    <cellStyle name="Normal 7 2 4 4 2 4" xfId="16122" xr:uid="{00000000-0005-0000-0000-000012800000}"/>
    <cellStyle name="Normal 7 2 4 4 2 4 2" xfId="39309" xr:uid="{00000000-0005-0000-0000-000013800000}"/>
    <cellStyle name="Normal 7 2 4 4 2 5" xfId="10813" xr:uid="{00000000-0005-0000-0000-000014800000}"/>
    <cellStyle name="Normal 7 2 4 4 2 5 2" xfId="33994" xr:uid="{00000000-0005-0000-0000-000015800000}"/>
    <cellStyle name="Normal 7 2 4 4 2 6" xfId="21440" xr:uid="{00000000-0005-0000-0000-000016800000}"/>
    <cellStyle name="Normal 7 2 4 4 2 6 2" xfId="28684" xr:uid="{00000000-0005-0000-0000-000017800000}"/>
    <cellStyle name="Normal 7 2 4 4 2 7" xfId="23369" xr:uid="{00000000-0005-0000-0000-000018800000}"/>
    <cellStyle name="Normal 7 2 4 4 2 8" xfId="44635" xr:uid="{00000000-0005-0000-0000-000019800000}"/>
    <cellStyle name="Normal 7 2 4 4 2 9" xfId="5424" xr:uid="{00000000-0005-0000-0000-00001A800000}"/>
    <cellStyle name="Normal 7 2 4 4 3" xfId="6606" xr:uid="{00000000-0005-0000-0000-00001B800000}"/>
    <cellStyle name="Normal 7 2 4 4 3 2" xfId="17008" xr:uid="{00000000-0005-0000-0000-00001C800000}"/>
    <cellStyle name="Normal 7 2 4 4 3 2 2" xfId="40260" xr:uid="{00000000-0005-0000-0000-00001D800000}"/>
    <cellStyle name="Normal 7 2 4 4 3 3" xfId="11762" xr:uid="{00000000-0005-0000-0000-00001E800000}"/>
    <cellStyle name="Normal 7 2 4 4 3 3 2" xfId="34945" xr:uid="{00000000-0005-0000-0000-00001F800000}"/>
    <cellStyle name="Normal 7 2 4 4 3 4" xfId="29635" xr:uid="{00000000-0005-0000-0000-000020800000}"/>
    <cellStyle name="Normal 7 2 4 4 3 5" xfId="24320" xr:uid="{00000000-0005-0000-0000-000021800000}"/>
    <cellStyle name="Normal 7 2 4 4 4" xfId="8297" xr:uid="{00000000-0005-0000-0000-000022800000}"/>
    <cellStyle name="Normal 7 2 4 4 4 2" xfId="18683" xr:uid="{00000000-0005-0000-0000-000023800000}"/>
    <cellStyle name="Normal 7 2 4 4 4 2 2" xfId="42028" xr:uid="{00000000-0005-0000-0000-000024800000}"/>
    <cellStyle name="Normal 7 2 4 4 4 3" xfId="13529" xr:uid="{00000000-0005-0000-0000-000025800000}"/>
    <cellStyle name="Normal 7 2 4 4 4 3 2" xfId="36713" xr:uid="{00000000-0005-0000-0000-000026800000}"/>
    <cellStyle name="Normal 7 2 4 4 4 4" xfId="31403" xr:uid="{00000000-0005-0000-0000-000027800000}"/>
    <cellStyle name="Normal 7 2 4 4 4 5" xfId="26088" xr:uid="{00000000-0005-0000-0000-000028800000}"/>
    <cellStyle name="Normal 7 2 4 4 5" xfId="15310" xr:uid="{00000000-0005-0000-0000-000029800000}"/>
    <cellStyle name="Normal 7 2 4 4 5 2" xfId="38497" xr:uid="{00000000-0005-0000-0000-00002A800000}"/>
    <cellStyle name="Normal 7 2 4 4 6" xfId="10001" xr:uid="{00000000-0005-0000-0000-00002B800000}"/>
    <cellStyle name="Normal 7 2 4 4 6 2" xfId="33182" xr:uid="{00000000-0005-0000-0000-00002C800000}"/>
    <cellStyle name="Normal 7 2 4 4 7" xfId="20628" xr:uid="{00000000-0005-0000-0000-00002D800000}"/>
    <cellStyle name="Normal 7 2 4 4 7 2" xfId="27872" xr:uid="{00000000-0005-0000-0000-00002E800000}"/>
    <cellStyle name="Normal 7 2 4 4 8" xfId="22557" xr:uid="{00000000-0005-0000-0000-00002F800000}"/>
    <cellStyle name="Normal 7 2 4 4 9" xfId="43823" xr:uid="{00000000-0005-0000-0000-000030800000}"/>
    <cellStyle name="Normal 7 2 4 5" xfId="613" xr:uid="{00000000-0005-0000-0000-000031800000}"/>
    <cellStyle name="Normal 7 2 4 5 10" xfId="2577" xr:uid="{00000000-0005-0000-0000-000032800000}"/>
    <cellStyle name="Normal 7 2 4 5 2" xfId="6207" xr:uid="{00000000-0005-0000-0000-000033800000}"/>
    <cellStyle name="Normal 7 2 4 5 2 2" xfId="16650" xr:uid="{00000000-0005-0000-0000-000034800000}"/>
    <cellStyle name="Normal 7 2 4 5 2 2 2" xfId="39854" xr:uid="{00000000-0005-0000-0000-000035800000}"/>
    <cellStyle name="Normal 7 2 4 5 2 3" xfId="11356" xr:uid="{00000000-0005-0000-0000-000036800000}"/>
    <cellStyle name="Normal 7 2 4 5 2 3 2" xfId="34539" xr:uid="{00000000-0005-0000-0000-000037800000}"/>
    <cellStyle name="Normal 7 2 4 5 2 4" xfId="29229" xr:uid="{00000000-0005-0000-0000-000038800000}"/>
    <cellStyle name="Normal 7 2 4 5 2 5" xfId="23914" xr:uid="{00000000-0005-0000-0000-000039800000}"/>
    <cellStyle name="Normal 7 2 4 5 3" xfId="7939" xr:uid="{00000000-0005-0000-0000-00003A800000}"/>
    <cellStyle name="Normal 7 2 4 5 3 2" xfId="18278" xr:uid="{00000000-0005-0000-0000-00003B800000}"/>
    <cellStyle name="Normal 7 2 4 5 3 2 2" xfId="41622" xr:uid="{00000000-0005-0000-0000-00003C800000}"/>
    <cellStyle name="Normal 7 2 4 5 3 3" xfId="13123" xr:uid="{00000000-0005-0000-0000-00003D800000}"/>
    <cellStyle name="Normal 7 2 4 5 3 3 2" xfId="36307" xr:uid="{00000000-0005-0000-0000-00003E800000}"/>
    <cellStyle name="Normal 7 2 4 5 3 4" xfId="30997" xr:uid="{00000000-0005-0000-0000-00003F800000}"/>
    <cellStyle name="Normal 7 2 4 5 3 5" xfId="25682" xr:uid="{00000000-0005-0000-0000-000040800000}"/>
    <cellStyle name="Normal 7 2 4 5 4" xfId="14904" xr:uid="{00000000-0005-0000-0000-000041800000}"/>
    <cellStyle name="Normal 7 2 4 5 4 2" xfId="38091" xr:uid="{00000000-0005-0000-0000-000042800000}"/>
    <cellStyle name="Normal 7 2 4 5 5" xfId="9595" xr:uid="{00000000-0005-0000-0000-000043800000}"/>
    <cellStyle name="Normal 7 2 4 5 5 2" xfId="32776" xr:uid="{00000000-0005-0000-0000-000044800000}"/>
    <cellStyle name="Normal 7 2 4 5 6" xfId="20222" xr:uid="{00000000-0005-0000-0000-000045800000}"/>
    <cellStyle name="Normal 7 2 4 5 6 2" xfId="27466" xr:uid="{00000000-0005-0000-0000-000046800000}"/>
    <cellStyle name="Normal 7 2 4 5 7" xfId="22151" xr:uid="{00000000-0005-0000-0000-000047800000}"/>
    <cellStyle name="Normal 7 2 4 5 8" xfId="43417" xr:uid="{00000000-0005-0000-0000-000048800000}"/>
    <cellStyle name="Normal 7 2 4 5 9" xfId="5425" xr:uid="{00000000-0005-0000-0000-000049800000}"/>
    <cellStyle name="Normal 7 2 4 6" xfId="1440" xr:uid="{00000000-0005-0000-0000-00004A800000}"/>
    <cellStyle name="Normal 7 2 4 6 10" xfId="3389" xr:uid="{00000000-0005-0000-0000-00004B800000}"/>
    <cellStyle name="Normal 7 2 4 6 2" xfId="7006" xr:uid="{00000000-0005-0000-0000-00004C800000}"/>
    <cellStyle name="Normal 7 2 4 6 2 2" xfId="17378" xr:uid="{00000000-0005-0000-0000-00004D800000}"/>
    <cellStyle name="Normal 7 2 4 6 2 2 2" xfId="40666" xr:uid="{00000000-0005-0000-0000-00004E800000}"/>
    <cellStyle name="Normal 7 2 4 6 2 3" xfId="12168" xr:uid="{00000000-0005-0000-0000-00004F800000}"/>
    <cellStyle name="Normal 7 2 4 6 2 3 2" xfId="35351" xr:uid="{00000000-0005-0000-0000-000050800000}"/>
    <cellStyle name="Normal 7 2 4 6 2 4" xfId="30041" xr:uid="{00000000-0005-0000-0000-000051800000}"/>
    <cellStyle name="Normal 7 2 4 6 2 5" xfId="24726" xr:uid="{00000000-0005-0000-0000-000052800000}"/>
    <cellStyle name="Normal 7 2 4 6 3" xfId="8667" xr:uid="{00000000-0005-0000-0000-000053800000}"/>
    <cellStyle name="Normal 7 2 4 6 3 2" xfId="19089" xr:uid="{00000000-0005-0000-0000-000054800000}"/>
    <cellStyle name="Normal 7 2 4 6 3 2 2" xfId="42434" xr:uid="{00000000-0005-0000-0000-000055800000}"/>
    <cellStyle name="Normal 7 2 4 6 3 3" xfId="13935" xr:uid="{00000000-0005-0000-0000-000056800000}"/>
    <cellStyle name="Normal 7 2 4 6 3 3 2" xfId="37119" xr:uid="{00000000-0005-0000-0000-000057800000}"/>
    <cellStyle name="Normal 7 2 4 6 3 4" xfId="31809" xr:uid="{00000000-0005-0000-0000-000058800000}"/>
    <cellStyle name="Normal 7 2 4 6 3 5" xfId="26494" xr:uid="{00000000-0005-0000-0000-000059800000}"/>
    <cellStyle name="Normal 7 2 4 6 4" xfId="15716" xr:uid="{00000000-0005-0000-0000-00005A800000}"/>
    <cellStyle name="Normal 7 2 4 6 4 2" xfId="38903" xr:uid="{00000000-0005-0000-0000-00005B800000}"/>
    <cellStyle name="Normal 7 2 4 6 5" xfId="10407" xr:uid="{00000000-0005-0000-0000-00005C800000}"/>
    <cellStyle name="Normal 7 2 4 6 5 2" xfId="33588" xr:uid="{00000000-0005-0000-0000-00005D800000}"/>
    <cellStyle name="Normal 7 2 4 6 6" xfId="21034" xr:uid="{00000000-0005-0000-0000-00005E800000}"/>
    <cellStyle name="Normal 7 2 4 6 6 2" xfId="28278" xr:uid="{00000000-0005-0000-0000-00005F800000}"/>
    <cellStyle name="Normal 7 2 4 6 7" xfId="22963" xr:uid="{00000000-0005-0000-0000-000060800000}"/>
    <cellStyle name="Normal 7 2 4 6 8" xfId="44229" xr:uid="{00000000-0005-0000-0000-000061800000}"/>
    <cellStyle name="Normal 7 2 4 6 9" xfId="5426" xr:uid="{00000000-0005-0000-0000-000062800000}"/>
    <cellStyle name="Normal 7 2 4 7" xfId="6074" xr:uid="{00000000-0005-0000-0000-000063800000}"/>
    <cellStyle name="Normal 7 2 4 7 2" xfId="16529" xr:uid="{00000000-0005-0000-0000-000064800000}"/>
    <cellStyle name="Normal 7 2 4 7 2 2" xfId="39720" xr:uid="{00000000-0005-0000-0000-000065800000}"/>
    <cellStyle name="Normal 7 2 4 7 3" xfId="11222" xr:uid="{00000000-0005-0000-0000-000066800000}"/>
    <cellStyle name="Normal 7 2 4 7 3 2" xfId="34405" xr:uid="{00000000-0005-0000-0000-000067800000}"/>
    <cellStyle name="Normal 7 2 4 7 4" xfId="29095" xr:uid="{00000000-0005-0000-0000-000068800000}"/>
    <cellStyle name="Normal 7 2 4 7 5" xfId="23780" xr:uid="{00000000-0005-0000-0000-000069800000}"/>
    <cellStyle name="Normal 7 2 4 8" xfId="7818" xr:uid="{00000000-0005-0000-0000-00006A800000}"/>
    <cellStyle name="Normal 7 2 4 8 2" xfId="18145" xr:uid="{00000000-0005-0000-0000-00006B800000}"/>
    <cellStyle name="Normal 7 2 4 8 2 2" xfId="41488" xr:uid="{00000000-0005-0000-0000-00006C800000}"/>
    <cellStyle name="Normal 7 2 4 8 3" xfId="12989" xr:uid="{00000000-0005-0000-0000-00006D800000}"/>
    <cellStyle name="Normal 7 2 4 8 3 2" xfId="36173" xr:uid="{00000000-0005-0000-0000-00006E800000}"/>
    <cellStyle name="Normal 7 2 4 8 4" xfId="30863" xr:uid="{00000000-0005-0000-0000-00006F800000}"/>
    <cellStyle name="Normal 7 2 4 8 5" xfId="25548" xr:uid="{00000000-0005-0000-0000-000070800000}"/>
    <cellStyle name="Normal 7 2 4 9" xfId="14770" xr:uid="{00000000-0005-0000-0000-000071800000}"/>
    <cellStyle name="Normal 7 2 4 9 2" xfId="37957" xr:uid="{00000000-0005-0000-0000-000072800000}"/>
    <cellStyle name="Normal 7 2 5" xfId="701" xr:uid="{00000000-0005-0000-0000-000073800000}"/>
    <cellStyle name="Normal 7 2 5 10" xfId="43502" xr:uid="{00000000-0005-0000-0000-000074800000}"/>
    <cellStyle name="Normal 7 2 5 11" xfId="5427" xr:uid="{00000000-0005-0000-0000-000075800000}"/>
    <cellStyle name="Normal 7 2 5 12" xfId="2662" xr:uid="{00000000-0005-0000-0000-000076800000}"/>
    <cellStyle name="Normal 7 2 5 2" xfId="1117" xr:uid="{00000000-0005-0000-0000-000077800000}"/>
    <cellStyle name="Normal 7 2 5 2 10" xfId="5428" xr:uid="{00000000-0005-0000-0000-000078800000}"/>
    <cellStyle name="Normal 7 2 5 2 11" xfId="3068" xr:uid="{00000000-0005-0000-0000-000079800000}"/>
    <cellStyle name="Normal 7 2 5 2 2" xfId="1932" xr:uid="{00000000-0005-0000-0000-00007A800000}"/>
    <cellStyle name="Normal 7 2 5 2 2 10" xfId="3880" xr:uid="{00000000-0005-0000-0000-00007B800000}"/>
    <cellStyle name="Normal 7 2 5 2 2 2" xfId="7490" xr:uid="{00000000-0005-0000-0000-00007C800000}"/>
    <cellStyle name="Normal 7 2 5 2 2 2 2" xfId="17833" xr:uid="{00000000-0005-0000-0000-00007D800000}"/>
    <cellStyle name="Normal 7 2 5 2 2 2 2 2" xfId="41157" xr:uid="{00000000-0005-0000-0000-00007E800000}"/>
    <cellStyle name="Normal 7 2 5 2 2 2 3" xfId="12659" xr:uid="{00000000-0005-0000-0000-00007F800000}"/>
    <cellStyle name="Normal 7 2 5 2 2 2 3 2" xfId="35842" xr:uid="{00000000-0005-0000-0000-000080800000}"/>
    <cellStyle name="Normal 7 2 5 2 2 2 4" xfId="30532" xr:uid="{00000000-0005-0000-0000-000081800000}"/>
    <cellStyle name="Normal 7 2 5 2 2 2 5" xfId="25217" xr:uid="{00000000-0005-0000-0000-000082800000}"/>
    <cellStyle name="Normal 7 2 5 2 2 3" xfId="9123" xr:uid="{00000000-0005-0000-0000-000083800000}"/>
    <cellStyle name="Normal 7 2 5 2 2 3 2" xfId="19580" xr:uid="{00000000-0005-0000-0000-000084800000}"/>
    <cellStyle name="Normal 7 2 5 2 2 3 2 2" xfId="42925" xr:uid="{00000000-0005-0000-0000-000085800000}"/>
    <cellStyle name="Normal 7 2 5 2 2 3 3" xfId="14426" xr:uid="{00000000-0005-0000-0000-000086800000}"/>
    <cellStyle name="Normal 7 2 5 2 2 3 3 2" xfId="37610" xr:uid="{00000000-0005-0000-0000-000087800000}"/>
    <cellStyle name="Normal 7 2 5 2 2 3 4" xfId="32300" xr:uid="{00000000-0005-0000-0000-000088800000}"/>
    <cellStyle name="Normal 7 2 5 2 2 3 5" xfId="26985" xr:uid="{00000000-0005-0000-0000-000089800000}"/>
    <cellStyle name="Normal 7 2 5 2 2 4" xfId="16207" xr:uid="{00000000-0005-0000-0000-00008A800000}"/>
    <cellStyle name="Normal 7 2 5 2 2 4 2" xfId="39394" xr:uid="{00000000-0005-0000-0000-00008B800000}"/>
    <cellStyle name="Normal 7 2 5 2 2 5" xfId="10898" xr:uid="{00000000-0005-0000-0000-00008C800000}"/>
    <cellStyle name="Normal 7 2 5 2 2 5 2" xfId="34079" xr:uid="{00000000-0005-0000-0000-00008D800000}"/>
    <cellStyle name="Normal 7 2 5 2 2 6" xfId="21525" xr:uid="{00000000-0005-0000-0000-00008E800000}"/>
    <cellStyle name="Normal 7 2 5 2 2 6 2" xfId="28769" xr:uid="{00000000-0005-0000-0000-00008F800000}"/>
    <cellStyle name="Normal 7 2 5 2 2 7" xfId="23454" xr:uid="{00000000-0005-0000-0000-000090800000}"/>
    <cellStyle name="Normal 7 2 5 2 2 8" xfId="44720" xr:uid="{00000000-0005-0000-0000-000091800000}"/>
    <cellStyle name="Normal 7 2 5 2 2 9" xfId="5429" xr:uid="{00000000-0005-0000-0000-000092800000}"/>
    <cellStyle name="Normal 7 2 5 2 3" xfId="6690" xr:uid="{00000000-0005-0000-0000-000093800000}"/>
    <cellStyle name="Normal 7 2 5 2 3 2" xfId="17081" xr:uid="{00000000-0005-0000-0000-000094800000}"/>
    <cellStyle name="Normal 7 2 5 2 3 2 2" xfId="40345" xr:uid="{00000000-0005-0000-0000-000095800000}"/>
    <cellStyle name="Normal 7 2 5 2 3 3" xfId="11847" xr:uid="{00000000-0005-0000-0000-000096800000}"/>
    <cellStyle name="Normal 7 2 5 2 3 3 2" xfId="35030" xr:uid="{00000000-0005-0000-0000-000097800000}"/>
    <cellStyle name="Normal 7 2 5 2 3 4" xfId="29720" xr:uid="{00000000-0005-0000-0000-000098800000}"/>
    <cellStyle name="Normal 7 2 5 2 3 5" xfId="24405" xr:uid="{00000000-0005-0000-0000-000099800000}"/>
    <cellStyle name="Normal 7 2 5 2 4" xfId="8370" xr:uid="{00000000-0005-0000-0000-00009A800000}"/>
    <cellStyle name="Normal 7 2 5 2 4 2" xfId="18768" xr:uid="{00000000-0005-0000-0000-00009B800000}"/>
    <cellStyle name="Normal 7 2 5 2 4 2 2" xfId="42113" xr:uid="{00000000-0005-0000-0000-00009C800000}"/>
    <cellStyle name="Normal 7 2 5 2 4 3" xfId="13614" xr:uid="{00000000-0005-0000-0000-00009D800000}"/>
    <cellStyle name="Normal 7 2 5 2 4 3 2" xfId="36798" xr:uid="{00000000-0005-0000-0000-00009E800000}"/>
    <cellStyle name="Normal 7 2 5 2 4 4" xfId="31488" xr:uid="{00000000-0005-0000-0000-00009F800000}"/>
    <cellStyle name="Normal 7 2 5 2 4 5" xfId="26173" xr:uid="{00000000-0005-0000-0000-0000A0800000}"/>
    <cellStyle name="Normal 7 2 5 2 5" xfId="15395" xr:uid="{00000000-0005-0000-0000-0000A1800000}"/>
    <cellStyle name="Normal 7 2 5 2 5 2" xfId="38582" xr:uid="{00000000-0005-0000-0000-0000A2800000}"/>
    <cellStyle name="Normal 7 2 5 2 6" xfId="10086" xr:uid="{00000000-0005-0000-0000-0000A3800000}"/>
    <cellStyle name="Normal 7 2 5 2 6 2" xfId="33267" xr:uid="{00000000-0005-0000-0000-0000A4800000}"/>
    <cellStyle name="Normal 7 2 5 2 7" xfId="20713" xr:uid="{00000000-0005-0000-0000-0000A5800000}"/>
    <cellStyle name="Normal 7 2 5 2 7 2" xfId="27957" xr:uid="{00000000-0005-0000-0000-0000A6800000}"/>
    <cellStyle name="Normal 7 2 5 2 8" xfId="22642" xr:uid="{00000000-0005-0000-0000-0000A7800000}"/>
    <cellStyle name="Normal 7 2 5 2 9" xfId="43908" xr:uid="{00000000-0005-0000-0000-0000A8800000}"/>
    <cellStyle name="Normal 7 2 5 3" xfId="1525" xr:uid="{00000000-0005-0000-0000-0000A9800000}"/>
    <cellStyle name="Normal 7 2 5 3 10" xfId="3474" xr:uid="{00000000-0005-0000-0000-0000AA800000}"/>
    <cellStyle name="Normal 7 2 5 3 2" xfId="7090" xr:uid="{00000000-0005-0000-0000-0000AB800000}"/>
    <cellStyle name="Normal 7 2 5 3 2 2" xfId="17451" xr:uid="{00000000-0005-0000-0000-0000AC800000}"/>
    <cellStyle name="Normal 7 2 5 3 2 2 2" xfId="40751" xr:uid="{00000000-0005-0000-0000-0000AD800000}"/>
    <cellStyle name="Normal 7 2 5 3 2 3" xfId="12253" xr:uid="{00000000-0005-0000-0000-0000AE800000}"/>
    <cellStyle name="Normal 7 2 5 3 2 3 2" xfId="35436" xr:uid="{00000000-0005-0000-0000-0000AF800000}"/>
    <cellStyle name="Normal 7 2 5 3 2 4" xfId="30126" xr:uid="{00000000-0005-0000-0000-0000B0800000}"/>
    <cellStyle name="Normal 7 2 5 3 2 5" xfId="24811" xr:uid="{00000000-0005-0000-0000-0000B1800000}"/>
    <cellStyle name="Normal 7 2 5 3 3" xfId="8740" xr:uid="{00000000-0005-0000-0000-0000B2800000}"/>
    <cellStyle name="Normal 7 2 5 3 3 2" xfId="19174" xr:uid="{00000000-0005-0000-0000-0000B3800000}"/>
    <cellStyle name="Normal 7 2 5 3 3 2 2" xfId="42519" xr:uid="{00000000-0005-0000-0000-0000B4800000}"/>
    <cellStyle name="Normal 7 2 5 3 3 3" xfId="14020" xr:uid="{00000000-0005-0000-0000-0000B5800000}"/>
    <cellStyle name="Normal 7 2 5 3 3 3 2" xfId="37204" xr:uid="{00000000-0005-0000-0000-0000B6800000}"/>
    <cellStyle name="Normal 7 2 5 3 3 4" xfId="31894" xr:uid="{00000000-0005-0000-0000-0000B7800000}"/>
    <cellStyle name="Normal 7 2 5 3 3 5" xfId="26579" xr:uid="{00000000-0005-0000-0000-0000B8800000}"/>
    <cellStyle name="Normal 7 2 5 3 4" xfId="15801" xr:uid="{00000000-0005-0000-0000-0000B9800000}"/>
    <cellStyle name="Normal 7 2 5 3 4 2" xfId="38988" xr:uid="{00000000-0005-0000-0000-0000BA800000}"/>
    <cellStyle name="Normal 7 2 5 3 5" xfId="10492" xr:uid="{00000000-0005-0000-0000-0000BB800000}"/>
    <cellStyle name="Normal 7 2 5 3 5 2" xfId="33673" xr:uid="{00000000-0005-0000-0000-0000BC800000}"/>
    <cellStyle name="Normal 7 2 5 3 6" xfId="21119" xr:uid="{00000000-0005-0000-0000-0000BD800000}"/>
    <cellStyle name="Normal 7 2 5 3 6 2" xfId="28363" xr:uid="{00000000-0005-0000-0000-0000BE800000}"/>
    <cellStyle name="Normal 7 2 5 3 7" xfId="23048" xr:uid="{00000000-0005-0000-0000-0000BF800000}"/>
    <cellStyle name="Normal 7 2 5 3 8" xfId="44314" xr:uid="{00000000-0005-0000-0000-0000C0800000}"/>
    <cellStyle name="Normal 7 2 5 3 9" xfId="5430" xr:uid="{00000000-0005-0000-0000-0000C1800000}"/>
    <cellStyle name="Normal 7 2 5 4" xfId="6291" xr:uid="{00000000-0005-0000-0000-0000C2800000}"/>
    <cellStyle name="Normal 7 2 5 4 2" xfId="16723" xr:uid="{00000000-0005-0000-0000-0000C3800000}"/>
    <cellStyle name="Normal 7 2 5 4 2 2" xfId="39939" xr:uid="{00000000-0005-0000-0000-0000C4800000}"/>
    <cellStyle name="Normal 7 2 5 4 3" xfId="11441" xr:uid="{00000000-0005-0000-0000-0000C5800000}"/>
    <cellStyle name="Normal 7 2 5 4 3 2" xfId="34624" xr:uid="{00000000-0005-0000-0000-0000C6800000}"/>
    <cellStyle name="Normal 7 2 5 4 4" xfId="29314" xr:uid="{00000000-0005-0000-0000-0000C7800000}"/>
    <cellStyle name="Normal 7 2 5 4 5" xfId="23999" xr:uid="{00000000-0005-0000-0000-0000C8800000}"/>
    <cellStyle name="Normal 7 2 5 5" xfId="8012" xr:uid="{00000000-0005-0000-0000-0000C9800000}"/>
    <cellStyle name="Normal 7 2 5 5 2" xfId="18363" xr:uid="{00000000-0005-0000-0000-0000CA800000}"/>
    <cellStyle name="Normal 7 2 5 5 2 2" xfId="41707" xr:uid="{00000000-0005-0000-0000-0000CB800000}"/>
    <cellStyle name="Normal 7 2 5 5 3" xfId="13208" xr:uid="{00000000-0005-0000-0000-0000CC800000}"/>
    <cellStyle name="Normal 7 2 5 5 3 2" xfId="36392" xr:uid="{00000000-0005-0000-0000-0000CD800000}"/>
    <cellStyle name="Normal 7 2 5 5 4" xfId="31082" xr:uid="{00000000-0005-0000-0000-0000CE800000}"/>
    <cellStyle name="Normal 7 2 5 5 5" xfId="25767" xr:uid="{00000000-0005-0000-0000-0000CF800000}"/>
    <cellStyle name="Normal 7 2 5 6" xfId="14989" xr:uid="{00000000-0005-0000-0000-0000D0800000}"/>
    <cellStyle name="Normal 7 2 5 6 2" xfId="38176" xr:uid="{00000000-0005-0000-0000-0000D1800000}"/>
    <cellStyle name="Normal 7 2 5 7" xfId="9680" xr:uid="{00000000-0005-0000-0000-0000D2800000}"/>
    <cellStyle name="Normal 7 2 5 7 2" xfId="32861" xr:uid="{00000000-0005-0000-0000-0000D3800000}"/>
    <cellStyle name="Normal 7 2 5 8" xfId="20307" xr:uid="{00000000-0005-0000-0000-0000D4800000}"/>
    <cellStyle name="Normal 7 2 5 8 2" xfId="27551" xr:uid="{00000000-0005-0000-0000-0000D5800000}"/>
    <cellStyle name="Normal 7 2 5 9" xfId="22236" xr:uid="{00000000-0005-0000-0000-0000D6800000}"/>
    <cellStyle name="Normal 7 2 6" xfId="838" xr:uid="{00000000-0005-0000-0000-0000D7800000}"/>
    <cellStyle name="Normal 7 2 6 10" xfId="43631" xr:uid="{00000000-0005-0000-0000-0000D8800000}"/>
    <cellStyle name="Normal 7 2 6 11" xfId="5431" xr:uid="{00000000-0005-0000-0000-0000D9800000}"/>
    <cellStyle name="Normal 7 2 6 12" xfId="2791" xr:uid="{00000000-0005-0000-0000-0000DA800000}"/>
    <cellStyle name="Normal 7 2 6 2" xfId="1246" xr:uid="{00000000-0005-0000-0000-0000DB800000}"/>
    <cellStyle name="Normal 7 2 6 2 10" xfId="5432" xr:uid="{00000000-0005-0000-0000-0000DC800000}"/>
    <cellStyle name="Normal 7 2 6 2 11" xfId="3197" xr:uid="{00000000-0005-0000-0000-0000DD800000}"/>
    <cellStyle name="Normal 7 2 6 2 2" xfId="2061" xr:uid="{00000000-0005-0000-0000-0000DE800000}"/>
    <cellStyle name="Normal 7 2 6 2 2 10" xfId="4009" xr:uid="{00000000-0005-0000-0000-0000DF800000}"/>
    <cellStyle name="Normal 7 2 6 2 2 2" xfId="7617" xr:uid="{00000000-0005-0000-0000-0000E0800000}"/>
    <cellStyle name="Normal 7 2 6 2 2 2 2" xfId="17950" xr:uid="{00000000-0005-0000-0000-0000E1800000}"/>
    <cellStyle name="Normal 7 2 6 2 2 2 2 2" xfId="41286" xr:uid="{00000000-0005-0000-0000-0000E2800000}"/>
    <cellStyle name="Normal 7 2 6 2 2 2 3" xfId="12788" xr:uid="{00000000-0005-0000-0000-0000E3800000}"/>
    <cellStyle name="Normal 7 2 6 2 2 2 3 2" xfId="35971" xr:uid="{00000000-0005-0000-0000-0000E4800000}"/>
    <cellStyle name="Normal 7 2 6 2 2 2 4" xfId="30661" xr:uid="{00000000-0005-0000-0000-0000E5800000}"/>
    <cellStyle name="Normal 7 2 6 2 2 2 5" xfId="25346" xr:uid="{00000000-0005-0000-0000-0000E6800000}"/>
    <cellStyle name="Normal 7 2 6 2 2 3" xfId="9240" xr:uid="{00000000-0005-0000-0000-0000E7800000}"/>
    <cellStyle name="Normal 7 2 6 2 2 3 2" xfId="19709" xr:uid="{00000000-0005-0000-0000-0000E8800000}"/>
    <cellStyle name="Normal 7 2 6 2 2 3 2 2" xfId="43054" xr:uid="{00000000-0005-0000-0000-0000E9800000}"/>
    <cellStyle name="Normal 7 2 6 2 2 3 3" xfId="14555" xr:uid="{00000000-0005-0000-0000-0000EA800000}"/>
    <cellStyle name="Normal 7 2 6 2 2 3 3 2" xfId="37739" xr:uid="{00000000-0005-0000-0000-0000EB800000}"/>
    <cellStyle name="Normal 7 2 6 2 2 3 4" xfId="32429" xr:uid="{00000000-0005-0000-0000-0000EC800000}"/>
    <cellStyle name="Normal 7 2 6 2 2 3 5" xfId="27114" xr:uid="{00000000-0005-0000-0000-0000ED800000}"/>
    <cellStyle name="Normal 7 2 6 2 2 4" xfId="16336" xr:uid="{00000000-0005-0000-0000-0000EE800000}"/>
    <cellStyle name="Normal 7 2 6 2 2 4 2" xfId="39523" xr:uid="{00000000-0005-0000-0000-0000EF800000}"/>
    <cellStyle name="Normal 7 2 6 2 2 5" xfId="11027" xr:uid="{00000000-0005-0000-0000-0000F0800000}"/>
    <cellStyle name="Normal 7 2 6 2 2 5 2" xfId="34208" xr:uid="{00000000-0005-0000-0000-0000F1800000}"/>
    <cellStyle name="Normal 7 2 6 2 2 6" xfId="21654" xr:uid="{00000000-0005-0000-0000-0000F2800000}"/>
    <cellStyle name="Normal 7 2 6 2 2 6 2" xfId="28898" xr:uid="{00000000-0005-0000-0000-0000F3800000}"/>
    <cellStyle name="Normal 7 2 6 2 2 7" xfId="23583" xr:uid="{00000000-0005-0000-0000-0000F4800000}"/>
    <cellStyle name="Normal 7 2 6 2 2 8" xfId="44849" xr:uid="{00000000-0005-0000-0000-0000F5800000}"/>
    <cellStyle name="Normal 7 2 6 2 2 9" xfId="5433" xr:uid="{00000000-0005-0000-0000-0000F6800000}"/>
    <cellStyle name="Normal 7 2 6 2 3" xfId="6817" xr:uid="{00000000-0005-0000-0000-0000F7800000}"/>
    <cellStyle name="Normal 7 2 6 2 3 2" xfId="17186" xr:uid="{00000000-0005-0000-0000-0000F8800000}"/>
    <cellStyle name="Normal 7 2 6 2 3 2 2" xfId="40474" xr:uid="{00000000-0005-0000-0000-0000F9800000}"/>
    <cellStyle name="Normal 7 2 6 2 3 3" xfId="11976" xr:uid="{00000000-0005-0000-0000-0000FA800000}"/>
    <cellStyle name="Normal 7 2 6 2 3 3 2" xfId="35159" xr:uid="{00000000-0005-0000-0000-0000FB800000}"/>
    <cellStyle name="Normal 7 2 6 2 3 4" xfId="29849" xr:uid="{00000000-0005-0000-0000-0000FC800000}"/>
    <cellStyle name="Normal 7 2 6 2 3 5" xfId="24534" xr:uid="{00000000-0005-0000-0000-0000FD800000}"/>
    <cellStyle name="Normal 7 2 6 2 4" xfId="8475" xr:uid="{00000000-0005-0000-0000-0000FE800000}"/>
    <cellStyle name="Normal 7 2 6 2 4 2" xfId="18897" xr:uid="{00000000-0005-0000-0000-0000FF800000}"/>
    <cellStyle name="Normal 7 2 6 2 4 2 2" xfId="42242" xr:uid="{00000000-0005-0000-0000-000000810000}"/>
    <cellStyle name="Normal 7 2 6 2 4 3" xfId="13743" xr:uid="{00000000-0005-0000-0000-000001810000}"/>
    <cellStyle name="Normal 7 2 6 2 4 3 2" xfId="36927" xr:uid="{00000000-0005-0000-0000-000002810000}"/>
    <cellStyle name="Normal 7 2 6 2 4 4" xfId="31617" xr:uid="{00000000-0005-0000-0000-000003810000}"/>
    <cellStyle name="Normal 7 2 6 2 4 5" xfId="26302" xr:uid="{00000000-0005-0000-0000-000004810000}"/>
    <cellStyle name="Normal 7 2 6 2 5" xfId="15524" xr:uid="{00000000-0005-0000-0000-000005810000}"/>
    <cellStyle name="Normal 7 2 6 2 5 2" xfId="38711" xr:uid="{00000000-0005-0000-0000-000006810000}"/>
    <cellStyle name="Normal 7 2 6 2 6" xfId="10215" xr:uid="{00000000-0005-0000-0000-000007810000}"/>
    <cellStyle name="Normal 7 2 6 2 6 2" xfId="33396" xr:uid="{00000000-0005-0000-0000-000008810000}"/>
    <cellStyle name="Normal 7 2 6 2 7" xfId="20842" xr:uid="{00000000-0005-0000-0000-000009810000}"/>
    <cellStyle name="Normal 7 2 6 2 7 2" xfId="28086" xr:uid="{00000000-0005-0000-0000-00000A810000}"/>
    <cellStyle name="Normal 7 2 6 2 8" xfId="22771" xr:uid="{00000000-0005-0000-0000-00000B810000}"/>
    <cellStyle name="Normal 7 2 6 2 9" xfId="44037" xr:uid="{00000000-0005-0000-0000-00000C810000}"/>
    <cellStyle name="Normal 7 2 6 3" xfId="1654" xr:uid="{00000000-0005-0000-0000-00000D810000}"/>
    <cellStyle name="Normal 7 2 6 3 10" xfId="3603" xr:uid="{00000000-0005-0000-0000-00000E810000}"/>
    <cellStyle name="Normal 7 2 6 3 2" xfId="7217" xr:uid="{00000000-0005-0000-0000-00000F810000}"/>
    <cellStyle name="Normal 7 2 6 3 2 2" xfId="17568" xr:uid="{00000000-0005-0000-0000-000010810000}"/>
    <cellStyle name="Normal 7 2 6 3 2 2 2" xfId="40880" xr:uid="{00000000-0005-0000-0000-000011810000}"/>
    <cellStyle name="Normal 7 2 6 3 2 3" xfId="12382" xr:uid="{00000000-0005-0000-0000-000012810000}"/>
    <cellStyle name="Normal 7 2 6 3 2 3 2" xfId="35565" xr:uid="{00000000-0005-0000-0000-000013810000}"/>
    <cellStyle name="Normal 7 2 6 3 2 4" xfId="30255" xr:uid="{00000000-0005-0000-0000-000014810000}"/>
    <cellStyle name="Normal 7 2 6 3 2 5" xfId="24940" xr:uid="{00000000-0005-0000-0000-000015810000}"/>
    <cellStyle name="Normal 7 2 6 3 3" xfId="8857" xr:uid="{00000000-0005-0000-0000-000016810000}"/>
    <cellStyle name="Normal 7 2 6 3 3 2" xfId="19303" xr:uid="{00000000-0005-0000-0000-000017810000}"/>
    <cellStyle name="Normal 7 2 6 3 3 2 2" xfId="42648" xr:uid="{00000000-0005-0000-0000-000018810000}"/>
    <cellStyle name="Normal 7 2 6 3 3 3" xfId="14149" xr:uid="{00000000-0005-0000-0000-000019810000}"/>
    <cellStyle name="Normal 7 2 6 3 3 3 2" xfId="37333" xr:uid="{00000000-0005-0000-0000-00001A810000}"/>
    <cellStyle name="Normal 7 2 6 3 3 4" xfId="32023" xr:uid="{00000000-0005-0000-0000-00001B810000}"/>
    <cellStyle name="Normal 7 2 6 3 3 5" xfId="26708" xr:uid="{00000000-0005-0000-0000-00001C810000}"/>
    <cellStyle name="Normal 7 2 6 3 4" xfId="15930" xr:uid="{00000000-0005-0000-0000-00001D810000}"/>
    <cellStyle name="Normal 7 2 6 3 4 2" xfId="39117" xr:uid="{00000000-0005-0000-0000-00001E810000}"/>
    <cellStyle name="Normal 7 2 6 3 5" xfId="10621" xr:uid="{00000000-0005-0000-0000-00001F810000}"/>
    <cellStyle name="Normal 7 2 6 3 5 2" xfId="33802" xr:uid="{00000000-0005-0000-0000-000020810000}"/>
    <cellStyle name="Normal 7 2 6 3 6" xfId="21248" xr:uid="{00000000-0005-0000-0000-000021810000}"/>
    <cellStyle name="Normal 7 2 6 3 6 2" xfId="28492" xr:uid="{00000000-0005-0000-0000-000022810000}"/>
    <cellStyle name="Normal 7 2 6 3 7" xfId="23177" xr:uid="{00000000-0005-0000-0000-000023810000}"/>
    <cellStyle name="Normal 7 2 6 3 8" xfId="44443" xr:uid="{00000000-0005-0000-0000-000024810000}"/>
    <cellStyle name="Normal 7 2 6 3 9" xfId="5434" xr:uid="{00000000-0005-0000-0000-000025810000}"/>
    <cellStyle name="Normal 7 2 6 4" xfId="6418" xr:uid="{00000000-0005-0000-0000-000026810000}"/>
    <cellStyle name="Normal 7 2 6 4 2" xfId="16828" xr:uid="{00000000-0005-0000-0000-000027810000}"/>
    <cellStyle name="Normal 7 2 6 4 2 2" xfId="40068" xr:uid="{00000000-0005-0000-0000-000028810000}"/>
    <cellStyle name="Normal 7 2 6 4 3" xfId="11570" xr:uid="{00000000-0005-0000-0000-000029810000}"/>
    <cellStyle name="Normal 7 2 6 4 3 2" xfId="34753" xr:uid="{00000000-0005-0000-0000-00002A810000}"/>
    <cellStyle name="Normal 7 2 6 4 4" xfId="29443" xr:uid="{00000000-0005-0000-0000-00002B810000}"/>
    <cellStyle name="Normal 7 2 6 4 5" xfId="24128" xr:uid="{00000000-0005-0000-0000-00002C810000}"/>
    <cellStyle name="Normal 7 2 6 5" xfId="8117" xr:uid="{00000000-0005-0000-0000-00002D810000}"/>
    <cellStyle name="Normal 7 2 6 5 2" xfId="18492" xr:uid="{00000000-0005-0000-0000-00002E810000}"/>
    <cellStyle name="Normal 7 2 6 5 2 2" xfId="41836" xr:uid="{00000000-0005-0000-0000-00002F810000}"/>
    <cellStyle name="Normal 7 2 6 5 3" xfId="13337" xr:uid="{00000000-0005-0000-0000-000030810000}"/>
    <cellStyle name="Normal 7 2 6 5 3 2" xfId="36521" xr:uid="{00000000-0005-0000-0000-000031810000}"/>
    <cellStyle name="Normal 7 2 6 5 4" xfId="31211" xr:uid="{00000000-0005-0000-0000-000032810000}"/>
    <cellStyle name="Normal 7 2 6 5 5" xfId="25896" xr:uid="{00000000-0005-0000-0000-000033810000}"/>
    <cellStyle name="Normal 7 2 6 6" xfId="15118" xr:uid="{00000000-0005-0000-0000-000034810000}"/>
    <cellStyle name="Normal 7 2 6 6 2" xfId="38305" xr:uid="{00000000-0005-0000-0000-000035810000}"/>
    <cellStyle name="Normal 7 2 6 7" xfId="9809" xr:uid="{00000000-0005-0000-0000-000036810000}"/>
    <cellStyle name="Normal 7 2 6 7 2" xfId="32990" xr:uid="{00000000-0005-0000-0000-000037810000}"/>
    <cellStyle name="Normal 7 2 6 8" xfId="20436" xr:uid="{00000000-0005-0000-0000-000038810000}"/>
    <cellStyle name="Normal 7 2 6 8 2" xfId="27680" xr:uid="{00000000-0005-0000-0000-000039810000}"/>
    <cellStyle name="Normal 7 2 6 9" xfId="22365" xr:uid="{00000000-0005-0000-0000-00003A810000}"/>
    <cellStyle name="Normal 7 2 7" xfId="982" xr:uid="{00000000-0005-0000-0000-00003B810000}"/>
    <cellStyle name="Normal 7 2 7 10" xfId="5435" xr:uid="{00000000-0005-0000-0000-00003C810000}"/>
    <cellStyle name="Normal 7 2 7 11" xfId="2933" xr:uid="{00000000-0005-0000-0000-00003D810000}"/>
    <cellStyle name="Normal 7 2 7 2" xfId="1797" xr:uid="{00000000-0005-0000-0000-00003E810000}"/>
    <cellStyle name="Normal 7 2 7 2 10" xfId="3745" xr:uid="{00000000-0005-0000-0000-00003F810000}"/>
    <cellStyle name="Normal 7 2 7 2 2" xfId="7357" xr:uid="{00000000-0005-0000-0000-000040810000}"/>
    <cellStyle name="Normal 7 2 7 2 2 2" xfId="17710" xr:uid="{00000000-0005-0000-0000-000041810000}"/>
    <cellStyle name="Normal 7 2 7 2 2 2 2" xfId="41022" xr:uid="{00000000-0005-0000-0000-000042810000}"/>
    <cellStyle name="Normal 7 2 7 2 2 3" xfId="12524" xr:uid="{00000000-0005-0000-0000-000043810000}"/>
    <cellStyle name="Normal 7 2 7 2 2 3 2" xfId="35707" xr:uid="{00000000-0005-0000-0000-000044810000}"/>
    <cellStyle name="Normal 7 2 7 2 2 4" xfId="30397" xr:uid="{00000000-0005-0000-0000-000045810000}"/>
    <cellStyle name="Normal 7 2 7 2 2 5" xfId="25082" xr:uid="{00000000-0005-0000-0000-000046810000}"/>
    <cellStyle name="Normal 7 2 7 2 3" xfId="9000" xr:uid="{00000000-0005-0000-0000-000047810000}"/>
    <cellStyle name="Normal 7 2 7 2 3 2" xfId="19445" xr:uid="{00000000-0005-0000-0000-000048810000}"/>
    <cellStyle name="Normal 7 2 7 2 3 2 2" xfId="42790" xr:uid="{00000000-0005-0000-0000-000049810000}"/>
    <cellStyle name="Normal 7 2 7 2 3 3" xfId="14291" xr:uid="{00000000-0005-0000-0000-00004A810000}"/>
    <cellStyle name="Normal 7 2 7 2 3 3 2" xfId="37475" xr:uid="{00000000-0005-0000-0000-00004B810000}"/>
    <cellStyle name="Normal 7 2 7 2 3 4" xfId="32165" xr:uid="{00000000-0005-0000-0000-00004C810000}"/>
    <cellStyle name="Normal 7 2 7 2 3 5" xfId="26850" xr:uid="{00000000-0005-0000-0000-00004D810000}"/>
    <cellStyle name="Normal 7 2 7 2 4" xfId="16072" xr:uid="{00000000-0005-0000-0000-00004E810000}"/>
    <cellStyle name="Normal 7 2 7 2 4 2" xfId="39259" xr:uid="{00000000-0005-0000-0000-00004F810000}"/>
    <cellStyle name="Normal 7 2 7 2 5" xfId="10763" xr:uid="{00000000-0005-0000-0000-000050810000}"/>
    <cellStyle name="Normal 7 2 7 2 5 2" xfId="33944" xr:uid="{00000000-0005-0000-0000-000051810000}"/>
    <cellStyle name="Normal 7 2 7 2 6" xfId="21390" xr:uid="{00000000-0005-0000-0000-000052810000}"/>
    <cellStyle name="Normal 7 2 7 2 6 2" xfId="28634" xr:uid="{00000000-0005-0000-0000-000053810000}"/>
    <cellStyle name="Normal 7 2 7 2 7" xfId="23319" xr:uid="{00000000-0005-0000-0000-000054810000}"/>
    <cellStyle name="Normal 7 2 7 2 8" xfId="44585" xr:uid="{00000000-0005-0000-0000-000055810000}"/>
    <cellStyle name="Normal 7 2 7 2 9" xfId="5436" xr:uid="{00000000-0005-0000-0000-000056810000}"/>
    <cellStyle name="Normal 7 2 7 3" xfId="6557" xr:uid="{00000000-0005-0000-0000-000057810000}"/>
    <cellStyle name="Normal 7 2 7 3 2" xfId="16958" xr:uid="{00000000-0005-0000-0000-000058810000}"/>
    <cellStyle name="Normal 7 2 7 3 2 2" xfId="40210" xr:uid="{00000000-0005-0000-0000-000059810000}"/>
    <cellStyle name="Normal 7 2 7 3 3" xfId="11712" xr:uid="{00000000-0005-0000-0000-00005A810000}"/>
    <cellStyle name="Normal 7 2 7 3 3 2" xfId="34895" xr:uid="{00000000-0005-0000-0000-00005B810000}"/>
    <cellStyle name="Normal 7 2 7 3 4" xfId="29585" xr:uid="{00000000-0005-0000-0000-00005C810000}"/>
    <cellStyle name="Normal 7 2 7 3 5" xfId="24270" xr:uid="{00000000-0005-0000-0000-00005D810000}"/>
    <cellStyle name="Normal 7 2 7 4" xfId="8247" xr:uid="{00000000-0005-0000-0000-00005E810000}"/>
    <cellStyle name="Normal 7 2 7 4 2" xfId="18633" xr:uid="{00000000-0005-0000-0000-00005F810000}"/>
    <cellStyle name="Normal 7 2 7 4 2 2" xfId="41978" xr:uid="{00000000-0005-0000-0000-000060810000}"/>
    <cellStyle name="Normal 7 2 7 4 3" xfId="13479" xr:uid="{00000000-0005-0000-0000-000061810000}"/>
    <cellStyle name="Normal 7 2 7 4 3 2" xfId="36663" xr:uid="{00000000-0005-0000-0000-000062810000}"/>
    <cellStyle name="Normal 7 2 7 4 4" xfId="31353" xr:uid="{00000000-0005-0000-0000-000063810000}"/>
    <cellStyle name="Normal 7 2 7 4 5" xfId="26038" xr:uid="{00000000-0005-0000-0000-000064810000}"/>
    <cellStyle name="Normal 7 2 7 5" xfId="15260" xr:uid="{00000000-0005-0000-0000-000065810000}"/>
    <cellStyle name="Normal 7 2 7 5 2" xfId="38447" xr:uid="{00000000-0005-0000-0000-000066810000}"/>
    <cellStyle name="Normal 7 2 7 6" xfId="9951" xr:uid="{00000000-0005-0000-0000-000067810000}"/>
    <cellStyle name="Normal 7 2 7 6 2" xfId="33132" xr:uid="{00000000-0005-0000-0000-000068810000}"/>
    <cellStyle name="Normal 7 2 7 7" xfId="20578" xr:uid="{00000000-0005-0000-0000-000069810000}"/>
    <cellStyle name="Normal 7 2 7 7 2" xfId="27822" xr:uid="{00000000-0005-0000-0000-00006A810000}"/>
    <cellStyle name="Normal 7 2 7 8" xfId="22507" xr:uid="{00000000-0005-0000-0000-00006B810000}"/>
    <cellStyle name="Normal 7 2 7 9" xfId="43773" xr:uid="{00000000-0005-0000-0000-00006C810000}"/>
    <cellStyle name="Normal 7 2 8" xfId="563" xr:uid="{00000000-0005-0000-0000-00006D810000}"/>
    <cellStyle name="Normal 7 2 8 10" xfId="2527" xr:uid="{00000000-0005-0000-0000-00006E810000}"/>
    <cellStyle name="Normal 7 2 8 2" xfId="6158" xr:uid="{00000000-0005-0000-0000-00006F810000}"/>
    <cellStyle name="Normal 7 2 8 2 2" xfId="16600" xr:uid="{00000000-0005-0000-0000-000070810000}"/>
    <cellStyle name="Normal 7 2 8 2 2 2" xfId="39804" xr:uid="{00000000-0005-0000-0000-000071810000}"/>
    <cellStyle name="Normal 7 2 8 2 3" xfId="11306" xr:uid="{00000000-0005-0000-0000-000072810000}"/>
    <cellStyle name="Normal 7 2 8 2 3 2" xfId="34489" xr:uid="{00000000-0005-0000-0000-000073810000}"/>
    <cellStyle name="Normal 7 2 8 2 4" xfId="29179" xr:uid="{00000000-0005-0000-0000-000074810000}"/>
    <cellStyle name="Normal 7 2 8 2 5" xfId="23864" xr:uid="{00000000-0005-0000-0000-000075810000}"/>
    <cellStyle name="Normal 7 2 8 3" xfId="7889" xr:uid="{00000000-0005-0000-0000-000076810000}"/>
    <cellStyle name="Normal 7 2 8 3 2" xfId="18228" xr:uid="{00000000-0005-0000-0000-000077810000}"/>
    <cellStyle name="Normal 7 2 8 3 2 2" xfId="41572" xr:uid="{00000000-0005-0000-0000-000078810000}"/>
    <cellStyle name="Normal 7 2 8 3 3" xfId="13073" xr:uid="{00000000-0005-0000-0000-000079810000}"/>
    <cellStyle name="Normal 7 2 8 3 3 2" xfId="36257" xr:uid="{00000000-0005-0000-0000-00007A810000}"/>
    <cellStyle name="Normal 7 2 8 3 4" xfId="30947" xr:uid="{00000000-0005-0000-0000-00007B810000}"/>
    <cellStyle name="Normal 7 2 8 3 5" xfId="25632" xr:uid="{00000000-0005-0000-0000-00007C810000}"/>
    <cellStyle name="Normal 7 2 8 4" xfId="14854" xr:uid="{00000000-0005-0000-0000-00007D810000}"/>
    <cellStyle name="Normal 7 2 8 4 2" xfId="38041" xr:uid="{00000000-0005-0000-0000-00007E810000}"/>
    <cellStyle name="Normal 7 2 8 5" xfId="9545" xr:uid="{00000000-0005-0000-0000-00007F810000}"/>
    <cellStyle name="Normal 7 2 8 5 2" xfId="32726" xr:uid="{00000000-0005-0000-0000-000080810000}"/>
    <cellStyle name="Normal 7 2 8 6" xfId="20172" xr:uid="{00000000-0005-0000-0000-000081810000}"/>
    <cellStyle name="Normal 7 2 8 6 2" xfId="27416" xr:uid="{00000000-0005-0000-0000-000082810000}"/>
    <cellStyle name="Normal 7 2 8 7" xfId="22101" xr:uid="{00000000-0005-0000-0000-000083810000}"/>
    <cellStyle name="Normal 7 2 8 8" xfId="43367" xr:uid="{00000000-0005-0000-0000-000084810000}"/>
    <cellStyle name="Normal 7 2 8 9" xfId="5437" xr:uid="{00000000-0005-0000-0000-000085810000}"/>
    <cellStyle name="Normal 7 2 9" xfId="1390" xr:uid="{00000000-0005-0000-0000-000086810000}"/>
    <cellStyle name="Normal 7 2 9 10" xfId="3339" xr:uid="{00000000-0005-0000-0000-000087810000}"/>
    <cellStyle name="Normal 7 2 9 2" xfId="6957" xr:uid="{00000000-0005-0000-0000-000088810000}"/>
    <cellStyle name="Normal 7 2 9 2 2" xfId="17328" xr:uid="{00000000-0005-0000-0000-000089810000}"/>
    <cellStyle name="Normal 7 2 9 2 2 2" xfId="40616" xr:uid="{00000000-0005-0000-0000-00008A810000}"/>
    <cellStyle name="Normal 7 2 9 2 3" xfId="12118" xr:uid="{00000000-0005-0000-0000-00008B810000}"/>
    <cellStyle name="Normal 7 2 9 2 3 2" xfId="35301" xr:uid="{00000000-0005-0000-0000-00008C810000}"/>
    <cellStyle name="Normal 7 2 9 2 4" xfId="29991" xr:uid="{00000000-0005-0000-0000-00008D810000}"/>
    <cellStyle name="Normal 7 2 9 2 5" xfId="24676" xr:uid="{00000000-0005-0000-0000-00008E810000}"/>
    <cellStyle name="Normal 7 2 9 3" xfId="8617" xr:uid="{00000000-0005-0000-0000-00008F810000}"/>
    <cellStyle name="Normal 7 2 9 3 2" xfId="19039" xr:uid="{00000000-0005-0000-0000-000090810000}"/>
    <cellStyle name="Normal 7 2 9 3 2 2" xfId="42384" xr:uid="{00000000-0005-0000-0000-000091810000}"/>
    <cellStyle name="Normal 7 2 9 3 3" xfId="13885" xr:uid="{00000000-0005-0000-0000-000092810000}"/>
    <cellStyle name="Normal 7 2 9 3 3 2" xfId="37069" xr:uid="{00000000-0005-0000-0000-000093810000}"/>
    <cellStyle name="Normal 7 2 9 3 4" xfId="31759" xr:uid="{00000000-0005-0000-0000-000094810000}"/>
    <cellStyle name="Normal 7 2 9 3 5" xfId="26444" xr:uid="{00000000-0005-0000-0000-000095810000}"/>
    <cellStyle name="Normal 7 2 9 4" xfId="15666" xr:uid="{00000000-0005-0000-0000-000096810000}"/>
    <cellStyle name="Normal 7 2 9 4 2" xfId="38853" xr:uid="{00000000-0005-0000-0000-000097810000}"/>
    <cellStyle name="Normal 7 2 9 5" xfId="10357" xr:uid="{00000000-0005-0000-0000-000098810000}"/>
    <cellStyle name="Normal 7 2 9 5 2" xfId="33538" xr:uid="{00000000-0005-0000-0000-000099810000}"/>
    <cellStyle name="Normal 7 2 9 6" xfId="20984" xr:uid="{00000000-0005-0000-0000-00009A810000}"/>
    <cellStyle name="Normal 7 2 9 6 2" xfId="28228" xr:uid="{00000000-0005-0000-0000-00009B810000}"/>
    <cellStyle name="Normal 7 2 9 7" xfId="22913" xr:uid="{00000000-0005-0000-0000-00009C810000}"/>
    <cellStyle name="Normal 7 2 9 8" xfId="44179" xr:uid="{00000000-0005-0000-0000-00009D810000}"/>
    <cellStyle name="Normal 7 2 9 9" xfId="5438" xr:uid="{00000000-0005-0000-0000-00009E810000}"/>
    <cellStyle name="Normal 7 20" xfId="14673" xr:uid="{00000000-0005-0000-0000-00009F810000}"/>
    <cellStyle name="Normal 7 20 2" xfId="37858" xr:uid="{00000000-0005-0000-0000-0000A0810000}"/>
    <cellStyle name="Normal 7 21" xfId="9367" xr:uid="{00000000-0005-0000-0000-0000A1810000}"/>
    <cellStyle name="Normal 7 21 2" xfId="32548" xr:uid="{00000000-0005-0000-0000-0000A2810000}"/>
    <cellStyle name="Normal 7 22" xfId="19989" xr:uid="{00000000-0005-0000-0000-0000A3810000}"/>
    <cellStyle name="Normal 7 22 2" xfId="27233" xr:uid="{00000000-0005-0000-0000-0000A4810000}"/>
    <cellStyle name="Normal 7 23" xfId="21923" xr:uid="{00000000-0005-0000-0000-0000A5810000}"/>
    <cellStyle name="Normal 7 24" xfId="43188" xr:uid="{00000000-0005-0000-0000-0000A6810000}"/>
    <cellStyle name="Normal 7 25" xfId="5325" xr:uid="{00000000-0005-0000-0000-0000A7810000}"/>
    <cellStyle name="Normal 7 26" xfId="2337" xr:uid="{00000000-0005-0000-0000-0000A8810000}"/>
    <cellStyle name="Normal 7 3" xfId="363" xr:uid="{00000000-0005-0000-0000-0000A9810000}"/>
    <cellStyle name="Normal 7 3 10" xfId="5982" xr:uid="{00000000-0005-0000-0000-0000AA810000}"/>
    <cellStyle name="Normal 7 3 10 2" xfId="7770" xr:uid="{00000000-0005-0000-0000-0000AB810000}"/>
    <cellStyle name="Normal 7 3 10 2 2" xfId="41440" xr:uid="{00000000-0005-0000-0000-0000AC810000}"/>
    <cellStyle name="Normal 7 3 10 3" xfId="12941" xr:uid="{00000000-0005-0000-0000-0000AD810000}"/>
    <cellStyle name="Normal 7 3 10 3 2" xfId="36125" xr:uid="{00000000-0005-0000-0000-0000AE810000}"/>
    <cellStyle name="Normal 7 3 10 4" xfId="21912" xr:uid="{00000000-0005-0000-0000-0000AF810000}"/>
    <cellStyle name="Normal 7 3 10 4 2" xfId="30815" xr:uid="{00000000-0005-0000-0000-0000B0810000}"/>
    <cellStyle name="Normal 7 3 10 5" xfId="25500" xr:uid="{00000000-0005-0000-0000-0000B1810000}"/>
    <cellStyle name="Normal 7 3 11" xfId="14723" xr:uid="{00000000-0005-0000-0000-0000B2810000}"/>
    <cellStyle name="Normal 7 3 11 2" xfId="37909" xr:uid="{00000000-0005-0000-0000-0000B3810000}"/>
    <cellStyle name="Normal 7 3 12" xfId="9413" xr:uid="{00000000-0005-0000-0000-0000B4810000}"/>
    <cellStyle name="Normal 7 3 12 2" xfId="32594" xr:uid="{00000000-0005-0000-0000-0000B5810000}"/>
    <cellStyle name="Normal 7 3 13" xfId="20010" xr:uid="{00000000-0005-0000-0000-0000B6810000}"/>
    <cellStyle name="Normal 7 3 13 2" xfId="27284" xr:uid="{00000000-0005-0000-0000-0000B7810000}"/>
    <cellStyle name="Normal 7 3 14" xfId="21969" xr:uid="{00000000-0005-0000-0000-0000B8810000}"/>
    <cellStyle name="Normal 7 3 2" xfId="456" xr:uid="{00000000-0005-0000-0000-0000B9810000}"/>
    <cellStyle name="Normal 7 3 2 10" xfId="14745" xr:uid="{00000000-0005-0000-0000-0000BA810000}"/>
    <cellStyle name="Normal 7 3 2 10 2" xfId="37932" xr:uid="{00000000-0005-0000-0000-0000BB810000}"/>
    <cellStyle name="Normal 7 3 2 11" xfId="9436" xr:uid="{00000000-0005-0000-0000-0000BC810000}"/>
    <cellStyle name="Normal 7 3 2 11 2" xfId="32617" xr:uid="{00000000-0005-0000-0000-0000BD810000}"/>
    <cellStyle name="Normal 7 3 2 12" xfId="20065" xr:uid="{00000000-0005-0000-0000-0000BE810000}"/>
    <cellStyle name="Normal 7 3 2 12 2" xfId="27307" xr:uid="{00000000-0005-0000-0000-0000BF810000}"/>
    <cellStyle name="Normal 7 3 2 13" xfId="21992" xr:uid="{00000000-0005-0000-0000-0000C0810000}"/>
    <cellStyle name="Normal 7 3 2 14" xfId="43260" xr:uid="{00000000-0005-0000-0000-0000C1810000}"/>
    <cellStyle name="Normal 7 3 2 15" xfId="5439" xr:uid="{00000000-0005-0000-0000-0000C2810000}"/>
    <cellStyle name="Normal 7 3 2 16" xfId="2420" xr:uid="{00000000-0005-0000-0000-0000C3810000}"/>
    <cellStyle name="Normal 7 3 2 2" xfId="516" xr:uid="{00000000-0005-0000-0000-0000C4810000}"/>
    <cellStyle name="Normal 7 3 2 2 10" xfId="9498" xr:uid="{00000000-0005-0000-0000-0000C5810000}"/>
    <cellStyle name="Normal 7 3 2 2 10 2" xfId="32679" xr:uid="{00000000-0005-0000-0000-0000C6810000}"/>
    <cellStyle name="Normal 7 3 2 2 11" xfId="20125" xr:uid="{00000000-0005-0000-0000-0000C7810000}"/>
    <cellStyle name="Normal 7 3 2 2 11 2" xfId="27369" xr:uid="{00000000-0005-0000-0000-0000C8810000}"/>
    <cellStyle name="Normal 7 3 2 2 12" xfId="22054" xr:uid="{00000000-0005-0000-0000-0000C9810000}"/>
    <cellStyle name="Normal 7 3 2 2 13" xfId="43320" xr:uid="{00000000-0005-0000-0000-0000CA810000}"/>
    <cellStyle name="Normal 7 3 2 2 14" xfId="5440" xr:uid="{00000000-0005-0000-0000-0000CB810000}"/>
    <cellStyle name="Normal 7 3 2 2 15" xfId="2480" xr:uid="{00000000-0005-0000-0000-0000CC810000}"/>
    <cellStyle name="Normal 7 3 2 2 2" xfId="788" xr:uid="{00000000-0005-0000-0000-0000CD810000}"/>
    <cellStyle name="Normal 7 3 2 2 2 10" xfId="43589" xr:uid="{00000000-0005-0000-0000-0000CE810000}"/>
    <cellStyle name="Normal 7 3 2 2 2 11" xfId="5441" xr:uid="{00000000-0005-0000-0000-0000CF810000}"/>
    <cellStyle name="Normal 7 3 2 2 2 12" xfId="2749" xr:uid="{00000000-0005-0000-0000-0000D0810000}"/>
    <cellStyle name="Normal 7 3 2 2 2 2" xfId="1204" xr:uid="{00000000-0005-0000-0000-0000D1810000}"/>
    <cellStyle name="Normal 7 3 2 2 2 2 10" xfId="5442" xr:uid="{00000000-0005-0000-0000-0000D2810000}"/>
    <cellStyle name="Normal 7 3 2 2 2 2 11" xfId="3155" xr:uid="{00000000-0005-0000-0000-0000D3810000}"/>
    <cellStyle name="Normal 7 3 2 2 2 2 2" xfId="2019" xr:uid="{00000000-0005-0000-0000-0000D4810000}"/>
    <cellStyle name="Normal 7 3 2 2 2 2 2 10" xfId="3967" xr:uid="{00000000-0005-0000-0000-0000D5810000}"/>
    <cellStyle name="Normal 7 3 2 2 2 2 2 2" xfId="7575" xr:uid="{00000000-0005-0000-0000-0000D6810000}"/>
    <cellStyle name="Normal 7 3 2 2 2 2 2 2 2" xfId="17920" xr:uid="{00000000-0005-0000-0000-0000D7810000}"/>
    <cellStyle name="Normal 7 3 2 2 2 2 2 2 2 2" xfId="41244" xr:uid="{00000000-0005-0000-0000-0000D8810000}"/>
    <cellStyle name="Normal 7 3 2 2 2 2 2 2 3" xfId="12746" xr:uid="{00000000-0005-0000-0000-0000D9810000}"/>
    <cellStyle name="Normal 7 3 2 2 2 2 2 2 3 2" xfId="35929" xr:uid="{00000000-0005-0000-0000-0000DA810000}"/>
    <cellStyle name="Normal 7 3 2 2 2 2 2 2 4" xfId="30619" xr:uid="{00000000-0005-0000-0000-0000DB810000}"/>
    <cellStyle name="Normal 7 3 2 2 2 2 2 2 5" xfId="25304" xr:uid="{00000000-0005-0000-0000-0000DC810000}"/>
    <cellStyle name="Normal 7 3 2 2 2 2 2 3" xfId="9210" xr:uid="{00000000-0005-0000-0000-0000DD810000}"/>
    <cellStyle name="Normal 7 3 2 2 2 2 2 3 2" xfId="19667" xr:uid="{00000000-0005-0000-0000-0000DE810000}"/>
    <cellStyle name="Normal 7 3 2 2 2 2 2 3 2 2" xfId="43012" xr:uid="{00000000-0005-0000-0000-0000DF810000}"/>
    <cellStyle name="Normal 7 3 2 2 2 2 2 3 3" xfId="14513" xr:uid="{00000000-0005-0000-0000-0000E0810000}"/>
    <cellStyle name="Normal 7 3 2 2 2 2 2 3 3 2" xfId="37697" xr:uid="{00000000-0005-0000-0000-0000E1810000}"/>
    <cellStyle name="Normal 7 3 2 2 2 2 2 3 4" xfId="32387" xr:uid="{00000000-0005-0000-0000-0000E2810000}"/>
    <cellStyle name="Normal 7 3 2 2 2 2 2 3 5" xfId="27072" xr:uid="{00000000-0005-0000-0000-0000E3810000}"/>
    <cellStyle name="Normal 7 3 2 2 2 2 2 4" xfId="16294" xr:uid="{00000000-0005-0000-0000-0000E4810000}"/>
    <cellStyle name="Normal 7 3 2 2 2 2 2 4 2" xfId="39481" xr:uid="{00000000-0005-0000-0000-0000E5810000}"/>
    <cellStyle name="Normal 7 3 2 2 2 2 2 5" xfId="10985" xr:uid="{00000000-0005-0000-0000-0000E6810000}"/>
    <cellStyle name="Normal 7 3 2 2 2 2 2 5 2" xfId="34166" xr:uid="{00000000-0005-0000-0000-0000E7810000}"/>
    <cellStyle name="Normal 7 3 2 2 2 2 2 6" xfId="21612" xr:uid="{00000000-0005-0000-0000-0000E8810000}"/>
    <cellStyle name="Normal 7 3 2 2 2 2 2 6 2" xfId="28856" xr:uid="{00000000-0005-0000-0000-0000E9810000}"/>
    <cellStyle name="Normal 7 3 2 2 2 2 2 7" xfId="23541" xr:uid="{00000000-0005-0000-0000-0000EA810000}"/>
    <cellStyle name="Normal 7 3 2 2 2 2 2 8" xfId="44807" xr:uid="{00000000-0005-0000-0000-0000EB810000}"/>
    <cellStyle name="Normal 7 3 2 2 2 2 2 9" xfId="5443" xr:uid="{00000000-0005-0000-0000-0000EC810000}"/>
    <cellStyle name="Normal 7 3 2 2 2 2 3" xfId="6775" xr:uid="{00000000-0005-0000-0000-0000ED810000}"/>
    <cellStyle name="Normal 7 3 2 2 2 2 3 2" xfId="17156" xr:uid="{00000000-0005-0000-0000-0000EE810000}"/>
    <cellStyle name="Normal 7 3 2 2 2 2 3 2 2" xfId="40432" xr:uid="{00000000-0005-0000-0000-0000EF810000}"/>
    <cellStyle name="Normal 7 3 2 2 2 2 3 3" xfId="11934" xr:uid="{00000000-0005-0000-0000-0000F0810000}"/>
    <cellStyle name="Normal 7 3 2 2 2 2 3 3 2" xfId="35117" xr:uid="{00000000-0005-0000-0000-0000F1810000}"/>
    <cellStyle name="Normal 7 3 2 2 2 2 3 4" xfId="29807" xr:uid="{00000000-0005-0000-0000-0000F2810000}"/>
    <cellStyle name="Normal 7 3 2 2 2 2 3 5" xfId="24492" xr:uid="{00000000-0005-0000-0000-0000F3810000}"/>
    <cellStyle name="Normal 7 3 2 2 2 2 4" xfId="8445" xr:uid="{00000000-0005-0000-0000-0000F4810000}"/>
    <cellStyle name="Normal 7 3 2 2 2 2 4 2" xfId="18855" xr:uid="{00000000-0005-0000-0000-0000F5810000}"/>
    <cellStyle name="Normal 7 3 2 2 2 2 4 2 2" xfId="42200" xr:uid="{00000000-0005-0000-0000-0000F6810000}"/>
    <cellStyle name="Normal 7 3 2 2 2 2 4 3" xfId="13701" xr:uid="{00000000-0005-0000-0000-0000F7810000}"/>
    <cellStyle name="Normal 7 3 2 2 2 2 4 3 2" xfId="36885" xr:uid="{00000000-0005-0000-0000-0000F8810000}"/>
    <cellStyle name="Normal 7 3 2 2 2 2 4 4" xfId="31575" xr:uid="{00000000-0005-0000-0000-0000F9810000}"/>
    <cellStyle name="Normal 7 3 2 2 2 2 4 5" xfId="26260" xr:uid="{00000000-0005-0000-0000-0000FA810000}"/>
    <cellStyle name="Normal 7 3 2 2 2 2 5" xfId="15482" xr:uid="{00000000-0005-0000-0000-0000FB810000}"/>
    <cellStyle name="Normal 7 3 2 2 2 2 5 2" xfId="38669" xr:uid="{00000000-0005-0000-0000-0000FC810000}"/>
    <cellStyle name="Normal 7 3 2 2 2 2 6" xfId="10173" xr:uid="{00000000-0005-0000-0000-0000FD810000}"/>
    <cellStyle name="Normal 7 3 2 2 2 2 6 2" xfId="33354" xr:uid="{00000000-0005-0000-0000-0000FE810000}"/>
    <cellStyle name="Normal 7 3 2 2 2 2 7" xfId="20800" xr:uid="{00000000-0005-0000-0000-0000FF810000}"/>
    <cellStyle name="Normal 7 3 2 2 2 2 7 2" xfId="28044" xr:uid="{00000000-0005-0000-0000-000000820000}"/>
    <cellStyle name="Normal 7 3 2 2 2 2 8" xfId="22729" xr:uid="{00000000-0005-0000-0000-000001820000}"/>
    <cellStyle name="Normal 7 3 2 2 2 2 9" xfId="43995" xr:uid="{00000000-0005-0000-0000-000002820000}"/>
    <cellStyle name="Normal 7 3 2 2 2 3" xfId="1612" xr:uid="{00000000-0005-0000-0000-000003820000}"/>
    <cellStyle name="Normal 7 3 2 2 2 3 10" xfId="3561" xr:uid="{00000000-0005-0000-0000-000004820000}"/>
    <cellStyle name="Normal 7 3 2 2 2 3 2" xfId="7175" xr:uid="{00000000-0005-0000-0000-000005820000}"/>
    <cellStyle name="Normal 7 3 2 2 2 3 2 2" xfId="17538" xr:uid="{00000000-0005-0000-0000-000006820000}"/>
    <cellStyle name="Normal 7 3 2 2 2 3 2 2 2" xfId="40838" xr:uid="{00000000-0005-0000-0000-000007820000}"/>
    <cellStyle name="Normal 7 3 2 2 2 3 2 3" xfId="12340" xr:uid="{00000000-0005-0000-0000-000008820000}"/>
    <cellStyle name="Normal 7 3 2 2 2 3 2 3 2" xfId="35523" xr:uid="{00000000-0005-0000-0000-000009820000}"/>
    <cellStyle name="Normal 7 3 2 2 2 3 2 4" xfId="30213" xr:uid="{00000000-0005-0000-0000-00000A820000}"/>
    <cellStyle name="Normal 7 3 2 2 2 3 2 5" xfId="24898" xr:uid="{00000000-0005-0000-0000-00000B820000}"/>
    <cellStyle name="Normal 7 3 2 2 2 3 3" xfId="8827" xr:uid="{00000000-0005-0000-0000-00000C820000}"/>
    <cellStyle name="Normal 7 3 2 2 2 3 3 2" xfId="19261" xr:uid="{00000000-0005-0000-0000-00000D820000}"/>
    <cellStyle name="Normal 7 3 2 2 2 3 3 2 2" xfId="42606" xr:uid="{00000000-0005-0000-0000-00000E820000}"/>
    <cellStyle name="Normal 7 3 2 2 2 3 3 3" xfId="14107" xr:uid="{00000000-0005-0000-0000-00000F820000}"/>
    <cellStyle name="Normal 7 3 2 2 2 3 3 3 2" xfId="37291" xr:uid="{00000000-0005-0000-0000-000010820000}"/>
    <cellStyle name="Normal 7 3 2 2 2 3 3 4" xfId="31981" xr:uid="{00000000-0005-0000-0000-000011820000}"/>
    <cellStyle name="Normal 7 3 2 2 2 3 3 5" xfId="26666" xr:uid="{00000000-0005-0000-0000-000012820000}"/>
    <cellStyle name="Normal 7 3 2 2 2 3 4" xfId="15888" xr:uid="{00000000-0005-0000-0000-000013820000}"/>
    <cellStyle name="Normal 7 3 2 2 2 3 4 2" xfId="39075" xr:uid="{00000000-0005-0000-0000-000014820000}"/>
    <cellStyle name="Normal 7 3 2 2 2 3 5" xfId="10579" xr:uid="{00000000-0005-0000-0000-000015820000}"/>
    <cellStyle name="Normal 7 3 2 2 2 3 5 2" xfId="33760" xr:uid="{00000000-0005-0000-0000-000016820000}"/>
    <cellStyle name="Normal 7 3 2 2 2 3 6" xfId="21206" xr:uid="{00000000-0005-0000-0000-000017820000}"/>
    <cellStyle name="Normal 7 3 2 2 2 3 6 2" xfId="28450" xr:uid="{00000000-0005-0000-0000-000018820000}"/>
    <cellStyle name="Normal 7 3 2 2 2 3 7" xfId="23135" xr:uid="{00000000-0005-0000-0000-000019820000}"/>
    <cellStyle name="Normal 7 3 2 2 2 3 8" xfId="44401" xr:uid="{00000000-0005-0000-0000-00001A820000}"/>
    <cellStyle name="Normal 7 3 2 2 2 3 9" xfId="5444" xr:uid="{00000000-0005-0000-0000-00001B820000}"/>
    <cellStyle name="Normal 7 3 2 2 2 4" xfId="6376" xr:uid="{00000000-0005-0000-0000-00001C820000}"/>
    <cellStyle name="Normal 7 3 2 2 2 4 2" xfId="16798" xr:uid="{00000000-0005-0000-0000-00001D820000}"/>
    <cellStyle name="Normal 7 3 2 2 2 4 2 2" xfId="40026" xr:uid="{00000000-0005-0000-0000-00001E820000}"/>
    <cellStyle name="Normal 7 3 2 2 2 4 3" xfId="11528" xr:uid="{00000000-0005-0000-0000-00001F820000}"/>
    <cellStyle name="Normal 7 3 2 2 2 4 3 2" xfId="34711" xr:uid="{00000000-0005-0000-0000-000020820000}"/>
    <cellStyle name="Normal 7 3 2 2 2 4 4" xfId="29401" xr:uid="{00000000-0005-0000-0000-000021820000}"/>
    <cellStyle name="Normal 7 3 2 2 2 4 5" xfId="24086" xr:uid="{00000000-0005-0000-0000-000022820000}"/>
    <cellStyle name="Normal 7 3 2 2 2 5" xfId="8087" xr:uid="{00000000-0005-0000-0000-000023820000}"/>
    <cellStyle name="Normal 7 3 2 2 2 5 2" xfId="18450" xr:uid="{00000000-0005-0000-0000-000024820000}"/>
    <cellStyle name="Normal 7 3 2 2 2 5 2 2" xfId="41794" xr:uid="{00000000-0005-0000-0000-000025820000}"/>
    <cellStyle name="Normal 7 3 2 2 2 5 3" xfId="13295" xr:uid="{00000000-0005-0000-0000-000026820000}"/>
    <cellStyle name="Normal 7 3 2 2 2 5 3 2" xfId="36479" xr:uid="{00000000-0005-0000-0000-000027820000}"/>
    <cellStyle name="Normal 7 3 2 2 2 5 4" xfId="31169" xr:uid="{00000000-0005-0000-0000-000028820000}"/>
    <cellStyle name="Normal 7 3 2 2 2 5 5" xfId="25854" xr:uid="{00000000-0005-0000-0000-000029820000}"/>
    <cellStyle name="Normal 7 3 2 2 2 6" xfId="15076" xr:uid="{00000000-0005-0000-0000-00002A820000}"/>
    <cellStyle name="Normal 7 3 2 2 2 6 2" xfId="38263" xr:uid="{00000000-0005-0000-0000-00002B820000}"/>
    <cellStyle name="Normal 7 3 2 2 2 7" xfId="9767" xr:uid="{00000000-0005-0000-0000-00002C820000}"/>
    <cellStyle name="Normal 7 3 2 2 2 7 2" xfId="32948" xr:uid="{00000000-0005-0000-0000-00002D820000}"/>
    <cellStyle name="Normal 7 3 2 2 2 8" xfId="20394" xr:uid="{00000000-0005-0000-0000-00002E820000}"/>
    <cellStyle name="Normal 7 3 2 2 2 8 2" xfId="27638" xr:uid="{00000000-0005-0000-0000-00002F820000}"/>
    <cellStyle name="Normal 7 3 2 2 2 9" xfId="22323" xr:uid="{00000000-0005-0000-0000-000030820000}"/>
    <cellStyle name="Normal 7 3 2 2 3" xfId="925" xr:uid="{00000000-0005-0000-0000-000031820000}"/>
    <cellStyle name="Normal 7 3 2 2 3 10" xfId="43718" xr:uid="{00000000-0005-0000-0000-000032820000}"/>
    <cellStyle name="Normal 7 3 2 2 3 11" xfId="5445" xr:uid="{00000000-0005-0000-0000-000033820000}"/>
    <cellStyle name="Normal 7 3 2 2 3 12" xfId="2878" xr:uid="{00000000-0005-0000-0000-000034820000}"/>
    <cellStyle name="Normal 7 3 2 2 3 2" xfId="1333" xr:uid="{00000000-0005-0000-0000-000035820000}"/>
    <cellStyle name="Normal 7 3 2 2 3 2 10" xfId="5446" xr:uid="{00000000-0005-0000-0000-000036820000}"/>
    <cellStyle name="Normal 7 3 2 2 3 2 11" xfId="3284" xr:uid="{00000000-0005-0000-0000-000037820000}"/>
    <cellStyle name="Normal 7 3 2 2 3 2 2" xfId="2148" xr:uid="{00000000-0005-0000-0000-000038820000}"/>
    <cellStyle name="Normal 7 3 2 2 3 2 2 10" xfId="4096" xr:uid="{00000000-0005-0000-0000-000039820000}"/>
    <cellStyle name="Normal 7 3 2 2 3 2 2 2" xfId="7702" xr:uid="{00000000-0005-0000-0000-00003A820000}"/>
    <cellStyle name="Normal 7 3 2 2 3 2 2 2 2" xfId="18037" xr:uid="{00000000-0005-0000-0000-00003B820000}"/>
    <cellStyle name="Normal 7 3 2 2 3 2 2 2 2 2" xfId="41373" xr:uid="{00000000-0005-0000-0000-00003C820000}"/>
    <cellStyle name="Normal 7 3 2 2 3 2 2 2 3" xfId="12875" xr:uid="{00000000-0005-0000-0000-00003D820000}"/>
    <cellStyle name="Normal 7 3 2 2 3 2 2 2 3 2" xfId="36058" xr:uid="{00000000-0005-0000-0000-00003E820000}"/>
    <cellStyle name="Normal 7 3 2 2 3 2 2 2 4" xfId="30748" xr:uid="{00000000-0005-0000-0000-00003F820000}"/>
    <cellStyle name="Normal 7 3 2 2 3 2 2 2 5" xfId="25433" xr:uid="{00000000-0005-0000-0000-000040820000}"/>
    <cellStyle name="Normal 7 3 2 2 3 2 2 3" xfId="9327" xr:uid="{00000000-0005-0000-0000-000041820000}"/>
    <cellStyle name="Normal 7 3 2 2 3 2 2 3 2" xfId="19796" xr:uid="{00000000-0005-0000-0000-000042820000}"/>
    <cellStyle name="Normal 7 3 2 2 3 2 2 3 2 2" xfId="43141" xr:uid="{00000000-0005-0000-0000-000043820000}"/>
    <cellStyle name="Normal 7 3 2 2 3 2 2 3 3" xfId="14642" xr:uid="{00000000-0005-0000-0000-000044820000}"/>
    <cellStyle name="Normal 7 3 2 2 3 2 2 3 3 2" xfId="37826" xr:uid="{00000000-0005-0000-0000-000045820000}"/>
    <cellStyle name="Normal 7 3 2 2 3 2 2 3 4" xfId="32516" xr:uid="{00000000-0005-0000-0000-000046820000}"/>
    <cellStyle name="Normal 7 3 2 2 3 2 2 3 5" xfId="27201" xr:uid="{00000000-0005-0000-0000-000047820000}"/>
    <cellStyle name="Normal 7 3 2 2 3 2 2 4" xfId="16423" xr:uid="{00000000-0005-0000-0000-000048820000}"/>
    <cellStyle name="Normal 7 3 2 2 3 2 2 4 2" xfId="39610" xr:uid="{00000000-0005-0000-0000-000049820000}"/>
    <cellStyle name="Normal 7 3 2 2 3 2 2 5" xfId="11114" xr:uid="{00000000-0005-0000-0000-00004A820000}"/>
    <cellStyle name="Normal 7 3 2 2 3 2 2 5 2" xfId="34295" xr:uid="{00000000-0005-0000-0000-00004B820000}"/>
    <cellStyle name="Normal 7 3 2 2 3 2 2 6" xfId="21741" xr:uid="{00000000-0005-0000-0000-00004C820000}"/>
    <cellStyle name="Normal 7 3 2 2 3 2 2 6 2" xfId="28985" xr:uid="{00000000-0005-0000-0000-00004D820000}"/>
    <cellStyle name="Normal 7 3 2 2 3 2 2 7" xfId="23670" xr:uid="{00000000-0005-0000-0000-00004E820000}"/>
    <cellStyle name="Normal 7 3 2 2 3 2 2 8" xfId="44936" xr:uid="{00000000-0005-0000-0000-00004F820000}"/>
    <cellStyle name="Normal 7 3 2 2 3 2 2 9" xfId="5447" xr:uid="{00000000-0005-0000-0000-000050820000}"/>
    <cellStyle name="Normal 7 3 2 2 3 2 3" xfId="6902" xr:uid="{00000000-0005-0000-0000-000051820000}"/>
    <cellStyle name="Normal 7 3 2 2 3 2 3 2" xfId="17273" xr:uid="{00000000-0005-0000-0000-000052820000}"/>
    <cellStyle name="Normal 7 3 2 2 3 2 3 2 2" xfId="40561" xr:uid="{00000000-0005-0000-0000-000053820000}"/>
    <cellStyle name="Normal 7 3 2 2 3 2 3 3" xfId="12063" xr:uid="{00000000-0005-0000-0000-000054820000}"/>
    <cellStyle name="Normal 7 3 2 2 3 2 3 3 2" xfId="35246" xr:uid="{00000000-0005-0000-0000-000055820000}"/>
    <cellStyle name="Normal 7 3 2 2 3 2 3 4" xfId="29936" xr:uid="{00000000-0005-0000-0000-000056820000}"/>
    <cellStyle name="Normal 7 3 2 2 3 2 3 5" xfId="24621" xr:uid="{00000000-0005-0000-0000-000057820000}"/>
    <cellStyle name="Normal 7 3 2 2 3 2 4" xfId="8562" xr:uid="{00000000-0005-0000-0000-000058820000}"/>
    <cellStyle name="Normal 7 3 2 2 3 2 4 2" xfId="18984" xr:uid="{00000000-0005-0000-0000-000059820000}"/>
    <cellStyle name="Normal 7 3 2 2 3 2 4 2 2" xfId="42329" xr:uid="{00000000-0005-0000-0000-00005A820000}"/>
    <cellStyle name="Normal 7 3 2 2 3 2 4 3" xfId="13830" xr:uid="{00000000-0005-0000-0000-00005B820000}"/>
    <cellStyle name="Normal 7 3 2 2 3 2 4 3 2" xfId="37014" xr:uid="{00000000-0005-0000-0000-00005C820000}"/>
    <cellStyle name="Normal 7 3 2 2 3 2 4 4" xfId="31704" xr:uid="{00000000-0005-0000-0000-00005D820000}"/>
    <cellStyle name="Normal 7 3 2 2 3 2 4 5" xfId="26389" xr:uid="{00000000-0005-0000-0000-00005E820000}"/>
    <cellStyle name="Normal 7 3 2 2 3 2 5" xfId="15611" xr:uid="{00000000-0005-0000-0000-00005F820000}"/>
    <cellStyle name="Normal 7 3 2 2 3 2 5 2" xfId="38798" xr:uid="{00000000-0005-0000-0000-000060820000}"/>
    <cellStyle name="Normal 7 3 2 2 3 2 6" xfId="10302" xr:uid="{00000000-0005-0000-0000-000061820000}"/>
    <cellStyle name="Normal 7 3 2 2 3 2 6 2" xfId="33483" xr:uid="{00000000-0005-0000-0000-000062820000}"/>
    <cellStyle name="Normal 7 3 2 2 3 2 7" xfId="20929" xr:uid="{00000000-0005-0000-0000-000063820000}"/>
    <cellStyle name="Normal 7 3 2 2 3 2 7 2" xfId="28173" xr:uid="{00000000-0005-0000-0000-000064820000}"/>
    <cellStyle name="Normal 7 3 2 2 3 2 8" xfId="22858" xr:uid="{00000000-0005-0000-0000-000065820000}"/>
    <cellStyle name="Normal 7 3 2 2 3 2 9" xfId="44124" xr:uid="{00000000-0005-0000-0000-000066820000}"/>
    <cellStyle name="Normal 7 3 2 2 3 3" xfId="1741" xr:uid="{00000000-0005-0000-0000-000067820000}"/>
    <cellStyle name="Normal 7 3 2 2 3 3 10" xfId="3690" xr:uid="{00000000-0005-0000-0000-000068820000}"/>
    <cellStyle name="Normal 7 3 2 2 3 3 2" xfId="7302" xr:uid="{00000000-0005-0000-0000-000069820000}"/>
    <cellStyle name="Normal 7 3 2 2 3 3 2 2" xfId="17655" xr:uid="{00000000-0005-0000-0000-00006A820000}"/>
    <cellStyle name="Normal 7 3 2 2 3 3 2 2 2" xfId="40967" xr:uid="{00000000-0005-0000-0000-00006B820000}"/>
    <cellStyle name="Normal 7 3 2 2 3 3 2 3" xfId="12469" xr:uid="{00000000-0005-0000-0000-00006C820000}"/>
    <cellStyle name="Normal 7 3 2 2 3 3 2 3 2" xfId="35652" xr:uid="{00000000-0005-0000-0000-00006D820000}"/>
    <cellStyle name="Normal 7 3 2 2 3 3 2 4" xfId="30342" xr:uid="{00000000-0005-0000-0000-00006E820000}"/>
    <cellStyle name="Normal 7 3 2 2 3 3 2 5" xfId="25027" xr:uid="{00000000-0005-0000-0000-00006F820000}"/>
    <cellStyle name="Normal 7 3 2 2 3 3 3" xfId="8944" xr:uid="{00000000-0005-0000-0000-000070820000}"/>
    <cellStyle name="Normal 7 3 2 2 3 3 3 2" xfId="19390" xr:uid="{00000000-0005-0000-0000-000071820000}"/>
    <cellStyle name="Normal 7 3 2 2 3 3 3 2 2" xfId="42735" xr:uid="{00000000-0005-0000-0000-000072820000}"/>
    <cellStyle name="Normal 7 3 2 2 3 3 3 3" xfId="14236" xr:uid="{00000000-0005-0000-0000-000073820000}"/>
    <cellStyle name="Normal 7 3 2 2 3 3 3 3 2" xfId="37420" xr:uid="{00000000-0005-0000-0000-000074820000}"/>
    <cellStyle name="Normal 7 3 2 2 3 3 3 4" xfId="32110" xr:uid="{00000000-0005-0000-0000-000075820000}"/>
    <cellStyle name="Normal 7 3 2 2 3 3 3 5" xfId="26795" xr:uid="{00000000-0005-0000-0000-000076820000}"/>
    <cellStyle name="Normal 7 3 2 2 3 3 4" xfId="16017" xr:uid="{00000000-0005-0000-0000-000077820000}"/>
    <cellStyle name="Normal 7 3 2 2 3 3 4 2" xfId="39204" xr:uid="{00000000-0005-0000-0000-000078820000}"/>
    <cellStyle name="Normal 7 3 2 2 3 3 5" xfId="10708" xr:uid="{00000000-0005-0000-0000-000079820000}"/>
    <cellStyle name="Normal 7 3 2 2 3 3 5 2" xfId="33889" xr:uid="{00000000-0005-0000-0000-00007A820000}"/>
    <cellStyle name="Normal 7 3 2 2 3 3 6" xfId="21335" xr:uid="{00000000-0005-0000-0000-00007B820000}"/>
    <cellStyle name="Normal 7 3 2 2 3 3 6 2" xfId="28579" xr:uid="{00000000-0005-0000-0000-00007C820000}"/>
    <cellStyle name="Normal 7 3 2 2 3 3 7" xfId="23264" xr:uid="{00000000-0005-0000-0000-00007D820000}"/>
    <cellStyle name="Normal 7 3 2 2 3 3 8" xfId="44530" xr:uid="{00000000-0005-0000-0000-00007E820000}"/>
    <cellStyle name="Normal 7 3 2 2 3 3 9" xfId="5448" xr:uid="{00000000-0005-0000-0000-00007F820000}"/>
    <cellStyle name="Normal 7 3 2 2 3 4" xfId="6503" xr:uid="{00000000-0005-0000-0000-000080820000}"/>
    <cellStyle name="Normal 7 3 2 2 3 4 2" xfId="16903" xr:uid="{00000000-0005-0000-0000-000081820000}"/>
    <cellStyle name="Normal 7 3 2 2 3 4 2 2" xfId="40155" xr:uid="{00000000-0005-0000-0000-000082820000}"/>
    <cellStyle name="Normal 7 3 2 2 3 4 3" xfId="11657" xr:uid="{00000000-0005-0000-0000-000083820000}"/>
    <cellStyle name="Normal 7 3 2 2 3 4 3 2" xfId="34840" xr:uid="{00000000-0005-0000-0000-000084820000}"/>
    <cellStyle name="Normal 7 3 2 2 3 4 4" xfId="29530" xr:uid="{00000000-0005-0000-0000-000085820000}"/>
    <cellStyle name="Normal 7 3 2 2 3 4 5" xfId="24215" xr:uid="{00000000-0005-0000-0000-000086820000}"/>
    <cellStyle name="Normal 7 3 2 2 3 5" xfId="8192" xr:uid="{00000000-0005-0000-0000-000087820000}"/>
    <cellStyle name="Normal 7 3 2 2 3 5 2" xfId="18579" xr:uid="{00000000-0005-0000-0000-000088820000}"/>
    <cellStyle name="Normal 7 3 2 2 3 5 2 2" xfId="41923" xr:uid="{00000000-0005-0000-0000-000089820000}"/>
    <cellStyle name="Normal 7 3 2 2 3 5 3" xfId="13424" xr:uid="{00000000-0005-0000-0000-00008A820000}"/>
    <cellStyle name="Normal 7 3 2 2 3 5 3 2" xfId="36608" xr:uid="{00000000-0005-0000-0000-00008B820000}"/>
    <cellStyle name="Normal 7 3 2 2 3 5 4" xfId="31298" xr:uid="{00000000-0005-0000-0000-00008C820000}"/>
    <cellStyle name="Normal 7 3 2 2 3 5 5" xfId="25983" xr:uid="{00000000-0005-0000-0000-00008D820000}"/>
    <cellStyle name="Normal 7 3 2 2 3 6" xfId="15205" xr:uid="{00000000-0005-0000-0000-00008E820000}"/>
    <cellStyle name="Normal 7 3 2 2 3 6 2" xfId="38392" xr:uid="{00000000-0005-0000-0000-00008F820000}"/>
    <cellStyle name="Normal 7 3 2 2 3 7" xfId="9896" xr:uid="{00000000-0005-0000-0000-000090820000}"/>
    <cellStyle name="Normal 7 3 2 2 3 7 2" xfId="33077" xr:uid="{00000000-0005-0000-0000-000091820000}"/>
    <cellStyle name="Normal 7 3 2 2 3 8" xfId="20523" xr:uid="{00000000-0005-0000-0000-000092820000}"/>
    <cellStyle name="Normal 7 3 2 2 3 8 2" xfId="27767" xr:uid="{00000000-0005-0000-0000-000093820000}"/>
    <cellStyle name="Normal 7 3 2 2 3 9" xfId="22452" xr:uid="{00000000-0005-0000-0000-000094820000}"/>
    <cellStyle name="Normal 7 3 2 2 4" xfId="1069" xr:uid="{00000000-0005-0000-0000-000095820000}"/>
    <cellStyle name="Normal 7 3 2 2 4 10" xfId="5449" xr:uid="{00000000-0005-0000-0000-000096820000}"/>
    <cellStyle name="Normal 7 3 2 2 4 11" xfId="3020" xr:uid="{00000000-0005-0000-0000-000097820000}"/>
    <cellStyle name="Normal 7 3 2 2 4 2" xfId="1884" xr:uid="{00000000-0005-0000-0000-000098820000}"/>
    <cellStyle name="Normal 7 3 2 2 4 2 10" xfId="3832" xr:uid="{00000000-0005-0000-0000-000099820000}"/>
    <cellStyle name="Normal 7 3 2 2 4 2 2" xfId="7442" xr:uid="{00000000-0005-0000-0000-00009A820000}"/>
    <cellStyle name="Normal 7 3 2 2 4 2 2 2" xfId="17797" xr:uid="{00000000-0005-0000-0000-00009B820000}"/>
    <cellStyle name="Normal 7 3 2 2 4 2 2 2 2" xfId="41109" xr:uid="{00000000-0005-0000-0000-00009C820000}"/>
    <cellStyle name="Normal 7 3 2 2 4 2 2 3" xfId="12611" xr:uid="{00000000-0005-0000-0000-00009D820000}"/>
    <cellStyle name="Normal 7 3 2 2 4 2 2 3 2" xfId="35794" xr:uid="{00000000-0005-0000-0000-00009E820000}"/>
    <cellStyle name="Normal 7 3 2 2 4 2 2 4" xfId="30484" xr:uid="{00000000-0005-0000-0000-00009F820000}"/>
    <cellStyle name="Normal 7 3 2 2 4 2 2 5" xfId="25169" xr:uid="{00000000-0005-0000-0000-0000A0820000}"/>
    <cellStyle name="Normal 7 3 2 2 4 2 3" xfId="9087" xr:uid="{00000000-0005-0000-0000-0000A1820000}"/>
    <cellStyle name="Normal 7 3 2 2 4 2 3 2" xfId="19532" xr:uid="{00000000-0005-0000-0000-0000A2820000}"/>
    <cellStyle name="Normal 7 3 2 2 4 2 3 2 2" xfId="42877" xr:uid="{00000000-0005-0000-0000-0000A3820000}"/>
    <cellStyle name="Normal 7 3 2 2 4 2 3 3" xfId="14378" xr:uid="{00000000-0005-0000-0000-0000A4820000}"/>
    <cellStyle name="Normal 7 3 2 2 4 2 3 3 2" xfId="37562" xr:uid="{00000000-0005-0000-0000-0000A5820000}"/>
    <cellStyle name="Normal 7 3 2 2 4 2 3 4" xfId="32252" xr:uid="{00000000-0005-0000-0000-0000A6820000}"/>
    <cellStyle name="Normal 7 3 2 2 4 2 3 5" xfId="26937" xr:uid="{00000000-0005-0000-0000-0000A7820000}"/>
    <cellStyle name="Normal 7 3 2 2 4 2 4" xfId="16159" xr:uid="{00000000-0005-0000-0000-0000A8820000}"/>
    <cellStyle name="Normal 7 3 2 2 4 2 4 2" xfId="39346" xr:uid="{00000000-0005-0000-0000-0000A9820000}"/>
    <cellStyle name="Normal 7 3 2 2 4 2 5" xfId="10850" xr:uid="{00000000-0005-0000-0000-0000AA820000}"/>
    <cellStyle name="Normal 7 3 2 2 4 2 5 2" xfId="34031" xr:uid="{00000000-0005-0000-0000-0000AB820000}"/>
    <cellStyle name="Normal 7 3 2 2 4 2 6" xfId="21477" xr:uid="{00000000-0005-0000-0000-0000AC820000}"/>
    <cellStyle name="Normal 7 3 2 2 4 2 6 2" xfId="28721" xr:uid="{00000000-0005-0000-0000-0000AD820000}"/>
    <cellStyle name="Normal 7 3 2 2 4 2 7" xfId="23406" xr:uid="{00000000-0005-0000-0000-0000AE820000}"/>
    <cellStyle name="Normal 7 3 2 2 4 2 8" xfId="44672" xr:uid="{00000000-0005-0000-0000-0000AF820000}"/>
    <cellStyle name="Normal 7 3 2 2 4 2 9" xfId="5450" xr:uid="{00000000-0005-0000-0000-0000B0820000}"/>
    <cellStyle name="Normal 7 3 2 2 4 3" xfId="6642" xr:uid="{00000000-0005-0000-0000-0000B1820000}"/>
    <cellStyle name="Normal 7 3 2 2 4 3 2" xfId="17045" xr:uid="{00000000-0005-0000-0000-0000B2820000}"/>
    <cellStyle name="Normal 7 3 2 2 4 3 2 2" xfId="40297" xr:uid="{00000000-0005-0000-0000-0000B3820000}"/>
    <cellStyle name="Normal 7 3 2 2 4 3 3" xfId="11799" xr:uid="{00000000-0005-0000-0000-0000B4820000}"/>
    <cellStyle name="Normal 7 3 2 2 4 3 3 2" xfId="34982" xr:uid="{00000000-0005-0000-0000-0000B5820000}"/>
    <cellStyle name="Normal 7 3 2 2 4 3 4" xfId="29672" xr:uid="{00000000-0005-0000-0000-0000B6820000}"/>
    <cellStyle name="Normal 7 3 2 2 4 3 5" xfId="24357" xr:uid="{00000000-0005-0000-0000-0000B7820000}"/>
    <cellStyle name="Normal 7 3 2 2 4 4" xfId="8334" xr:uid="{00000000-0005-0000-0000-0000B8820000}"/>
    <cellStyle name="Normal 7 3 2 2 4 4 2" xfId="18720" xr:uid="{00000000-0005-0000-0000-0000B9820000}"/>
    <cellStyle name="Normal 7 3 2 2 4 4 2 2" xfId="42065" xr:uid="{00000000-0005-0000-0000-0000BA820000}"/>
    <cellStyle name="Normal 7 3 2 2 4 4 3" xfId="13566" xr:uid="{00000000-0005-0000-0000-0000BB820000}"/>
    <cellStyle name="Normal 7 3 2 2 4 4 3 2" xfId="36750" xr:uid="{00000000-0005-0000-0000-0000BC820000}"/>
    <cellStyle name="Normal 7 3 2 2 4 4 4" xfId="31440" xr:uid="{00000000-0005-0000-0000-0000BD820000}"/>
    <cellStyle name="Normal 7 3 2 2 4 4 5" xfId="26125" xr:uid="{00000000-0005-0000-0000-0000BE820000}"/>
    <cellStyle name="Normal 7 3 2 2 4 5" xfId="15347" xr:uid="{00000000-0005-0000-0000-0000BF820000}"/>
    <cellStyle name="Normal 7 3 2 2 4 5 2" xfId="38534" xr:uid="{00000000-0005-0000-0000-0000C0820000}"/>
    <cellStyle name="Normal 7 3 2 2 4 6" xfId="10038" xr:uid="{00000000-0005-0000-0000-0000C1820000}"/>
    <cellStyle name="Normal 7 3 2 2 4 6 2" xfId="33219" xr:uid="{00000000-0005-0000-0000-0000C2820000}"/>
    <cellStyle name="Normal 7 3 2 2 4 7" xfId="20665" xr:uid="{00000000-0005-0000-0000-0000C3820000}"/>
    <cellStyle name="Normal 7 3 2 2 4 7 2" xfId="27909" xr:uid="{00000000-0005-0000-0000-0000C4820000}"/>
    <cellStyle name="Normal 7 3 2 2 4 8" xfId="22594" xr:uid="{00000000-0005-0000-0000-0000C5820000}"/>
    <cellStyle name="Normal 7 3 2 2 4 9" xfId="43860" xr:uid="{00000000-0005-0000-0000-0000C6820000}"/>
    <cellStyle name="Normal 7 3 2 2 5" xfId="650" xr:uid="{00000000-0005-0000-0000-0000C7820000}"/>
    <cellStyle name="Normal 7 3 2 2 5 10" xfId="2614" xr:uid="{00000000-0005-0000-0000-0000C8820000}"/>
    <cellStyle name="Normal 7 3 2 2 5 2" xfId="6243" xr:uid="{00000000-0005-0000-0000-0000C9820000}"/>
    <cellStyle name="Normal 7 3 2 2 5 2 2" xfId="16687" xr:uid="{00000000-0005-0000-0000-0000CA820000}"/>
    <cellStyle name="Normal 7 3 2 2 5 2 2 2" xfId="39891" xr:uid="{00000000-0005-0000-0000-0000CB820000}"/>
    <cellStyle name="Normal 7 3 2 2 5 2 3" xfId="11393" xr:uid="{00000000-0005-0000-0000-0000CC820000}"/>
    <cellStyle name="Normal 7 3 2 2 5 2 3 2" xfId="34576" xr:uid="{00000000-0005-0000-0000-0000CD820000}"/>
    <cellStyle name="Normal 7 3 2 2 5 2 4" xfId="29266" xr:uid="{00000000-0005-0000-0000-0000CE820000}"/>
    <cellStyle name="Normal 7 3 2 2 5 2 5" xfId="23951" xr:uid="{00000000-0005-0000-0000-0000CF820000}"/>
    <cellStyle name="Normal 7 3 2 2 5 3" xfId="7976" xr:uid="{00000000-0005-0000-0000-0000D0820000}"/>
    <cellStyle name="Normal 7 3 2 2 5 3 2" xfId="18315" xr:uid="{00000000-0005-0000-0000-0000D1820000}"/>
    <cellStyle name="Normal 7 3 2 2 5 3 2 2" xfId="41659" xr:uid="{00000000-0005-0000-0000-0000D2820000}"/>
    <cellStyle name="Normal 7 3 2 2 5 3 3" xfId="13160" xr:uid="{00000000-0005-0000-0000-0000D3820000}"/>
    <cellStyle name="Normal 7 3 2 2 5 3 3 2" xfId="36344" xr:uid="{00000000-0005-0000-0000-0000D4820000}"/>
    <cellStyle name="Normal 7 3 2 2 5 3 4" xfId="31034" xr:uid="{00000000-0005-0000-0000-0000D5820000}"/>
    <cellStyle name="Normal 7 3 2 2 5 3 5" xfId="25719" xr:uid="{00000000-0005-0000-0000-0000D6820000}"/>
    <cellStyle name="Normal 7 3 2 2 5 4" xfId="14941" xr:uid="{00000000-0005-0000-0000-0000D7820000}"/>
    <cellStyle name="Normal 7 3 2 2 5 4 2" xfId="38128" xr:uid="{00000000-0005-0000-0000-0000D8820000}"/>
    <cellStyle name="Normal 7 3 2 2 5 5" xfId="9632" xr:uid="{00000000-0005-0000-0000-0000D9820000}"/>
    <cellStyle name="Normal 7 3 2 2 5 5 2" xfId="32813" xr:uid="{00000000-0005-0000-0000-0000DA820000}"/>
    <cellStyle name="Normal 7 3 2 2 5 6" xfId="20259" xr:uid="{00000000-0005-0000-0000-0000DB820000}"/>
    <cellStyle name="Normal 7 3 2 2 5 6 2" xfId="27503" xr:uid="{00000000-0005-0000-0000-0000DC820000}"/>
    <cellStyle name="Normal 7 3 2 2 5 7" xfId="22188" xr:uid="{00000000-0005-0000-0000-0000DD820000}"/>
    <cellStyle name="Normal 7 3 2 2 5 8" xfId="43454" xr:uid="{00000000-0005-0000-0000-0000DE820000}"/>
    <cellStyle name="Normal 7 3 2 2 5 9" xfId="5451" xr:uid="{00000000-0005-0000-0000-0000DF820000}"/>
    <cellStyle name="Normal 7 3 2 2 6" xfId="1477" xr:uid="{00000000-0005-0000-0000-0000E0820000}"/>
    <cellStyle name="Normal 7 3 2 2 6 10" xfId="3426" xr:uid="{00000000-0005-0000-0000-0000E1820000}"/>
    <cellStyle name="Normal 7 3 2 2 6 2" xfId="7042" xr:uid="{00000000-0005-0000-0000-0000E2820000}"/>
    <cellStyle name="Normal 7 3 2 2 6 2 2" xfId="17415" xr:uid="{00000000-0005-0000-0000-0000E3820000}"/>
    <cellStyle name="Normal 7 3 2 2 6 2 2 2" xfId="40703" xr:uid="{00000000-0005-0000-0000-0000E4820000}"/>
    <cellStyle name="Normal 7 3 2 2 6 2 3" xfId="12205" xr:uid="{00000000-0005-0000-0000-0000E5820000}"/>
    <cellStyle name="Normal 7 3 2 2 6 2 3 2" xfId="35388" xr:uid="{00000000-0005-0000-0000-0000E6820000}"/>
    <cellStyle name="Normal 7 3 2 2 6 2 4" xfId="30078" xr:uid="{00000000-0005-0000-0000-0000E7820000}"/>
    <cellStyle name="Normal 7 3 2 2 6 2 5" xfId="24763" xr:uid="{00000000-0005-0000-0000-0000E8820000}"/>
    <cellStyle name="Normal 7 3 2 2 6 3" xfId="8704" xr:uid="{00000000-0005-0000-0000-0000E9820000}"/>
    <cellStyle name="Normal 7 3 2 2 6 3 2" xfId="19126" xr:uid="{00000000-0005-0000-0000-0000EA820000}"/>
    <cellStyle name="Normal 7 3 2 2 6 3 2 2" xfId="42471" xr:uid="{00000000-0005-0000-0000-0000EB820000}"/>
    <cellStyle name="Normal 7 3 2 2 6 3 3" xfId="13972" xr:uid="{00000000-0005-0000-0000-0000EC820000}"/>
    <cellStyle name="Normal 7 3 2 2 6 3 3 2" xfId="37156" xr:uid="{00000000-0005-0000-0000-0000ED820000}"/>
    <cellStyle name="Normal 7 3 2 2 6 3 4" xfId="31846" xr:uid="{00000000-0005-0000-0000-0000EE820000}"/>
    <cellStyle name="Normal 7 3 2 2 6 3 5" xfId="26531" xr:uid="{00000000-0005-0000-0000-0000EF820000}"/>
    <cellStyle name="Normal 7 3 2 2 6 4" xfId="15753" xr:uid="{00000000-0005-0000-0000-0000F0820000}"/>
    <cellStyle name="Normal 7 3 2 2 6 4 2" xfId="38940" xr:uid="{00000000-0005-0000-0000-0000F1820000}"/>
    <cellStyle name="Normal 7 3 2 2 6 5" xfId="10444" xr:uid="{00000000-0005-0000-0000-0000F2820000}"/>
    <cellStyle name="Normal 7 3 2 2 6 5 2" xfId="33625" xr:uid="{00000000-0005-0000-0000-0000F3820000}"/>
    <cellStyle name="Normal 7 3 2 2 6 6" xfId="21071" xr:uid="{00000000-0005-0000-0000-0000F4820000}"/>
    <cellStyle name="Normal 7 3 2 2 6 6 2" xfId="28315" xr:uid="{00000000-0005-0000-0000-0000F5820000}"/>
    <cellStyle name="Normal 7 3 2 2 6 7" xfId="23000" xr:uid="{00000000-0005-0000-0000-0000F6820000}"/>
    <cellStyle name="Normal 7 3 2 2 6 8" xfId="44266" xr:uid="{00000000-0005-0000-0000-0000F7820000}"/>
    <cellStyle name="Normal 7 3 2 2 6 9" xfId="5452" xr:uid="{00000000-0005-0000-0000-0000F8820000}"/>
    <cellStyle name="Normal 7 3 2 2 7" xfId="6111" xr:uid="{00000000-0005-0000-0000-0000F9820000}"/>
    <cellStyle name="Normal 7 3 2 2 7 2" xfId="16553" xr:uid="{00000000-0005-0000-0000-0000FA820000}"/>
    <cellStyle name="Normal 7 3 2 2 7 2 2" xfId="39757" xr:uid="{00000000-0005-0000-0000-0000FB820000}"/>
    <cellStyle name="Normal 7 3 2 2 7 3" xfId="11259" xr:uid="{00000000-0005-0000-0000-0000FC820000}"/>
    <cellStyle name="Normal 7 3 2 2 7 3 2" xfId="34442" xr:uid="{00000000-0005-0000-0000-0000FD820000}"/>
    <cellStyle name="Normal 7 3 2 2 7 4" xfId="29132" xr:uid="{00000000-0005-0000-0000-0000FE820000}"/>
    <cellStyle name="Normal 7 3 2 2 7 5" xfId="23817" xr:uid="{00000000-0005-0000-0000-0000FF820000}"/>
    <cellStyle name="Normal 7 3 2 2 8" xfId="7842" xr:uid="{00000000-0005-0000-0000-000000830000}"/>
    <cellStyle name="Normal 7 3 2 2 8 2" xfId="18181" xr:uid="{00000000-0005-0000-0000-000001830000}"/>
    <cellStyle name="Normal 7 3 2 2 8 2 2" xfId="41525" xr:uid="{00000000-0005-0000-0000-000002830000}"/>
    <cellStyle name="Normal 7 3 2 2 8 3" xfId="13026" xr:uid="{00000000-0005-0000-0000-000003830000}"/>
    <cellStyle name="Normal 7 3 2 2 8 3 2" xfId="36210" xr:uid="{00000000-0005-0000-0000-000004830000}"/>
    <cellStyle name="Normal 7 3 2 2 8 4" xfId="30900" xr:uid="{00000000-0005-0000-0000-000005830000}"/>
    <cellStyle name="Normal 7 3 2 2 8 5" xfId="25585" xr:uid="{00000000-0005-0000-0000-000006830000}"/>
    <cellStyle name="Normal 7 3 2 2 9" xfId="14807" xr:uid="{00000000-0005-0000-0000-000007830000}"/>
    <cellStyle name="Normal 7 3 2 2 9 2" xfId="37994" xr:uid="{00000000-0005-0000-0000-000008830000}"/>
    <cellStyle name="Normal 7 3 2 3" xfId="726" xr:uid="{00000000-0005-0000-0000-000009830000}"/>
    <cellStyle name="Normal 7 3 2 3 10" xfId="43527" xr:uid="{00000000-0005-0000-0000-00000A830000}"/>
    <cellStyle name="Normal 7 3 2 3 11" xfId="5453" xr:uid="{00000000-0005-0000-0000-00000B830000}"/>
    <cellStyle name="Normal 7 3 2 3 12" xfId="2687" xr:uid="{00000000-0005-0000-0000-00000C830000}"/>
    <cellStyle name="Normal 7 3 2 3 2" xfId="1142" xr:uid="{00000000-0005-0000-0000-00000D830000}"/>
    <cellStyle name="Normal 7 3 2 3 2 10" xfId="5454" xr:uid="{00000000-0005-0000-0000-00000E830000}"/>
    <cellStyle name="Normal 7 3 2 3 2 11" xfId="3093" xr:uid="{00000000-0005-0000-0000-00000F830000}"/>
    <cellStyle name="Normal 7 3 2 3 2 2" xfId="1957" xr:uid="{00000000-0005-0000-0000-000010830000}"/>
    <cellStyle name="Normal 7 3 2 3 2 2 10" xfId="3905" xr:uid="{00000000-0005-0000-0000-000011830000}"/>
    <cellStyle name="Normal 7 3 2 3 2 2 2" xfId="7514" xr:uid="{00000000-0005-0000-0000-000012830000}"/>
    <cellStyle name="Normal 7 3 2 3 2 2 2 2" xfId="17858" xr:uid="{00000000-0005-0000-0000-000013830000}"/>
    <cellStyle name="Normal 7 3 2 3 2 2 2 2 2" xfId="41182" xr:uid="{00000000-0005-0000-0000-000014830000}"/>
    <cellStyle name="Normal 7 3 2 3 2 2 2 3" xfId="12684" xr:uid="{00000000-0005-0000-0000-000015830000}"/>
    <cellStyle name="Normal 7 3 2 3 2 2 2 3 2" xfId="35867" xr:uid="{00000000-0005-0000-0000-000016830000}"/>
    <cellStyle name="Normal 7 3 2 3 2 2 2 4" xfId="30557" xr:uid="{00000000-0005-0000-0000-000017830000}"/>
    <cellStyle name="Normal 7 3 2 3 2 2 2 5" xfId="25242" xr:uid="{00000000-0005-0000-0000-000018830000}"/>
    <cellStyle name="Normal 7 3 2 3 2 2 3" xfId="9148" xr:uid="{00000000-0005-0000-0000-000019830000}"/>
    <cellStyle name="Normal 7 3 2 3 2 2 3 2" xfId="19605" xr:uid="{00000000-0005-0000-0000-00001A830000}"/>
    <cellStyle name="Normal 7 3 2 3 2 2 3 2 2" xfId="42950" xr:uid="{00000000-0005-0000-0000-00001B830000}"/>
    <cellStyle name="Normal 7 3 2 3 2 2 3 3" xfId="14451" xr:uid="{00000000-0005-0000-0000-00001C830000}"/>
    <cellStyle name="Normal 7 3 2 3 2 2 3 3 2" xfId="37635" xr:uid="{00000000-0005-0000-0000-00001D830000}"/>
    <cellStyle name="Normal 7 3 2 3 2 2 3 4" xfId="32325" xr:uid="{00000000-0005-0000-0000-00001E830000}"/>
    <cellStyle name="Normal 7 3 2 3 2 2 3 5" xfId="27010" xr:uid="{00000000-0005-0000-0000-00001F830000}"/>
    <cellStyle name="Normal 7 3 2 3 2 2 4" xfId="16232" xr:uid="{00000000-0005-0000-0000-000020830000}"/>
    <cellStyle name="Normal 7 3 2 3 2 2 4 2" xfId="39419" xr:uid="{00000000-0005-0000-0000-000021830000}"/>
    <cellStyle name="Normal 7 3 2 3 2 2 5" xfId="10923" xr:uid="{00000000-0005-0000-0000-000022830000}"/>
    <cellStyle name="Normal 7 3 2 3 2 2 5 2" xfId="34104" xr:uid="{00000000-0005-0000-0000-000023830000}"/>
    <cellStyle name="Normal 7 3 2 3 2 2 6" xfId="21550" xr:uid="{00000000-0005-0000-0000-000024830000}"/>
    <cellStyle name="Normal 7 3 2 3 2 2 6 2" xfId="28794" xr:uid="{00000000-0005-0000-0000-000025830000}"/>
    <cellStyle name="Normal 7 3 2 3 2 2 7" xfId="23479" xr:uid="{00000000-0005-0000-0000-000026830000}"/>
    <cellStyle name="Normal 7 3 2 3 2 2 8" xfId="44745" xr:uid="{00000000-0005-0000-0000-000027830000}"/>
    <cellStyle name="Normal 7 3 2 3 2 2 9" xfId="5455" xr:uid="{00000000-0005-0000-0000-000028830000}"/>
    <cellStyle name="Normal 7 3 2 3 2 3" xfId="6714" xr:uid="{00000000-0005-0000-0000-000029830000}"/>
    <cellStyle name="Normal 7 3 2 3 2 3 2" xfId="17106" xr:uid="{00000000-0005-0000-0000-00002A830000}"/>
    <cellStyle name="Normal 7 3 2 3 2 3 2 2" xfId="40370" xr:uid="{00000000-0005-0000-0000-00002B830000}"/>
    <cellStyle name="Normal 7 3 2 3 2 3 3" xfId="11872" xr:uid="{00000000-0005-0000-0000-00002C830000}"/>
    <cellStyle name="Normal 7 3 2 3 2 3 3 2" xfId="35055" xr:uid="{00000000-0005-0000-0000-00002D830000}"/>
    <cellStyle name="Normal 7 3 2 3 2 3 4" xfId="29745" xr:uid="{00000000-0005-0000-0000-00002E830000}"/>
    <cellStyle name="Normal 7 3 2 3 2 3 5" xfId="24430" xr:uid="{00000000-0005-0000-0000-00002F830000}"/>
    <cellStyle name="Normal 7 3 2 3 2 4" xfId="8395" xr:uid="{00000000-0005-0000-0000-000030830000}"/>
    <cellStyle name="Normal 7 3 2 3 2 4 2" xfId="18793" xr:uid="{00000000-0005-0000-0000-000031830000}"/>
    <cellStyle name="Normal 7 3 2 3 2 4 2 2" xfId="42138" xr:uid="{00000000-0005-0000-0000-000032830000}"/>
    <cellStyle name="Normal 7 3 2 3 2 4 3" xfId="13639" xr:uid="{00000000-0005-0000-0000-000033830000}"/>
    <cellStyle name="Normal 7 3 2 3 2 4 3 2" xfId="36823" xr:uid="{00000000-0005-0000-0000-000034830000}"/>
    <cellStyle name="Normal 7 3 2 3 2 4 4" xfId="31513" xr:uid="{00000000-0005-0000-0000-000035830000}"/>
    <cellStyle name="Normal 7 3 2 3 2 4 5" xfId="26198" xr:uid="{00000000-0005-0000-0000-000036830000}"/>
    <cellStyle name="Normal 7 3 2 3 2 5" xfId="15420" xr:uid="{00000000-0005-0000-0000-000037830000}"/>
    <cellStyle name="Normal 7 3 2 3 2 5 2" xfId="38607" xr:uid="{00000000-0005-0000-0000-000038830000}"/>
    <cellStyle name="Normal 7 3 2 3 2 6" xfId="10111" xr:uid="{00000000-0005-0000-0000-000039830000}"/>
    <cellStyle name="Normal 7 3 2 3 2 6 2" xfId="33292" xr:uid="{00000000-0005-0000-0000-00003A830000}"/>
    <cellStyle name="Normal 7 3 2 3 2 7" xfId="20738" xr:uid="{00000000-0005-0000-0000-00003B830000}"/>
    <cellStyle name="Normal 7 3 2 3 2 7 2" xfId="27982" xr:uid="{00000000-0005-0000-0000-00003C830000}"/>
    <cellStyle name="Normal 7 3 2 3 2 8" xfId="22667" xr:uid="{00000000-0005-0000-0000-00003D830000}"/>
    <cellStyle name="Normal 7 3 2 3 2 9" xfId="43933" xr:uid="{00000000-0005-0000-0000-00003E830000}"/>
    <cellStyle name="Normal 7 3 2 3 3" xfId="1550" xr:uid="{00000000-0005-0000-0000-00003F830000}"/>
    <cellStyle name="Normal 7 3 2 3 3 10" xfId="3499" xr:uid="{00000000-0005-0000-0000-000040830000}"/>
    <cellStyle name="Normal 7 3 2 3 3 2" xfId="7114" xr:uid="{00000000-0005-0000-0000-000041830000}"/>
    <cellStyle name="Normal 7 3 2 3 3 2 2" xfId="17476" xr:uid="{00000000-0005-0000-0000-000042830000}"/>
    <cellStyle name="Normal 7 3 2 3 3 2 2 2" xfId="40776" xr:uid="{00000000-0005-0000-0000-000043830000}"/>
    <cellStyle name="Normal 7 3 2 3 3 2 3" xfId="12278" xr:uid="{00000000-0005-0000-0000-000044830000}"/>
    <cellStyle name="Normal 7 3 2 3 3 2 3 2" xfId="35461" xr:uid="{00000000-0005-0000-0000-000045830000}"/>
    <cellStyle name="Normal 7 3 2 3 3 2 4" xfId="30151" xr:uid="{00000000-0005-0000-0000-000046830000}"/>
    <cellStyle name="Normal 7 3 2 3 3 2 5" xfId="24836" xr:uid="{00000000-0005-0000-0000-000047830000}"/>
    <cellStyle name="Normal 7 3 2 3 3 3" xfId="8765" xr:uid="{00000000-0005-0000-0000-000048830000}"/>
    <cellStyle name="Normal 7 3 2 3 3 3 2" xfId="19199" xr:uid="{00000000-0005-0000-0000-000049830000}"/>
    <cellStyle name="Normal 7 3 2 3 3 3 2 2" xfId="42544" xr:uid="{00000000-0005-0000-0000-00004A830000}"/>
    <cellStyle name="Normal 7 3 2 3 3 3 3" xfId="14045" xr:uid="{00000000-0005-0000-0000-00004B830000}"/>
    <cellStyle name="Normal 7 3 2 3 3 3 3 2" xfId="37229" xr:uid="{00000000-0005-0000-0000-00004C830000}"/>
    <cellStyle name="Normal 7 3 2 3 3 3 4" xfId="31919" xr:uid="{00000000-0005-0000-0000-00004D830000}"/>
    <cellStyle name="Normal 7 3 2 3 3 3 5" xfId="26604" xr:uid="{00000000-0005-0000-0000-00004E830000}"/>
    <cellStyle name="Normal 7 3 2 3 3 4" xfId="15826" xr:uid="{00000000-0005-0000-0000-00004F830000}"/>
    <cellStyle name="Normal 7 3 2 3 3 4 2" xfId="39013" xr:uid="{00000000-0005-0000-0000-000050830000}"/>
    <cellStyle name="Normal 7 3 2 3 3 5" xfId="10517" xr:uid="{00000000-0005-0000-0000-000051830000}"/>
    <cellStyle name="Normal 7 3 2 3 3 5 2" xfId="33698" xr:uid="{00000000-0005-0000-0000-000052830000}"/>
    <cellStyle name="Normal 7 3 2 3 3 6" xfId="21144" xr:uid="{00000000-0005-0000-0000-000053830000}"/>
    <cellStyle name="Normal 7 3 2 3 3 6 2" xfId="28388" xr:uid="{00000000-0005-0000-0000-000054830000}"/>
    <cellStyle name="Normal 7 3 2 3 3 7" xfId="23073" xr:uid="{00000000-0005-0000-0000-000055830000}"/>
    <cellStyle name="Normal 7 3 2 3 3 8" xfId="44339" xr:uid="{00000000-0005-0000-0000-000056830000}"/>
    <cellStyle name="Normal 7 3 2 3 3 9" xfId="5456" xr:uid="{00000000-0005-0000-0000-000057830000}"/>
    <cellStyle name="Normal 7 3 2 3 4" xfId="6315" xr:uid="{00000000-0005-0000-0000-000058830000}"/>
    <cellStyle name="Normal 7 3 2 3 4 2" xfId="16748" xr:uid="{00000000-0005-0000-0000-000059830000}"/>
    <cellStyle name="Normal 7 3 2 3 4 2 2" xfId="39964" xr:uid="{00000000-0005-0000-0000-00005A830000}"/>
    <cellStyle name="Normal 7 3 2 3 4 3" xfId="11466" xr:uid="{00000000-0005-0000-0000-00005B830000}"/>
    <cellStyle name="Normal 7 3 2 3 4 3 2" xfId="34649" xr:uid="{00000000-0005-0000-0000-00005C830000}"/>
    <cellStyle name="Normal 7 3 2 3 4 4" xfId="29339" xr:uid="{00000000-0005-0000-0000-00005D830000}"/>
    <cellStyle name="Normal 7 3 2 3 4 5" xfId="24024" xr:uid="{00000000-0005-0000-0000-00005E830000}"/>
    <cellStyle name="Normal 7 3 2 3 5" xfId="8037" xr:uid="{00000000-0005-0000-0000-00005F830000}"/>
    <cellStyle name="Normal 7 3 2 3 5 2" xfId="18388" xr:uid="{00000000-0005-0000-0000-000060830000}"/>
    <cellStyle name="Normal 7 3 2 3 5 2 2" xfId="41732" xr:uid="{00000000-0005-0000-0000-000061830000}"/>
    <cellStyle name="Normal 7 3 2 3 5 3" xfId="13233" xr:uid="{00000000-0005-0000-0000-000062830000}"/>
    <cellStyle name="Normal 7 3 2 3 5 3 2" xfId="36417" xr:uid="{00000000-0005-0000-0000-000063830000}"/>
    <cellStyle name="Normal 7 3 2 3 5 4" xfId="31107" xr:uid="{00000000-0005-0000-0000-000064830000}"/>
    <cellStyle name="Normal 7 3 2 3 5 5" xfId="25792" xr:uid="{00000000-0005-0000-0000-000065830000}"/>
    <cellStyle name="Normal 7 3 2 3 6" xfId="15014" xr:uid="{00000000-0005-0000-0000-000066830000}"/>
    <cellStyle name="Normal 7 3 2 3 6 2" xfId="38201" xr:uid="{00000000-0005-0000-0000-000067830000}"/>
    <cellStyle name="Normal 7 3 2 3 7" xfId="9705" xr:uid="{00000000-0005-0000-0000-000068830000}"/>
    <cellStyle name="Normal 7 3 2 3 7 2" xfId="32886" xr:uid="{00000000-0005-0000-0000-000069830000}"/>
    <cellStyle name="Normal 7 3 2 3 8" xfId="20332" xr:uid="{00000000-0005-0000-0000-00006A830000}"/>
    <cellStyle name="Normal 7 3 2 3 8 2" xfId="27576" xr:uid="{00000000-0005-0000-0000-00006B830000}"/>
    <cellStyle name="Normal 7 3 2 3 9" xfId="22261" xr:uid="{00000000-0005-0000-0000-00006C830000}"/>
    <cellStyle name="Normal 7 3 2 4" xfId="863" xr:uid="{00000000-0005-0000-0000-00006D830000}"/>
    <cellStyle name="Normal 7 3 2 4 10" xfId="43656" xr:uid="{00000000-0005-0000-0000-00006E830000}"/>
    <cellStyle name="Normal 7 3 2 4 11" xfId="5457" xr:uid="{00000000-0005-0000-0000-00006F830000}"/>
    <cellStyle name="Normal 7 3 2 4 12" xfId="2816" xr:uid="{00000000-0005-0000-0000-000070830000}"/>
    <cellStyle name="Normal 7 3 2 4 2" xfId="1271" xr:uid="{00000000-0005-0000-0000-000071830000}"/>
    <cellStyle name="Normal 7 3 2 4 2 10" xfId="5458" xr:uid="{00000000-0005-0000-0000-000072830000}"/>
    <cellStyle name="Normal 7 3 2 4 2 11" xfId="3222" xr:uid="{00000000-0005-0000-0000-000073830000}"/>
    <cellStyle name="Normal 7 3 2 4 2 2" xfId="2086" xr:uid="{00000000-0005-0000-0000-000074830000}"/>
    <cellStyle name="Normal 7 3 2 4 2 2 10" xfId="4034" xr:uid="{00000000-0005-0000-0000-000075830000}"/>
    <cellStyle name="Normal 7 3 2 4 2 2 2" xfId="7641" xr:uid="{00000000-0005-0000-0000-000076830000}"/>
    <cellStyle name="Normal 7 3 2 4 2 2 2 2" xfId="17975" xr:uid="{00000000-0005-0000-0000-000077830000}"/>
    <cellStyle name="Normal 7 3 2 4 2 2 2 2 2" xfId="41311" xr:uid="{00000000-0005-0000-0000-000078830000}"/>
    <cellStyle name="Normal 7 3 2 4 2 2 2 3" xfId="12813" xr:uid="{00000000-0005-0000-0000-000079830000}"/>
    <cellStyle name="Normal 7 3 2 4 2 2 2 3 2" xfId="35996" xr:uid="{00000000-0005-0000-0000-00007A830000}"/>
    <cellStyle name="Normal 7 3 2 4 2 2 2 4" xfId="30686" xr:uid="{00000000-0005-0000-0000-00007B830000}"/>
    <cellStyle name="Normal 7 3 2 4 2 2 2 5" xfId="25371" xr:uid="{00000000-0005-0000-0000-00007C830000}"/>
    <cellStyle name="Normal 7 3 2 4 2 2 3" xfId="9265" xr:uid="{00000000-0005-0000-0000-00007D830000}"/>
    <cellStyle name="Normal 7 3 2 4 2 2 3 2" xfId="19734" xr:uid="{00000000-0005-0000-0000-00007E830000}"/>
    <cellStyle name="Normal 7 3 2 4 2 2 3 2 2" xfId="43079" xr:uid="{00000000-0005-0000-0000-00007F830000}"/>
    <cellStyle name="Normal 7 3 2 4 2 2 3 3" xfId="14580" xr:uid="{00000000-0005-0000-0000-000080830000}"/>
    <cellStyle name="Normal 7 3 2 4 2 2 3 3 2" xfId="37764" xr:uid="{00000000-0005-0000-0000-000081830000}"/>
    <cellStyle name="Normal 7 3 2 4 2 2 3 4" xfId="32454" xr:uid="{00000000-0005-0000-0000-000082830000}"/>
    <cellStyle name="Normal 7 3 2 4 2 2 3 5" xfId="27139" xr:uid="{00000000-0005-0000-0000-000083830000}"/>
    <cellStyle name="Normal 7 3 2 4 2 2 4" xfId="16361" xr:uid="{00000000-0005-0000-0000-000084830000}"/>
    <cellStyle name="Normal 7 3 2 4 2 2 4 2" xfId="39548" xr:uid="{00000000-0005-0000-0000-000085830000}"/>
    <cellStyle name="Normal 7 3 2 4 2 2 5" xfId="11052" xr:uid="{00000000-0005-0000-0000-000086830000}"/>
    <cellStyle name="Normal 7 3 2 4 2 2 5 2" xfId="34233" xr:uid="{00000000-0005-0000-0000-000087830000}"/>
    <cellStyle name="Normal 7 3 2 4 2 2 6" xfId="21679" xr:uid="{00000000-0005-0000-0000-000088830000}"/>
    <cellStyle name="Normal 7 3 2 4 2 2 6 2" xfId="28923" xr:uid="{00000000-0005-0000-0000-000089830000}"/>
    <cellStyle name="Normal 7 3 2 4 2 2 7" xfId="23608" xr:uid="{00000000-0005-0000-0000-00008A830000}"/>
    <cellStyle name="Normal 7 3 2 4 2 2 8" xfId="44874" xr:uid="{00000000-0005-0000-0000-00008B830000}"/>
    <cellStyle name="Normal 7 3 2 4 2 2 9" xfId="5459" xr:uid="{00000000-0005-0000-0000-00008C830000}"/>
    <cellStyle name="Normal 7 3 2 4 2 3" xfId="6841" xr:uid="{00000000-0005-0000-0000-00008D830000}"/>
    <cellStyle name="Normal 7 3 2 4 2 3 2" xfId="17211" xr:uid="{00000000-0005-0000-0000-00008E830000}"/>
    <cellStyle name="Normal 7 3 2 4 2 3 2 2" xfId="40499" xr:uid="{00000000-0005-0000-0000-00008F830000}"/>
    <cellStyle name="Normal 7 3 2 4 2 3 3" xfId="12001" xr:uid="{00000000-0005-0000-0000-000090830000}"/>
    <cellStyle name="Normal 7 3 2 4 2 3 3 2" xfId="35184" xr:uid="{00000000-0005-0000-0000-000091830000}"/>
    <cellStyle name="Normal 7 3 2 4 2 3 4" xfId="29874" xr:uid="{00000000-0005-0000-0000-000092830000}"/>
    <cellStyle name="Normal 7 3 2 4 2 3 5" xfId="24559" xr:uid="{00000000-0005-0000-0000-000093830000}"/>
    <cellStyle name="Normal 7 3 2 4 2 4" xfId="8500" xr:uid="{00000000-0005-0000-0000-000094830000}"/>
    <cellStyle name="Normal 7 3 2 4 2 4 2" xfId="18922" xr:uid="{00000000-0005-0000-0000-000095830000}"/>
    <cellStyle name="Normal 7 3 2 4 2 4 2 2" xfId="42267" xr:uid="{00000000-0005-0000-0000-000096830000}"/>
    <cellStyle name="Normal 7 3 2 4 2 4 3" xfId="13768" xr:uid="{00000000-0005-0000-0000-000097830000}"/>
    <cellStyle name="Normal 7 3 2 4 2 4 3 2" xfId="36952" xr:uid="{00000000-0005-0000-0000-000098830000}"/>
    <cellStyle name="Normal 7 3 2 4 2 4 4" xfId="31642" xr:uid="{00000000-0005-0000-0000-000099830000}"/>
    <cellStyle name="Normal 7 3 2 4 2 4 5" xfId="26327" xr:uid="{00000000-0005-0000-0000-00009A830000}"/>
    <cellStyle name="Normal 7 3 2 4 2 5" xfId="15549" xr:uid="{00000000-0005-0000-0000-00009B830000}"/>
    <cellStyle name="Normal 7 3 2 4 2 5 2" xfId="38736" xr:uid="{00000000-0005-0000-0000-00009C830000}"/>
    <cellStyle name="Normal 7 3 2 4 2 6" xfId="10240" xr:uid="{00000000-0005-0000-0000-00009D830000}"/>
    <cellStyle name="Normal 7 3 2 4 2 6 2" xfId="33421" xr:uid="{00000000-0005-0000-0000-00009E830000}"/>
    <cellStyle name="Normal 7 3 2 4 2 7" xfId="20867" xr:uid="{00000000-0005-0000-0000-00009F830000}"/>
    <cellStyle name="Normal 7 3 2 4 2 7 2" xfId="28111" xr:uid="{00000000-0005-0000-0000-0000A0830000}"/>
    <cellStyle name="Normal 7 3 2 4 2 8" xfId="22796" xr:uid="{00000000-0005-0000-0000-0000A1830000}"/>
    <cellStyle name="Normal 7 3 2 4 2 9" xfId="44062" xr:uid="{00000000-0005-0000-0000-0000A2830000}"/>
    <cellStyle name="Normal 7 3 2 4 3" xfId="1679" xr:uid="{00000000-0005-0000-0000-0000A3830000}"/>
    <cellStyle name="Normal 7 3 2 4 3 10" xfId="3628" xr:uid="{00000000-0005-0000-0000-0000A4830000}"/>
    <cellStyle name="Normal 7 3 2 4 3 2" xfId="7241" xr:uid="{00000000-0005-0000-0000-0000A5830000}"/>
    <cellStyle name="Normal 7 3 2 4 3 2 2" xfId="17593" xr:uid="{00000000-0005-0000-0000-0000A6830000}"/>
    <cellStyle name="Normal 7 3 2 4 3 2 2 2" xfId="40905" xr:uid="{00000000-0005-0000-0000-0000A7830000}"/>
    <cellStyle name="Normal 7 3 2 4 3 2 3" xfId="12407" xr:uid="{00000000-0005-0000-0000-0000A8830000}"/>
    <cellStyle name="Normal 7 3 2 4 3 2 3 2" xfId="35590" xr:uid="{00000000-0005-0000-0000-0000A9830000}"/>
    <cellStyle name="Normal 7 3 2 4 3 2 4" xfId="30280" xr:uid="{00000000-0005-0000-0000-0000AA830000}"/>
    <cellStyle name="Normal 7 3 2 4 3 2 5" xfId="24965" xr:uid="{00000000-0005-0000-0000-0000AB830000}"/>
    <cellStyle name="Normal 7 3 2 4 3 3" xfId="8882" xr:uid="{00000000-0005-0000-0000-0000AC830000}"/>
    <cellStyle name="Normal 7 3 2 4 3 3 2" xfId="19328" xr:uid="{00000000-0005-0000-0000-0000AD830000}"/>
    <cellStyle name="Normal 7 3 2 4 3 3 2 2" xfId="42673" xr:uid="{00000000-0005-0000-0000-0000AE830000}"/>
    <cellStyle name="Normal 7 3 2 4 3 3 3" xfId="14174" xr:uid="{00000000-0005-0000-0000-0000AF830000}"/>
    <cellStyle name="Normal 7 3 2 4 3 3 3 2" xfId="37358" xr:uid="{00000000-0005-0000-0000-0000B0830000}"/>
    <cellStyle name="Normal 7 3 2 4 3 3 4" xfId="32048" xr:uid="{00000000-0005-0000-0000-0000B1830000}"/>
    <cellStyle name="Normal 7 3 2 4 3 3 5" xfId="26733" xr:uid="{00000000-0005-0000-0000-0000B2830000}"/>
    <cellStyle name="Normal 7 3 2 4 3 4" xfId="15955" xr:uid="{00000000-0005-0000-0000-0000B3830000}"/>
    <cellStyle name="Normal 7 3 2 4 3 4 2" xfId="39142" xr:uid="{00000000-0005-0000-0000-0000B4830000}"/>
    <cellStyle name="Normal 7 3 2 4 3 5" xfId="10646" xr:uid="{00000000-0005-0000-0000-0000B5830000}"/>
    <cellStyle name="Normal 7 3 2 4 3 5 2" xfId="33827" xr:uid="{00000000-0005-0000-0000-0000B6830000}"/>
    <cellStyle name="Normal 7 3 2 4 3 6" xfId="21273" xr:uid="{00000000-0005-0000-0000-0000B7830000}"/>
    <cellStyle name="Normal 7 3 2 4 3 6 2" xfId="28517" xr:uid="{00000000-0005-0000-0000-0000B8830000}"/>
    <cellStyle name="Normal 7 3 2 4 3 7" xfId="23202" xr:uid="{00000000-0005-0000-0000-0000B9830000}"/>
    <cellStyle name="Normal 7 3 2 4 3 8" xfId="44468" xr:uid="{00000000-0005-0000-0000-0000BA830000}"/>
    <cellStyle name="Normal 7 3 2 4 3 9" xfId="5460" xr:uid="{00000000-0005-0000-0000-0000BB830000}"/>
    <cellStyle name="Normal 7 3 2 4 4" xfId="6442" xr:uid="{00000000-0005-0000-0000-0000BC830000}"/>
    <cellStyle name="Normal 7 3 2 4 4 2" xfId="16853" xr:uid="{00000000-0005-0000-0000-0000BD830000}"/>
    <cellStyle name="Normal 7 3 2 4 4 2 2" xfId="40093" xr:uid="{00000000-0005-0000-0000-0000BE830000}"/>
    <cellStyle name="Normal 7 3 2 4 4 3" xfId="11595" xr:uid="{00000000-0005-0000-0000-0000BF830000}"/>
    <cellStyle name="Normal 7 3 2 4 4 3 2" xfId="34778" xr:uid="{00000000-0005-0000-0000-0000C0830000}"/>
    <cellStyle name="Normal 7 3 2 4 4 4" xfId="29468" xr:uid="{00000000-0005-0000-0000-0000C1830000}"/>
    <cellStyle name="Normal 7 3 2 4 4 5" xfId="24153" xr:uid="{00000000-0005-0000-0000-0000C2830000}"/>
    <cellStyle name="Normal 7 3 2 4 5" xfId="8142" xr:uid="{00000000-0005-0000-0000-0000C3830000}"/>
    <cellStyle name="Normal 7 3 2 4 5 2" xfId="18517" xr:uid="{00000000-0005-0000-0000-0000C4830000}"/>
    <cellStyle name="Normal 7 3 2 4 5 2 2" xfId="41861" xr:uid="{00000000-0005-0000-0000-0000C5830000}"/>
    <cellStyle name="Normal 7 3 2 4 5 3" xfId="13362" xr:uid="{00000000-0005-0000-0000-0000C6830000}"/>
    <cellStyle name="Normal 7 3 2 4 5 3 2" xfId="36546" xr:uid="{00000000-0005-0000-0000-0000C7830000}"/>
    <cellStyle name="Normal 7 3 2 4 5 4" xfId="31236" xr:uid="{00000000-0005-0000-0000-0000C8830000}"/>
    <cellStyle name="Normal 7 3 2 4 5 5" xfId="25921" xr:uid="{00000000-0005-0000-0000-0000C9830000}"/>
    <cellStyle name="Normal 7 3 2 4 6" xfId="15143" xr:uid="{00000000-0005-0000-0000-0000CA830000}"/>
    <cellStyle name="Normal 7 3 2 4 6 2" xfId="38330" xr:uid="{00000000-0005-0000-0000-0000CB830000}"/>
    <cellStyle name="Normal 7 3 2 4 7" xfId="9834" xr:uid="{00000000-0005-0000-0000-0000CC830000}"/>
    <cellStyle name="Normal 7 3 2 4 7 2" xfId="33015" xr:uid="{00000000-0005-0000-0000-0000CD830000}"/>
    <cellStyle name="Normal 7 3 2 4 8" xfId="20461" xr:uid="{00000000-0005-0000-0000-0000CE830000}"/>
    <cellStyle name="Normal 7 3 2 4 8 2" xfId="27705" xr:uid="{00000000-0005-0000-0000-0000CF830000}"/>
    <cellStyle name="Normal 7 3 2 4 9" xfId="22390" xr:uid="{00000000-0005-0000-0000-0000D0830000}"/>
    <cellStyle name="Normal 7 3 2 5" xfId="1007" xr:uid="{00000000-0005-0000-0000-0000D1830000}"/>
    <cellStyle name="Normal 7 3 2 5 10" xfId="5461" xr:uid="{00000000-0005-0000-0000-0000D2830000}"/>
    <cellStyle name="Normal 7 3 2 5 11" xfId="2958" xr:uid="{00000000-0005-0000-0000-0000D3830000}"/>
    <cellStyle name="Normal 7 3 2 5 2" xfId="1822" xr:uid="{00000000-0005-0000-0000-0000D4830000}"/>
    <cellStyle name="Normal 7 3 2 5 2 10" xfId="3770" xr:uid="{00000000-0005-0000-0000-0000D5830000}"/>
    <cellStyle name="Normal 7 3 2 5 2 2" xfId="7381" xr:uid="{00000000-0005-0000-0000-0000D6830000}"/>
    <cellStyle name="Normal 7 3 2 5 2 2 2" xfId="17735" xr:uid="{00000000-0005-0000-0000-0000D7830000}"/>
    <cellStyle name="Normal 7 3 2 5 2 2 2 2" xfId="41047" xr:uid="{00000000-0005-0000-0000-0000D8830000}"/>
    <cellStyle name="Normal 7 3 2 5 2 2 3" xfId="12549" xr:uid="{00000000-0005-0000-0000-0000D9830000}"/>
    <cellStyle name="Normal 7 3 2 5 2 2 3 2" xfId="35732" xr:uid="{00000000-0005-0000-0000-0000DA830000}"/>
    <cellStyle name="Normal 7 3 2 5 2 2 4" xfId="30422" xr:uid="{00000000-0005-0000-0000-0000DB830000}"/>
    <cellStyle name="Normal 7 3 2 5 2 2 5" xfId="25107" xr:uid="{00000000-0005-0000-0000-0000DC830000}"/>
    <cellStyle name="Normal 7 3 2 5 2 3" xfId="9025" xr:uid="{00000000-0005-0000-0000-0000DD830000}"/>
    <cellStyle name="Normal 7 3 2 5 2 3 2" xfId="19470" xr:uid="{00000000-0005-0000-0000-0000DE830000}"/>
    <cellStyle name="Normal 7 3 2 5 2 3 2 2" xfId="42815" xr:uid="{00000000-0005-0000-0000-0000DF830000}"/>
    <cellStyle name="Normal 7 3 2 5 2 3 3" xfId="14316" xr:uid="{00000000-0005-0000-0000-0000E0830000}"/>
    <cellStyle name="Normal 7 3 2 5 2 3 3 2" xfId="37500" xr:uid="{00000000-0005-0000-0000-0000E1830000}"/>
    <cellStyle name="Normal 7 3 2 5 2 3 4" xfId="32190" xr:uid="{00000000-0005-0000-0000-0000E2830000}"/>
    <cellStyle name="Normal 7 3 2 5 2 3 5" xfId="26875" xr:uid="{00000000-0005-0000-0000-0000E3830000}"/>
    <cellStyle name="Normal 7 3 2 5 2 4" xfId="16097" xr:uid="{00000000-0005-0000-0000-0000E4830000}"/>
    <cellStyle name="Normal 7 3 2 5 2 4 2" xfId="39284" xr:uid="{00000000-0005-0000-0000-0000E5830000}"/>
    <cellStyle name="Normal 7 3 2 5 2 5" xfId="10788" xr:uid="{00000000-0005-0000-0000-0000E6830000}"/>
    <cellStyle name="Normal 7 3 2 5 2 5 2" xfId="33969" xr:uid="{00000000-0005-0000-0000-0000E7830000}"/>
    <cellStyle name="Normal 7 3 2 5 2 6" xfId="21415" xr:uid="{00000000-0005-0000-0000-0000E8830000}"/>
    <cellStyle name="Normal 7 3 2 5 2 6 2" xfId="28659" xr:uid="{00000000-0005-0000-0000-0000E9830000}"/>
    <cellStyle name="Normal 7 3 2 5 2 7" xfId="23344" xr:uid="{00000000-0005-0000-0000-0000EA830000}"/>
    <cellStyle name="Normal 7 3 2 5 2 8" xfId="44610" xr:uid="{00000000-0005-0000-0000-0000EB830000}"/>
    <cellStyle name="Normal 7 3 2 5 2 9" xfId="5462" xr:uid="{00000000-0005-0000-0000-0000EC830000}"/>
    <cellStyle name="Normal 7 3 2 5 3" xfId="6581" xr:uid="{00000000-0005-0000-0000-0000ED830000}"/>
    <cellStyle name="Normal 7 3 2 5 3 2" xfId="16983" xr:uid="{00000000-0005-0000-0000-0000EE830000}"/>
    <cellStyle name="Normal 7 3 2 5 3 2 2" xfId="40235" xr:uid="{00000000-0005-0000-0000-0000EF830000}"/>
    <cellStyle name="Normal 7 3 2 5 3 3" xfId="11737" xr:uid="{00000000-0005-0000-0000-0000F0830000}"/>
    <cellStyle name="Normal 7 3 2 5 3 3 2" xfId="34920" xr:uid="{00000000-0005-0000-0000-0000F1830000}"/>
    <cellStyle name="Normal 7 3 2 5 3 4" xfId="29610" xr:uid="{00000000-0005-0000-0000-0000F2830000}"/>
    <cellStyle name="Normal 7 3 2 5 3 5" xfId="24295" xr:uid="{00000000-0005-0000-0000-0000F3830000}"/>
    <cellStyle name="Normal 7 3 2 5 4" xfId="8272" xr:uid="{00000000-0005-0000-0000-0000F4830000}"/>
    <cellStyle name="Normal 7 3 2 5 4 2" xfId="18658" xr:uid="{00000000-0005-0000-0000-0000F5830000}"/>
    <cellStyle name="Normal 7 3 2 5 4 2 2" xfId="42003" xr:uid="{00000000-0005-0000-0000-0000F6830000}"/>
    <cellStyle name="Normal 7 3 2 5 4 3" xfId="13504" xr:uid="{00000000-0005-0000-0000-0000F7830000}"/>
    <cellStyle name="Normal 7 3 2 5 4 3 2" xfId="36688" xr:uid="{00000000-0005-0000-0000-0000F8830000}"/>
    <cellStyle name="Normal 7 3 2 5 4 4" xfId="31378" xr:uid="{00000000-0005-0000-0000-0000F9830000}"/>
    <cellStyle name="Normal 7 3 2 5 4 5" xfId="26063" xr:uid="{00000000-0005-0000-0000-0000FA830000}"/>
    <cellStyle name="Normal 7 3 2 5 5" xfId="15285" xr:uid="{00000000-0005-0000-0000-0000FB830000}"/>
    <cellStyle name="Normal 7 3 2 5 5 2" xfId="38472" xr:uid="{00000000-0005-0000-0000-0000FC830000}"/>
    <cellStyle name="Normal 7 3 2 5 6" xfId="9976" xr:uid="{00000000-0005-0000-0000-0000FD830000}"/>
    <cellStyle name="Normal 7 3 2 5 6 2" xfId="33157" xr:uid="{00000000-0005-0000-0000-0000FE830000}"/>
    <cellStyle name="Normal 7 3 2 5 7" xfId="20603" xr:uid="{00000000-0005-0000-0000-0000FF830000}"/>
    <cellStyle name="Normal 7 3 2 5 7 2" xfId="27847" xr:uid="{00000000-0005-0000-0000-000000840000}"/>
    <cellStyle name="Normal 7 3 2 5 8" xfId="22532" xr:uid="{00000000-0005-0000-0000-000001840000}"/>
    <cellStyle name="Normal 7 3 2 5 9" xfId="43798" xr:uid="{00000000-0005-0000-0000-000002840000}"/>
    <cellStyle name="Normal 7 3 2 6" xfId="588" xr:uid="{00000000-0005-0000-0000-000003840000}"/>
    <cellStyle name="Normal 7 3 2 6 10" xfId="2552" xr:uid="{00000000-0005-0000-0000-000004840000}"/>
    <cellStyle name="Normal 7 3 2 6 2" xfId="6182" xr:uid="{00000000-0005-0000-0000-000005840000}"/>
    <cellStyle name="Normal 7 3 2 6 2 2" xfId="16625" xr:uid="{00000000-0005-0000-0000-000006840000}"/>
    <cellStyle name="Normal 7 3 2 6 2 2 2" xfId="39829" xr:uid="{00000000-0005-0000-0000-000007840000}"/>
    <cellStyle name="Normal 7 3 2 6 2 3" xfId="11331" xr:uid="{00000000-0005-0000-0000-000008840000}"/>
    <cellStyle name="Normal 7 3 2 6 2 3 2" xfId="34514" xr:uid="{00000000-0005-0000-0000-000009840000}"/>
    <cellStyle name="Normal 7 3 2 6 2 4" xfId="29204" xr:uid="{00000000-0005-0000-0000-00000A840000}"/>
    <cellStyle name="Normal 7 3 2 6 2 5" xfId="23889" xr:uid="{00000000-0005-0000-0000-00000B840000}"/>
    <cellStyle name="Normal 7 3 2 6 3" xfId="7914" xr:uid="{00000000-0005-0000-0000-00000C840000}"/>
    <cellStyle name="Normal 7 3 2 6 3 2" xfId="18253" xr:uid="{00000000-0005-0000-0000-00000D840000}"/>
    <cellStyle name="Normal 7 3 2 6 3 2 2" xfId="41597" xr:uid="{00000000-0005-0000-0000-00000E840000}"/>
    <cellStyle name="Normal 7 3 2 6 3 3" xfId="13098" xr:uid="{00000000-0005-0000-0000-00000F840000}"/>
    <cellStyle name="Normal 7 3 2 6 3 3 2" xfId="36282" xr:uid="{00000000-0005-0000-0000-000010840000}"/>
    <cellStyle name="Normal 7 3 2 6 3 4" xfId="30972" xr:uid="{00000000-0005-0000-0000-000011840000}"/>
    <cellStyle name="Normal 7 3 2 6 3 5" xfId="25657" xr:uid="{00000000-0005-0000-0000-000012840000}"/>
    <cellStyle name="Normal 7 3 2 6 4" xfId="14879" xr:uid="{00000000-0005-0000-0000-000013840000}"/>
    <cellStyle name="Normal 7 3 2 6 4 2" xfId="38066" xr:uid="{00000000-0005-0000-0000-000014840000}"/>
    <cellStyle name="Normal 7 3 2 6 5" xfId="9570" xr:uid="{00000000-0005-0000-0000-000015840000}"/>
    <cellStyle name="Normal 7 3 2 6 5 2" xfId="32751" xr:uid="{00000000-0005-0000-0000-000016840000}"/>
    <cellStyle name="Normal 7 3 2 6 6" xfId="20197" xr:uid="{00000000-0005-0000-0000-000017840000}"/>
    <cellStyle name="Normal 7 3 2 6 6 2" xfId="27441" xr:uid="{00000000-0005-0000-0000-000018840000}"/>
    <cellStyle name="Normal 7 3 2 6 7" xfId="22126" xr:uid="{00000000-0005-0000-0000-000019840000}"/>
    <cellStyle name="Normal 7 3 2 6 8" xfId="43392" xr:uid="{00000000-0005-0000-0000-00001A840000}"/>
    <cellStyle name="Normal 7 3 2 6 9" xfId="5463" xr:uid="{00000000-0005-0000-0000-00001B840000}"/>
    <cellStyle name="Normal 7 3 2 7" xfId="1415" xr:uid="{00000000-0005-0000-0000-00001C840000}"/>
    <cellStyle name="Normal 7 3 2 7 10" xfId="3364" xr:uid="{00000000-0005-0000-0000-00001D840000}"/>
    <cellStyle name="Normal 7 3 2 7 2" xfId="6981" xr:uid="{00000000-0005-0000-0000-00001E840000}"/>
    <cellStyle name="Normal 7 3 2 7 2 2" xfId="17353" xr:uid="{00000000-0005-0000-0000-00001F840000}"/>
    <cellStyle name="Normal 7 3 2 7 2 2 2" xfId="40641" xr:uid="{00000000-0005-0000-0000-000020840000}"/>
    <cellStyle name="Normal 7 3 2 7 2 3" xfId="12143" xr:uid="{00000000-0005-0000-0000-000021840000}"/>
    <cellStyle name="Normal 7 3 2 7 2 3 2" xfId="35326" xr:uid="{00000000-0005-0000-0000-000022840000}"/>
    <cellStyle name="Normal 7 3 2 7 2 4" xfId="30016" xr:uid="{00000000-0005-0000-0000-000023840000}"/>
    <cellStyle name="Normal 7 3 2 7 2 5" xfId="24701" xr:uid="{00000000-0005-0000-0000-000024840000}"/>
    <cellStyle name="Normal 7 3 2 7 3" xfId="8642" xr:uid="{00000000-0005-0000-0000-000025840000}"/>
    <cellStyle name="Normal 7 3 2 7 3 2" xfId="19064" xr:uid="{00000000-0005-0000-0000-000026840000}"/>
    <cellStyle name="Normal 7 3 2 7 3 2 2" xfId="42409" xr:uid="{00000000-0005-0000-0000-000027840000}"/>
    <cellStyle name="Normal 7 3 2 7 3 3" xfId="13910" xr:uid="{00000000-0005-0000-0000-000028840000}"/>
    <cellStyle name="Normal 7 3 2 7 3 3 2" xfId="37094" xr:uid="{00000000-0005-0000-0000-000029840000}"/>
    <cellStyle name="Normal 7 3 2 7 3 4" xfId="31784" xr:uid="{00000000-0005-0000-0000-00002A840000}"/>
    <cellStyle name="Normal 7 3 2 7 3 5" xfId="26469" xr:uid="{00000000-0005-0000-0000-00002B840000}"/>
    <cellStyle name="Normal 7 3 2 7 4" xfId="15691" xr:uid="{00000000-0005-0000-0000-00002C840000}"/>
    <cellStyle name="Normal 7 3 2 7 4 2" xfId="38878" xr:uid="{00000000-0005-0000-0000-00002D840000}"/>
    <cellStyle name="Normal 7 3 2 7 5" xfId="10382" xr:uid="{00000000-0005-0000-0000-00002E840000}"/>
    <cellStyle name="Normal 7 3 2 7 5 2" xfId="33563" xr:uid="{00000000-0005-0000-0000-00002F840000}"/>
    <cellStyle name="Normal 7 3 2 7 6" xfId="21009" xr:uid="{00000000-0005-0000-0000-000030840000}"/>
    <cellStyle name="Normal 7 3 2 7 6 2" xfId="28253" xr:uid="{00000000-0005-0000-0000-000031840000}"/>
    <cellStyle name="Normal 7 3 2 7 7" xfId="22938" xr:uid="{00000000-0005-0000-0000-000032840000}"/>
    <cellStyle name="Normal 7 3 2 7 8" xfId="44204" xr:uid="{00000000-0005-0000-0000-000033840000}"/>
    <cellStyle name="Normal 7 3 2 7 9" xfId="5464" xr:uid="{00000000-0005-0000-0000-000034840000}"/>
    <cellStyle name="Normal 7 3 2 8" xfId="6049" xr:uid="{00000000-0005-0000-0000-000035840000}"/>
    <cellStyle name="Normal 7 3 2 8 2" xfId="16504" xr:uid="{00000000-0005-0000-0000-000036840000}"/>
    <cellStyle name="Normal 7 3 2 8 2 2" xfId="39695" xr:uid="{00000000-0005-0000-0000-000037840000}"/>
    <cellStyle name="Normal 7 3 2 8 3" xfId="11197" xr:uid="{00000000-0005-0000-0000-000038840000}"/>
    <cellStyle name="Normal 7 3 2 8 3 2" xfId="34380" xr:uid="{00000000-0005-0000-0000-000039840000}"/>
    <cellStyle name="Normal 7 3 2 8 4" xfId="29070" xr:uid="{00000000-0005-0000-0000-00003A840000}"/>
    <cellStyle name="Normal 7 3 2 8 5" xfId="23755" xr:uid="{00000000-0005-0000-0000-00003B840000}"/>
    <cellStyle name="Normal 7 3 2 9" xfId="7793" xr:uid="{00000000-0005-0000-0000-00003C840000}"/>
    <cellStyle name="Normal 7 3 2 9 2" xfId="18120" xr:uid="{00000000-0005-0000-0000-00003D840000}"/>
    <cellStyle name="Normal 7 3 2 9 2 2" xfId="41463" xr:uid="{00000000-0005-0000-0000-00003E840000}"/>
    <cellStyle name="Normal 7 3 2 9 3" xfId="12964" xr:uid="{00000000-0005-0000-0000-00003F840000}"/>
    <cellStyle name="Normal 7 3 2 9 3 2" xfId="36148" xr:uid="{00000000-0005-0000-0000-000040840000}"/>
    <cellStyle name="Normal 7 3 2 9 4" xfId="30838" xr:uid="{00000000-0005-0000-0000-000041840000}"/>
    <cellStyle name="Normal 7 3 2 9 5" xfId="25523" xr:uid="{00000000-0005-0000-0000-000042840000}"/>
    <cellStyle name="Normal 7 3 3" xfId="481" xr:uid="{00000000-0005-0000-0000-000043840000}"/>
    <cellStyle name="Normal 7 3 3 10" xfId="9463" xr:uid="{00000000-0005-0000-0000-000044840000}"/>
    <cellStyle name="Normal 7 3 3 10 2" xfId="32644" xr:uid="{00000000-0005-0000-0000-000045840000}"/>
    <cellStyle name="Normal 7 3 3 11" xfId="20090" xr:uid="{00000000-0005-0000-0000-000046840000}"/>
    <cellStyle name="Normal 7 3 3 11 2" xfId="27334" xr:uid="{00000000-0005-0000-0000-000047840000}"/>
    <cellStyle name="Normal 7 3 3 12" xfId="22019" xr:uid="{00000000-0005-0000-0000-000048840000}"/>
    <cellStyle name="Normal 7 3 3 13" xfId="43285" xr:uid="{00000000-0005-0000-0000-000049840000}"/>
    <cellStyle name="Normal 7 3 3 14" xfId="5465" xr:uid="{00000000-0005-0000-0000-00004A840000}"/>
    <cellStyle name="Normal 7 3 3 15" xfId="2445" xr:uid="{00000000-0005-0000-0000-00004B840000}"/>
    <cellStyle name="Normal 7 3 3 2" xfId="753" xr:uid="{00000000-0005-0000-0000-00004C840000}"/>
    <cellStyle name="Normal 7 3 3 2 10" xfId="43554" xr:uid="{00000000-0005-0000-0000-00004D840000}"/>
    <cellStyle name="Normal 7 3 3 2 11" xfId="5466" xr:uid="{00000000-0005-0000-0000-00004E840000}"/>
    <cellStyle name="Normal 7 3 3 2 12" xfId="2714" xr:uid="{00000000-0005-0000-0000-00004F840000}"/>
    <cellStyle name="Normal 7 3 3 2 2" xfId="1169" xr:uid="{00000000-0005-0000-0000-000050840000}"/>
    <cellStyle name="Normal 7 3 3 2 2 10" xfId="5467" xr:uid="{00000000-0005-0000-0000-000051840000}"/>
    <cellStyle name="Normal 7 3 3 2 2 11" xfId="3120" xr:uid="{00000000-0005-0000-0000-000052840000}"/>
    <cellStyle name="Normal 7 3 3 2 2 2" xfId="1984" xr:uid="{00000000-0005-0000-0000-000053840000}"/>
    <cellStyle name="Normal 7 3 3 2 2 2 10" xfId="3932" xr:uid="{00000000-0005-0000-0000-000054840000}"/>
    <cellStyle name="Normal 7 3 3 2 2 2 2" xfId="7541" xr:uid="{00000000-0005-0000-0000-000055840000}"/>
    <cellStyle name="Normal 7 3 3 2 2 2 2 2" xfId="17885" xr:uid="{00000000-0005-0000-0000-000056840000}"/>
    <cellStyle name="Normal 7 3 3 2 2 2 2 2 2" xfId="41209" xr:uid="{00000000-0005-0000-0000-000057840000}"/>
    <cellStyle name="Normal 7 3 3 2 2 2 2 3" xfId="12711" xr:uid="{00000000-0005-0000-0000-000058840000}"/>
    <cellStyle name="Normal 7 3 3 2 2 2 2 3 2" xfId="35894" xr:uid="{00000000-0005-0000-0000-000059840000}"/>
    <cellStyle name="Normal 7 3 3 2 2 2 2 4" xfId="30584" xr:uid="{00000000-0005-0000-0000-00005A840000}"/>
    <cellStyle name="Normal 7 3 3 2 2 2 2 5" xfId="25269" xr:uid="{00000000-0005-0000-0000-00005B840000}"/>
    <cellStyle name="Normal 7 3 3 2 2 2 3" xfId="9175" xr:uid="{00000000-0005-0000-0000-00005C840000}"/>
    <cellStyle name="Normal 7 3 3 2 2 2 3 2" xfId="19632" xr:uid="{00000000-0005-0000-0000-00005D840000}"/>
    <cellStyle name="Normal 7 3 3 2 2 2 3 2 2" xfId="42977" xr:uid="{00000000-0005-0000-0000-00005E840000}"/>
    <cellStyle name="Normal 7 3 3 2 2 2 3 3" xfId="14478" xr:uid="{00000000-0005-0000-0000-00005F840000}"/>
    <cellStyle name="Normal 7 3 3 2 2 2 3 3 2" xfId="37662" xr:uid="{00000000-0005-0000-0000-000060840000}"/>
    <cellStyle name="Normal 7 3 3 2 2 2 3 4" xfId="32352" xr:uid="{00000000-0005-0000-0000-000061840000}"/>
    <cellStyle name="Normal 7 3 3 2 2 2 3 5" xfId="27037" xr:uid="{00000000-0005-0000-0000-000062840000}"/>
    <cellStyle name="Normal 7 3 3 2 2 2 4" xfId="16259" xr:uid="{00000000-0005-0000-0000-000063840000}"/>
    <cellStyle name="Normal 7 3 3 2 2 2 4 2" xfId="39446" xr:uid="{00000000-0005-0000-0000-000064840000}"/>
    <cellStyle name="Normal 7 3 3 2 2 2 5" xfId="10950" xr:uid="{00000000-0005-0000-0000-000065840000}"/>
    <cellStyle name="Normal 7 3 3 2 2 2 5 2" xfId="34131" xr:uid="{00000000-0005-0000-0000-000066840000}"/>
    <cellStyle name="Normal 7 3 3 2 2 2 6" xfId="21577" xr:uid="{00000000-0005-0000-0000-000067840000}"/>
    <cellStyle name="Normal 7 3 3 2 2 2 6 2" xfId="28821" xr:uid="{00000000-0005-0000-0000-000068840000}"/>
    <cellStyle name="Normal 7 3 3 2 2 2 7" xfId="23506" xr:uid="{00000000-0005-0000-0000-000069840000}"/>
    <cellStyle name="Normal 7 3 3 2 2 2 8" xfId="44772" xr:uid="{00000000-0005-0000-0000-00006A840000}"/>
    <cellStyle name="Normal 7 3 3 2 2 2 9" xfId="5468" xr:uid="{00000000-0005-0000-0000-00006B840000}"/>
    <cellStyle name="Normal 7 3 3 2 2 3" xfId="6741" xr:uid="{00000000-0005-0000-0000-00006C840000}"/>
    <cellStyle name="Normal 7 3 3 2 2 3 2" xfId="17133" xr:uid="{00000000-0005-0000-0000-00006D840000}"/>
    <cellStyle name="Normal 7 3 3 2 2 3 2 2" xfId="40397" xr:uid="{00000000-0005-0000-0000-00006E840000}"/>
    <cellStyle name="Normal 7 3 3 2 2 3 3" xfId="11899" xr:uid="{00000000-0005-0000-0000-00006F840000}"/>
    <cellStyle name="Normal 7 3 3 2 2 3 3 2" xfId="35082" xr:uid="{00000000-0005-0000-0000-000070840000}"/>
    <cellStyle name="Normal 7 3 3 2 2 3 4" xfId="29772" xr:uid="{00000000-0005-0000-0000-000071840000}"/>
    <cellStyle name="Normal 7 3 3 2 2 3 5" xfId="24457" xr:uid="{00000000-0005-0000-0000-000072840000}"/>
    <cellStyle name="Normal 7 3 3 2 2 4" xfId="8422" xr:uid="{00000000-0005-0000-0000-000073840000}"/>
    <cellStyle name="Normal 7 3 3 2 2 4 2" xfId="18820" xr:uid="{00000000-0005-0000-0000-000074840000}"/>
    <cellStyle name="Normal 7 3 3 2 2 4 2 2" xfId="42165" xr:uid="{00000000-0005-0000-0000-000075840000}"/>
    <cellStyle name="Normal 7 3 3 2 2 4 3" xfId="13666" xr:uid="{00000000-0005-0000-0000-000076840000}"/>
    <cellStyle name="Normal 7 3 3 2 2 4 3 2" xfId="36850" xr:uid="{00000000-0005-0000-0000-000077840000}"/>
    <cellStyle name="Normal 7 3 3 2 2 4 4" xfId="31540" xr:uid="{00000000-0005-0000-0000-000078840000}"/>
    <cellStyle name="Normal 7 3 3 2 2 4 5" xfId="26225" xr:uid="{00000000-0005-0000-0000-000079840000}"/>
    <cellStyle name="Normal 7 3 3 2 2 5" xfId="15447" xr:uid="{00000000-0005-0000-0000-00007A840000}"/>
    <cellStyle name="Normal 7 3 3 2 2 5 2" xfId="38634" xr:uid="{00000000-0005-0000-0000-00007B840000}"/>
    <cellStyle name="Normal 7 3 3 2 2 6" xfId="10138" xr:uid="{00000000-0005-0000-0000-00007C840000}"/>
    <cellStyle name="Normal 7 3 3 2 2 6 2" xfId="33319" xr:uid="{00000000-0005-0000-0000-00007D840000}"/>
    <cellStyle name="Normal 7 3 3 2 2 7" xfId="20765" xr:uid="{00000000-0005-0000-0000-00007E840000}"/>
    <cellStyle name="Normal 7 3 3 2 2 7 2" xfId="28009" xr:uid="{00000000-0005-0000-0000-00007F840000}"/>
    <cellStyle name="Normal 7 3 3 2 2 8" xfId="22694" xr:uid="{00000000-0005-0000-0000-000080840000}"/>
    <cellStyle name="Normal 7 3 3 2 2 9" xfId="43960" xr:uid="{00000000-0005-0000-0000-000081840000}"/>
    <cellStyle name="Normal 7 3 3 2 3" xfId="1577" xr:uid="{00000000-0005-0000-0000-000082840000}"/>
    <cellStyle name="Normal 7 3 3 2 3 10" xfId="3526" xr:uid="{00000000-0005-0000-0000-000083840000}"/>
    <cellStyle name="Normal 7 3 3 2 3 2" xfId="7141" xr:uid="{00000000-0005-0000-0000-000084840000}"/>
    <cellStyle name="Normal 7 3 3 2 3 2 2" xfId="17503" xr:uid="{00000000-0005-0000-0000-000085840000}"/>
    <cellStyle name="Normal 7 3 3 2 3 2 2 2" xfId="40803" xr:uid="{00000000-0005-0000-0000-000086840000}"/>
    <cellStyle name="Normal 7 3 3 2 3 2 3" xfId="12305" xr:uid="{00000000-0005-0000-0000-000087840000}"/>
    <cellStyle name="Normal 7 3 3 2 3 2 3 2" xfId="35488" xr:uid="{00000000-0005-0000-0000-000088840000}"/>
    <cellStyle name="Normal 7 3 3 2 3 2 4" xfId="30178" xr:uid="{00000000-0005-0000-0000-000089840000}"/>
    <cellStyle name="Normal 7 3 3 2 3 2 5" xfId="24863" xr:uid="{00000000-0005-0000-0000-00008A840000}"/>
    <cellStyle name="Normal 7 3 3 2 3 3" xfId="8792" xr:uid="{00000000-0005-0000-0000-00008B840000}"/>
    <cellStyle name="Normal 7 3 3 2 3 3 2" xfId="19226" xr:uid="{00000000-0005-0000-0000-00008C840000}"/>
    <cellStyle name="Normal 7 3 3 2 3 3 2 2" xfId="42571" xr:uid="{00000000-0005-0000-0000-00008D840000}"/>
    <cellStyle name="Normal 7 3 3 2 3 3 3" xfId="14072" xr:uid="{00000000-0005-0000-0000-00008E840000}"/>
    <cellStyle name="Normal 7 3 3 2 3 3 3 2" xfId="37256" xr:uid="{00000000-0005-0000-0000-00008F840000}"/>
    <cellStyle name="Normal 7 3 3 2 3 3 4" xfId="31946" xr:uid="{00000000-0005-0000-0000-000090840000}"/>
    <cellStyle name="Normal 7 3 3 2 3 3 5" xfId="26631" xr:uid="{00000000-0005-0000-0000-000091840000}"/>
    <cellStyle name="Normal 7 3 3 2 3 4" xfId="15853" xr:uid="{00000000-0005-0000-0000-000092840000}"/>
    <cellStyle name="Normal 7 3 3 2 3 4 2" xfId="39040" xr:uid="{00000000-0005-0000-0000-000093840000}"/>
    <cellStyle name="Normal 7 3 3 2 3 5" xfId="10544" xr:uid="{00000000-0005-0000-0000-000094840000}"/>
    <cellStyle name="Normal 7 3 3 2 3 5 2" xfId="33725" xr:uid="{00000000-0005-0000-0000-000095840000}"/>
    <cellStyle name="Normal 7 3 3 2 3 6" xfId="21171" xr:uid="{00000000-0005-0000-0000-000096840000}"/>
    <cellStyle name="Normal 7 3 3 2 3 6 2" xfId="28415" xr:uid="{00000000-0005-0000-0000-000097840000}"/>
    <cellStyle name="Normal 7 3 3 2 3 7" xfId="23100" xr:uid="{00000000-0005-0000-0000-000098840000}"/>
    <cellStyle name="Normal 7 3 3 2 3 8" xfId="44366" xr:uid="{00000000-0005-0000-0000-000099840000}"/>
    <cellStyle name="Normal 7 3 3 2 3 9" xfId="5469" xr:uid="{00000000-0005-0000-0000-00009A840000}"/>
    <cellStyle name="Normal 7 3 3 2 4" xfId="6342" xr:uid="{00000000-0005-0000-0000-00009B840000}"/>
    <cellStyle name="Normal 7 3 3 2 4 2" xfId="16775" xr:uid="{00000000-0005-0000-0000-00009C840000}"/>
    <cellStyle name="Normal 7 3 3 2 4 2 2" xfId="39991" xr:uid="{00000000-0005-0000-0000-00009D840000}"/>
    <cellStyle name="Normal 7 3 3 2 4 3" xfId="11493" xr:uid="{00000000-0005-0000-0000-00009E840000}"/>
    <cellStyle name="Normal 7 3 3 2 4 3 2" xfId="34676" xr:uid="{00000000-0005-0000-0000-00009F840000}"/>
    <cellStyle name="Normal 7 3 3 2 4 4" xfId="29366" xr:uid="{00000000-0005-0000-0000-0000A0840000}"/>
    <cellStyle name="Normal 7 3 3 2 4 5" xfId="24051" xr:uid="{00000000-0005-0000-0000-0000A1840000}"/>
    <cellStyle name="Normal 7 3 3 2 5" xfId="8064" xr:uid="{00000000-0005-0000-0000-0000A2840000}"/>
    <cellStyle name="Normal 7 3 3 2 5 2" xfId="18415" xr:uid="{00000000-0005-0000-0000-0000A3840000}"/>
    <cellStyle name="Normal 7 3 3 2 5 2 2" xfId="41759" xr:uid="{00000000-0005-0000-0000-0000A4840000}"/>
    <cellStyle name="Normal 7 3 3 2 5 3" xfId="13260" xr:uid="{00000000-0005-0000-0000-0000A5840000}"/>
    <cellStyle name="Normal 7 3 3 2 5 3 2" xfId="36444" xr:uid="{00000000-0005-0000-0000-0000A6840000}"/>
    <cellStyle name="Normal 7 3 3 2 5 4" xfId="31134" xr:uid="{00000000-0005-0000-0000-0000A7840000}"/>
    <cellStyle name="Normal 7 3 3 2 5 5" xfId="25819" xr:uid="{00000000-0005-0000-0000-0000A8840000}"/>
    <cellStyle name="Normal 7 3 3 2 6" xfId="15041" xr:uid="{00000000-0005-0000-0000-0000A9840000}"/>
    <cellStyle name="Normal 7 3 3 2 6 2" xfId="38228" xr:uid="{00000000-0005-0000-0000-0000AA840000}"/>
    <cellStyle name="Normal 7 3 3 2 7" xfId="9732" xr:uid="{00000000-0005-0000-0000-0000AB840000}"/>
    <cellStyle name="Normal 7 3 3 2 7 2" xfId="32913" xr:uid="{00000000-0005-0000-0000-0000AC840000}"/>
    <cellStyle name="Normal 7 3 3 2 8" xfId="20359" xr:uid="{00000000-0005-0000-0000-0000AD840000}"/>
    <cellStyle name="Normal 7 3 3 2 8 2" xfId="27603" xr:uid="{00000000-0005-0000-0000-0000AE840000}"/>
    <cellStyle name="Normal 7 3 3 2 9" xfId="22288" xr:uid="{00000000-0005-0000-0000-0000AF840000}"/>
    <cellStyle name="Normal 7 3 3 3" xfId="890" xr:uid="{00000000-0005-0000-0000-0000B0840000}"/>
    <cellStyle name="Normal 7 3 3 3 10" xfId="43683" xr:uid="{00000000-0005-0000-0000-0000B1840000}"/>
    <cellStyle name="Normal 7 3 3 3 11" xfId="5470" xr:uid="{00000000-0005-0000-0000-0000B2840000}"/>
    <cellStyle name="Normal 7 3 3 3 12" xfId="2843" xr:uid="{00000000-0005-0000-0000-0000B3840000}"/>
    <cellStyle name="Normal 7 3 3 3 2" xfId="1298" xr:uid="{00000000-0005-0000-0000-0000B4840000}"/>
    <cellStyle name="Normal 7 3 3 3 2 10" xfId="5471" xr:uid="{00000000-0005-0000-0000-0000B5840000}"/>
    <cellStyle name="Normal 7 3 3 3 2 11" xfId="3249" xr:uid="{00000000-0005-0000-0000-0000B6840000}"/>
    <cellStyle name="Normal 7 3 3 3 2 2" xfId="2113" xr:uid="{00000000-0005-0000-0000-0000B7840000}"/>
    <cellStyle name="Normal 7 3 3 3 2 2 10" xfId="4061" xr:uid="{00000000-0005-0000-0000-0000B8840000}"/>
    <cellStyle name="Normal 7 3 3 3 2 2 2" xfId="7668" xr:uid="{00000000-0005-0000-0000-0000B9840000}"/>
    <cellStyle name="Normal 7 3 3 3 2 2 2 2" xfId="18002" xr:uid="{00000000-0005-0000-0000-0000BA840000}"/>
    <cellStyle name="Normal 7 3 3 3 2 2 2 2 2" xfId="41338" xr:uid="{00000000-0005-0000-0000-0000BB840000}"/>
    <cellStyle name="Normal 7 3 3 3 2 2 2 3" xfId="12840" xr:uid="{00000000-0005-0000-0000-0000BC840000}"/>
    <cellStyle name="Normal 7 3 3 3 2 2 2 3 2" xfId="36023" xr:uid="{00000000-0005-0000-0000-0000BD840000}"/>
    <cellStyle name="Normal 7 3 3 3 2 2 2 4" xfId="30713" xr:uid="{00000000-0005-0000-0000-0000BE840000}"/>
    <cellStyle name="Normal 7 3 3 3 2 2 2 5" xfId="25398" xr:uid="{00000000-0005-0000-0000-0000BF840000}"/>
    <cellStyle name="Normal 7 3 3 3 2 2 3" xfId="9292" xr:uid="{00000000-0005-0000-0000-0000C0840000}"/>
    <cellStyle name="Normal 7 3 3 3 2 2 3 2" xfId="19761" xr:uid="{00000000-0005-0000-0000-0000C1840000}"/>
    <cellStyle name="Normal 7 3 3 3 2 2 3 2 2" xfId="43106" xr:uid="{00000000-0005-0000-0000-0000C2840000}"/>
    <cellStyle name="Normal 7 3 3 3 2 2 3 3" xfId="14607" xr:uid="{00000000-0005-0000-0000-0000C3840000}"/>
    <cellStyle name="Normal 7 3 3 3 2 2 3 3 2" xfId="37791" xr:uid="{00000000-0005-0000-0000-0000C4840000}"/>
    <cellStyle name="Normal 7 3 3 3 2 2 3 4" xfId="32481" xr:uid="{00000000-0005-0000-0000-0000C5840000}"/>
    <cellStyle name="Normal 7 3 3 3 2 2 3 5" xfId="27166" xr:uid="{00000000-0005-0000-0000-0000C6840000}"/>
    <cellStyle name="Normal 7 3 3 3 2 2 4" xfId="16388" xr:uid="{00000000-0005-0000-0000-0000C7840000}"/>
    <cellStyle name="Normal 7 3 3 3 2 2 4 2" xfId="39575" xr:uid="{00000000-0005-0000-0000-0000C8840000}"/>
    <cellStyle name="Normal 7 3 3 3 2 2 5" xfId="11079" xr:uid="{00000000-0005-0000-0000-0000C9840000}"/>
    <cellStyle name="Normal 7 3 3 3 2 2 5 2" xfId="34260" xr:uid="{00000000-0005-0000-0000-0000CA840000}"/>
    <cellStyle name="Normal 7 3 3 3 2 2 6" xfId="21706" xr:uid="{00000000-0005-0000-0000-0000CB840000}"/>
    <cellStyle name="Normal 7 3 3 3 2 2 6 2" xfId="28950" xr:uid="{00000000-0005-0000-0000-0000CC840000}"/>
    <cellStyle name="Normal 7 3 3 3 2 2 7" xfId="23635" xr:uid="{00000000-0005-0000-0000-0000CD840000}"/>
    <cellStyle name="Normal 7 3 3 3 2 2 8" xfId="44901" xr:uid="{00000000-0005-0000-0000-0000CE840000}"/>
    <cellStyle name="Normal 7 3 3 3 2 2 9" xfId="5472" xr:uid="{00000000-0005-0000-0000-0000CF840000}"/>
    <cellStyle name="Normal 7 3 3 3 2 3" xfId="6868" xr:uid="{00000000-0005-0000-0000-0000D0840000}"/>
    <cellStyle name="Normal 7 3 3 3 2 3 2" xfId="17238" xr:uid="{00000000-0005-0000-0000-0000D1840000}"/>
    <cellStyle name="Normal 7 3 3 3 2 3 2 2" xfId="40526" xr:uid="{00000000-0005-0000-0000-0000D2840000}"/>
    <cellStyle name="Normal 7 3 3 3 2 3 3" xfId="12028" xr:uid="{00000000-0005-0000-0000-0000D3840000}"/>
    <cellStyle name="Normal 7 3 3 3 2 3 3 2" xfId="35211" xr:uid="{00000000-0005-0000-0000-0000D4840000}"/>
    <cellStyle name="Normal 7 3 3 3 2 3 4" xfId="29901" xr:uid="{00000000-0005-0000-0000-0000D5840000}"/>
    <cellStyle name="Normal 7 3 3 3 2 3 5" xfId="24586" xr:uid="{00000000-0005-0000-0000-0000D6840000}"/>
    <cellStyle name="Normal 7 3 3 3 2 4" xfId="8527" xr:uid="{00000000-0005-0000-0000-0000D7840000}"/>
    <cellStyle name="Normal 7 3 3 3 2 4 2" xfId="18949" xr:uid="{00000000-0005-0000-0000-0000D8840000}"/>
    <cellStyle name="Normal 7 3 3 3 2 4 2 2" xfId="42294" xr:uid="{00000000-0005-0000-0000-0000D9840000}"/>
    <cellStyle name="Normal 7 3 3 3 2 4 3" xfId="13795" xr:uid="{00000000-0005-0000-0000-0000DA840000}"/>
    <cellStyle name="Normal 7 3 3 3 2 4 3 2" xfId="36979" xr:uid="{00000000-0005-0000-0000-0000DB840000}"/>
    <cellStyle name="Normal 7 3 3 3 2 4 4" xfId="31669" xr:uid="{00000000-0005-0000-0000-0000DC840000}"/>
    <cellStyle name="Normal 7 3 3 3 2 4 5" xfId="26354" xr:uid="{00000000-0005-0000-0000-0000DD840000}"/>
    <cellStyle name="Normal 7 3 3 3 2 5" xfId="15576" xr:uid="{00000000-0005-0000-0000-0000DE840000}"/>
    <cellStyle name="Normal 7 3 3 3 2 5 2" xfId="38763" xr:uid="{00000000-0005-0000-0000-0000DF840000}"/>
    <cellStyle name="Normal 7 3 3 3 2 6" xfId="10267" xr:uid="{00000000-0005-0000-0000-0000E0840000}"/>
    <cellStyle name="Normal 7 3 3 3 2 6 2" xfId="33448" xr:uid="{00000000-0005-0000-0000-0000E1840000}"/>
    <cellStyle name="Normal 7 3 3 3 2 7" xfId="20894" xr:uid="{00000000-0005-0000-0000-0000E2840000}"/>
    <cellStyle name="Normal 7 3 3 3 2 7 2" xfId="28138" xr:uid="{00000000-0005-0000-0000-0000E3840000}"/>
    <cellStyle name="Normal 7 3 3 3 2 8" xfId="22823" xr:uid="{00000000-0005-0000-0000-0000E4840000}"/>
    <cellStyle name="Normal 7 3 3 3 2 9" xfId="44089" xr:uid="{00000000-0005-0000-0000-0000E5840000}"/>
    <cellStyle name="Normal 7 3 3 3 3" xfId="1706" xr:uid="{00000000-0005-0000-0000-0000E6840000}"/>
    <cellStyle name="Normal 7 3 3 3 3 10" xfId="3655" xr:uid="{00000000-0005-0000-0000-0000E7840000}"/>
    <cellStyle name="Normal 7 3 3 3 3 2" xfId="7268" xr:uid="{00000000-0005-0000-0000-0000E8840000}"/>
    <cellStyle name="Normal 7 3 3 3 3 2 2" xfId="17620" xr:uid="{00000000-0005-0000-0000-0000E9840000}"/>
    <cellStyle name="Normal 7 3 3 3 3 2 2 2" xfId="40932" xr:uid="{00000000-0005-0000-0000-0000EA840000}"/>
    <cellStyle name="Normal 7 3 3 3 3 2 3" xfId="12434" xr:uid="{00000000-0005-0000-0000-0000EB840000}"/>
    <cellStyle name="Normal 7 3 3 3 3 2 3 2" xfId="35617" xr:uid="{00000000-0005-0000-0000-0000EC840000}"/>
    <cellStyle name="Normal 7 3 3 3 3 2 4" xfId="30307" xr:uid="{00000000-0005-0000-0000-0000ED840000}"/>
    <cellStyle name="Normal 7 3 3 3 3 2 5" xfId="24992" xr:uid="{00000000-0005-0000-0000-0000EE840000}"/>
    <cellStyle name="Normal 7 3 3 3 3 3" xfId="8909" xr:uid="{00000000-0005-0000-0000-0000EF840000}"/>
    <cellStyle name="Normal 7 3 3 3 3 3 2" xfId="19355" xr:uid="{00000000-0005-0000-0000-0000F0840000}"/>
    <cellStyle name="Normal 7 3 3 3 3 3 2 2" xfId="42700" xr:uid="{00000000-0005-0000-0000-0000F1840000}"/>
    <cellStyle name="Normal 7 3 3 3 3 3 3" xfId="14201" xr:uid="{00000000-0005-0000-0000-0000F2840000}"/>
    <cellStyle name="Normal 7 3 3 3 3 3 3 2" xfId="37385" xr:uid="{00000000-0005-0000-0000-0000F3840000}"/>
    <cellStyle name="Normal 7 3 3 3 3 3 4" xfId="32075" xr:uid="{00000000-0005-0000-0000-0000F4840000}"/>
    <cellStyle name="Normal 7 3 3 3 3 3 5" xfId="26760" xr:uid="{00000000-0005-0000-0000-0000F5840000}"/>
    <cellStyle name="Normal 7 3 3 3 3 4" xfId="15982" xr:uid="{00000000-0005-0000-0000-0000F6840000}"/>
    <cellStyle name="Normal 7 3 3 3 3 4 2" xfId="39169" xr:uid="{00000000-0005-0000-0000-0000F7840000}"/>
    <cellStyle name="Normal 7 3 3 3 3 5" xfId="10673" xr:uid="{00000000-0005-0000-0000-0000F8840000}"/>
    <cellStyle name="Normal 7 3 3 3 3 5 2" xfId="33854" xr:uid="{00000000-0005-0000-0000-0000F9840000}"/>
    <cellStyle name="Normal 7 3 3 3 3 6" xfId="21300" xr:uid="{00000000-0005-0000-0000-0000FA840000}"/>
    <cellStyle name="Normal 7 3 3 3 3 6 2" xfId="28544" xr:uid="{00000000-0005-0000-0000-0000FB840000}"/>
    <cellStyle name="Normal 7 3 3 3 3 7" xfId="23229" xr:uid="{00000000-0005-0000-0000-0000FC840000}"/>
    <cellStyle name="Normal 7 3 3 3 3 8" xfId="44495" xr:uid="{00000000-0005-0000-0000-0000FD840000}"/>
    <cellStyle name="Normal 7 3 3 3 3 9" xfId="5473" xr:uid="{00000000-0005-0000-0000-0000FE840000}"/>
    <cellStyle name="Normal 7 3 3 3 4" xfId="6469" xr:uid="{00000000-0005-0000-0000-0000FF840000}"/>
    <cellStyle name="Normal 7 3 3 3 4 2" xfId="16880" xr:uid="{00000000-0005-0000-0000-000000850000}"/>
    <cellStyle name="Normal 7 3 3 3 4 2 2" xfId="40120" xr:uid="{00000000-0005-0000-0000-000001850000}"/>
    <cellStyle name="Normal 7 3 3 3 4 3" xfId="11622" xr:uid="{00000000-0005-0000-0000-000002850000}"/>
    <cellStyle name="Normal 7 3 3 3 4 3 2" xfId="34805" xr:uid="{00000000-0005-0000-0000-000003850000}"/>
    <cellStyle name="Normal 7 3 3 3 4 4" xfId="29495" xr:uid="{00000000-0005-0000-0000-000004850000}"/>
    <cellStyle name="Normal 7 3 3 3 4 5" xfId="24180" xr:uid="{00000000-0005-0000-0000-000005850000}"/>
    <cellStyle name="Normal 7 3 3 3 5" xfId="8169" xr:uid="{00000000-0005-0000-0000-000006850000}"/>
    <cellStyle name="Normal 7 3 3 3 5 2" xfId="18544" xr:uid="{00000000-0005-0000-0000-000007850000}"/>
    <cellStyle name="Normal 7 3 3 3 5 2 2" xfId="41888" xr:uid="{00000000-0005-0000-0000-000008850000}"/>
    <cellStyle name="Normal 7 3 3 3 5 3" xfId="13389" xr:uid="{00000000-0005-0000-0000-000009850000}"/>
    <cellStyle name="Normal 7 3 3 3 5 3 2" xfId="36573" xr:uid="{00000000-0005-0000-0000-00000A850000}"/>
    <cellStyle name="Normal 7 3 3 3 5 4" xfId="31263" xr:uid="{00000000-0005-0000-0000-00000B850000}"/>
    <cellStyle name="Normal 7 3 3 3 5 5" xfId="25948" xr:uid="{00000000-0005-0000-0000-00000C850000}"/>
    <cellStyle name="Normal 7 3 3 3 6" xfId="15170" xr:uid="{00000000-0005-0000-0000-00000D850000}"/>
    <cellStyle name="Normal 7 3 3 3 6 2" xfId="38357" xr:uid="{00000000-0005-0000-0000-00000E850000}"/>
    <cellStyle name="Normal 7 3 3 3 7" xfId="9861" xr:uid="{00000000-0005-0000-0000-00000F850000}"/>
    <cellStyle name="Normal 7 3 3 3 7 2" xfId="33042" xr:uid="{00000000-0005-0000-0000-000010850000}"/>
    <cellStyle name="Normal 7 3 3 3 8" xfId="20488" xr:uid="{00000000-0005-0000-0000-000011850000}"/>
    <cellStyle name="Normal 7 3 3 3 8 2" xfId="27732" xr:uid="{00000000-0005-0000-0000-000012850000}"/>
    <cellStyle name="Normal 7 3 3 3 9" xfId="22417" xr:uid="{00000000-0005-0000-0000-000013850000}"/>
    <cellStyle name="Normal 7 3 3 4" xfId="1034" xr:uid="{00000000-0005-0000-0000-000014850000}"/>
    <cellStyle name="Normal 7 3 3 4 10" xfId="5474" xr:uid="{00000000-0005-0000-0000-000015850000}"/>
    <cellStyle name="Normal 7 3 3 4 11" xfId="2985" xr:uid="{00000000-0005-0000-0000-000016850000}"/>
    <cellStyle name="Normal 7 3 3 4 2" xfId="1849" xr:uid="{00000000-0005-0000-0000-000017850000}"/>
    <cellStyle name="Normal 7 3 3 4 2 10" xfId="3797" xr:uid="{00000000-0005-0000-0000-000018850000}"/>
    <cellStyle name="Normal 7 3 3 4 2 2" xfId="7408" xr:uid="{00000000-0005-0000-0000-000019850000}"/>
    <cellStyle name="Normal 7 3 3 4 2 2 2" xfId="17762" xr:uid="{00000000-0005-0000-0000-00001A850000}"/>
    <cellStyle name="Normal 7 3 3 4 2 2 2 2" xfId="41074" xr:uid="{00000000-0005-0000-0000-00001B850000}"/>
    <cellStyle name="Normal 7 3 3 4 2 2 3" xfId="12576" xr:uid="{00000000-0005-0000-0000-00001C850000}"/>
    <cellStyle name="Normal 7 3 3 4 2 2 3 2" xfId="35759" xr:uid="{00000000-0005-0000-0000-00001D850000}"/>
    <cellStyle name="Normal 7 3 3 4 2 2 4" xfId="30449" xr:uid="{00000000-0005-0000-0000-00001E850000}"/>
    <cellStyle name="Normal 7 3 3 4 2 2 5" xfId="25134" xr:uid="{00000000-0005-0000-0000-00001F850000}"/>
    <cellStyle name="Normal 7 3 3 4 2 3" xfId="9052" xr:uid="{00000000-0005-0000-0000-000020850000}"/>
    <cellStyle name="Normal 7 3 3 4 2 3 2" xfId="19497" xr:uid="{00000000-0005-0000-0000-000021850000}"/>
    <cellStyle name="Normal 7 3 3 4 2 3 2 2" xfId="42842" xr:uid="{00000000-0005-0000-0000-000022850000}"/>
    <cellStyle name="Normal 7 3 3 4 2 3 3" xfId="14343" xr:uid="{00000000-0005-0000-0000-000023850000}"/>
    <cellStyle name="Normal 7 3 3 4 2 3 3 2" xfId="37527" xr:uid="{00000000-0005-0000-0000-000024850000}"/>
    <cellStyle name="Normal 7 3 3 4 2 3 4" xfId="32217" xr:uid="{00000000-0005-0000-0000-000025850000}"/>
    <cellStyle name="Normal 7 3 3 4 2 3 5" xfId="26902" xr:uid="{00000000-0005-0000-0000-000026850000}"/>
    <cellStyle name="Normal 7 3 3 4 2 4" xfId="16124" xr:uid="{00000000-0005-0000-0000-000027850000}"/>
    <cellStyle name="Normal 7 3 3 4 2 4 2" xfId="39311" xr:uid="{00000000-0005-0000-0000-000028850000}"/>
    <cellStyle name="Normal 7 3 3 4 2 5" xfId="10815" xr:uid="{00000000-0005-0000-0000-000029850000}"/>
    <cellStyle name="Normal 7 3 3 4 2 5 2" xfId="33996" xr:uid="{00000000-0005-0000-0000-00002A850000}"/>
    <cellStyle name="Normal 7 3 3 4 2 6" xfId="21442" xr:uid="{00000000-0005-0000-0000-00002B850000}"/>
    <cellStyle name="Normal 7 3 3 4 2 6 2" xfId="28686" xr:uid="{00000000-0005-0000-0000-00002C850000}"/>
    <cellStyle name="Normal 7 3 3 4 2 7" xfId="23371" xr:uid="{00000000-0005-0000-0000-00002D850000}"/>
    <cellStyle name="Normal 7 3 3 4 2 8" xfId="44637" xr:uid="{00000000-0005-0000-0000-00002E850000}"/>
    <cellStyle name="Normal 7 3 3 4 2 9" xfId="5475" xr:uid="{00000000-0005-0000-0000-00002F850000}"/>
    <cellStyle name="Normal 7 3 3 4 3" xfId="6608" xr:uid="{00000000-0005-0000-0000-000030850000}"/>
    <cellStyle name="Normal 7 3 3 4 3 2" xfId="17010" xr:uid="{00000000-0005-0000-0000-000031850000}"/>
    <cellStyle name="Normal 7 3 3 4 3 2 2" xfId="40262" xr:uid="{00000000-0005-0000-0000-000032850000}"/>
    <cellStyle name="Normal 7 3 3 4 3 3" xfId="11764" xr:uid="{00000000-0005-0000-0000-000033850000}"/>
    <cellStyle name="Normal 7 3 3 4 3 3 2" xfId="34947" xr:uid="{00000000-0005-0000-0000-000034850000}"/>
    <cellStyle name="Normal 7 3 3 4 3 4" xfId="29637" xr:uid="{00000000-0005-0000-0000-000035850000}"/>
    <cellStyle name="Normal 7 3 3 4 3 5" xfId="24322" xr:uid="{00000000-0005-0000-0000-000036850000}"/>
    <cellStyle name="Normal 7 3 3 4 4" xfId="8299" xr:uid="{00000000-0005-0000-0000-000037850000}"/>
    <cellStyle name="Normal 7 3 3 4 4 2" xfId="18685" xr:uid="{00000000-0005-0000-0000-000038850000}"/>
    <cellStyle name="Normal 7 3 3 4 4 2 2" xfId="42030" xr:uid="{00000000-0005-0000-0000-000039850000}"/>
    <cellStyle name="Normal 7 3 3 4 4 3" xfId="13531" xr:uid="{00000000-0005-0000-0000-00003A850000}"/>
    <cellStyle name="Normal 7 3 3 4 4 3 2" xfId="36715" xr:uid="{00000000-0005-0000-0000-00003B850000}"/>
    <cellStyle name="Normal 7 3 3 4 4 4" xfId="31405" xr:uid="{00000000-0005-0000-0000-00003C850000}"/>
    <cellStyle name="Normal 7 3 3 4 4 5" xfId="26090" xr:uid="{00000000-0005-0000-0000-00003D850000}"/>
    <cellStyle name="Normal 7 3 3 4 5" xfId="15312" xr:uid="{00000000-0005-0000-0000-00003E850000}"/>
    <cellStyle name="Normal 7 3 3 4 5 2" xfId="38499" xr:uid="{00000000-0005-0000-0000-00003F850000}"/>
    <cellStyle name="Normal 7 3 3 4 6" xfId="10003" xr:uid="{00000000-0005-0000-0000-000040850000}"/>
    <cellStyle name="Normal 7 3 3 4 6 2" xfId="33184" xr:uid="{00000000-0005-0000-0000-000041850000}"/>
    <cellStyle name="Normal 7 3 3 4 7" xfId="20630" xr:uid="{00000000-0005-0000-0000-000042850000}"/>
    <cellStyle name="Normal 7 3 3 4 7 2" xfId="27874" xr:uid="{00000000-0005-0000-0000-000043850000}"/>
    <cellStyle name="Normal 7 3 3 4 8" xfId="22559" xr:uid="{00000000-0005-0000-0000-000044850000}"/>
    <cellStyle name="Normal 7 3 3 4 9" xfId="43825" xr:uid="{00000000-0005-0000-0000-000045850000}"/>
    <cellStyle name="Normal 7 3 3 5" xfId="615" xr:uid="{00000000-0005-0000-0000-000046850000}"/>
    <cellStyle name="Normal 7 3 3 5 10" xfId="2579" xr:uid="{00000000-0005-0000-0000-000047850000}"/>
    <cellStyle name="Normal 7 3 3 5 2" xfId="6209" xr:uid="{00000000-0005-0000-0000-000048850000}"/>
    <cellStyle name="Normal 7 3 3 5 2 2" xfId="16652" xr:uid="{00000000-0005-0000-0000-000049850000}"/>
    <cellStyle name="Normal 7 3 3 5 2 2 2" xfId="39856" xr:uid="{00000000-0005-0000-0000-00004A850000}"/>
    <cellStyle name="Normal 7 3 3 5 2 3" xfId="11358" xr:uid="{00000000-0005-0000-0000-00004B850000}"/>
    <cellStyle name="Normal 7 3 3 5 2 3 2" xfId="34541" xr:uid="{00000000-0005-0000-0000-00004C850000}"/>
    <cellStyle name="Normal 7 3 3 5 2 4" xfId="29231" xr:uid="{00000000-0005-0000-0000-00004D850000}"/>
    <cellStyle name="Normal 7 3 3 5 2 5" xfId="23916" xr:uid="{00000000-0005-0000-0000-00004E850000}"/>
    <cellStyle name="Normal 7 3 3 5 3" xfId="7941" xr:uid="{00000000-0005-0000-0000-00004F850000}"/>
    <cellStyle name="Normal 7 3 3 5 3 2" xfId="18280" xr:uid="{00000000-0005-0000-0000-000050850000}"/>
    <cellStyle name="Normal 7 3 3 5 3 2 2" xfId="41624" xr:uid="{00000000-0005-0000-0000-000051850000}"/>
    <cellStyle name="Normal 7 3 3 5 3 3" xfId="13125" xr:uid="{00000000-0005-0000-0000-000052850000}"/>
    <cellStyle name="Normal 7 3 3 5 3 3 2" xfId="36309" xr:uid="{00000000-0005-0000-0000-000053850000}"/>
    <cellStyle name="Normal 7 3 3 5 3 4" xfId="30999" xr:uid="{00000000-0005-0000-0000-000054850000}"/>
    <cellStyle name="Normal 7 3 3 5 3 5" xfId="25684" xr:uid="{00000000-0005-0000-0000-000055850000}"/>
    <cellStyle name="Normal 7 3 3 5 4" xfId="14906" xr:uid="{00000000-0005-0000-0000-000056850000}"/>
    <cellStyle name="Normal 7 3 3 5 4 2" xfId="38093" xr:uid="{00000000-0005-0000-0000-000057850000}"/>
    <cellStyle name="Normal 7 3 3 5 5" xfId="9597" xr:uid="{00000000-0005-0000-0000-000058850000}"/>
    <cellStyle name="Normal 7 3 3 5 5 2" xfId="32778" xr:uid="{00000000-0005-0000-0000-000059850000}"/>
    <cellStyle name="Normal 7 3 3 5 6" xfId="20224" xr:uid="{00000000-0005-0000-0000-00005A850000}"/>
    <cellStyle name="Normal 7 3 3 5 6 2" xfId="27468" xr:uid="{00000000-0005-0000-0000-00005B850000}"/>
    <cellStyle name="Normal 7 3 3 5 7" xfId="22153" xr:uid="{00000000-0005-0000-0000-00005C850000}"/>
    <cellStyle name="Normal 7 3 3 5 8" xfId="43419" xr:uid="{00000000-0005-0000-0000-00005D850000}"/>
    <cellStyle name="Normal 7 3 3 5 9" xfId="5476" xr:uid="{00000000-0005-0000-0000-00005E850000}"/>
    <cellStyle name="Normal 7 3 3 6" xfId="1442" xr:uid="{00000000-0005-0000-0000-00005F850000}"/>
    <cellStyle name="Normal 7 3 3 6 10" xfId="3391" xr:uid="{00000000-0005-0000-0000-000060850000}"/>
    <cellStyle name="Normal 7 3 3 6 2" xfId="7008" xr:uid="{00000000-0005-0000-0000-000061850000}"/>
    <cellStyle name="Normal 7 3 3 6 2 2" xfId="17380" xr:uid="{00000000-0005-0000-0000-000062850000}"/>
    <cellStyle name="Normal 7 3 3 6 2 2 2" xfId="40668" xr:uid="{00000000-0005-0000-0000-000063850000}"/>
    <cellStyle name="Normal 7 3 3 6 2 3" xfId="12170" xr:uid="{00000000-0005-0000-0000-000064850000}"/>
    <cellStyle name="Normal 7 3 3 6 2 3 2" xfId="35353" xr:uid="{00000000-0005-0000-0000-000065850000}"/>
    <cellStyle name="Normal 7 3 3 6 2 4" xfId="30043" xr:uid="{00000000-0005-0000-0000-000066850000}"/>
    <cellStyle name="Normal 7 3 3 6 2 5" xfId="24728" xr:uid="{00000000-0005-0000-0000-000067850000}"/>
    <cellStyle name="Normal 7 3 3 6 3" xfId="8669" xr:uid="{00000000-0005-0000-0000-000068850000}"/>
    <cellStyle name="Normal 7 3 3 6 3 2" xfId="19091" xr:uid="{00000000-0005-0000-0000-000069850000}"/>
    <cellStyle name="Normal 7 3 3 6 3 2 2" xfId="42436" xr:uid="{00000000-0005-0000-0000-00006A850000}"/>
    <cellStyle name="Normal 7 3 3 6 3 3" xfId="13937" xr:uid="{00000000-0005-0000-0000-00006B850000}"/>
    <cellStyle name="Normal 7 3 3 6 3 3 2" xfId="37121" xr:uid="{00000000-0005-0000-0000-00006C850000}"/>
    <cellStyle name="Normal 7 3 3 6 3 4" xfId="31811" xr:uid="{00000000-0005-0000-0000-00006D850000}"/>
    <cellStyle name="Normal 7 3 3 6 3 5" xfId="26496" xr:uid="{00000000-0005-0000-0000-00006E850000}"/>
    <cellStyle name="Normal 7 3 3 6 4" xfId="15718" xr:uid="{00000000-0005-0000-0000-00006F850000}"/>
    <cellStyle name="Normal 7 3 3 6 4 2" xfId="38905" xr:uid="{00000000-0005-0000-0000-000070850000}"/>
    <cellStyle name="Normal 7 3 3 6 5" xfId="10409" xr:uid="{00000000-0005-0000-0000-000071850000}"/>
    <cellStyle name="Normal 7 3 3 6 5 2" xfId="33590" xr:uid="{00000000-0005-0000-0000-000072850000}"/>
    <cellStyle name="Normal 7 3 3 6 6" xfId="21036" xr:uid="{00000000-0005-0000-0000-000073850000}"/>
    <cellStyle name="Normal 7 3 3 6 6 2" xfId="28280" xr:uid="{00000000-0005-0000-0000-000074850000}"/>
    <cellStyle name="Normal 7 3 3 6 7" xfId="22965" xr:uid="{00000000-0005-0000-0000-000075850000}"/>
    <cellStyle name="Normal 7 3 3 6 8" xfId="44231" xr:uid="{00000000-0005-0000-0000-000076850000}"/>
    <cellStyle name="Normal 7 3 3 6 9" xfId="5477" xr:uid="{00000000-0005-0000-0000-000077850000}"/>
    <cellStyle name="Normal 7 3 3 7" xfId="6076" xr:uid="{00000000-0005-0000-0000-000078850000}"/>
    <cellStyle name="Normal 7 3 3 7 2" xfId="16531" xr:uid="{00000000-0005-0000-0000-000079850000}"/>
    <cellStyle name="Normal 7 3 3 7 2 2" xfId="39722" xr:uid="{00000000-0005-0000-0000-00007A850000}"/>
    <cellStyle name="Normal 7 3 3 7 3" xfId="11224" xr:uid="{00000000-0005-0000-0000-00007B850000}"/>
    <cellStyle name="Normal 7 3 3 7 3 2" xfId="34407" xr:uid="{00000000-0005-0000-0000-00007C850000}"/>
    <cellStyle name="Normal 7 3 3 7 4" xfId="29097" xr:uid="{00000000-0005-0000-0000-00007D850000}"/>
    <cellStyle name="Normal 7 3 3 7 5" xfId="23782" xr:uid="{00000000-0005-0000-0000-00007E850000}"/>
    <cellStyle name="Normal 7 3 3 8" xfId="7820" xr:uid="{00000000-0005-0000-0000-00007F850000}"/>
    <cellStyle name="Normal 7 3 3 8 2" xfId="18147" xr:uid="{00000000-0005-0000-0000-000080850000}"/>
    <cellStyle name="Normal 7 3 3 8 2 2" xfId="41490" xr:uid="{00000000-0005-0000-0000-000081850000}"/>
    <cellStyle name="Normal 7 3 3 8 3" xfId="12991" xr:uid="{00000000-0005-0000-0000-000082850000}"/>
    <cellStyle name="Normal 7 3 3 8 3 2" xfId="36175" xr:uid="{00000000-0005-0000-0000-000083850000}"/>
    <cellStyle name="Normal 7 3 3 8 4" xfId="30865" xr:uid="{00000000-0005-0000-0000-000084850000}"/>
    <cellStyle name="Normal 7 3 3 8 5" xfId="25550" xr:uid="{00000000-0005-0000-0000-000085850000}"/>
    <cellStyle name="Normal 7 3 3 9" xfId="14772" xr:uid="{00000000-0005-0000-0000-000086850000}"/>
    <cellStyle name="Normal 7 3 3 9 2" xfId="37959" xr:uid="{00000000-0005-0000-0000-000087850000}"/>
    <cellStyle name="Normal 7 3 4" xfId="703" xr:uid="{00000000-0005-0000-0000-000088850000}"/>
    <cellStyle name="Normal 7 3 4 10" xfId="43504" xr:uid="{00000000-0005-0000-0000-000089850000}"/>
    <cellStyle name="Normal 7 3 4 11" xfId="5478" xr:uid="{00000000-0005-0000-0000-00008A850000}"/>
    <cellStyle name="Normal 7 3 4 12" xfId="2664" xr:uid="{00000000-0005-0000-0000-00008B850000}"/>
    <cellStyle name="Normal 7 3 4 2" xfId="1119" xr:uid="{00000000-0005-0000-0000-00008C850000}"/>
    <cellStyle name="Normal 7 3 4 2 10" xfId="5479" xr:uid="{00000000-0005-0000-0000-00008D850000}"/>
    <cellStyle name="Normal 7 3 4 2 11" xfId="3070" xr:uid="{00000000-0005-0000-0000-00008E850000}"/>
    <cellStyle name="Normal 7 3 4 2 2" xfId="1934" xr:uid="{00000000-0005-0000-0000-00008F850000}"/>
    <cellStyle name="Normal 7 3 4 2 2 10" xfId="3882" xr:uid="{00000000-0005-0000-0000-000090850000}"/>
    <cellStyle name="Normal 7 3 4 2 2 2" xfId="7492" xr:uid="{00000000-0005-0000-0000-000091850000}"/>
    <cellStyle name="Normal 7 3 4 2 2 2 2" xfId="17835" xr:uid="{00000000-0005-0000-0000-000092850000}"/>
    <cellStyle name="Normal 7 3 4 2 2 2 2 2" xfId="41159" xr:uid="{00000000-0005-0000-0000-000093850000}"/>
    <cellStyle name="Normal 7 3 4 2 2 2 3" xfId="12661" xr:uid="{00000000-0005-0000-0000-000094850000}"/>
    <cellStyle name="Normal 7 3 4 2 2 2 3 2" xfId="35844" xr:uid="{00000000-0005-0000-0000-000095850000}"/>
    <cellStyle name="Normal 7 3 4 2 2 2 4" xfId="30534" xr:uid="{00000000-0005-0000-0000-000096850000}"/>
    <cellStyle name="Normal 7 3 4 2 2 2 5" xfId="25219" xr:uid="{00000000-0005-0000-0000-000097850000}"/>
    <cellStyle name="Normal 7 3 4 2 2 3" xfId="9125" xr:uid="{00000000-0005-0000-0000-000098850000}"/>
    <cellStyle name="Normal 7 3 4 2 2 3 2" xfId="19582" xr:uid="{00000000-0005-0000-0000-000099850000}"/>
    <cellStyle name="Normal 7 3 4 2 2 3 2 2" xfId="42927" xr:uid="{00000000-0005-0000-0000-00009A850000}"/>
    <cellStyle name="Normal 7 3 4 2 2 3 3" xfId="14428" xr:uid="{00000000-0005-0000-0000-00009B850000}"/>
    <cellStyle name="Normal 7 3 4 2 2 3 3 2" xfId="37612" xr:uid="{00000000-0005-0000-0000-00009C850000}"/>
    <cellStyle name="Normal 7 3 4 2 2 3 4" xfId="32302" xr:uid="{00000000-0005-0000-0000-00009D850000}"/>
    <cellStyle name="Normal 7 3 4 2 2 3 5" xfId="26987" xr:uid="{00000000-0005-0000-0000-00009E850000}"/>
    <cellStyle name="Normal 7 3 4 2 2 4" xfId="16209" xr:uid="{00000000-0005-0000-0000-00009F850000}"/>
    <cellStyle name="Normal 7 3 4 2 2 4 2" xfId="39396" xr:uid="{00000000-0005-0000-0000-0000A0850000}"/>
    <cellStyle name="Normal 7 3 4 2 2 5" xfId="10900" xr:uid="{00000000-0005-0000-0000-0000A1850000}"/>
    <cellStyle name="Normal 7 3 4 2 2 5 2" xfId="34081" xr:uid="{00000000-0005-0000-0000-0000A2850000}"/>
    <cellStyle name="Normal 7 3 4 2 2 6" xfId="21527" xr:uid="{00000000-0005-0000-0000-0000A3850000}"/>
    <cellStyle name="Normal 7 3 4 2 2 6 2" xfId="28771" xr:uid="{00000000-0005-0000-0000-0000A4850000}"/>
    <cellStyle name="Normal 7 3 4 2 2 7" xfId="23456" xr:uid="{00000000-0005-0000-0000-0000A5850000}"/>
    <cellStyle name="Normal 7 3 4 2 2 8" xfId="44722" xr:uid="{00000000-0005-0000-0000-0000A6850000}"/>
    <cellStyle name="Normal 7 3 4 2 2 9" xfId="5480" xr:uid="{00000000-0005-0000-0000-0000A7850000}"/>
    <cellStyle name="Normal 7 3 4 2 3" xfId="6692" xr:uid="{00000000-0005-0000-0000-0000A8850000}"/>
    <cellStyle name="Normal 7 3 4 2 3 2" xfId="17083" xr:uid="{00000000-0005-0000-0000-0000A9850000}"/>
    <cellStyle name="Normal 7 3 4 2 3 2 2" xfId="40347" xr:uid="{00000000-0005-0000-0000-0000AA850000}"/>
    <cellStyle name="Normal 7 3 4 2 3 3" xfId="11849" xr:uid="{00000000-0005-0000-0000-0000AB850000}"/>
    <cellStyle name="Normal 7 3 4 2 3 3 2" xfId="35032" xr:uid="{00000000-0005-0000-0000-0000AC850000}"/>
    <cellStyle name="Normal 7 3 4 2 3 4" xfId="29722" xr:uid="{00000000-0005-0000-0000-0000AD850000}"/>
    <cellStyle name="Normal 7 3 4 2 3 5" xfId="24407" xr:uid="{00000000-0005-0000-0000-0000AE850000}"/>
    <cellStyle name="Normal 7 3 4 2 4" xfId="8372" xr:uid="{00000000-0005-0000-0000-0000AF850000}"/>
    <cellStyle name="Normal 7 3 4 2 4 2" xfId="18770" xr:uid="{00000000-0005-0000-0000-0000B0850000}"/>
    <cellStyle name="Normal 7 3 4 2 4 2 2" xfId="42115" xr:uid="{00000000-0005-0000-0000-0000B1850000}"/>
    <cellStyle name="Normal 7 3 4 2 4 3" xfId="13616" xr:uid="{00000000-0005-0000-0000-0000B2850000}"/>
    <cellStyle name="Normal 7 3 4 2 4 3 2" xfId="36800" xr:uid="{00000000-0005-0000-0000-0000B3850000}"/>
    <cellStyle name="Normal 7 3 4 2 4 4" xfId="31490" xr:uid="{00000000-0005-0000-0000-0000B4850000}"/>
    <cellStyle name="Normal 7 3 4 2 4 5" xfId="26175" xr:uid="{00000000-0005-0000-0000-0000B5850000}"/>
    <cellStyle name="Normal 7 3 4 2 5" xfId="15397" xr:uid="{00000000-0005-0000-0000-0000B6850000}"/>
    <cellStyle name="Normal 7 3 4 2 5 2" xfId="38584" xr:uid="{00000000-0005-0000-0000-0000B7850000}"/>
    <cellStyle name="Normal 7 3 4 2 6" xfId="10088" xr:uid="{00000000-0005-0000-0000-0000B8850000}"/>
    <cellStyle name="Normal 7 3 4 2 6 2" xfId="33269" xr:uid="{00000000-0005-0000-0000-0000B9850000}"/>
    <cellStyle name="Normal 7 3 4 2 7" xfId="20715" xr:uid="{00000000-0005-0000-0000-0000BA850000}"/>
    <cellStyle name="Normal 7 3 4 2 7 2" xfId="27959" xr:uid="{00000000-0005-0000-0000-0000BB850000}"/>
    <cellStyle name="Normal 7 3 4 2 8" xfId="22644" xr:uid="{00000000-0005-0000-0000-0000BC850000}"/>
    <cellStyle name="Normal 7 3 4 2 9" xfId="43910" xr:uid="{00000000-0005-0000-0000-0000BD850000}"/>
    <cellStyle name="Normal 7 3 4 3" xfId="1527" xr:uid="{00000000-0005-0000-0000-0000BE850000}"/>
    <cellStyle name="Normal 7 3 4 3 10" xfId="3476" xr:uid="{00000000-0005-0000-0000-0000BF850000}"/>
    <cellStyle name="Normal 7 3 4 3 2" xfId="7092" xr:uid="{00000000-0005-0000-0000-0000C0850000}"/>
    <cellStyle name="Normal 7 3 4 3 2 2" xfId="17453" xr:uid="{00000000-0005-0000-0000-0000C1850000}"/>
    <cellStyle name="Normal 7 3 4 3 2 2 2" xfId="40753" xr:uid="{00000000-0005-0000-0000-0000C2850000}"/>
    <cellStyle name="Normal 7 3 4 3 2 3" xfId="12255" xr:uid="{00000000-0005-0000-0000-0000C3850000}"/>
    <cellStyle name="Normal 7 3 4 3 2 3 2" xfId="35438" xr:uid="{00000000-0005-0000-0000-0000C4850000}"/>
    <cellStyle name="Normal 7 3 4 3 2 4" xfId="30128" xr:uid="{00000000-0005-0000-0000-0000C5850000}"/>
    <cellStyle name="Normal 7 3 4 3 2 5" xfId="24813" xr:uid="{00000000-0005-0000-0000-0000C6850000}"/>
    <cellStyle name="Normal 7 3 4 3 3" xfId="8742" xr:uid="{00000000-0005-0000-0000-0000C7850000}"/>
    <cellStyle name="Normal 7 3 4 3 3 2" xfId="19176" xr:uid="{00000000-0005-0000-0000-0000C8850000}"/>
    <cellStyle name="Normal 7 3 4 3 3 2 2" xfId="42521" xr:uid="{00000000-0005-0000-0000-0000C9850000}"/>
    <cellStyle name="Normal 7 3 4 3 3 3" xfId="14022" xr:uid="{00000000-0005-0000-0000-0000CA850000}"/>
    <cellStyle name="Normal 7 3 4 3 3 3 2" xfId="37206" xr:uid="{00000000-0005-0000-0000-0000CB850000}"/>
    <cellStyle name="Normal 7 3 4 3 3 4" xfId="31896" xr:uid="{00000000-0005-0000-0000-0000CC850000}"/>
    <cellStyle name="Normal 7 3 4 3 3 5" xfId="26581" xr:uid="{00000000-0005-0000-0000-0000CD850000}"/>
    <cellStyle name="Normal 7 3 4 3 4" xfId="15803" xr:uid="{00000000-0005-0000-0000-0000CE850000}"/>
    <cellStyle name="Normal 7 3 4 3 4 2" xfId="38990" xr:uid="{00000000-0005-0000-0000-0000CF850000}"/>
    <cellStyle name="Normal 7 3 4 3 5" xfId="10494" xr:uid="{00000000-0005-0000-0000-0000D0850000}"/>
    <cellStyle name="Normal 7 3 4 3 5 2" xfId="33675" xr:uid="{00000000-0005-0000-0000-0000D1850000}"/>
    <cellStyle name="Normal 7 3 4 3 6" xfId="21121" xr:uid="{00000000-0005-0000-0000-0000D2850000}"/>
    <cellStyle name="Normal 7 3 4 3 6 2" xfId="28365" xr:uid="{00000000-0005-0000-0000-0000D3850000}"/>
    <cellStyle name="Normal 7 3 4 3 7" xfId="23050" xr:uid="{00000000-0005-0000-0000-0000D4850000}"/>
    <cellStyle name="Normal 7 3 4 3 8" xfId="44316" xr:uid="{00000000-0005-0000-0000-0000D5850000}"/>
    <cellStyle name="Normal 7 3 4 3 9" xfId="5481" xr:uid="{00000000-0005-0000-0000-0000D6850000}"/>
    <cellStyle name="Normal 7 3 4 4" xfId="6293" xr:uid="{00000000-0005-0000-0000-0000D7850000}"/>
    <cellStyle name="Normal 7 3 4 4 2" xfId="16725" xr:uid="{00000000-0005-0000-0000-0000D8850000}"/>
    <cellStyle name="Normal 7 3 4 4 2 2" xfId="39941" xr:uid="{00000000-0005-0000-0000-0000D9850000}"/>
    <cellStyle name="Normal 7 3 4 4 3" xfId="11443" xr:uid="{00000000-0005-0000-0000-0000DA850000}"/>
    <cellStyle name="Normal 7 3 4 4 3 2" xfId="34626" xr:uid="{00000000-0005-0000-0000-0000DB850000}"/>
    <cellStyle name="Normal 7 3 4 4 4" xfId="29316" xr:uid="{00000000-0005-0000-0000-0000DC850000}"/>
    <cellStyle name="Normal 7 3 4 4 5" xfId="24001" xr:uid="{00000000-0005-0000-0000-0000DD850000}"/>
    <cellStyle name="Normal 7 3 4 5" xfId="8014" xr:uid="{00000000-0005-0000-0000-0000DE850000}"/>
    <cellStyle name="Normal 7 3 4 5 2" xfId="18365" xr:uid="{00000000-0005-0000-0000-0000DF850000}"/>
    <cellStyle name="Normal 7 3 4 5 2 2" xfId="41709" xr:uid="{00000000-0005-0000-0000-0000E0850000}"/>
    <cellStyle name="Normal 7 3 4 5 3" xfId="13210" xr:uid="{00000000-0005-0000-0000-0000E1850000}"/>
    <cellStyle name="Normal 7 3 4 5 3 2" xfId="36394" xr:uid="{00000000-0005-0000-0000-0000E2850000}"/>
    <cellStyle name="Normal 7 3 4 5 4" xfId="31084" xr:uid="{00000000-0005-0000-0000-0000E3850000}"/>
    <cellStyle name="Normal 7 3 4 5 5" xfId="25769" xr:uid="{00000000-0005-0000-0000-0000E4850000}"/>
    <cellStyle name="Normal 7 3 4 6" xfId="14991" xr:uid="{00000000-0005-0000-0000-0000E5850000}"/>
    <cellStyle name="Normal 7 3 4 6 2" xfId="38178" xr:uid="{00000000-0005-0000-0000-0000E6850000}"/>
    <cellStyle name="Normal 7 3 4 7" xfId="9682" xr:uid="{00000000-0005-0000-0000-0000E7850000}"/>
    <cellStyle name="Normal 7 3 4 7 2" xfId="32863" xr:uid="{00000000-0005-0000-0000-0000E8850000}"/>
    <cellStyle name="Normal 7 3 4 8" xfId="20309" xr:uid="{00000000-0005-0000-0000-0000E9850000}"/>
    <cellStyle name="Normal 7 3 4 8 2" xfId="27553" xr:uid="{00000000-0005-0000-0000-0000EA850000}"/>
    <cellStyle name="Normal 7 3 4 9" xfId="22238" xr:uid="{00000000-0005-0000-0000-0000EB850000}"/>
    <cellStyle name="Normal 7 3 5" xfId="840" xr:uid="{00000000-0005-0000-0000-0000EC850000}"/>
    <cellStyle name="Normal 7 3 5 10" xfId="43633" xr:uid="{00000000-0005-0000-0000-0000ED850000}"/>
    <cellStyle name="Normal 7 3 5 11" xfId="5482" xr:uid="{00000000-0005-0000-0000-0000EE850000}"/>
    <cellStyle name="Normal 7 3 5 12" xfId="2793" xr:uid="{00000000-0005-0000-0000-0000EF850000}"/>
    <cellStyle name="Normal 7 3 5 2" xfId="1248" xr:uid="{00000000-0005-0000-0000-0000F0850000}"/>
    <cellStyle name="Normal 7 3 5 2 10" xfId="5483" xr:uid="{00000000-0005-0000-0000-0000F1850000}"/>
    <cellStyle name="Normal 7 3 5 2 11" xfId="3199" xr:uid="{00000000-0005-0000-0000-0000F2850000}"/>
    <cellStyle name="Normal 7 3 5 2 2" xfId="2063" xr:uid="{00000000-0005-0000-0000-0000F3850000}"/>
    <cellStyle name="Normal 7 3 5 2 2 10" xfId="4011" xr:uid="{00000000-0005-0000-0000-0000F4850000}"/>
    <cellStyle name="Normal 7 3 5 2 2 2" xfId="7619" xr:uid="{00000000-0005-0000-0000-0000F5850000}"/>
    <cellStyle name="Normal 7 3 5 2 2 2 2" xfId="17952" xr:uid="{00000000-0005-0000-0000-0000F6850000}"/>
    <cellStyle name="Normal 7 3 5 2 2 2 2 2" xfId="41288" xr:uid="{00000000-0005-0000-0000-0000F7850000}"/>
    <cellStyle name="Normal 7 3 5 2 2 2 3" xfId="12790" xr:uid="{00000000-0005-0000-0000-0000F8850000}"/>
    <cellStyle name="Normal 7 3 5 2 2 2 3 2" xfId="35973" xr:uid="{00000000-0005-0000-0000-0000F9850000}"/>
    <cellStyle name="Normal 7 3 5 2 2 2 4" xfId="30663" xr:uid="{00000000-0005-0000-0000-0000FA850000}"/>
    <cellStyle name="Normal 7 3 5 2 2 2 5" xfId="25348" xr:uid="{00000000-0005-0000-0000-0000FB850000}"/>
    <cellStyle name="Normal 7 3 5 2 2 3" xfId="9242" xr:uid="{00000000-0005-0000-0000-0000FC850000}"/>
    <cellStyle name="Normal 7 3 5 2 2 3 2" xfId="19711" xr:uid="{00000000-0005-0000-0000-0000FD850000}"/>
    <cellStyle name="Normal 7 3 5 2 2 3 2 2" xfId="43056" xr:uid="{00000000-0005-0000-0000-0000FE850000}"/>
    <cellStyle name="Normal 7 3 5 2 2 3 3" xfId="14557" xr:uid="{00000000-0005-0000-0000-0000FF850000}"/>
    <cellStyle name="Normal 7 3 5 2 2 3 3 2" xfId="37741" xr:uid="{00000000-0005-0000-0000-000000860000}"/>
    <cellStyle name="Normal 7 3 5 2 2 3 4" xfId="32431" xr:uid="{00000000-0005-0000-0000-000001860000}"/>
    <cellStyle name="Normal 7 3 5 2 2 3 5" xfId="27116" xr:uid="{00000000-0005-0000-0000-000002860000}"/>
    <cellStyle name="Normal 7 3 5 2 2 4" xfId="16338" xr:uid="{00000000-0005-0000-0000-000003860000}"/>
    <cellStyle name="Normal 7 3 5 2 2 4 2" xfId="39525" xr:uid="{00000000-0005-0000-0000-000004860000}"/>
    <cellStyle name="Normal 7 3 5 2 2 5" xfId="11029" xr:uid="{00000000-0005-0000-0000-000005860000}"/>
    <cellStyle name="Normal 7 3 5 2 2 5 2" xfId="34210" xr:uid="{00000000-0005-0000-0000-000006860000}"/>
    <cellStyle name="Normal 7 3 5 2 2 6" xfId="21656" xr:uid="{00000000-0005-0000-0000-000007860000}"/>
    <cellStyle name="Normal 7 3 5 2 2 6 2" xfId="28900" xr:uid="{00000000-0005-0000-0000-000008860000}"/>
    <cellStyle name="Normal 7 3 5 2 2 7" xfId="23585" xr:uid="{00000000-0005-0000-0000-000009860000}"/>
    <cellStyle name="Normal 7 3 5 2 2 8" xfId="44851" xr:uid="{00000000-0005-0000-0000-00000A860000}"/>
    <cellStyle name="Normal 7 3 5 2 2 9" xfId="5484" xr:uid="{00000000-0005-0000-0000-00000B860000}"/>
    <cellStyle name="Normal 7 3 5 2 3" xfId="6819" xr:uid="{00000000-0005-0000-0000-00000C860000}"/>
    <cellStyle name="Normal 7 3 5 2 3 2" xfId="17188" xr:uid="{00000000-0005-0000-0000-00000D860000}"/>
    <cellStyle name="Normal 7 3 5 2 3 2 2" xfId="40476" xr:uid="{00000000-0005-0000-0000-00000E860000}"/>
    <cellStyle name="Normal 7 3 5 2 3 3" xfId="11978" xr:uid="{00000000-0005-0000-0000-00000F860000}"/>
    <cellStyle name="Normal 7 3 5 2 3 3 2" xfId="35161" xr:uid="{00000000-0005-0000-0000-000010860000}"/>
    <cellStyle name="Normal 7 3 5 2 3 4" xfId="29851" xr:uid="{00000000-0005-0000-0000-000011860000}"/>
    <cellStyle name="Normal 7 3 5 2 3 5" xfId="24536" xr:uid="{00000000-0005-0000-0000-000012860000}"/>
    <cellStyle name="Normal 7 3 5 2 4" xfId="8477" xr:uid="{00000000-0005-0000-0000-000013860000}"/>
    <cellStyle name="Normal 7 3 5 2 4 2" xfId="18899" xr:uid="{00000000-0005-0000-0000-000014860000}"/>
    <cellStyle name="Normal 7 3 5 2 4 2 2" xfId="42244" xr:uid="{00000000-0005-0000-0000-000015860000}"/>
    <cellStyle name="Normal 7 3 5 2 4 3" xfId="13745" xr:uid="{00000000-0005-0000-0000-000016860000}"/>
    <cellStyle name="Normal 7 3 5 2 4 3 2" xfId="36929" xr:uid="{00000000-0005-0000-0000-000017860000}"/>
    <cellStyle name="Normal 7 3 5 2 4 4" xfId="31619" xr:uid="{00000000-0005-0000-0000-000018860000}"/>
    <cellStyle name="Normal 7 3 5 2 4 5" xfId="26304" xr:uid="{00000000-0005-0000-0000-000019860000}"/>
    <cellStyle name="Normal 7 3 5 2 5" xfId="15526" xr:uid="{00000000-0005-0000-0000-00001A860000}"/>
    <cellStyle name="Normal 7 3 5 2 5 2" xfId="38713" xr:uid="{00000000-0005-0000-0000-00001B860000}"/>
    <cellStyle name="Normal 7 3 5 2 6" xfId="10217" xr:uid="{00000000-0005-0000-0000-00001C860000}"/>
    <cellStyle name="Normal 7 3 5 2 6 2" xfId="33398" xr:uid="{00000000-0005-0000-0000-00001D860000}"/>
    <cellStyle name="Normal 7 3 5 2 7" xfId="20844" xr:uid="{00000000-0005-0000-0000-00001E860000}"/>
    <cellStyle name="Normal 7 3 5 2 7 2" xfId="28088" xr:uid="{00000000-0005-0000-0000-00001F860000}"/>
    <cellStyle name="Normal 7 3 5 2 8" xfId="22773" xr:uid="{00000000-0005-0000-0000-000020860000}"/>
    <cellStyle name="Normal 7 3 5 2 9" xfId="44039" xr:uid="{00000000-0005-0000-0000-000021860000}"/>
    <cellStyle name="Normal 7 3 5 3" xfId="1656" xr:uid="{00000000-0005-0000-0000-000022860000}"/>
    <cellStyle name="Normal 7 3 5 3 10" xfId="3605" xr:uid="{00000000-0005-0000-0000-000023860000}"/>
    <cellStyle name="Normal 7 3 5 3 2" xfId="7219" xr:uid="{00000000-0005-0000-0000-000024860000}"/>
    <cellStyle name="Normal 7 3 5 3 2 2" xfId="17570" xr:uid="{00000000-0005-0000-0000-000025860000}"/>
    <cellStyle name="Normal 7 3 5 3 2 2 2" xfId="40882" xr:uid="{00000000-0005-0000-0000-000026860000}"/>
    <cellStyle name="Normal 7 3 5 3 2 3" xfId="12384" xr:uid="{00000000-0005-0000-0000-000027860000}"/>
    <cellStyle name="Normal 7 3 5 3 2 3 2" xfId="35567" xr:uid="{00000000-0005-0000-0000-000028860000}"/>
    <cellStyle name="Normal 7 3 5 3 2 4" xfId="30257" xr:uid="{00000000-0005-0000-0000-000029860000}"/>
    <cellStyle name="Normal 7 3 5 3 2 5" xfId="24942" xr:uid="{00000000-0005-0000-0000-00002A860000}"/>
    <cellStyle name="Normal 7 3 5 3 3" xfId="8859" xr:uid="{00000000-0005-0000-0000-00002B860000}"/>
    <cellStyle name="Normal 7 3 5 3 3 2" xfId="19305" xr:uid="{00000000-0005-0000-0000-00002C860000}"/>
    <cellStyle name="Normal 7 3 5 3 3 2 2" xfId="42650" xr:uid="{00000000-0005-0000-0000-00002D860000}"/>
    <cellStyle name="Normal 7 3 5 3 3 3" xfId="14151" xr:uid="{00000000-0005-0000-0000-00002E860000}"/>
    <cellStyle name="Normal 7 3 5 3 3 3 2" xfId="37335" xr:uid="{00000000-0005-0000-0000-00002F860000}"/>
    <cellStyle name="Normal 7 3 5 3 3 4" xfId="32025" xr:uid="{00000000-0005-0000-0000-000030860000}"/>
    <cellStyle name="Normal 7 3 5 3 3 5" xfId="26710" xr:uid="{00000000-0005-0000-0000-000031860000}"/>
    <cellStyle name="Normal 7 3 5 3 4" xfId="15932" xr:uid="{00000000-0005-0000-0000-000032860000}"/>
    <cellStyle name="Normal 7 3 5 3 4 2" xfId="39119" xr:uid="{00000000-0005-0000-0000-000033860000}"/>
    <cellStyle name="Normal 7 3 5 3 5" xfId="10623" xr:uid="{00000000-0005-0000-0000-000034860000}"/>
    <cellStyle name="Normal 7 3 5 3 5 2" xfId="33804" xr:uid="{00000000-0005-0000-0000-000035860000}"/>
    <cellStyle name="Normal 7 3 5 3 6" xfId="21250" xr:uid="{00000000-0005-0000-0000-000036860000}"/>
    <cellStyle name="Normal 7 3 5 3 6 2" xfId="28494" xr:uid="{00000000-0005-0000-0000-000037860000}"/>
    <cellStyle name="Normal 7 3 5 3 7" xfId="23179" xr:uid="{00000000-0005-0000-0000-000038860000}"/>
    <cellStyle name="Normal 7 3 5 3 8" xfId="44445" xr:uid="{00000000-0005-0000-0000-000039860000}"/>
    <cellStyle name="Normal 7 3 5 3 9" xfId="5485" xr:uid="{00000000-0005-0000-0000-00003A860000}"/>
    <cellStyle name="Normal 7 3 5 4" xfId="6420" xr:uid="{00000000-0005-0000-0000-00003B860000}"/>
    <cellStyle name="Normal 7 3 5 4 2" xfId="16830" xr:uid="{00000000-0005-0000-0000-00003C860000}"/>
    <cellStyle name="Normal 7 3 5 4 2 2" xfId="40070" xr:uid="{00000000-0005-0000-0000-00003D860000}"/>
    <cellStyle name="Normal 7 3 5 4 3" xfId="11572" xr:uid="{00000000-0005-0000-0000-00003E860000}"/>
    <cellStyle name="Normal 7 3 5 4 3 2" xfId="34755" xr:uid="{00000000-0005-0000-0000-00003F860000}"/>
    <cellStyle name="Normal 7 3 5 4 4" xfId="29445" xr:uid="{00000000-0005-0000-0000-000040860000}"/>
    <cellStyle name="Normal 7 3 5 4 5" xfId="24130" xr:uid="{00000000-0005-0000-0000-000041860000}"/>
    <cellStyle name="Normal 7 3 5 5" xfId="8119" xr:uid="{00000000-0005-0000-0000-000042860000}"/>
    <cellStyle name="Normal 7 3 5 5 2" xfId="18494" xr:uid="{00000000-0005-0000-0000-000043860000}"/>
    <cellStyle name="Normal 7 3 5 5 2 2" xfId="41838" xr:uid="{00000000-0005-0000-0000-000044860000}"/>
    <cellStyle name="Normal 7 3 5 5 3" xfId="13339" xr:uid="{00000000-0005-0000-0000-000045860000}"/>
    <cellStyle name="Normal 7 3 5 5 3 2" xfId="36523" xr:uid="{00000000-0005-0000-0000-000046860000}"/>
    <cellStyle name="Normal 7 3 5 5 4" xfId="31213" xr:uid="{00000000-0005-0000-0000-000047860000}"/>
    <cellStyle name="Normal 7 3 5 5 5" xfId="25898" xr:uid="{00000000-0005-0000-0000-000048860000}"/>
    <cellStyle name="Normal 7 3 5 6" xfId="15120" xr:uid="{00000000-0005-0000-0000-000049860000}"/>
    <cellStyle name="Normal 7 3 5 6 2" xfId="38307" xr:uid="{00000000-0005-0000-0000-00004A860000}"/>
    <cellStyle name="Normal 7 3 5 7" xfId="9811" xr:uid="{00000000-0005-0000-0000-00004B860000}"/>
    <cellStyle name="Normal 7 3 5 7 2" xfId="32992" xr:uid="{00000000-0005-0000-0000-00004C860000}"/>
    <cellStyle name="Normal 7 3 5 8" xfId="20438" xr:uid="{00000000-0005-0000-0000-00004D860000}"/>
    <cellStyle name="Normal 7 3 5 8 2" xfId="27682" xr:uid="{00000000-0005-0000-0000-00004E860000}"/>
    <cellStyle name="Normal 7 3 5 9" xfId="22367" xr:uid="{00000000-0005-0000-0000-00004F860000}"/>
    <cellStyle name="Normal 7 3 6" xfId="984" xr:uid="{00000000-0005-0000-0000-000050860000}"/>
    <cellStyle name="Normal 7 3 6 10" xfId="5486" xr:uid="{00000000-0005-0000-0000-000051860000}"/>
    <cellStyle name="Normal 7 3 6 11" xfId="2935" xr:uid="{00000000-0005-0000-0000-000052860000}"/>
    <cellStyle name="Normal 7 3 6 2" xfId="1799" xr:uid="{00000000-0005-0000-0000-000053860000}"/>
    <cellStyle name="Normal 7 3 6 2 10" xfId="3747" xr:uid="{00000000-0005-0000-0000-000054860000}"/>
    <cellStyle name="Normal 7 3 6 2 2" xfId="7359" xr:uid="{00000000-0005-0000-0000-000055860000}"/>
    <cellStyle name="Normal 7 3 6 2 2 2" xfId="17712" xr:uid="{00000000-0005-0000-0000-000056860000}"/>
    <cellStyle name="Normal 7 3 6 2 2 2 2" xfId="41024" xr:uid="{00000000-0005-0000-0000-000057860000}"/>
    <cellStyle name="Normal 7 3 6 2 2 3" xfId="12526" xr:uid="{00000000-0005-0000-0000-000058860000}"/>
    <cellStyle name="Normal 7 3 6 2 2 3 2" xfId="35709" xr:uid="{00000000-0005-0000-0000-000059860000}"/>
    <cellStyle name="Normal 7 3 6 2 2 4" xfId="30399" xr:uid="{00000000-0005-0000-0000-00005A860000}"/>
    <cellStyle name="Normal 7 3 6 2 2 5" xfId="25084" xr:uid="{00000000-0005-0000-0000-00005B860000}"/>
    <cellStyle name="Normal 7 3 6 2 3" xfId="9002" xr:uid="{00000000-0005-0000-0000-00005C860000}"/>
    <cellStyle name="Normal 7 3 6 2 3 2" xfId="19447" xr:uid="{00000000-0005-0000-0000-00005D860000}"/>
    <cellStyle name="Normal 7 3 6 2 3 2 2" xfId="42792" xr:uid="{00000000-0005-0000-0000-00005E860000}"/>
    <cellStyle name="Normal 7 3 6 2 3 3" xfId="14293" xr:uid="{00000000-0005-0000-0000-00005F860000}"/>
    <cellStyle name="Normal 7 3 6 2 3 3 2" xfId="37477" xr:uid="{00000000-0005-0000-0000-000060860000}"/>
    <cellStyle name="Normal 7 3 6 2 3 4" xfId="32167" xr:uid="{00000000-0005-0000-0000-000061860000}"/>
    <cellStyle name="Normal 7 3 6 2 3 5" xfId="26852" xr:uid="{00000000-0005-0000-0000-000062860000}"/>
    <cellStyle name="Normal 7 3 6 2 4" xfId="16074" xr:uid="{00000000-0005-0000-0000-000063860000}"/>
    <cellStyle name="Normal 7 3 6 2 4 2" xfId="39261" xr:uid="{00000000-0005-0000-0000-000064860000}"/>
    <cellStyle name="Normal 7 3 6 2 5" xfId="10765" xr:uid="{00000000-0005-0000-0000-000065860000}"/>
    <cellStyle name="Normal 7 3 6 2 5 2" xfId="33946" xr:uid="{00000000-0005-0000-0000-000066860000}"/>
    <cellStyle name="Normal 7 3 6 2 6" xfId="21392" xr:uid="{00000000-0005-0000-0000-000067860000}"/>
    <cellStyle name="Normal 7 3 6 2 6 2" xfId="28636" xr:uid="{00000000-0005-0000-0000-000068860000}"/>
    <cellStyle name="Normal 7 3 6 2 7" xfId="23321" xr:uid="{00000000-0005-0000-0000-000069860000}"/>
    <cellStyle name="Normal 7 3 6 2 8" xfId="44587" xr:uid="{00000000-0005-0000-0000-00006A860000}"/>
    <cellStyle name="Normal 7 3 6 2 9" xfId="5487" xr:uid="{00000000-0005-0000-0000-00006B860000}"/>
    <cellStyle name="Normal 7 3 6 3" xfId="6559" xr:uid="{00000000-0005-0000-0000-00006C860000}"/>
    <cellStyle name="Normal 7 3 6 3 2" xfId="16960" xr:uid="{00000000-0005-0000-0000-00006D860000}"/>
    <cellStyle name="Normal 7 3 6 3 2 2" xfId="40212" xr:uid="{00000000-0005-0000-0000-00006E860000}"/>
    <cellStyle name="Normal 7 3 6 3 3" xfId="11714" xr:uid="{00000000-0005-0000-0000-00006F860000}"/>
    <cellStyle name="Normal 7 3 6 3 3 2" xfId="34897" xr:uid="{00000000-0005-0000-0000-000070860000}"/>
    <cellStyle name="Normal 7 3 6 3 4" xfId="29587" xr:uid="{00000000-0005-0000-0000-000071860000}"/>
    <cellStyle name="Normal 7 3 6 3 5" xfId="24272" xr:uid="{00000000-0005-0000-0000-000072860000}"/>
    <cellStyle name="Normal 7 3 6 4" xfId="8249" xr:uid="{00000000-0005-0000-0000-000073860000}"/>
    <cellStyle name="Normal 7 3 6 4 2" xfId="18635" xr:uid="{00000000-0005-0000-0000-000074860000}"/>
    <cellStyle name="Normal 7 3 6 4 2 2" xfId="41980" xr:uid="{00000000-0005-0000-0000-000075860000}"/>
    <cellStyle name="Normal 7 3 6 4 3" xfId="13481" xr:uid="{00000000-0005-0000-0000-000076860000}"/>
    <cellStyle name="Normal 7 3 6 4 3 2" xfId="36665" xr:uid="{00000000-0005-0000-0000-000077860000}"/>
    <cellStyle name="Normal 7 3 6 4 4" xfId="31355" xr:uid="{00000000-0005-0000-0000-000078860000}"/>
    <cellStyle name="Normal 7 3 6 4 5" xfId="26040" xr:uid="{00000000-0005-0000-0000-000079860000}"/>
    <cellStyle name="Normal 7 3 6 5" xfId="15262" xr:uid="{00000000-0005-0000-0000-00007A860000}"/>
    <cellStyle name="Normal 7 3 6 5 2" xfId="38449" xr:uid="{00000000-0005-0000-0000-00007B860000}"/>
    <cellStyle name="Normal 7 3 6 6" xfId="9953" xr:uid="{00000000-0005-0000-0000-00007C860000}"/>
    <cellStyle name="Normal 7 3 6 6 2" xfId="33134" xr:uid="{00000000-0005-0000-0000-00007D860000}"/>
    <cellStyle name="Normal 7 3 6 7" xfId="20580" xr:uid="{00000000-0005-0000-0000-00007E860000}"/>
    <cellStyle name="Normal 7 3 6 7 2" xfId="27824" xr:uid="{00000000-0005-0000-0000-00007F860000}"/>
    <cellStyle name="Normal 7 3 6 8" xfId="22509" xr:uid="{00000000-0005-0000-0000-000080860000}"/>
    <cellStyle name="Normal 7 3 6 9" xfId="43775" xr:uid="{00000000-0005-0000-0000-000081860000}"/>
    <cellStyle name="Normal 7 3 7" xfId="565" xr:uid="{00000000-0005-0000-0000-000082860000}"/>
    <cellStyle name="Normal 7 3 7 10" xfId="2529" xr:uid="{00000000-0005-0000-0000-000083860000}"/>
    <cellStyle name="Normal 7 3 7 2" xfId="6160" xr:uid="{00000000-0005-0000-0000-000084860000}"/>
    <cellStyle name="Normal 7 3 7 2 2" xfId="16602" xr:uid="{00000000-0005-0000-0000-000085860000}"/>
    <cellStyle name="Normal 7 3 7 2 2 2" xfId="39806" xr:uid="{00000000-0005-0000-0000-000086860000}"/>
    <cellStyle name="Normal 7 3 7 2 3" xfId="11308" xr:uid="{00000000-0005-0000-0000-000087860000}"/>
    <cellStyle name="Normal 7 3 7 2 3 2" xfId="34491" xr:uid="{00000000-0005-0000-0000-000088860000}"/>
    <cellStyle name="Normal 7 3 7 2 4" xfId="29181" xr:uid="{00000000-0005-0000-0000-000089860000}"/>
    <cellStyle name="Normal 7 3 7 2 5" xfId="23866" xr:uid="{00000000-0005-0000-0000-00008A860000}"/>
    <cellStyle name="Normal 7 3 7 3" xfId="7891" xr:uid="{00000000-0005-0000-0000-00008B860000}"/>
    <cellStyle name="Normal 7 3 7 3 2" xfId="18230" xr:uid="{00000000-0005-0000-0000-00008C860000}"/>
    <cellStyle name="Normal 7 3 7 3 2 2" xfId="41574" xr:uid="{00000000-0005-0000-0000-00008D860000}"/>
    <cellStyle name="Normal 7 3 7 3 3" xfId="13075" xr:uid="{00000000-0005-0000-0000-00008E860000}"/>
    <cellStyle name="Normal 7 3 7 3 3 2" xfId="36259" xr:uid="{00000000-0005-0000-0000-00008F860000}"/>
    <cellStyle name="Normal 7 3 7 3 4" xfId="30949" xr:uid="{00000000-0005-0000-0000-000090860000}"/>
    <cellStyle name="Normal 7 3 7 3 5" xfId="25634" xr:uid="{00000000-0005-0000-0000-000091860000}"/>
    <cellStyle name="Normal 7 3 7 4" xfId="14856" xr:uid="{00000000-0005-0000-0000-000092860000}"/>
    <cellStyle name="Normal 7 3 7 4 2" xfId="38043" xr:uid="{00000000-0005-0000-0000-000093860000}"/>
    <cellStyle name="Normal 7 3 7 5" xfId="9547" xr:uid="{00000000-0005-0000-0000-000094860000}"/>
    <cellStyle name="Normal 7 3 7 5 2" xfId="32728" xr:uid="{00000000-0005-0000-0000-000095860000}"/>
    <cellStyle name="Normal 7 3 7 6" xfId="20174" xr:uid="{00000000-0005-0000-0000-000096860000}"/>
    <cellStyle name="Normal 7 3 7 6 2" xfId="27418" xr:uid="{00000000-0005-0000-0000-000097860000}"/>
    <cellStyle name="Normal 7 3 7 7" xfId="22103" xr:uid="{00000000-0005-0000-0000-000098860000}"/>
    <cellStyle name="Normal 7 3 7 8" xfId="43369" xr:uid="{00000000-0005-0000-0000-000099860000}"/>
    <cellStyle name="Normal 7 3 7 9" xfId="5488" xr:uid="{00000000-0005-0000-0000-00009A860000}"/>
    <cellStyle name="Normal 7 3 8" xfId="1392" xr:uid="{00000000-0005-0000-0000-00009B860000}"/>
    <cellStyle name="Normal 7 3 8 10" xfId="3341" xr:uid="{00000000-0005-0000-0000-00009C860000}"/>
    <cellStyle name="Normal 7 3 8 2" xfId="6959" xr:uid="{00000000-0005-0000-0000-00009D860000}"/>
    <cellStyle name="Normal 7 3 8 2 2" xfId="17330" xr:uid="{00000000-0005-0000-0000-00009E860000}"/>
    <cellStyle name="Normal 7 3 8 2 2 2" xfId="40618" xr:uid="{00000000-0005-0000-0000-00009F860000}"/>
    <cellStyle name="Normal 7 3 8 2 3" xfId="12120" xr:uid="{00000000-0005-0000-0000-0000A0860000}"/>
    <cellStyle name="Normal 7 3 8 2 3 2" xfId="35303" xr:uid="{00000000-0005-0000-0000-0000A1860000}"/>
    <cellStyle name="Normal 7 3 8 2 4" xfId="29993" xr:uid="{00000000-0005-0000-0000-0000A2860000}"/>
    <cellStyle name="Normal 7 3 8 2 5" xfId="24678" xr:uid="{00000000-0005-0000-0000-0000A3860000}"/>
    <cellStyle name="Normal 7 3 8 3" xfId="8619" xr:uid="{00000000-0005-0000-0000-0000A4860000}"/>
    <cellStyle name="Normal 7 3 8 3 2" xfId="19041" xr:uid="{00000000-0005-0000-0000-0000A5860000}"/>
    <cellStyle name="Normal 7 3 8 3 2 2" xfId="42386" xr:uid="{00000000-0005-0000-0000-0000A6860000}"/>
    <cellStyle name="Normal 7 3 8 3 3" xfId="13887" xr:uid="{00000000-0005-0000-0000-0000A7860000}"/>
    <cellStyle name="Normal 7 3 8 3 3 2" xfId="37071" xr:uid="{00000000-0005-0000-0000-0000A8860000}"/>
    <cellStyle name="Normal 7 3 8 3 4" xfId="31761" xr:uid="{00000000-0005-0000-0000-0000A9860000}"/>
    <cellStyle name="Normal 7 3 8 3 5" xfId="26446" xr:uid="{00000000-0005-0000-0000-0000AA860000}"/>
    <cellStyle name="Normal 7 3 8 4" xfId="15668" xr:uid="{00000000-0005-0000-0000-0000AB860000}"/>
    <cellStyle name="Normal 7 3 8 4 2" xfId="38855" xr:uid="{00000000-0005-0000-0000-0000AC860000}"/>
    <cellStyle name="Normal 7 3 8 5" xfId="10359" xr:uid="{00000000-0005-0000-0000-0000AD860000}"/>
    <cellStyle name="Normal 7 3 8 5 2" xfId="33540" xr:uid="{00000000-0005-0000-0000-0000AE860000}"/>
    <cellStyle name="Normal 7 3 8 6" xfId="20986" xr:uid="{00000000-0005-0000-0000-0000AF860000}"/>
    <cellStyle name="Normal 7 3 8 6 2" xfId="28230" xr:uid="{00000000-0005-0000-0000-0000B0860000}"/>
    <cellStyle name="Normal 7 3 8 7" xfId="22915" xr:uid="{00000000-0005-0000-0000-0000B1860000}"/>
    <cellStyle name="Normal 7 3 8 8" xfId="44181" xr:uid="{00000000-0005-0000-0000-0000B2860000}"/>
    <cellStyle name="Normal 7 3 8 9" xfId="5489" xr:uid="{00000000-0005-0000-0000-0000B3860000}"/>
    <cellStyle name="Normal 7 3 9" xfId="380" xr:uid="{00000000-0005-0000-0000-0000B4860000}"/>
    <cellStyle name="Normal 7 3 9 2" xfId="16483" xr:uid="{00000000-0005-0000-0000-0000B5860000}"/>
    <cellStyle name="Normal 7 3 9 2 2" xfId="39672" xr:uid="{00000000-0005-0000-0000-0000B6860000}"/>
    <cellStyle name="Normal 7 3 9 3" xfId="11174" xr:uid="{00000000-0005-0000-0000-0000B7860000}"/>
    <cellStyle name="Normal 7 3 9 3 2" xfId="34357" xr:uid="{00000000-0005-0000-0000-0000B8860000}"/>
    <cellStyle name="Normal 7 3 9 4" xfId="20021" xr:uid="{00000000-0005-0000-0000-0000B9860000}"/>
    <cellStyle name="Normal 7 3 9 4 2" xfId="29047" xr:uid="{00000000-0005-0000-0000-0000BA860000}"/>
    <cellStyle name="Normal 7 3 9 5" xfId="23732" xr:uid="{00000000-0005-0000-0000-0000BB860000}"/>
    <cellStyle name="Normal 7 3 9 6" xfId="43217" xr:uid="{00000000-0005-0000-0000-0000BC860000}"/>
    <cellStyle name="Normal 7 3 9 7" xfId="5490" xr:uid="{00000000-0005-0000-0000-0000BD860000}"/>
    <cellStyle name="Normal 7 3 9 8" xfId="2377" xr:uid="{00000000-0005-0000-0000-0000BE860000}"/>
    <cellStyle name="Normal 7 4" xfId="442" xr:uid="{00000000-0005-0000-0000-0000BF860000}"/>
    <cellStyle name="Normal 7 4 10" xfId="14730" xr:uid="{00000000-0005-0000-0000-0000C0860000}"/>
    <cellStyle name="Normal 7 4 10 2" xfId="37917" xr:uid="{00000000-0005-0000-0000-0000C1860000}"/>
    <cellStyle name="Normal 7 4 11" xfId="9421" xr:uid="{00000000-0005-0000-0000-0000C2860000}"/>
    <cellStyle name="Normal 7 4 11 2" xfId="32602" xr:uid="{00000000-0005-0000-0000-0000C3860000}"/>
    <cellStyle name="Normal 7 4 12" xfId="20052" xr:uid="{00000000-0005-0000-0000-0000C4860000}"/>
    <cellStyle name="Normal 7 4 12 2" xfId="27292" xr:uid="{00000000-0005-0000-0000-0000C5860000}"/>
    <cellStyle name="Normal 7 4 13" xfId="21977" xr:uid="{00000000-0005-0000-0000-0000C6860000}"/>
    <cellStyle name="Normal 7 4 14" xfId="43247" xr:uid="{00000000-0005-0000-0000-0000C7860000}"/>
    <cellStyle name="Normal 7 4 15" xfId="5491" xr:uid="{00000000-0005-0000-0000-0000C8860000}"/>
    <cellStyle name="Normal 7 4 16" xfId="2407" xr:uid="{00000000-0005-0000-0000-0000C9860000}"/>
    <cellStyle name="Normal 7 4 2" xfId="501" xr:uid="{00000000-0005-0000-0000-0000CA860000}"/>
    <cellStyle name="Normal 7 4 2 10" xfId="9483" xr:uid="{00000000-0005-0000-0000-0000CB860000}"/>
    <cellStyle name="Normal 7 4 2 10 2" xfId="32664" xr:uid="{00000000-0005-0000-0000-0000CC860000}"/>
    <cellStyle name="Normal 7 4 2 11" xfId="20110" xr:uid="{00000000-0005-0000-0000-0000CD860000}"/>
    <cellStyle name="Normal 7 4 2 11 2" xfId="27354" xr:uid="{00000000-0005-0000-0000-0000CE860000}"/>
    <cellStyle name="Normal 7 4 2 12" xfId="22039" xr:uid="{00000000-0005-0000-0000-0000CF860000}"/>
    <cellStyle name="Normal 7 4 2 13" xfId="43305" xr:uid="{00000000-0005-0000-0000-0000D0860000}"/>
    <cellStyle name="Normal 7 4 2 14" xfId="5492" xr:uid="{00000000-0005-0000-0000-0000D1860000}"/>
    <cellStyle name="Normal 7 4 2 15" xfId="2465" xr:uid="{00000000-0005-0000-0000-0000D2860000}"/>
    <cellStyle name="Normal 7 4 2 2" xfId="773" xr:uid="{00000000-0005-0000-0000-0000D3860000}"/>
    <cellStyle name="Normal 7 4 2 2 10" xfId="43574" xr:uid="{00000000-0005-0000-0000-0000D4860000}"/>
    <cellStyle name="Normal 7 4 2 2 11" xfId="5493" xr:uid="{00000000-0005-0000-0000-0000D5860000}"/>
    <cellStyle name="Normal 7 4 2 2 12" xfId="2734" xr:uid="{00000000-0005-0000-0000-0000D6860000}"/>
    <cellStyle name="Normal 7 4 2 2 2" xfId="1189" xr:uid="{00000000-0005-0000-0000-0000D7860000}"/>
    <cellStyle name="Normal 7 4 2 2 2 10" xfId="5494" xr:uid="{00000000-0005-0000-0000-0000D8860000}"/>
    <cellStyle name="Normal 7 4 2 2 2 11" xfId="3140" xr:uid="{00000000-0005-0000-0000-0000D9860000}"/>
    <cellStyle name="Normal 7 4 2 2 2 2" xfId="2004" xr:uid="{00000000-0005-0000-0000-0000DA860000}"/>
    <cellStyle name="Normal 7 4 2 2 2 2 10" xfId="3952" xr:uid="{00000000-0005-0000-0000-0000DB860000}"/>
    <cellStyle name="Normal 7 4 2 2 2 2 2" xfId="7561" xr:uid="{00000000-0005-0000-0000-0000DC860000}"/>
    <cellStyle name="Normal 7 4 2 2 2 2 2 2" xfId="17905" xr:uid="{00000000-0005-0000-0000-0000DD860000}"/>
    <cellStyle name="Normal 7 4 2 2 2 2 2 2 2" xfId="41229" xr:uid="{00000000-0005-0000-0000-0000DE860000}"/>
    <cellStyle name="Normal 7 4 2 2 2 2 2 3" xfId="12731" xr:uid="{00000000-0005-0000-0000-0000DF860000}"/>
    <cellStyle name="Normal 7 4 2 2 2 2 2 3 2" xfId="35914" xr:uid="{00000000-0005-0000-0000-0000E0860000}"/>
    <cellStyle name="Normal 7 4 2 2 2 2 2 4" xfId="30604" xr:uid="{00000000-0005-0000-0000-0000E1860000}"/>
    <cellStyle name="Normal 7 4 2 2 2 2 2 5" xfId="25289" xr:uid="{00000000-0005-0000-0000-0000E2860000}"/>
    <cellStyle name="Normal 7 4 2 2 2 2 3" xfId="9195" xr:uid="{00000000-0005-0000-0000-0000E3860000}"/>
    <cellStyle name="Normal 7 4 2 2 2 2 3 2" xfId="19652" xr:uid="{00000000-0005-0000-0000-0000E4860000}"/>
    <cellStyle name="Normal 7 4 2 2 2 2 3 2 2" xfId="42997" xr:uid="{00000000-0005-0000-0000-0000E5860000}"/>
    <cellStyle name="Normal 7 4 2 2 2 2 3 3" xfId="14498" xr:uid="{00000000-0005-0000-0000-0000E6860000}"/>
    <cellStyle name="Normal 7 4 2 2 2 2 3 3 2" xfId="37682" xr:uid="{00000000-0005-0000-0000-0000E7860000}"/>
    <cellStyle name="Normal 7 4 2 2 2 2 3 4" xfId="32372" xr:uid="{00000000-0005-0000-0000-0000E8860000}"/>
    <cellStyle name="Normal 7 4 2 2 2 2 3 5" xfId="27057" xr:uid="{00000000-0005-0000-0000-0000E9860000}"/>
    <cellStyle name="Normal 7 4 2 2 2 2 4" xfId="16279" xr:uid="{00000000-0005-0000-0000-0000EA860000}"/>
    <cellStyle name="Normal 7 4 2 2 2 2 4 2" xfId="39466" xr:uid="{00000000-0005-0000-0000-0000EB860000}"/>
    <cellStyle name="Normal 7 4 2 2 2 2 5" xfId="10970" xr:uid="{00000000-0005-0000-0000-0000EC860000}"/>
    <cellStyle name="Normal 7 4 2 2 2 2 5 2" xfId="34151" xr:uid="{00000000-0005-0000-0000-0000ED860000}"/>
    <cellStyle name="Normal 7 4 2 2 2 2 6" xfId="21597" xr:uid="{00000000-0005-0000-0000-0000EE860000}"/>
    <cellStyle name="Normal 7 4 2 2 2 2 6 2" xfId="28841" xr:uid="{00000000-0005-0000-0000-0000EF860000}"/>
    <cellStyle name="Normal 7 4 2 2 2 2 7" xfId="23526" xr:uid="{00000000-0005-0000-0000-0000F0860000}"/>
    <cellStyle name="Normal 7 4 2 2 2 2 8" xfId="44792" xr:uid="{00000000-0005-0000-0000-0000F1860000}"/>
    <cellStyle name="Normal 7 4 2 2 2 2 9" xfId="5495" xr:uid="{00000000-0005-0000-0000-0000F2860000}"/>
    <cellStyle name="Normal 7 4 2 2 2 3" xfId="6761" xr:uid="{00000000-0005-0000-0000-0000F3860000}"/>
    <cellStyle name="Normal 7 4 2 2 2 3 2" xfId="17141" xr:uid="{00000000-0005-0000-0000-0000F4860000}"/>
    <cellStyle name="Normal 7 4 2 2 2 3 2 2" xfId="40417" xr:uid="{00000000-0005-0000-0000-0000F5860000}"/>
    <cellStyle name="Normal 7 4 2 2 2 3 3" xfId="11919" xr:uid="{00000000-0005-0000-0000-0000F6860000}"/>
    <cellStyle name="Normal 7 4 2 2 2 3 3 2" xfId="35102" xr:uid="{00000000-0005-0000-0000-0000F7860000}"/>
    <cellStyle name="Normal 7 4 2 2 2 3 4" xfId="29792" xr:uid="{00000000-0005-0000-0000-0000F8860000}"/>
    <cellStyle name="Normal 7 4 2 2 2 3 5" xfId="24477" xr:uid="{00000000-0005-0000-0000-0000F9860000}"/>
    <cellStyle name="Normal 7 4 2 2 2 4" xfId="8430" xr:uid="{00000000-0005-0000-0000-0000FA860000}"/>
    <cellStyle name="Normal 7 4 2 2 2 4 2" xfId="18840" xr:uid="{00000000-0005-0000-0000-0000FB860000}"/>
    <cellStyle name="Normal 7 4 2 2 2 4 2 2" xfId="42185" xr:uid="{00000000-0005-0000-0000-0000FC860000}"/>
    <cellStyle name="Normal 7 4 2 2 2 4 3" xfId="13686" xr:uid="{00000000-0005-0000-0000-0000FD860000}"/>
    <cellStyle name="Normal 7 4 2 2 2 4 3 2" xfId="36870" xr:uid="{00000000-0005-0000-0000-0000FE860000}"/>
    <cellStyle name="Normal 7 4 2 2 2 4 4" xfId="31560" xr:uid="{00000000-0005-0000-0000-0000FF860000}"/>
    <cellStyle name="Normal 7 4 2 2 2 4 5" xfId="26245" xr:uid="{00000000-0005-0000-0000-000000870000}"/>
    <cellStyle name="Normal 7 4 2 2 2 5" xfId="15467" xr:uid="{00000000-0005-0000-0000-000001870000}"/>
    <cellStyle name="Normal 7 4 2 2 2 5 2" xfId="38654" xr:uid="{00000000-0005-0000-0000-000002870000}"/>
    <cellStyle name="Normal 7 4 2 2 2 6" xfId="10158" xr:uid="{00000000-0005-0000-0000-000003870000}"/>
    <cellStyle name="Normal 7 4 2 2 2 6 2" xfId="33339" xr:uid="{00000000-0005-0000-0000-000004870000}"/>
    <cellStyle name="Normal 7 4 2 2 2 7" xfId="20785" xr:uid="{00000000-0005-0000-0000-000005870000}"/>
    <cellStyle name="Normal 7 4 2 2 2 7 2" xfId="28029" xr:uid="{00000000-0005-0000-0000-000006870000}"/>
    <cellStyle name="Normal 7 4 2 2 2 8" xfId="22714" xr:uid="{00000000-0005-0000-0000-000007870000}"/>
    <cellStyle name="Normal 7 4 2 2 2 9" xfId="43980" xr:uid="{00000000-0005-0000-0000-000008870000}"/>
    <cellStyle name="Normal 7 4 2 2 3" xfId="1597" xr:uid="{00000000-0005-0000-0000-000009870000}"/>
    <cellStyle name="Normal 7 4 2 2 3 10" xfId="3546" xr:uid="{00000000-0005-0000-0000-00000A870000}"/>
    <cellStyle name="Normal 7 4 2 2 3 2" xfId="7161" xr:uid="{00000000-0005-0000-0000-00000B870000}"/>
    <cellStyle name="Normal 7 4 2 2 3 2 2" xfId="17523" xr:uid="{00000000-0005-0000-0000-00000C870000}"/>
    <cellStyle name="Normal 7 4 2 2 3 2 2 2" xfId="40823" xr:uid="{00000000-0005-0000-0000-00000D870000}"/>
    <cellStyle name="Normal 7 4 2 2 3 2 3" xfId="12325" xr:uid="{00000000-0005-0000-0000-00000E870000}"/>
    <cellStyle name="Normal 7 4 2 2 3 2 3 2" xfId="35508" xr:uid="{00000000-0005-0000-0000-00000F870000}"/>
    <cellStyle name="Normal 7 4 2 2 3 2 4" xfId="30198" xr:uid="{00000000-0005-0000-0000-000010870000}"/>
    <cellStyle name="Normal 7 4 2 2 3 2 5" xfId="24883" xr:uid="{00000000-0005-0000-0000-000011870000}"/>
    <cellStyle name="Normal 7 4 2 2 3 3" xfId="8812" xr:uid="{00000000-0005-0000-0000-000012870000}"/>
    <cellStyle name="Normal 7 4 2 2 3 3 2" xfId="19246" xr:uid="{00000000-0005-0000-0000-000013870000}"/>
    <cellStyle name="Normal 7 4 2 2 3 3 2 2" xfId="42591" xr:uid="{00000000-0005-0000-0000-000014870000}"/>
    <cellStyle name="Normal 7 4 2 2 3 3 3" xfId="14092" xr:uid="{00000000-0005-0000-0000-000015870000}"/>
    <cellStyle name="Normal 7 4 2 2 3 3 3 2" xfId="37276" xr:uid="{00000000-0005-0000-0000-000016870000}"/>
    <cellStyle name="Normal 7 4 2 2 3 3 4" xfId="31966" xr:uid="{00000000-0005-0000-0000-000017870000}"/>
    <cellStyle name="Normal 7 4 2 2 3 3 5" xfId="26651" xr:uid="{00000000-0005-0000-0000-000018870000}"/>
    <cellStyle name="Normal 7 4 2 2 3 4" xfId="15873" xr:uid="{00000000-0005-0000-0000-000019870000}"/>
    <cellStyle name="Normal 7 4 2 2 3 4 2" xfId="39060" xr:uid="{00000000-0005-0000-0000-00001A870000}"/>
    <cellStyle name="Normal 7 4 2 2 3 5" xfId="10564" xr:uid="{00000000-0005-0000-0000-00001B870000}"/>
    <cellStyle name="Normal 7 4 2 2 3 5 2" xfId="33745" xr:uid="{00000000-0005-0000-0000-00001C870000}"/>
    <cellStyle name="Normal 7 4 2 2 3 6" xfId="21191" xr:uid="{00000000-0005-0000-0000-00001D870000}"/>
    <cellStyle name="Normal 7 4 2 2 3 6 2" xfId="28435" xr:uid="{00000000-0005-0000-0000-00001E870000}"/>
    <cellStyle name="Normal 7 4 2 2 3 7" xfId="23120" xr:uid="{00000000-0005-0000-0000-00001F870000}"/>
    <cellStyle name="Normal 7 4 2 2 3 8" xfId="44386" xr:uid="{00000000-0005-0000-0000-000020870000}"/>
    <cellStyle name="Normal 7 4 2 2 3 9" xfId="5496" xr:uid="{00000000-0005-0000-0000-000021870000}"/>
    <cellStyle name="Normal 7 4 2 2 4" xfId="6362" xr:uid="{00000000-0005-0000-0000-000022870000}"/>
    <cellStyle name="Normal 7 4 2 2 4 2" xfId="16783" xr:uid="{00000000-0005-0000-0000-000023870000}"/>
    <cellStyle name="Normal 7 4 2 2 4 2 2" xfId="40011" xr:uid="{00000000-0005-0000-0000-000024870000}"/>
    <cellStyle name="Normal 7 4 2 2 4 3" xfId="11513" xr:uid="{00000000-0005-0000-0000-000025870000}"/>
    <cellStyle name="Normal 7 4 2 2 4 3 2" xfId="34696" xr:uid="{00000000-0005-0000-0000-000026870000}"/>
    <cellStyle name="Normal 7 4 2 2 4 4" xfId="29386" xr:uid="{00000000-0005-0000-0000-000027870000}"/>
    <cellStyle name="Normal 7 4 2 2 4 5" xfId="24071" xr:uid="{00000000-0005-0000-0000-000028870000}"/>
    <cellStyle name="Normal 7 4 2 2 5" xfId="8072" xr:uid="{00000000-0005-0000-0000-000029870000}"/>
    <cellStyle name="Normal 7 4 2 2 5 2" xfId="18435" xr:uid="{00000000-0005-0000-0000-00002A870000}"/>
    <cellStyle name="Normal 7 4 2 2 5 2 2" xfId="41779" xr:uid="{00000000-0005-0000-0000-00002B870000}"/>
    <cellStyle name="Normal 7 4 2 2 5 3" xfId="13280" xr:uid="{00000000-0005-0000-0000-00002C870000}"/>
    <cellStyle name="Normal 7 4 2 2 5 3 2" xfId="36464" xr:uid="{00000000-0005-0000-0000-00002D870000}"/>
    <cellStyle name="Normal 7 4 2 2 5 4" xfId="31154" xr:uid="{00000000-0005-0000-0000-00002E870000}"/>
    <cellStyle name="Normal 7 4 2 2 5 5" xfId="25839" xr:uid="{00000000-0005-0000-0000-00002F870000}"/>
    <cellStyle name="Normal 7 4 2 2 6" xfId="15061" xr:uid="{00000000-0005-0000-0000-000030870000}"/>
    <cellStyle name="Normal 7 4 2 2 6 2" xfId="38248" xr:uid="{00000000-0005-0000-0000-000031870000}"/>
    <cellStyle name="Normal 7 4 2 2 7" xfId="9752" xr:uid="{00000000-0005-0000-0000-000032870000}"/>
    <cellStyle name="Normal 7 4 2 2 7 2" xfId="32933" xr:uid="{00000000-0005-0000-0000-000033870000}"/>
    <cellStyle name="Normal 7 4 2 2 8" xfId="20379" xr:uid="{00000000-0005-0000-0000-000034870000}"/>
    <cellStyle name="Normal 7 4 2 2 8 2" xfId="27623" xr:uid="{00000000-0005-0000-0000-000035870000}"/>
    <cellStyle name="Normal 7 4 2 2 9" xfId="22308" xr:uid="{00000000-0005-0000-0000-000036870000}"/>
    <cellStyle name="Normal 7 4 2 3" xfId="910" xr:uid="{00000000-0005-0000-0000-000037870000}"/>
    <cellStyle name="Normal 7 4 2 3 10" xfId="43703" xr:uid="{00000000-0005-0000-0000-000038870000}"/>
    <cellStyle name="Normal 7 4 2 3 11" xfId="5497" xr:uid="{00000000-0005-0000-0000-000039870000}"/>
    <cellStyle name="Normal 7 4 2 3 12" xfId="2863" xr:uid="{00000000-0005-0000-0000-00003A870000}"/>
    <cellStyle name="Normal 7 4 2 3 2" xfId="1318" xr:uid="{00000000-0005-0000-0000-00003B870000}"/>
    <cellStyle name="Normal 7 4 2 3 2 10" xfId="5498" xr:uid="{00000000-0005-0000-0000-00003C870000}"/>
    <cellStyle name="Normal 7 4 2 3 2 11" xfId="3269" xr:uid="{00000000-0005-0000-0000-00003D870000}"/>
    <cellStyle name="Normal 7 4 2 3 2 2" xfId="2133" xr:uid="{00000000-0005-0000-0000-00003E870000}"/>
    <cellStyle name="Normal 7 4 2 3 2 2 10" xfId="4081" xr:uid="{00000000-0005-0000-0000-00003F870000}"/>
    <cellStyle name="Normal 7 4 2 3 2 2 2" xfId="7688" xr:uid="{00000000-0005-0000-0000-000040870000}"/>
    <cellStyle name="Normal 7 4 2 3 2 2 2 2" xfId="18022" xr:uid="{00000000-0005-0000-0000-000041870000}"/>
    <cellStyle name="Normal 7 4 2 3 2 2 2 2 2" xfId="41358" xr:uid="{00000000-0005-0000-0000-000042870000}"/>
    <cellStyle name="Normal 7 4 2 3 2 2 2 3" xfId="12860" xr:uid="{00000000-0005-0000-0000-000043870000}"/>
    <cellStyle name="Normal 7 4 2 3 2 2 2 3 2" xfId="36043" xr:uid="{00000000-0005-0000-0000-000044870000}"/>
    <cellStyle name="Normal 7 4 2 3 2 2 2 4" xfId="30733" xr:uid="{00000000-0005-0000-0000-000045870000}"/>
    <cellStyle name="Normal 7 4 2 3 2 2 2 5" xfId="25418" xr:uid="{00000000-0005-0000-0000-000046870000}"/>
    <cellStyle name="Normal 7 4 2 3 2 2 3" xfId="9312" xr:uid="{00000000-0005-0000-0000-000047870000}"/>
    <cellStyle name="Normal 7 4 2 3 2 2 3 2" xfId="19781" xr:uid="{00000000-0005-0000-0000-000048870000}"/>
    <cellStyle name="Normal 7 4 2 3 2 2 3 2 2" xfId="43126" xr:uid="{00000000-0005-0000-0000-000049870000}"/>
    <cellStyle name="Normal 7 4 2 3 2 2 3 3" xfId="14627" xr:uid="{00000000-0005-0000-0000-00004A870000}"/>
    <cellStyle name="Normal 7 4 2 3 2 2 3 3 2" xfId="37811" xr:uid="{00000000-0005-0000-0000-00004B870000}"/>
    <cellStyle name="Normal 7 4 2 3 2 2 3 4" xfId="32501" xr:uid="{00000000-0005-0000-0000-00004C870000}"/>
    <cellStyle name="Normal 7 4 2 3 2 2 3 5" xfId="27186" xr:uid="{00000000-0005-0000-0000-00004D870000}"/>
    <cellStyle name="Normal 7 4 2 3 2 2 4" xfId="16408" xr:uid="{00000000-0005-0000-0000-00004E870000}"/>
    <cellStyle name="Normal 7 4 2 3 2 2 4 2" xfId="39595" xr:uid="{00000000-0005-0000-0000-00004F870000}"/>
    <cellStyle name="Normal 7 4 2 3 2 2 5" xfId="11099" xr:uid="{00000000-0005-0000-0000-000050870000}"/>
    <cellStyle name="Normal 7 4 2 3 2 2 5 2" xfId="34280" xr:uid="{00000000-0005-0000-0000-000051870000}"/>
    <cellStyle name="Normal 7 4 2 3 2 2 6" xfId="21726" xr:uid="{00000000-0005-0000-0000-000052870000}"/>
    <cellStyle name="Normal 7 4 2 3 2 2 6 2" xfId="28970" xr:uid="{00000000-0005-0000-0000-000053870000}"/>
    <cellStyle name="Normal 7 4 2 3 2 2 7" xfId="23655" xr:uid="{00000000-0005-0000-0000-000054870000}"/>
    <cellStyle name="Normal 7 4 2 3 2 2 8" xfId="44921" xr:uid="{00000000-0005-0000-0000-000055870000}"/>
    <cellStyle name="Normal 7 4 2 3 2 2 9" xfId="5499" xr:uid="{00000000-0005-0000-0000-000056870000}"/>
    <cellStyle name="Normal 7 4 2 3 2 3" xfId="6888" xr:uid="{00000000-0005-0000-0000-000057870000}"/>
    <cellStyle name="Normal 7 4 2 3 2 3 2" xfId="17258" xr:uid="{00000000-0005-0000-0000-000058870000}"/>
    <cellStyle name="Normal 7 4 2 3 2 3 2 2" xfId="40546" xr:uid="{00000000-0005-0000-0000-000059870000}"/>
    <cellStyle name="Normal 7 4 2 3 2 3 3" xfId="12048" xr:uid="{00000000-0005-0000-0000-00005A870000}"/>
    <cellStyle name="Normal 7 4 2 3 2 3 3 2" xfId="35231" xr:uid="{00000000-0005-0000-0000-00005B870000}"/>
    <cellStyle name="Normal 7 4 2 3 2 3 4" xfId="29921" xr:uid="{00000000-0005-0000-0000-00005C870000}"/>
    <cellStyle name="Normal 7 4 2 3 2 3 5" xfId="24606" xr:uid="{00000000-0005-0000-0000-00005D870000}"/>
    <cellStyle name="Normal 7 4 2 3 2 4" xfId="8547" xr:uid="{00000000-0005-0000-0000-00005E870000}"/>
    <cellStyle name="Normal 7 4 2 3 2 4 2" xfId="18969" xr:uid="{00000000-0005-0000-0000-00005F870000}"/>
    <cellStyle name="Normal 7 4 2 3 2 4 2 2" xfId="42314" xr:uid="{00000000-0005-0000-0000-000060870000}"/>
    <cellStyle name="Normal 7 4 2 3 2 4 3" xfId="13815" xr:uid="{00000000-0005-0000-0000-000061870000}"/>
    <cellStyle name="Normal 7 4 2 3 2 4 3 2" xfId="36999" xr:uid="{00000000-0005-0000-0000-000062870000}"/>
    <cellStyle name="Normal 7 4 2 3 2 4 4" xfId="31689" xr:uid="{00000000-0005-0000-0000-000063870000}"/>
    <cellStyle name="Normal 7 4 2 3 2 4 5" xfId="26374" xr:uid="{00000000-0005-0000-0000-000064870000}"/>
    <cellStyle name="Normal 7 4 2 3 2 5" xfId="15596" xr:uid="{00000000-0005-0000-0000-000065870000}"/>
    <cellStyle name="Normal 7 4 2 3 2 5 2" xfId="38783" xr:uid="{00000000-0005-0000-0000-000066870000}"/>
    <cellStyle name="Normal 7 4 2 3 2 6" xfId="10287" xr:uid="{00000000-0005-0000-0000-000067870000}"/>
    <cellStyle name="Normal 7 4 2 3 2 6 2" xfId="33468" xr:uid="{00000000-0005-0000-0000-000068870000}"/>
    <cellStyle name="Normal 7 4 2 3 2 7" xfId="20914" xr:uid="{00000000-0005-0000-0000-000069870000}"/>
    <cellStyle name="Normal 7 4 2 3 2 7 2" xfId="28158" xr:uid="{00000000-0005-0000-0000-00006A870000}"/>
    <cellStyle name="Normal 7 4 2 3 2 8" xfId="22843" xr:uid="{00000000-0005-0000-0000-00006B870000}"/>
    <cellStyle name="Normal 7 4 2 3 2 9" xfId="44109" xr:uid="{00000000-0005-0000-0000-00006C870000}"/>
    <cellStyle name="Normal 7 4 2 3 3" xfId="1726" xr:uid="{00000000-0005-0000-0000-00006D870000}"/>
    <cellStyle name="Normal 7 4 2 3 3 10" xfId="3675" xr:uid="{00000000-0005-0000-0000-00006E870000}"/>
    <cellStyle name="Normal 7 4 2 3 3 2" xfId="7288" xr:uid="{00000000-0005-0000-0000-00006F870000}"/>
    <cellStyle name="Normal 7 4 2 3 3 2 2" xfId="17640" xr:uid="{00000000-0005-0000-0000-000070870000}"/>
    <cellStyle name="Normal 7 4 2 3 3 2 2 2" xfId="40952" xr:uid="{00000000-0005-0000-0000-000071870000}"/>
    <cellStyle name="Normal 7 4 2 3 3 2 3" xfId="12454" xr:uid="{00000000-0005-0000-0000-000072870000}"/>
    <cellStyle name="Normal 7 4 2 3 3 2 3 2" xfId="35637" xr:uid="{00000000-0005-0000-0000-000073870000}"/>
    <cellStyle name="Normal 7 4 2 3 3 2 4" xfId="30327" xr:uid="{00000000-0005-0000-0000-000074870000}"/>
    <cellStyle name="Normal 7 4 2 3 3 2 5" xfId="25012" xr:uid="{00000000-0005-0000-0000-000075870000}"/>
    <cellStyle name="Normal 7 4 2 3 3 3" xfId="8929" xr:uid="{00000000-0005-0000-0000-000076870000}"/>
    <cellStyle name="Normal 7 4 2 3 3 3 2" xfId="19375" xr:uid="{00000000-0005-0000-0000-000077870000}"/>
    <cellStyle name="Normal 7 4 2 3 3 3 2 2" xfId="42720" xr:uid="{00000000-0005-0000-0000-000078870000}"/>
    <cellStyle name="Normal 7 4 2 3 3 3 3" xfId="14221" xr:uid="{00000000-0005-0000-0000-000079870000}"/>
    <cellStyle name="Normal 7 4 2 3 3 3 3 2" xfId="37405" xr:uid="{00000000-0005-0000-0000-00007A870000}"/>
    <cellStyle name="Normal 7 4 2 3 3 3 4" xfId="32095" xr:uid="{00000000-0005-0000-0000-00007B870000}"/>
    <cellStyle name="Normal 7 4 2 3 3 3 5" xfId="26780" xr:uid="{00000000-0005-0000-0000-00007C870000}"/>
    <cellStyle name="Normal 7 4 2 3 3 4" xfId="16002" xr:uid="{00000000-0005-0000-0000-00007D870000}"/>
    <cellStyle name="Normal 7 4 2 3 3 4 2" xfId="39189" xr:uid="{00000000-0005-0000-0000-00007E870000}"/>
    <cellStyle name="Normal 7 4 2 3 3 5" xfId="10693" xr:uid="{00000000-0005-0000-0000-00007F870000}"/>
    <cellStyle name="Normal 7 4 2 3 3 5 2" xfId="33874" xr:uid="{00000000-0005-0000-0000-000080870000}"/>
    <cellStyle name="Normal 7 4 2 3 3 6" xfId="21320" xr:uid="{00000000-0005-0000-0000-000081870000}"/>
    <cellStyle name="Normal 7 4 2 3 3 6 2" xfId="28564" xr:uid="{00000000-0005-0000-0000-000082870000}"/>
    <cellStyle name="Normal 7 4 2 3 3 7" xfId="23249" xr:uid="{00000000-0005-0000-0000-000083870000}"/>
    <cellStyle name="Normal 7 4 2 3 3 8" xfId="44515" xr:uid="{00000000-0005-0000-0000-000084870000}"/>
    <cellStyle name="Normal 7 4 2 3 3 9" xfId="5500" xr:uid="{00000000-0005-0000-0000-000085870000}"/>
    <cellStyle name="Normal 7 4 2 3 4" xfId="6489" xr:uid="{00000000-0005-0000-0000-000086870000}"/>
    <cellStyle name="Normal 7 4 2 3 4 2" xfId="16888" xr:uid="{00000000-0005-0000-0000-000087870000}"/>
    <cellStyle name="Normal 7 4 2 3 4 2 2" xfId="40140" xr:uid="{00000000-0005-0000-0000-000088870000}"/>
    <cellStyle name="Normal 7 4 2 3 4 3" xfId="11642" xr:uid="{00000000-0005-0000-0000-000089870000}"/>
    <cellStyle name="Normal 7 4 2 3 4 3 2" xfId="34825" xr:uid="{00000000-0005-0000-0000-00008A870000}"/>
    <cellStyle name="Normal 7 4 2 3 4 4" xfId="29515" xr:uid="{00000000-0005-0000-0000-00008B870000}"/>
    <cellStyle name="Normal 7 4 2 3 4 5" xfId="24200" xr:uid="{00000000-0005-0000-0000-00008C870000}"/>
    <cellStyle name="Normal 7 4 2 3 5" xfId="8177" xr:uid="{00000000-0005-0000-0000-00008D870000}"/>
    <cellStyle name="Normal 7 4 2 3 5 2" xfId="18564" xr:uid="{00000000-0005-0000-0000-00008E870000}"/>
    <cellStyle name="Normal 7 4 2 3 5 2 2" xfId="41908" xr:uid="{00000000-0005-0000-0000-00008F870000}"/>
    <cellStyle name="Normal 7 4 2 3 5 3" xfId="13409" xr:uid="{00000000-0005-0000-0000-000090870000}"/>
    <cellStyle name="Normal 7 4 2 3 5 3 2" xfId="36593" xr:uid="{00000000-0005-0000-0000-000091870000}"/>
    <cellStyle name="Normal 7 4 2 3 5 4" xfId="31283" xr:uid="{00000000-0005-0000-0000-000092870000}"/>
    <cellStyle name="Normal 7 4 2 3 5 5" xfId="25968" xr:uid="{00000000-0005-0000-0000-000093870000}"/>
    <cellStyle name="Normal 7 4 2 3 6" xfId="15190" xr:uid="{00000000-0005-0000-0000-000094870000}"/>
    <cellStyle name="Normal 7 4 2 3 6 2" xfId="38377" xr:uid="{00000000-0005-0000-0000-000095870000}"/>
    <cellStyle name="Normal 7 4 2 3 7" xfId="9881" xr:uid="{00000000-0005-0000-0000-000096870000}"/>
    <cellStyle name="Normal 7 4 2 3 7 2" xfId="33062" xr:uid="{00000000-0005-0000-0000-000097870000}"/>
    <cellStyle name="Normal 7 4 2 3 8" xfId="20508" xr:uid="{00000000-0005-0000-0000-000098870000}"/>
    <cellStyle name="Normal 7 4 2 3 8 2" xfId="27752" xr:uid="{00000000-0005-0000-0000-000099870000}"/>
    <cellStyle name="Normal 7 4 2 3 9" xfId="22437" xr:uid="{00000000-0005-0000-0000-00009A870000}"/>
    <cellStyle name="Normal 7 4 2 4" xfId="1054" xr:uid="{00000000-0005-0000-0000-00009B870000}"/>
    <cellStyle name="Normal 7 4 2 4 10" xfId="5501" xr:uid="{00000000-0005-0000-0000-00009C870000}"/>
    <cellStyle name="Normal 7 4 2 4 11" xfId="3005" xr:uid="{00000000-0005-0000-0000-00009D870000}"/>
    <cellStyle name="Normal 7 4 2 4 2" xfId="1869" xr:uid="{00000000-0005-0000-0000-00009E870000}"/>
    <cellStyle name="Normal 7 4 2 4 2 10" xfId="3817" xr:uid="{00000000-0005-0000-0000-00009F870000}"/>
    <cellStyle name="Normal 7 4 2 4 2 2" xfId="7428" xr:uid="{00000000-0005-0000-0000-0000A0870000}"/>
    <cellStyle name="Normal 7 4 2 4 2 2 2" xfId="17782" xr:uid="{00000000-0005-0000-0000-0000A1870000}"/>
    <cellStyle name="Normal 7 4 2 4 2 2 2 2" xfId="41094" xr:uid="{00000000-0005-0000-0000-0000A2870000}"/>
    <cellStyle name="Normal 7 4 2 4 2 2 3" xfId="12596" xr:uid="{00000000-0005-0000-0000-0000A3870000}"/>
    <cellStyle name="Normal 7 4 2 4 2 2 3 2" xfId="35779" xr:uid="{00000000-0005-0000-0000-0000A4870000}"/>
    <cellStyle name="Normal 7 4 2 4 2 2 4" xfId="30469" xr:uid="{00000000-0005-0000-0000-0000A5870000}"/>
    <cellStyle name="Normal 7 4 2 4 2 2 5" xfId="25154" xr:uid="{00000000-0005-0000-0000-0000A6870000}"/>
    <cellStyle name="Normal 7 4 2 4 2 3" xfId="9072" xr:uid="{00000000-0005-0000-0000-0000A7870000}"/>
    <cellStyle name="Normal 7 4 2 4 2 3 2" xfId="19517" xr:uid="{00000000-0005-0000-0000-0000A8870000}"/>
    <cellStyle name="Normal 7 4 2 4 2 3 2 2" xfId="42862" xr:uid="{00000000-0005-0000-0000-0000A9870000}"/>
    <cellStyle name="Normal 7 4 2 4 2 3 3" xfId="14363" xr:uid="{00000000-0005-0000-0000-0000AA870000}"/>
    <cellStyle name="Normal 7 4 2 4 2 3 3 2" xfId="37547" xr:uid="{00000000-0005-0000-0000-0000AB870000}"/>
    <cellStyle name="Normal 7 4 2 4 2 3 4" xfId="32237" xr:uid="{00000000-0005-0000-0000-0000AC870000}"/>
    <cellStyle name="Normal 7 4 2 4 2 3 5" xfId="26922" xr:uid="{00000000-0005-0000-0000-0000AD870000}"/>
    <cellStyle name="Normal 7 4 2 4 2 4" xfId="16144" xr:uid="{00000000-0005-0000-0000-0000AE870000}"/>
    <cellStyle name="Normal 7 4 2 4 2 4 2" xfId="39331" xr:uid="{00000000-0005-0000-0000-0000AF870000}"/>
    <cellStyle name="Normal 7 4 2 4 2 5" xfId="10835" xr:uid="{00000000-0005-0000-0000-0000B0870000}"/>
    <cellStyle name="Normal 7 4 2 4 2 5 2" xfId="34016" xr:uid="{00000000-0005-0000-0000-0000B1870000}"/>
    <cellStyle name="Normal 7 4 2 4 2 6" xfId="21462" xr:uid="{00000000-0005-0000-0000-0000B2870000}"/>
    <cellStyle name="Normal 7 4 2 4 2 6 2" xfId="28706" xr:uid="{00000000-0005-0000-0000-0000B3870000}"/>
    <cellStyle name="Normal 7 4 2 4 2 7" xfId="23391" xr:uid="{00000000-0005-0000-0000-0000B4870000}"/>
    <cellStyle name="Normal 7 4 2 4 2 8" xfId="44657" xr:uid="{00000000-0005-0000-0000-0000B5870000}"/>
    <cellStyle name="Normal 7 4 2 4 2 9" xfId="5502" xr:uid="{00000000-0005-0000-0000-0000B6870000}"/>
    <cellStyle name="Normal 7 4 2 4 3" xfId="6628" xr:uid="{00000000-0005-0000-0000-0000B7870000}"/>
    <cellStyle name="Normal 7 4 2 4 3 2" xfId="17030" xr:uid="{00000000-0005-0000-0000-0000B8870000}"/>
    <cellStyle name="Normal 7 4 2 4 3 2 2" xfId="40282" xr:uid="{00000000-0005-0000-0000-0000B9870000}"/>
    <cellStyle name="Normal 7 4 2 4 3 3" xfId="11784" xr:uid="{00000000-0005-0000-0000-0000BA870000}"/>
    <cellStyle name="Normal 7 4 2 4 3 3 2" xfId="34967" xr:uid="{00000000-0005-0000-0000-0000BB870000}"/>
    <cellStyle name="Normal 7 4 2 4 3 4" xfId="29657" xr:uid="{00000000-0005-0000-0000-0000BC870000}"/>
    <cellStyle name="Normal 7 4 2 4 3 5" xfId="24342" xr:uid="{00000000-0005-0000-0000-0000BD870000}"/>
    <cellStyle name="Normal 7 4 2 4 4" xfId="8319" xr:uid="{00000000-0005-0000-0000-0000BE870000}"/>
    <cellStyle name="Normal 7 4 2 4 4 2" xfId="18705" xr:uid="{00000000-0005-0000-0000-0000BF870000}"/>
    <cellStyle name="Normal 7 4 2 4 4 2 2" xfId="42050" xr:uid="{00000000-0005-0000-0000-0000C0870000}"/>
    <cellStyle name="Normal 7 4 2 4 4 3" xfId="13551" xr:uid="{00000000-0005-0000-0000-0000C1870000}"/>
    <cellStyle name="Normal 7 4 2 4 4 3 2" xfId="36735" xr:uid="{00000000-0005-0000-0000-0000C2870000}"/>
    <cellStyle name="Normal 7 4 2 4 4 4" xfId="31425" xr:uid="{00000000-0005-0000-0000-0000C3870000}"/>
    <cellStyle name="Normal 7 4 2 4 4 5" xfId="26110" xr:uid="{00000000-0005-0000-0000-0000C4870000}"/>
    <cellStyle name="Normal 7 4 2 4 5" xfId="15332" xr:uid="{00000000-0005-0000-0000-0000C5870000}"/>
    <cellStyle name="Normal 7 4 2 4 5 2" xfId="38519" xr:uid="{00000000-0005-0000-0000-0000C6870000}"/>
    <cellStyle name="Normal 7 4 2 4 6" xfId="10023" xr:uid="{00000000-0005-0000-0000-0000C7870000}"/>
    <cellStyle name="Normal 7 4 2 4 6 2" xfId="33204" xr:uid="{00000000-0005-0000-0000-0000C8870000}"/>
    <cellStyle name="Normal 7 4 2 4 7" xfId="20650" xr:uid="{00000000-0005-0000-0000-0000C9870000}"/>
    <cellStyle name="Normal 7 4 2 4 7 2" xfId="27894" xr:uid="{00000000-0005-0000-0000-0000CA870000}"/>
    <cellStyle name="Normal 7 4 2 4 8" xfId="22579" xr:uid="{00000000-0005-0000-0000-0000CB870000}"/>
    <cellStyle name="Normal 7 4 2 4 9" xfId="43845" xr:uid="{00000000-0005-0000-0000-0000CC870000}"/>
    <cellStyle name="Normal 7 4 2 5" xfId="635" xr:uid="{00000000-0005-0000-0000-0000CD870000}"/>
    <cellStyle name="Normal 7 4 2 5 10" xfId="2599" xr:uid="{00000000-0005-0000-0000-0000CE870000}"/>
    <cellStyle name="Normal 7 4 2 5 2" xfId="6229" xr:uid="{00000000-0005-0000-0000-0000CF870000}"/>
    <cellStyle name="Normal 7 4 2 5 2 2" xfId="16672" xr:uid="{00000000-0005-0000-0000-0000D0870000}"/>
    <cellStyle name="Normal 7 4 2 5 2 2 2" xfId="39876" xr:uid="{00000000-0005-0000-0000-0000D1870000}"/>
    <cellStyle name="Normal 7 4 2 5 2 3" xfId="11378" xr:uid="{00000000-0005-0000-0000-0000D2870000}"/>
    <cellStyle name="Normal 7 4 2 5 2 3 2" xfId="34561" xr:uid="{00000000-0005-0000-0000-0000D3870000}"/>
    <cellStyle name="Normal 7 4 2 5 2 4" xfId="29251" xr:uid="{00000000-0005-0000-0000-0000D4870000}"/>
    <cellStyle name="Normal 7 4 2 5 2 5" xfId="23936" xr:uid="{00000000-0005-0000-0000-0000D5870000}"/>
    <cellStyle name="Normal 7 4 2 5 3" xfId="7961" xr:uid="{00000000-0005-0000-0000-0000D6870000}"/>
    <cellStyle name="Normal 7 4 2 5 3 2" xfId="18300" xr:uid="{00000000-0005-0000-0000-0000D7870000}"/>
    <cellStyle name="Normal 7 4 2 5 3 2 2" xfId="41644" xr:uid="{00000000-0005-0000-0000-0000D8870000}"/>
    <cellStyle name="Normal 7 4 2 5 3 3" xfId="13145" xr:uid="{00000000-0005-0000-0000-0000D9870000}"/>
    <cellStyle name="Normal 7 4 2 5 3 3 2" xfId="36329" xr:uid="{00000000-0005-0000-0000-0000DA870000}"/>
    <cellStyle name="Normal 7 4 2 5 3 4" xfId="31019" xr:uid="{00000000-0005-0000-0000-0000DB870000}"/>
    <cellStyle name="Normal 7 4 2 5 3 5" xfId="25704" xr:uid="{00000000-0005-0000-0000-0000DC870000}"/>
    <cellStyle name="Normal 7 4 2 5 4" xfId="14926" xr:uid="{00000000-0005-0000-0000-0000DD870000}"/>
    <cellStyle name="Normal 7 4 2 5 4 2" xfId="38113" xr:uid="{00000000-0005-0000-0000-0000DE870000}"/>
    <cellStyle name="Normal 7 4 2 5 5" xfId="9617" xr:uid="{00000000-0005-0000-0000-0000DF870000}"/>
    <cellStyle name="Normal 7 4 2 5 5 2" xfId="32798" xr:uid="{00000000-0005-0000-0000-0000E0870000}"/>
    <cellStyle name="Normal 7 4 2 5 6" xfId="20244" xr:uid="{00000000-0005-0000-0000-0000E1870000}"/>
    <cellStyle name="Normal 7 4 2 5 6 2" xfId="27488" xr:uid="{00000000-0005-0000-0000-0000E2870000}"/>
    <cellStyle name="Normal 7 4 2 5 7" xfId="22173" xr:uid="{00000000-0005-0000-0000-0000E3870000}"/>
    <cellStyle name="Normal 7 4 2 5 8" xfId="43439" xr:uid="{00000000-0005-0000-0000-0000E4870000}"/>
    <cellStyle name="Normal 7 4 2 5 9" xfId="5503" xr:uid="{00000000-0005-0000-0000-0000E5870000}"/>
    <cellStyle name="Normal 7 4 2 6" xfId="1462" xr:uid="{00000000-0005-0000-0000-0000E6870000}"/>
    <cellStyle name="Normal 7 4 2 6 10" xfId="3411" xr:uid="{00000000-0005-0000-0000-0000E7870000}"/>
    <cellStyle name="Normal 7 4 2 6 2" xfId="7028" xr:uid="{00000000-0005-0000-0000-0000E8870000}"/>
    <cellStyle name="Normal 7 4 2 6 2 2" xfId="17400" xr:uid="{00000000-0005-0000-0000-0000E9870000}"/>
    <cellStyle name="Normal 7 4 2 6 2 2 2" xfId="40688" xr:uid="{00000000-0005-0000-0000-0000EA870000}"/>
    <cellStyle name="Normal 7 4 2 6 2 3" xfId="12190" xr:uid="{00000000-0005-0000-0000-0000EB870000}"/>
    <cellStyle name="Normal 7 4 2 6 2 3 2" xfId="35373" xr:uid="{00000000-0005-0000-0000-0000EC870000}"/>
    <cellStyle name="Normal 7 4 2 6 2 4" xfId="30063" xr:uid="{00000000-0005-0000-0000-0000ED870000}"/>
    <cellStyle name="Normal 7 4 2 6 2 5" xfId="24748" xr:uid="{00000000-0005-0000-0000-0000EE870000}"/>
    <cellStyle name="Normal 7 4 2 6 3" xfId="8689" xr:uid="{00000000-0005-0000-0000-0000EF870000}"/>
    <cellStyle name="Normal 7 4 2 6 3 2" xfId="19111" xr:uid="{00000000-0005-0000-0000-0000F0870000}"/>
    <cellStyle name="Normal 7 4 2 6 3 2 2" xfId="42456" xr:uid="{00000000-0005-0000-0000-0000F1870000}"/>
    <cellStyle name="Normal 7 4 2 6 3 3" xfId="13957" xr:uid="{00000000-0005-0000-0000-0000F2870000}"/>
    <cellStyle name="Normal 7 4 2 6 3 3 2" xfId="37141" xr:uid="{00000000-0005-0000-0000-0000F3870000}"/>
    <cellStyle name="Normal 7 4 2 6 3 4" xfId="31831" xr:uid="{00000000-0005-0000-0000-0000F4870000}"/>
    <cellStyle name="Normal 7 4 2 6 3 5" xfId="26516" xr:uid="{00000000-0005-0000-0000-0000F5870000}"/>
    <cellStyle name="Normal 7 4 2 6 4" xfId="15738" xr:uid="{00000000-0005-0000-0000-0000F6870000}"/>
    <cellStyle name="Normal 7 4 2 6 4 2" xfId="38925" xr:uid="{00000000-0005-0000-0000-0000F7870000}"/>
    <cellStyle name="Normal 7 4 2 6 5" xfId="10429" xr:uid="{00000000-0005-0000-0000-0000F8870000}"/>
    <cellStyle name="Normal 7 4 2 6 5 2" xfId="33610" xr:uid="{00000000-0005-0000-0000-0000F9870000}"/>
    <cellStyle name="Normal 7 4 2 6 6" xfId="21056" xr:uid="{00000000-0005-0000-0000-0000FA870000}"/>
    <cellStyle name="Normal 7 4 2 6 6 2" xfId="28300" xr:uid="{00000000-0005-0000-0000-0000FB870000}"/>
    <cellStyle name="Normal 7 4 2 6 7" xfId="22985" xr:uid="{00000000-0005-0000-0000-0000FC870000}"/>
    <cellStyle name="Normal 7 4 2 6 8" xfId="44251" xr:uid="{00000000-0005-0000-0000-0000FD870000}"/>
    <cellStyle name="Normal 7 4 2 6 9" xfId="5504" xr:uid="{00000000-0005-0000-0000-0000FE870000}"/>
    <cellStyle name="Normal 7 4 2 7" xfId="6096" xr:uid="{00000000-0005-0000-0000-0000FF870000}"/>
    <cellStyle name="Normal 7 4 2 7 2" xfId="16539" xr:uid="{00000000-0005-0000-0000-000000880000}"/>
    <cellStyle name="Normal 7 4 2 7 2 2" xfId="39742" xr:uid="{00000000-0005-0000-0000-000001880000}"/>
    <cellStyle name="Normal 7 4 2 7 3" xfId="11244" xr:uid="{00000000-0005-0000-0000-000002880000}"/>
    <cellStyle name="Normal 7 4 2 7 3 2" xfId="34427" xr:uid="{00000000-0005-0000-0000-000003880000}"/>
    <cellStyle name="Normal 7 4 2 7 4" xfId="29117" xr:uid="{00000000-0005-0000-0000-000004880000}"/>
    <cellStyle name="Normal 7 4 2 7 5" xfId="23802" xr:uid="{00000000-0005-0000-0000-000005880000}"/>
    <cellStyle name="Normal 7 4 2 8" xfId="7828" xr:uid="{00000000-0005-0000-0000-000006880000}"/>
    <cellStyle name="Normal 7 4 2 8 2" xfId="18167" xr:uid="{00000000-0005-0000-0000-000007880000}"/>
    <cellStyle name="Normal 7 4 2 8 2 2" xfId="41510" xr:uid="{00000000-0005-0000-0000-000008880000}"/>
    <cellStyle name="Normal 7 4 2 8 3" xfId="13011" xr:uid="{00000000-0005-0000-0000-000009880000}"/>
    <cellStyle name="Normal 7 4 2 8 3 2" xfId="36195" xr:uid="{00000000-0005-0000-0000-00000A880000}"/>
    <cellStyle name="Normal 7 4 2 8 4" xfId="30885" xr:uid="{00000000-0005-0000-0000-00000B880000}"/>
    <cellStyle name="Normal 7 4 2 8 5" xfId="25570" xr:uid="{00000000-0005-0000-0000-00000C880000}"/>
    <cellStyle name="Normal 7 4 2 9" xfId="14792" xr:uid="{00000000-0005-0000-0000-00000D880000}"/>
    <cellStyle name="Normal 7 4 2 9 2" xfId="37979" xr:uid="{00000000-0005-0000-0000-00000E880000}"/>
    <cellStyle name="Normal 7 4 3" xfId="711" xr:uid="{00000000-0005-0000-0000-00000F880000}"/>
    <cellStyle name="Normal 7 4 3 10" xfId="43512" xr:uid="{00000000-0005-0000-0000-000010880000}"/>
    <cellStyle name="Normal 7 4 3 11" xfId="5505" xr:uid="{00000000-0005-0000-0000-000011880000}"/>
    <cellStyle name="Normal 7 4 3 12" xfId="2672" xr:uid="{00000000-0005-0000-0000-000012880000}"/>
    <cellStyle name="Normal 7 4 3 2" xfId="1127" xr:uid="{00000000-0005-0000-0000-000013880000}"/>
    <cellStyle name="Normal 7 4 3 2 10" xfId="5506" xr:uid="{00000000-0005-0000-0000-000014880000}"/>
    <cellStyle name="Normal 7 4 3 2 11" xfId="3078" xr:uid="{00000000-0005-0000-0000-000015880000}"/>
    <cellStyle name="Normal 7 4 3 2 2" xfId="1942" xr:uid="{00000000-0005-0000-0000-000016880000}"/>
    <cellStyle name="Normal 7 4 3 2 2 10" xfId="3890" xr:uid="{00000000-0005-0000-0000-000017880000}"/>
    <cellStyle name="Normal 7 4 3 2 2 2" xfId="7500" xr:uid="{00000000-0005-0000-0000-000018880000}"/>
    <cellStyle name="Normal 7 4 3 2 2 2 2" xfId="17843" xr:uid="{00000000-0005-0000-0000-000019880000}"/>
    <cellStyle name="Normal 7 4 3 2 2 2 2 2" xfId="41167" xr:uid="{00000000-0005-0000-0000-00001A880000}"/>
    <cellStyle name="Normal 7 4 3 2 2 2 3" xfId="12669" xr:uid="{00000000-0005-0000-0000-00001B880000}"/>
    <cellStyle name="Normal 7 4 3 2 2 2 3 2" xfId="35852" xr:uid="{00000000-0005-0000-0000-00001C880000}"/>
    <cellStyle name="Normal 7 4 3 2 2 2 4" xfId="30542" xr:uid="{00000000-0005-0000-0000-00001D880000}"/>
    <cellStyle name="Normal 7 4 3 2 2 2 5" xfId="25227" xr:uid="{00000000-0005-0000-0000-00001E880000}"/>
    <cellStyle name="Normal 7 4 3 2 2 3" xfId="9133" xr:uid="{00000000-0005-0000-0000-00001F880000}"/>
    <cellStyle name="Normal 7 4 3 2 2 3 2" xfId="19590" xr:uid="{00000000-0005-0000-0000-000020880000}"/>
    <cellStyle name="Normal 7 4 3 2 2 3 2 2" xfId="42935" xr:uid="{00000000-0005-0000-0000-000021880000}"/>
    <cellStyle name="Normal 7 4 3 2 2 3 3" xfId="14436" xr:uid="{00000000-0005-0000-0000-000022880000}"/>
    <cellStyle name="Normal 7 4 3 2 2 3 3 2" xfId="37620" xr:uid="{00000000-0005-0000-0000-000023880000}"/>
    <cellStyle name="Normal 7 4 3 2 2 3 4" xfId="32310" xr:uid="{00000000-0005-0000-0000-000024880000}"/>
    <cellStyle name="Normal 7 4 3 2 2 3 5" xfId="26995" xr:uid="{00000000-0005-0000-0000-000025880000}"/>
    <cellStyle name="Normal 7 4 3 2 2 4" xfId="16217" xr:uid="{00000000-0005-0000-0000-000026880000}"/>
    <cellStyle name="Normal 7 4 3 2 2 4 2" xfId="39404" xr:uid="{00000000-0005-0000-0000-000027880000}"/>
    <cellStyle name="Normal 7 4 3 2 2 5" xfId="10908" xr:uid="{00000000-0005-0000-0000-000028880000}"/>
    <cellStyle name="Normal 7 4 3 2 2 5 2" xfId="34089" xr:uid="{00000000-0005-0000-0000-000029880000}"/>
    <cellStyle name="Normal 7 4 3 2 2 6" xfId="21535" xr:uid="{00000000-0005-0000-0000-00002A880000}"/>
    <cellStyle name="Normal 7 4 3 2 2 6 2" xfId="28779" xr:uid="{00000000-0005-0000-0000-00002B880000}"/>
    <cellStyle name="Normal 7 4 3 2 2 7" xfId="23464" xr:uid="{00000000-0005-0000-0000-00002C880000}"/>
    <cellStyle name="Normal 7 4 3 2 2 8" xfId="44730" xr:uid="{00000000-0005-0000-0000-00002D880000}"/>
    <cellStyle name="Normal 7 4 3 2 2 9" xfId="5507" xr:uid="{00000000-0005-0000-0000-00002E880000}"/>
    <cellStyle name="Normal 7 4 3 2 3" xfId="6700" xr:uid="{00000000-0005-0000-0000-00002F880000}"/>
    <cellStyle name="Normal 7 4 3 2 3 2" xfId="17091" xr:uid="{00000000-0005-0000-0000-000030880000}"/>
    <cellStyle name="Normal 7 4 3 2 3 2 2" xfId="40355" xr:uid="{00000000-0005-0000-0000-000031880000}"/>
    <cellStyle name="Normal 7 4 3 2 3 3" xfId="11857" xr:uid="{00000000-0005-0000-0000-000032880000}"/>
    <cellStyle name="Normal 7 4 3 2 3 3 2" xfId="35040" xr:uid="{00000000-0005-0000-0000-000033880000}"/>
    <cellStyle name="Normal 7 4 3 2 3 4" xfId="29730" xr:uid="{00000000-0005-0000-0000-000034880000}"/>
    <cellStyle name="Normal 7 4 3 2 3 5" xfId="24415" xr:uid="{00000000-0005-0000-0000-000035880000}"/>
    <cellStyle name="Normal 7 4 3 2 4" xfId="8380" xr:uid="{00000000-0005-0000-0000-000036880000}"/>
    <cellStyle name="Normal 7 4 3 2 4 2" xfId="18778" xr:uid="{00000000-0005-0000-0000-000037880000}"/>
    <cellStyle name="Normal 7 4 3 2 4 2 2" xfId="42123" xr:uid="{00000000-0005-0000-0000-000038880000}"/>
    <cellStyle name="Normal 7 4 3 2 4 3" xfId="13624" xr:uid="{00000000-0005-0000-0000-000039880000}"/>
    <cellStyle name="Normal 7 4 3 2 4 3 2" xfId="36808" xr:uid="{00000000-0005-0000-0000-00003A880000}"/>
    <cellStyle name="Normal 7 4 3 2 4 4" xfId="31498" xr:uid="{00000000-0005-0000-0000-00003B880000}"/>
    <cellStyle name="Normal 7 4 3 2 4 5" xfId="26183" xr:uid="{00000000-0005-0000-0000-00003C880000}"/>
    <cellStyle name="Normal 7 4 3 2 5" xfId="15405" xr:uid="{00000000-0005-0000-0000-00003D880000}"/>
    <cellStyle name="Normal 7 4 3 2 5 2" xfId="38592" xr:uid="{00000000-0005-0000-0000-00003E880000}"/>
    <cellStyle name="Normal 7 4 3 2 6" xfId="10096" xr:uid="{00000000-0005-0000-0000-00003F880000}"/>
    <cellStyle name="Normal 7 4 3 2 6 2" xfId="33277" xr:uid="{00000000-0005-0000-0000-000040880000}"/>
    <cellStyle name="Normal 7 4 3 2 7" xfId="20723" xr:uid="{00000000-0005-0000-0000-000041880000}"/>
    <cellStyle name="Normal 7 4 3 2 7 2" xfId="27967" xr:uid="{00000000-0005-0000-0000-000042880000}"/>
    <cellStyle name="Normal 7 4 3 2 8" xfId="22652" xr:uid="{00000000-0005-0000-0000-000043880000}"/>
    <cellStyle name="Normal 7 4 3 2 9" xfId="43918" xr:uid="{00000000-0005-0000-0000-000044880000}"/>
    <cellStyle name="Normal 7 4 3 3" xfId="1535" xr:uid="{00000000-0005-0000-0000-000045880000}"/>
    <cellStyle name="Normal 7 4 3 3 10" xfId="3484" xr:uid="{00000000-0005-0000-0000-000046880000}"/>
    <cellStyle name="Normal 7 4 3 3 2" xfId="7100" xr:uid="{00000000-0005-0000-0000-000047880000}"/>
    <cellStyle name="Normal 7 4 3 3 2 2" xfId="17461" xr:uid="{00000000-0005-0000-0000-000048880000}"/>
    <cellStyle name="Normal 7 4 3 3 2 2 2" xfId="40761" xr:uid="{00000000-0005-0000-0000-000049880000}"/>
    <cellStyle name="Normal 7 4 3 3 2 3" xfId="12263" xr:uid="{00000000-0005-0000-0000-00004A880000}"/>
    <cellStyle name="Normal 7 4 3 3 2 3 2" xfId="35446" xr:uid="{00000000-0005-0000-0000-00004B880000}"/>
    <cellStyle name="Normal 7 4 3 3 2 4" xfId="30136" xr:uid="{00000000-0005-0000-0000-00004C880000}"/>
    <cellStyle name="Normal 7 4 3 3 2 5" xfId="24821" xr:uid="{00000000-0005-0000-0000-00004D880000}"/>
    <cellStyle name="Normal 7 4 3 3 3" xfId="8750" xr:uid="{00000000-0005-0000-0000-00004E880000}"/>
    <cellStyle name="Normal 7 4 3 3 3 2" xfId="19184" xr:uid="{00000000-0005-0000-0000-00004F880000}"/>
    <cellStyle name="Normal 7 4 3 3 3 2 2" xfId="42529" xr:uid="{00000000-0005-0000-0000-000050880000}"/>
    <cellStyle name="Normal 7 4 3 3 3 3" xfId="14030" xr:uid="{00000000-0005-0000-0000-000051880000}"/>
    <cellStyle name="Normal 7 4 3 3 3 3 2" xfId="37214" xr:uid="{00000000-0005-0000-0000-000052880000}"/>
    <cellStyle name="Normal 7 4 3 3 3 4" xfId="31904" xr:uid="{00000000-0005-0000-0000-000053880000}"/>
    <cellStyle name="Normal 7 4 3 3 3 5" xfId="26589" xr:uid="{00000000-0005-0000-0000-000054880000}"/>
    <cellStyle name="Normal 7 4 3 3 4" xfId="15811" xr:uid="{00000000-0005-0000-0000-000055880000}"/>
    <cellStyle name="Normal 7 4 3 3 4 2" xfId="38998" xr:uid="{00000000-0005-0000-0000-000056880000}"/>
    <cellStyle name="Normal 7 4 3 3 5" xfId="10502" xr:uid="{00000000-0005-0000-0000-000057880000}"/>
    <cellStyle name="Normal 7 4 3 3 5 2" xfId="33683" xr:uid="{00000000-0005-0000-0000-000058880000}"/>
    <cellStyle name="Normal 7 4 3 3 6" xfId="21129" xr:uid="{00000000-0005-0000-0000-000059880000}"/>
    <cellStyle name="Normal 7 4 3 3 6 2" xfId="28373" xr:uid="{00000000-0005-0000-0000-00005A880000}"/>
    <cellStyle name="Normal 7 4 3 3 7" xfId="23058" xr:uid="{00000000-0005-0000-0000-00005B880000}"/>
    <cellStyle name="Normal 7 4 3 3 8" xfId="44324" xr:uid="{00000000-0005-0000-0000-00005C880000}"/>
    <cellStyle name="Normal 7 4 3 3 9" xfId="5508" xr:uid="{00000000-0005-0000-0000-00005D880000}"/>
    <cellStyle name="Normal 7 4 3 4" xfId="6301" xr:uid="{00000000-0005-0000-0000-00005E880000}"/>
    <cellStyle name="Normal 7 4 3 4 2" xfId="16733" xr:uid="{00000000-0005-0000-0000-00005F880000}"/>
    <cellStyle name="Normal 7 4 3 4 2 2" xfId="39949" xr:uid="{00000000-0005-0000-0000-000060880000}"/>
    <cellStyle name="Normal 7 4 3 4 3" xfId="11451" xr:uid="{00000000-0005-0000-0000-000061880000}"/>
    <cellStyle name="Normal 7 4 3 4 3 2" xfId="34634" xr:uid="{00000000-0005-0000-0000-000062880000}"/>
    <cellStyle name="Normal 7 4 3 4 4" xfId="29324" xr:uid="{00000000-0005-0000-0000-000063880000}"/>
    <cellStyle name="Normal 7 4 3 4 5" xfId="24009" xr:uid="{00000000-0005-0000-0000-000064880000}"/>
    <cellStyle name="Normal 7 4 3 5" xfId="8022" xr:uid="{00000000-0005-0000-0000-000065880000}"/>
    <cellStyle name="Normal 7 4 3 5 2" xfId="18373" xr:uid="{00000000-0005-0000-0000-000066880000}"/>
    <cellStyle name="Normal 7 4 3 5 2 2" xfId="41717" xr:uid="{00000000-0005-0000-0000-000067880000}"/>
    <cellStyle name="Normal 7 4 3 5 3" xfId="13218" xr:uid="{00000000-0005-0000-0000-000068880000}"/>
    <cellStyle name="Normal 7 4 3 5 3 2" xfId="36402" xr:uid="{00000000-0005-0000-0000-000069880000}"/>
    <cellStyle name="Normal 7 4 3 5 4" xfId="31092" xr:uid="{00000000-0005-0000-0000-00006A880000}"/>
    <cellStyle name="Normal 7 4 3 5 5" xfId="25777" xr:uid="{00000000-0005-0000-0000-00006B880000}"/>
    <cellStyle name="Normal 7 4 3 6" xfId="14999" xr:uid="{00000000-0005-0000-0000-00006C880000}"/>
    <cellStyle name="Normal 7 4 3 6 2" xfId="38186" xr:uid="{00000000-0005-0000-0000-00006D880000}"/>
    <cellStyle name="Normal 7 4 3 7" xfId="9690" xr:uid="{00000000-0005-0000-0000-00006E880000}"/>
    <cellStyle name="Normal 7 4 3 7 2" xfId="32871" xr:uid="{00000000-0005-0000-0000-00006F880000}"/>
    <cellStyle name="Normal 7 4 3 8" xfId="20317" xr:uid="{00000000-0005-0000-0000-000070880000}"/>
    <cellStyle name="Normal 7 4 3 8 2" xfId="27561" xr:uid="{00000000-0005-0000-0000-000071880000}"/>
    <cellStyle name="Normal 7 4 3 9" xfId="22246" xr:uid="{00000000-0005-0000-0000-000072880000}"/>
    <cellStyle name="Normal 7 4 4" xfId="848" xr:uid="{00000000-0005-0000-0000-000073880000}"/>
    <cellStyle name="Normal 7 4 4 10" xfId="43641" xr:uid="{00000000-0005-0000-0000-000074880000}"/>
    <cellStyle name="Normal 7 4 4 11" xfId="5509" xr:uid="{00000000-0005-0000-0000-000075880000}"/>
    <cellStyle name="Normal 7 4 4 12" xfId="2801" xr:uid="{00000000-0005-0000-0000-000076880000}"/>
    <cellStyle name="Normal 7 4 4 2" xfId="1256" xr:uid="{00000000-0005-0000-0000-000077880000}"/>
    <cellStyle name="Normal 7 4 4 2 10" xfId="5510" xr:uid="{00000000-0005-0000-0000-000078880000}"/>
    <cellStyle name="Normal 7 4 4 2 11" xfId="3207" xr:uid="{00000000-0005-0000-0000-000079880000}"/>
    <cellStyle name="Normal 7 4 4 2 2" xfId="2071" xr:uid="{00000000-0005-0000-0000-00007A880000}"/>
    <cellStyle name="Normal 7 4 4 2 2 10" xfId="4019" xr:uid="{00000000-0005-0000-0000-00007B880000}"/>
    <cellStyle name="Normal 7 4 4 2 2 2" xfId="7627" xr:uid="{00000000-0005-0000-0000-00007C880000}"/>
    <cellStyle name="Normal 7 4 4 2 2 2 2" xfId="17960" xr:uid="{00000000-0005-0000-0000-00007D880000}"/>
    <cellStyle name="Normal 7 4 4 2 2 2 2 2" xfId="41296" xr:uid="{00000000-0005-0000-0000-00007E880000}"/>
    <cellStyle name="Normal 7 4 4 2 2 2 3" xfId="12798" xr:uid="{00000000-0005-0000-0000-00007F880000}"/>
    <cellStyle name="Normal 7 4 4 2 2 2 3 2" xfId="35981" xr:uid="{00000000-0005-0000-0000-000080880000}"/>
    <cellStyle name="Normal 7 4 4 2 2 2 4" xfId="30671" xr:uid="{00000000-0005-0000-0000-000081880000}"/>
    <cellStyle name="Normal 7 4 4 2 2 2 5" xfId="25356" xr:uid="{00000000-0005-0000-0000-000082880000}"/>
    <cellStyle name="Normal 7 4 4 2 2 3" xfId="9250" xr:uid="{00000000-0005-0000-0000-000083880000}"/>
    <cellStyle name="Normal 7 4 4 2 2 3 2" xfId="19719" xr:uid="{00000000-0005-0000-0000-000084880000}"/>
    <cellStyle name="Normal 7 4 4 2 2 3 2 2" xfId="43064" xr:uid="{00000000-0005-0000-0000-000085880000}"/>
    <cellStyle name="Normal 7 4 4 2 2 3 3" xfId="14565" xr:uid="{00000000-0005-0000-0000-000086880000}"/>
    <cellStyle name="Normal 7 4 4 2 2 3 3 2" xfId="37749" xr:uid="{00000000-0005-0000-0000-000087880000}"/>
    <cellStyle name="Normal 7 4 4 2 2 3 4" xfId="32439" xr:uid="{00000000-0005-0000-0000-000088880000}"/>
    <cellStyle name="Normal 7 4 4 2 2 3 5" xfId="27124" xr:uid="{00000000-0005-0000-0000-000089880000}"/>
    <cellStyle name="Normal 7 4 4 2 2 4" xfId="16346" xr:uid="{00000000-0005-0000-0000-00008A880000}"/>
    <cellStyle name="Normal 7 4 4 2 2 4 2" xfId="39533" xr:uid="{00000000-0005-0000-0000-00008B880000}"/>
    <cellStyle name="Normal 7 4 4 2 2 5" xfId="11037" xr:uid="{00000000-0005-0000-0000-00008C880000}"/>
    <cellStyle name="Normal 7 4 4 2 2 5 2" xfId="34218" xr:uid="{00000000-0005-0000-0000-00008D880000}"/>
    <cellStyle name="Normal 7 4 4 2 2 6" xfId="21664" xr:uid="{00000000-0005-0000-0000-00008E880000}"/>
    <cellStyle name="Normal 7 4 4 2 2 6 2" xfId="28908" xr:uid="{00000000-0005-0000-0000-00008F880000}"/>
    <cellStyle name="Normal 7 4 4 2 2 7" xfId="23593" xr:uid="{00000000-0005-0000-0000-000090880000}"/>
    <cellStyle name="Normal 7 4 4 2 2 8" xfId="44859" xr:uid="{00000000-0005-0000-0000-000091880000}"/>
    <cellStyle name="Normal 7 4 4 2 2 9" xfId="5511" xr:uid="{00000000-0005-0000-0000-000092880000}"/>
    <cellStyle name="Normal 7 4 4 2 3" xfId="6827" xr:uid="{00000000-0005-0000-0000-000093880000}"/>
    <cellStyle name="Normal 7 4 4 2 3 2" xfId="17196" xr:uid="{00000000-0005-0000-0000-000094880000}"/>
    <cellStyle name="Normal 7 4 4 2 3 2 2" xfId="40484" xr:uid="{00000000-0005-0000-0000-000095880000}"/>
    <cellStyle name="Normal 7 4 4 2 3 3" xfId="11986" xr:uid="{00000000-0005-0000-0000-000096880000}"/>
    <cellStyle name="Normal 7 4 4 2 3 3 2" xfId="35169" xr:uid="{00000000-0005-0000-0000-000097880000}"/>
    <cellStyle name="Normal 7 4 4 2 3 4" xfId="29859" xr:uid="{00000000-0005-0000-0000-000098880000}"/>
    <cellStyle name="Normal 7 4 4 2 3 5" xfId="24544" xr:uid="{00000000-0005-0000-0000-000099880000}"/>
    <cellStyle name="Normal 7 4 4 2 4" xfId="8485" xr:uid="{00000000-0005-0000-0000-00009A880000}"/>
    <cellStyle name="Normal 7 4 4 2 4 2" xfId="18907" xr:uid="{00000000-0005-0000-0000-00009B880000}"/>
    <cellStyle name="Normal 7 4 4 2 4 2 2" xfId="42252" xr:uid="{00000000-0005-0000-0000-00009C880000}"/>
    <cellStyle name="Normal 7 4 4 2 4 3" xfId="13753" xr:uid="{00000000-0005-0000-0000-00009D880000}"/>
    <cellStyle name="Normal 7 4 4 2 4 3 2" xfId="36937" xr:uid="{00000000-0005-0000-0000-00009E880000}"/>
    <cellStyle name="Normal 7 4 4 2 4 4" xfId="31627" xr:uid="{00000000-0005-0000-0000-00009F880000}"/>
    <cellStyle name="Normal 7 4 4 2 4 5" xfId="26312" xr:uid="{00000000-0005-0000-0000-0000A0880000}"/>
    <cellStyle name="Normal 7 4 4 2 5" xfId="15534" xr:uid="{00000000-0005-0000-0000-0000A1880000}"/>
    <cellStyle name="Normal 7 4 4 2 5 2" xfId="38721" xr:uid="{00000000-0005-0000-0000-0000A2880000}"/>
    <cellStyle name="Normal 7 4 4 2 6" xfId="10225" xr:uid="{00000000-0005-0000-0000-0000A3880000}"/>
    <cellStyle name="Normal 7 4 4 2 6 2" xfId="33406" xr:uid="{00000000-0005-0000-0000-0000A4880000}"/>
    <cellStyle name="Normal 7 4 4 2 7" xfId="20852" xr:uid="{00000000-0005-0000-0000-0000A5880000}"/>
    <cellStyle name="Normal 7 4 4 2 7 2" xfId="28096" xr:uid="{00000000-0005-0000-0000-0000A6880000}"/>
    <cellStyle name="Normal 7 4 4 2 8" xfId="22781" xr:uid="{00000000-0005-0000-0000-0000A7880000}"/>
    <cellStyle name="Normal 7 4 4 2 9" xfId="44047" xr:uid="{00000000-0005-0000-0000-0000A8880000}"/>
    <cellStyle name="Normal 7 4 4 3" xfId="1664" xr:uid="{00000000-0005-0000-0000-0000A9880000}"/>
    <cellStyle name="Normal 7 4 4 3 10" xfId="3613" xr:uid="{00000000-0005-0000-0000-0000AA880000}"/>
    <cellStyle name="Normal 7 4 4 3 2" xfId="7227" xr:uid="{00000000-0005-0000-0000-0000AB880000}"/>
    <cellStyle name="Normal 7 4 4 3 2 2" xfId="17578" xr:uid="{00000000-0005-0000-0000-0000AC880000}"/>
    <cellStyle name="Normal 7 4 4 3 2 2 2" xfId="40890" xr:uid="{00000000-0005-0000-0000-0000AD880000}"/>
    <cellStyle name="Normal 7 4 4 3 2 3" xfId="12392" xr:uid="{00000000-0005-0000-0000-0000AE880000}"/>
    <cellStyle name="Normal 7 4 4 3 2 3 2" xfId="35575" xr:uid="{00000000-0005-0000-0000-0000AF880000}"/>
    <cellStyle name="Normal 7 4 4 3 2 4" xfId="30265" xr:uid="{00000000-0005-0000-0000-0000B0880000}"/>
    <cellStyle name="Normal 7 4 4 3 2 5" xfId="24950" xr:uid="{00000000-0005-0000-0000-0000B1880000}"/>
    <cellStyle name="Normal 7 4 4 3 3" xfId="8867" xr:uid="{00000000-0005-0000-0000-0000B2880000}"/>
    <cellStyle name="Normal 7 4 4 3 3 2" xfId="19313" xr:uid="{00000000-0005-0000-0000-0000B3880000}"/>
    <cellStyle name="Normal 7 4 4 3 3 2 2" xfId="42658" xr:uid="{00000000-0005-0000-0000-0000B4880000}"/>
    <cellStyle name="Normal 7 4 4 3 3 3" xfId="14159" xr:uid="{00000000-0005-0000-0000-0000B5880000}"/>
    <cellStyle name="Normal 7 4 4 3 3 3 2" xfId="37343" xr:uid="{00000000-0005-0000-0000-0000B6880000}"/>
    <cellStyle name="Normal 7 4 4 3 3 4" xfId="32033" xr:uid="{00000000-0005-0000-0000-0000B7880000}"/>
    <cellStyle name="Normal 7 4 4 3 3 5" xfId="26718" xr:uid="{00000000-0005-0000-0000-0000B8880000}"/>
    <cellStyle name="Normal 7 4 4 3 4" xfId="15940" xr:uid="{00000000-0005-0000-0000-0000B9880000}"/>
    <cellStyle name="Normal 7 4 4 3 4 2" xfId="39127" xr:uid="{00000000-0005-0000-0000-0000BA880000}"/>
    <cellStyle name="Normal 7 4 4 3 5" xfId="10631" xr:uid="{00000000-0005-0000-0000-0000BB880000}"/>
    <cellStyle name="Normal 7 4 4 3 5 2" xfId="33812" xr:uid="{00000000-0005-0000-0000-0000BC880000}"/>
    <cellStyle name="Normal 7 4 4 3 6" xfId="21258" xr:uid="{00000000-0005-0000-0000-0000BD880000}"/>
    <cellStyle name="Normal 7 4 4 3 6 2" xfId="28502" xr:uid="{00000000-0005-0000-0000-0000BE880000}"/>
    <cellStyle name="Normal 7 4 4 3 7" xfId="23187" xr:uid="{00000000-0005-0000-0000-0000BF880000}"/>
    <cellStyle name="Normal 7 4 4 3 8" xfId="44453" xr:uid="{00000000-0005-0000-0000-0000C0880000}"/>
    <cellStyle name="Normal 7 4 4 3 9" xfId="5512" xr:uid="{00000000-0005-0000-0000-0000C1880000}"/>
    <cellStyle name="Normal 7 4 4 4" xfId="6428" xr:uid="{00000000-0005-0000-0000-0000C2880000}"/>
    <cellStyle name="Normal 7 4 4 4 2" xfId="16838" xr:uid="{00000000-0005-0000-0000-0000C3880000}"/>
    <cellStyle name="Normal 7 4 4 4 2 2" xfId="40078" xr:uid="{00000000-0005-0000-0000-0000C4880000}"/>
    <cellStyle name="Normal 7 4 4 4 3" xfId="11580" xr:uid="{00000000-0005-0000-0000-0000C5880000}"/>
    <cellStyle name="Normal 7 4 4 4 3 2" xfId="34763" xr:uid="{00000000-0005-0000-0000-0000C6880000}"/>
    <cellStyle name="Normal 7 4 4 4 4" xfId="29453" xr:uid="{00000000-0005-0000-0000-0000C7880000}"/>
    <cellStyle name="Normal 7 4 4 4 5" xfId="24138" xr:uid="{00000000-0005-0000-0000-0000C8880000}"/>
    <cellStyle name="Normal 7 4 4 5" xfId="8127" xr:uid="{00000000-0005-0000-0000-0000C9880000}"/>
    <cellStyle name="Normal 7 4 4 5 2" xfId="18502" xr:uid="{00000000-0005-0000-0000-0000CA880000}"/>
    <cellStyle name="Normal 7 4 4 5 2 2" xfId="41846" xr:uid="{00000000-0005-0000-0000-0000CB880000}"/>
    <cellStyle name="Normal 7 4 4 5 3" xfId="13347" xr:uid="{00000000-0005-0000-0000-0000CC880000}"/>
    <cellStyle name="Normal 7 4 4 5 3 2" xfId="36531" xr:uid="{00000000-0005-0000-0000-0000CD880000}"/>
    <cellStyle name="Normal 7 4 4 5 4" xfId="31221" xr:uid="{00000000-0005-0000-0000-0000CE880000}"/>
    <cellStyle name="Normal 7 4 4 5 5" xfId="25906" xr:uid="{00000000-0005-0000-0000-0000CF880000}"/>
    <cellStyle name="Normal 7 4 4 6" xfId="15128" xr:uid="{00000000-0005-0000-0000-0000D0880000}"/>
    <cellStyle name="Normal 7 4 4 6 2" xfId="38315" xr:uid="{00000000-0005-0000-0000-0000D1880000}"/>
    <cellStyle name="Normal 7 4 4 7" xfId="9819" xr:uid="{00000000-0005-0000-0000-0000D2880000}"/>
    <cellStyle name="Normal 7 4 4 7 2" xfId="33000" xr:uid="{00000000-0005-0000-0000-0000D3880000}"/>
    <cellStyle name="Normal 7 4 4 8" xfId="20446" xr:uid="{00000000-0005-0000-0000-0000D4880000}"/>
    <cellStyle name="Normal 7 4 4 8 2" xfId="27690" xr:uid="{00000000-0005-0000-0000-0000D5880000}"/>
    <cellStyle name="Normal 7 4 4 9" xfId="22375" xr:uid="{00000000-0005-0000-0000-0000D6880000}"/>
    <cellStyle name="Normal 7 4 5" xfId="992" xr:uid="{00000000-0005-0000-0000-0000D7880000}"/>
    <cellStyle name="Normal 7 4 5 10" xfId="5513" xr:uid="{00000000-0005-0000-0000-0000D8880000}"/>
    <cellStyle name="Normal 7 4 5 11" xfId="2943" xr:uid="{00000000-0005-0000-0000-0000D9880000}"/>
    <cellStyle name="Normal 7 4 5 2" xfId="1807" xr:uid="{00000000-0005-0000-0000-0000DA880000}"/>
    <cellStyle name="Normal 7 4 5 2 10" xfId="3755" xr:uid="{00000000-0005-0000-0000-0000DB880000}"/>
    <cellStyle name="Normal 7 4 5 2 2" xfId="7367" xr:uid="{00000000-0005-0000-0000-0000DC880000}"/>
    <cellStyle name="Normal 7 4 5 2 2 2" xfId="17720" xr:uid="{00000000-0005-0000-0000-0000DD880000}"/>
    <cellStyle name="Normal 7 4 5 2 2 2 2" xfId="41032" xr:uid="{00000000-0005-0000-0000-0000DE880000}"/>
    <cellStyle name="Normal 7 4 5 2 2 3" xfId="12534" xr:uid="{00000000-0005-0000-0000-0000DF880000}"/>
    <cellStyle name="Normal 7 4 5 2 2 3 2" xfId="35717" xr:uid="{00000000-0005-0000-0000-0000E0880000}"/>
    <cellStyle name="Normal 7 4 5 2 2 4" xfId="30407" xr:uid="{00000000-0005-0000-0000-0000E1880000}"/>
    <cellStyle name="Normal 7 4 5 2 2 5" xfId="25092" xr:uid="{00000000-0005-0000-0000-0000E2880000}"/>
    <cellStyle name="Normal 7 4 5 2 3" xfId="9010" xr:uid="{00000000-0005-0000-0000-0000E3880000}"/>
    <cellStyle name="Normal 7 4 5 2 3 2" xfId="19455" xr:uid="{00000000-0005-0000-0000-0000E4880000}"/>
    <cellStyle name="Normal 7 4 5 2 3 2 2" xfId="42800" xr:uid="{00000000-0005-0000-0000-0000E5880000}"/>
    <cellStyle name="Normal 7 4 5 2 3 3" xfId="14301" xr:uid="{00000000-0005-0000-0000-0000E6880000}"/>
    <cellStyle name="Normal 7 4 5 2 3 3 2" xfId="37485" xr:uid="{00000000-0005-0000-0000-0000E7880000}"/>
    <cellStyle name="Normal 7 4 5 2 3 4" xfId="32175" xr:uid="{00000000-0005-0000-0000-0000E8880000}"/>
    <cellStyle name="Normal 7 4 5 2 3 5" xfId="26860" xr:uid="{00000000-0005-0000-0000-0000E9880000}"/>
    <cellStyle name="Normal 7 4 5 2 4" xfId="16082" xr:uid="{00000000-0005-0000-0000-0000EA880000}"/>
    <cellStyle name="Normal 7 4 5 2 4 2" xfId="39269" xr:uid="{00000000-0005-0000-0000-0000EB880000}"/>
    <cellStyle name="Normal 7 4 5 2 5" xfId="10773" xr:uid="{00000000-0005-0000-0000-0000EC880000}"/>
    <cellStyle name="Normal 7 4 5 2 5 2" xfId="33954" xr:uid="{00000000-0005-0000-0000-0000ED880000}"/>
    <cellStyle name="Normal 7 4 5 2 6" xfId="21400" xr:uid="{00000000-0005-0000-0000-0000EE880000}"/>
    <cellStyle name="Normal 7 4 5 2 6 2" xfId="28644" xr:uid="{00000000-0005-0000-0000-0000EF880000}"/>
    <cellStyle name="Normal 7 4 5 2 7" xfId="23329" xr:uid="{00000000-0005-0000-0000-0000F0880000}"/>
    <cellStyle name="Normal 7 4 5 2 8" xfId="44595" xr:uid="{00000000-0005-0000-0000-0000F1880000}"/>
    <cellStyle name="Normal 7 4 5 2 9" xfId="5514" xr:uid="{00000000-0005-0000-0000-0000F2880000}"/>
    <cellStyle name="Normal 7 4 5 3" xfId="6567" xr:uid="{00000000-0005-0000-0000-0000F3880000}"/>
    <cellStyle name="Normal 7 4 5 3 2" xfId="16968" xr:uid="{00000000-0005-0000-0000-0000F4880000}"/>
    <cellStyle name="Normal 7 4 5 3 2 2" xfId="40220" xr:uid="{00000000-0005-0000-0000-0000F5880000}"/>
    <cellStyle name="Normal 7 4 5 3 3" xfId="11722" xr:uid="{00000000-0005-0000-0000-0000F6880000}"/>
    <cellStyle name="Normal 7 4 5 3 3 2" xfId="34905" xr:uid="{00000000-0005-0000-0000-0000F7880000}"/>
    <cellStyle name="Normal 7 4 5 3 4" xfId="29595" xr:uid="{00000000-0005-0000-0000-0000F8880000}"/>
    <cellStyle name="Normal 7 4 5 3 5" xfId="24280" xr:uid="{00000000-0005-0000-0000-0000F9880000}"/>
    <cellStyle name="Normal 7 4 5 4" xfId="8257" xr:uid="{00000000-0005-0000-0000-0000FA880000}"/>
    <cellStyle name="Normal 7 4 5 4 2" xfId="18643" xr:uid="{00000000-0005-0000-0000-0000FB880000}"/>
    <cellStyle name="Normal 7 4 5 4 2 2" xfId="41988" xr:uid="{00000000-0005-0000-0000-0000FC880000}"/>
    <cellStyle name="Normal 7 4 5 4 3" xfId="13489" xr:uid="{00000000-0005-0000-0000-0000FD880000}"/>
    <cellStyle name="Normal 7 4 5 4 3 2" xfId="36673" xr:uid="{00000000-0005-0000-0000-0000FE880000}"/>
    <cellStyle name="Normal 7 4 5 4 4" xfId="31363" xr:uid="{00000000-0005-0000-0000-0000FF880000}"/>
    <cellStyle name="Normal 7 4 5 4 5" xfId="26048" xr:uid="{00000000-0005-0000-0000-000000890000}"/>
    <cellStyle name="Normal 7 4 5 5" xfId="15270" xr:uid="{00000000-0005-0000-0000-000001890000}"/>
    <cellStyle name="Normal 7 4 5 5 2" xfId="38457" xr:uid="{00000000-0005-0000-0000-000002890000}"/>
    <cellStyle name="Normal 7 4 5 6" xfId="9961" xr:uid="{00000000-0005-0000-0000-000003890000}"/>
    <cellStyle name="Normal 7 4 5 6 2" xfId="33142" xr:uid="{00000000-0005-0000-0000-000004890000}"/>
    <cellStyle name="Normal 7 4 5 7" xfId="20588" xr:uid="{00000000-0005-0000-0000-000005890000}"/>
    <cellStyle name="Normal 7 4 5 7 2" xfId="27832" xr:uid="{00000000-0005-0000-0000-000006890000}"/>
    <cellStyle name="Normal 7 4 5 8" xfId="22517" xr:uid="{00000000-0005-0000-0000-000007890000}"/>
    <cellStyle name="Normal 7 4 5 9" xfId="43783" xr:uid="{00000000-0005-0000-0000-000008890000}"/>
    <cellStyle name="Normal 7 4 6" xfId="573" xr:uid="{00000000-0005-0000-0000-000009890000}"/>
    <cellStyle name="Normal 7 4 6 10" xfId="2537" xr:uid="{00000000-0005-0000-0000-00000A890000}"/>
    <cellStyle name="Normal 7 4 6 2" xfId="6168" xr:uid="{00000000-0005-0000-0000-00000B890000}"/>
    <cellStyle name="Normal 7 4 6 2 2" xfId="16610" xr:uid="{00000000-0005-0000-0000-00000C890000}"/>
    <cellStyle name="Normal 7 4 6 2 2 2" xfId="39814" xr:uid="{00000000-0005-0000-0000-00000D890000}"/>
    <cellStyle name="Normal 7 4 6 2 3" xfId="11316" xr:uid="{00000000-0005-0000-0000-00000E890000}"/>
    <cellStyle name="Normal 7 4 6 2 3 2" xfId="34499" xr:uid="{00000000-0005-0000-0000-00000F890000}"/>
    <cellStyle name="Normal 7 4 6 2 4" xfId="29189" xr:uid="{00000000-0005-0000-0000-000010890000}"/>
    <cellStyle name="Normal 7 4 6 2 5" xfId="23874" xr:uid="{00000000-0005-0000-0000-000011890000}"/>
    <cellStyle name="Normal 7 4 6 3" xfId="7899" xr:uid="{00000000-0005-0000-0000-000012890000}"/>
    <cellStyle name="Normal 7 4 6 3 2" xfId="18238" xr:uid="{00000000-0005-0000-0000-000013890000}"/>
    <cellStyle name="Normal 7 4 6 3 2 2" xfId="41582" xr:uid="{00000000-0005-0000-0000-000014890000}"/>
    <cellStyle name="Normal 7 4 6 3 3" xfId="13083" xr:uid="{00000000-0005-0000-0000-000015890000}"/>
    <cellStyle name="Normal 7 4 6 3 3 2" xfId="36267" xr:uid="{00000000-0005-0000-0000-000016890000}"/>
    <cellStyle name="Normal 7 4 6 3 4" xfId="30957" xr:uid="{00000000-0005-0000-0000-000017890000}"/>
    <cellStyle name="Normal 7 4 6 3 5" xfId="25642" xr:uid="{00000000-0005-0000-0000-000018890000}"/>
    <cellStyle name="Normal 7 4 6 4" xfId="14864" xr:uid="{00000000-0005-0000-0000-000019890000}"/>
    <cellStyle name="Normal 7 4 6 4 2" xfId="38051" xr:uid="{00000000-0005-0000-0000-00001A890000}"/>
    <cellStyle name="Normal 7 4 6 5" xfId="9555" xr:uid="{00000000-0005-0000-0000-00001B890000}"/>
    <cellStyle name="Normal 7 4 6 5 2" xfId="32736" xr:uid="{00000000-0005-0000-0000-00001C890000}"/>
    <cellStyle name="Normal 7 4 6 6" xfId="20182" xr:uid="{00000000-0005-0000-0000-00001D890000}"/>
    <cellStyle name="Normal 7 4 6 6 2" xfId="27426" xr:uid="{00000000-0005-0000-0000-00001E890000}"/>
    <cellStyle name="Normal 7 4 6 7" xfId="22111" xr:uid="{00000000-0005-0000-0000-00001F890000}"/>
    <cellStyle name="Normal 7 4 6 8" xfId="43377" xr:uid="{00000000-0005-0000-0000-000020890000}"/>
    <cellStyle name="Normal 7 4 6 9" xfId="5515" xr:uid="{00000000-0005-0000-0000-000021890000}"/>
    <cellStyle name="Normal 7 4 7" xfId="1400" xr:uid="{00000000-0005-0000-0000-000022890000}"/>
    <cellStyle name="Normal 7 4 7 10" xfId="3349" xr:uid="{00000000-0005-0000-0000-000023890000}"/>
    <cellStyle name="Normal 7 4 7 2" xfId="6967" xr:uid="{00000000-0005-0000-0000-000024890000}"/>
    <cellStyle name="Normal 7 4 7 2 2" xfId="17338" xr:uid="{00000000-0005-0000-0000-000025890000}"/>
    <cellStyle name="Normal 7 4 7 2 2 2" xfId="40626" xr:uid="{00000000-0005-0000-0000-000026890000}"/>
    <cellStyle name="Normal 7 4 7 2 3" xfId="12128" xr:uid="{00000000-0005-0000-0000-000027890000}"/>
    <cellStyle name="Normal 7 4 7 2 3 2" xfId="35311" xr:uid="{00000000-0005-0000-0000-000028890000}"/>
    <cellStyle name="Normal 7 4 7 2 4" xfId="30001" xr:uid="{00000000-0005-0000-0000-000029890000}"/>
    <cellStyle name="Normal 7 4 7 2 5" xfId="24686" xr:uid="{00000000-0005-0000-0000-00002A890000}"/>
    <cellStyle name="Normal 7 4 7 3" xfId="8627" xr:uid="{00000000-0005-0000-0000-00002B890000}"/>
    <cellStyle name="Normal 7 4 7 3 2" xfId="19049" xr:uid="{00000000-0005-0000-0000-00002C890000}"/>
    <cellStyle name="Normal 7 4 7 3 2 2" xfId="42394" xr:uid="{00000000-0005-0000-0000-00002D890000}"/>
    <cellStyle name="Normal 7 4 7 3 3" xfId="13895" xr:uid="{00000000-0005-0000-0000-00002E890000}"/>
    <cellStyle name="Normal 7 4 7 3 3 2" xfId="37079" xr:uid="{00000000-0005-0000-0000-00002F890000}"/>
    <cellStyle name="Normal 7 4 7 3 4" xfId="31769" xr:uid="{00000000-0005-0000-0000-000030890000}"/>
    <cellStyle name="Normal 7 4 7 3 5" xfId="26454" xr:uid="{00000000-0005-0000-0000-000031890000}"/>
    <cellStyle name="Normal 7 4 7 4" xfId="15676" xr:uid="{00000000-0005-0000-0000-000032890000}"/>
    <cellStyle name="Normal 7 4 7 4 2" xfId="38863" xr:uid="{00000000-0005-0000-0000-000033890000}"/>
    <cellStyle name="Normal 7 4 7 5" xfId="10367" xr:uid="{00000000-0005-0000-0000-000034890000}"/>
    <cellStyle name="Normal 7 4 7 5 2" xfId="33548" xr:uid="{00000000-0005-0000-0000-000035890000}"/>
    <cellStyle name="Normal 7 4 7 6" xfId="20994" xr:uid="{00000000-0005-0000-0000-000036890000}"/>
    <cellStyle name="Normal 7 4 7 6 2" xfId="28238" xr:uid="{00000000-0005-0000-0000-000037890000}"/>
    <cellStyle name="Normal 7 4 7 7" xfId="22923" xr:uid="{00000000-0005-0000-0000-000038890000}"/>
    <cellStyle name="Normal 7 4 7 8" xfId="44189" xr:uid="{00000000-0005-0000-0000-000039890000}"/>
    <cellStyle name="Normal 7 4 7 9" xfId="5516" xr:uid="{00000000-0005-0000-0000-00003A890000}"/>
    <cellStyle name="Normal 7 4 8" xfId="6035" xr:uid="{00000000-0005-0000-0000-00003B890000}"/>
    <cellStyle name="Normal 7 4 8 2" xfId="16490" xr:uid="{00000000-0005-0000-0000-00003C890000}"/>
    <cellStyle name="Normal 7 4 8 2 2" xfId="39680" xr:uid="{00000000-0005-0000-0000-00003D890000}"/>
    <cellStyle name="Normal 7 4 8 3" xfId="11182" xr:uid="{00000000-0005-0000-0000-00003E890000}"/>
    <cellStyle name="Normal 7 4 8 3 2" xfId="34365" xr:uid="{00000000-0005-0000-0000-00003F890000}"/>
    <cellStyle name="Normal 7 4 8 4" xfId="29055" xr:uid="{00000000-0005-0000-0000-000040890000}"/>
    <cellStyle name="Normal 7 4 8 5" xfId="23740" xr:uid="{00000000-0005-0000-0000-000041890000}"/>
    <cellStyle name="Normal 7 4 9" xfId="7778" xr:uid="{00000000-0005-0000-0000-000042890000}"/>
    <cellStyle name="Normal 7 4 9 2" xfId="18106" xr:uid="{00000000-0005-0000-0000-000043890000}"/>
    <cellStyle name="Normal 7 4 9 2 2" xfId="41448" xr:uid="{00000000-0005-0000-0000-000044890000}"/>
    <cellStyle name="Normal 7 4 9 3" xfId="12949" xr:uid="{00000000-0005-0000-0000-000045890000}"/>
    <cellStyle name="Normal 7 4 9 3 2" xfId="36133" xr:uid="{00000000-0005-0000-0000-000046890000}"/>
    <cellStyle name="Normal 7 4 9 4" xfId="30823" xr:uid="{00000000-0005-0000-0000-000047890000}"/>
    <cellStyle name="Normal 7 4 9 5" xfId="25508" xr:uid="{00000000-0005-0000-0000-000048890000}"/>
    <cellStyle name="Normal 7 5" xfId="439" xr:uid="{00000000-0005-0000-0000-000049890000}"/>
    <cellStyle name="Normal 7 5 10" xfId="9399" xr:uid="{00000000-0005-0000-0000-00004A890000}"/>
    <cellStyle name="Normal 7 5 10 2" xfId="32580" xr:uid="{00000000-0005-0000-0000-00004B890000}"/>
    <cellStyle name="Normal 7 5 11" xfId="20049" xr:uid="{00000000-0005-0000-0000-00004C890000}"/>
    <cellStyle name="Normal 7 5 11 2" xfId="27270" xr:uid="{00000000-0005-0000-0000-00004D890000}"/>
    <cellStyle name="Normal 7 5 12" xfId="21955" xr:uid="{00000000-0005-0000-0000-00004E890000}"/>
    <cellStyle name="Normal 7 5 13" xfId="43244" xr:uid="{00000000-0005-0000-0000-00004F890000}"/>
    <cellStyle name="Normal 7 5 14" xfId="5517" xr:uid="{00000000-0005-0000-0000-000050890000}"/>
    <cellStyle name="Normal 7 5 15" xfId="2404" xr:uid="{00000000-0005-0000-0000-000051890000}"/>
    <cellStyle name="Normal 7 5 2" xfId="689" xr:uid="{00000000-0005-0000-0000-000052890000}"/>
    <cellStyle name="Normal 7 5 2 10" xfId="43490" xr:uid="{00000000-0005-0000-0000-000053890000}"/>
    <cellStyle name="Normal 7 5 2 11" xfId="5518" xr:uid="{00000000-0005-0000-0000-000054890000}"/>
    <cellStyle name="Normal 7 5 2 12" xfId="2650" xr:uid="{00000000-0005-0000-0000-000055890000}"/>
    <cellStyle name="Normal 7 5 2 2" xfId="1105" xr:uid="{00000000-0005-0000-0000-000056890000}"/>
    <cellStyle name="Normal 7 5 2 2 10" xfId="5519" xr:uid="{00000000-0005-0000-0000-000057890000}"/>
    <cellStyle name="Normal 7 5 2 2 11" xfId="3056" xr:uid="{00000000-0005-0000-0000-000058890000}"/>
    <cellStyle name="Normal 7 5 2 2 2" xfId="1920" xr:uid="{00000000-0005-0000-0000-000059890000}"/>
    <cellStyle name="Normal 7 5 2 2 2 10" xfId="3868" xr:uid="{00000000-0005-0000-0000-00005A890000}"/>
    <cellStyle name="Normal 7 5 2 2 2 2" xfId="7478" xr:uid="{00000000-0005-0000-0000-00005B890000}"/>
    <cellStyle name="Normal 7 5 2 2 2 2 2" xfId="17821" xr:uid="{00000000-0005-0000-0000-00005C890000}"/>
    <cellStyle name="Normal 7 5 2 2 2 2 2 2" xfId="41145" xr:uid="{00000000-0005-0000-0000-00005D890000}"/>
    <cellStyle name="Normal 7 5 2 2 2 2 3" xfId="12647" xr:uid="{00000000-0005-0000-0000-00005E890000}"/>
    <cellStyle name="Normal 7 5 2 2 2 2 3 2" xfId="35830" xr:uid="{00000000-0005-0000-0000-00005F890000}"/>
    <cellStyle name="Normal 7 5 2 2 2 2 4" xfId="30520" xr:uid="{00000000-0005-0000-0000-000060890000}"/>
    <cellStyle name="Normal 7 5 2 2 2 2 5" xfId="25205" xr:uid="{00000000-0005-0000-0000-000061890000}"/>
    <cellStyle name="Normal 7 5 2 2 2 3" xfId="9111" xr:uid="{00000000-0005-0000-0000-000062890000}"/>
    <cellStyle name="Normal 7 5 2 2 2 3 2" xfId="19568" xr:uid="{00000000-0005-0000-0000-000063890000}"/>
    <cellStyle name="Normal 7 5 2 2 2 3 2 2" xfId="42913" xr:uid="{00000000-0005-0000-0000-000064890000}"/>
    <cellStyle name="Normal 7 5 2 2 2 3 3" xfId="14414" xr:uid="{00000000-0005-0000-0000-000065890000}"/>
    <cellStyle name="Normal 7 5 2 2 2 3 3 2" xfId="37598" xr:uid="{00000000-0005-0000-0000-000066890000}"/>
    <cellStyle name="Normal 7 5 2 2 2 3 4" xfId="32288" xr:uid="{00000000-0005-0000-0000-000067890000}"/>
    <cellStyle name="Normal 7 5 2 2 2 3 5" xfId="26973" xr:uid="{00000000-0005-0000-0000-000068890000}"/>
    <cellStyle name="Normal 7 5 2 2 2 4" xfId="16195" xr:uid="{00000000-0005-0000-0000-000069890000}"/>
    <cellStyle name="Normal 7 5 2 2 2 4 2" xfId="39382" xr:uid="{00000000-0005-0000-0000-00006A890000}"/>
    <cellStyle name="Normal 7 5 2 2 2 5" xfId="10886" xr:uid="{00000000-0005-0000-0000-00006B890000}"/>
    <cellStyle name="Normal 7 5 2 2 2 5 2" xfId="34067" xr:uid="{00000000-0005-0000-0000-00006C890000}"/>
    <cellStyle name="Normal 7 5 2 2 2 6" xfId="21513" xr:uid="{00000000-0005-0000-0000-00006D890000}"/>
    <cellStyle name="Normal 7 5 2 2 2 6 2" xfId="28757" xr:uid="{00000000-0005-0000-0000-00006E890000}"/>
    <cellStyle name="Normal 7 5 2 2 2 7" xfId="23442" xr:uid="{00000000-0005-0000-0000-00006F890000}"/>
    <cellStyle name="Normal 7 5 2 2 2 8" xfId="44708" xr:uid="{00000000-0005-0000-0000-000070890000}"/>
    <cellStyle name="Normal 7 5 2 2 2 9" xfId="5520" xr:uid="{00000000-0005-0000-0000-000071890000}"/>
    <cellStyle name="Normal 7 5 2 2 3" xfId="6678" xr:uid="{00000000-0005-0000-0000-000072890000}"/>
    <cellStyle name="Normal 7 5 2 2 3 2" xfId="17069" xr:uid="{00000000-0005-0000-0000-000073890000}"/>
    <cellStyle name="Normal 7 5 2 2 3 2 2" xfId="40333" xr:uid="{00000000-0005-0000-0000-000074890000}"/>
    <cellStyle name="Normal 7 5 2 2 3 3" xfId="11835" xr:uid="{00000000-0005-0000-0000-000075890000}"/>
    <cellStyle name="Normal 7 5 2 2 3 3 2" xfId="35018" xr:uid="{00000000-0005-0000-0000-000076890000}"/>
    <cellStyle name="Normal 7 5 2 2 3 4" xfId="29708" xr:uid="{00000000-0005-0000-0000-000077890000}"/>
    <cellStyle name="Normal 7 5 2 2 3 5" xfId="24393" xr:uid="{00000000-0005-0000-0000-000078890000}"/>
    <cellStyle name="Normal 7 5 2 2 4" xfId="8358" xr:uid="{00000000-0005-0000-0000-000079890000}"/>
    <cellStyle name="Normal 7 5 2 2 4 2" xfId="18756" xr:uid="{00000000-0005-0000-0000-00007A890000}"/>
    <cellStyle name="Normal 7 5 2 2 4 2 2" xfId="42101" xr:uid="{00000000-0005-0000-0000-00007B890000}"/>
    <cellStyle name="Normal 7 5 2 2 4 3" xfId="13602" xr:uid="{00000000-0005-0000-0000-00007C890000}"/>
    <cellStyle name="Normal 7 5 2 2 4 3 2" xfId="36786" xr:uid="{00000000-0005-0000-0000-00007D890000}"/>
    <cellStyle name="Normal 7 5 2 2 4 4" xfId="31476" xr:uid="{00000000-0005-0000-0000-00007E890000}"/>
    <cellStyle name="Normal 7 5 2 2 4 5" xfId="26161" xr:uid="{00000000-0005-0000-0000-00007F890000}"/>
    <cellStyle name="Normal 7 5 2 2 5" xfId="15383" xr:uid="{00000000-0005-0000-0000-000080890000}"/>
    <cellStyle name="Normal 7 5 2 2 5 2" xfId="38570" xr:uid="{00000000-0005-0000-0000-000081890000}"/>
    <cellStyle name="Normal 7 5 2 2 6" xfId="10074" xr:uid="{00000000-0005-0000-0000-000082890000}"/>
    <cellStyle name="Normal 7 5 2 2 6 2" xfId="33255" xr:uid="{00000000-0005-0000-0000-000083890000}"/>
    <cellStyle name="Normal 7 5 2 2 7" xfId="20701" xr:uid="{00000000-0005-0000-0000-000084890000}"/>
    <cellStyle name="Normal 7 5 2 2 7 2" xfId="27945" xr:uid="{00000000-0005-0000-0000-000085890000}"/>
    <cellStyle name="Normal 7 5 2 2 8" xfId="22630" xr:uid="{00000000-0005-0000-0000-000086890000}"/>
    <cellStyle name="Normal 7 5 2 2 9" xfId="43896" xr:uid="{00000000-0005-0000-0000-000087890000}"/>
    <cellStyle name="Normal 7 5 2 3" xfId="1513" xr:uid="{00000000-0005-0000-0000-000088890000}"/>
    <cellStyle name="Normal 7 5 2 3 10" xfId="3462" xr:uid="{00000000-0005-0000-0000-000089890000}"/>
    <cellStyle name="Normal 7 5 2 3 2" xfId="7078" xr:uid="{00000000-0005-0000-0000-00008A890000}"/>
    <cellStyle name="Normal 7 5 2 3 2 2" xfId="17439" xr:uid="{00000000-0005-0000-0000-00008B890000}"/>
    <cellStyle name="Normal 7 5 2 3 2 2 2" xfId="40739" xr:uid="{00000000-0005-0000-0000-00008C890000}"/>
    <cellStyle name="Normal 7 5 2 3 2 3" xfId="12241" xr:uid="{00000000-0005-0000-0000-00008D890000}"/>
    <cellStyle name="Normal 7 5 2 3 2 3 2" xfId="35424" xr:uid="{00000000-0005-0000-0000-00008E890000}"/>
    <cellStyle name="Normal 7 5 2 3 2 4" xfId="30114" xr:uid="{00000000-0005-0000-0000-00008F890000}"/>
    <cellStyle name="Normal 7 5 2 3 2 5" xfId="24799" xr:uid="{00000000-0005-0000-0000-000090890000}"/>
    <cellStyle name="Normal 7 5 2 3 3" xfId="8728" xr:uid="{00000000-0005-0000-0000-000091890000}"/>
    <cellStyle name="Normal 7 5 2 3 3 2" xfId="19162" xr:uid="{00000000-0005-0000-0000-000092890000}"/>
    <cellStyle name="Normal 7 5 2 3 3 2 2" xfId="42507" xr:uid="{00000000-0005-0000-0000-000093890000}"/>
    <cellStyle name="Normal 7 5 2 3 3 3" xfId="14008" xr:uid="{00000000-0005-0000-0000-000094890000}"/>
    <cellStyle name="Normal 7 5 2 3 3 3 2" xfId="37192" xr:uid="{00000000-0005-0000-0000-000095890000}"/>
    <cellStyle name="Normal 7 5 2 3 3 4" xfId="31882" xr:uid="{00000000-0005-0000-0000-000096890000}"/>
    <cellStyle name="Normal 7 5 2 3 3 5" xfId="26567" xr:uid="{00000000-0005-0000-0000-000097890000}"/>
    <cellStyle name="Normal 7 5 2 3 4" xfId="15789" xr:uid="{00000000-0005-0000-0000-000098890000}"/>
    <cellStyle name="Normal 7 5 2 3 4 2" xfId="38976" xr:uid="{00000000-0005-0000-0000-000099890000}"/>
    <cellStyle name="Normal 7 5 2 3 5" xfId="10480" xr:uid="{00000000-0005-0000-0000-00009A890000}"/>
    <cellStyle name="Normal 7 5 2 3 5 2" xfId="33661" xr:uid="{00000000-0005-0000-0000-00009B890000}"/>
    <cellStyle name="Normal 7 5 2 3 6" xfId="21107" xr:uid="{00000000-0005-0000-0000-00009C890000}"/>
    <cellStyle name="Normal 7 5 2 3 6 2" xfId="28351" xr:uid="{00000000-0005-0000-0000-00009D890000}"/>
    <cellStyle name="Normal 7 5 2 3 7" xfId="23036" xr:uid="{00000000-0005-0000-0000-00009E890000}"/>
    <cellStyle name="Normal 7 5 2 3 8" xfId="44302" xr:uid="{00000000-0005-0000-0000-00009F890000}"/>
    <cellStyle name="Normal 7 5 2 3 9" xfId="5521" xr:uid="{00000000-0005-0000-0000-0000A0890000}"/>
    <cellStyle name="Normal 7 5 2 4" xfId="6279" xr:uid="{00000000-0005-0000-0000-0000A1890000}"/>
    <cellStyle name="Normal 7 5 2 4 2" xfId="16711" xr:uid="{00000000-0005-0000-0000-0000A2890000}"/>
    <cellStyle name="Normal 7 5 2 4 2 2" xfId="39927" xr:uid="{00000000-0005-0000-0000-0000A3890000}"/>
    <cellStyle name="Normal 7 5 2 4 3" xfId="11429" xr:uid="{00000000-0005-0000-0000-0000A4890000}"/>
    <cellStyle name="Normal 7 5 2 4 3 2" xfId="34612" xr:uid="{00000000-0005-0000-0000-0000A5890000}"/>
    <cellStyle name="Normal 7 5 2 4 4" xfId="29302" xr:uid="{00000000-0005-0000-0000-0000A6890000}"/>
    <cellStyle name="Normal 7 5 2 4 5" xfId="23987" xr:uid="{00000000-0005-0000-0000-0000A7890000}"/>
    <cellStyle name="Normal 7 5 2 5" xfId="8000" xr:uid="{00000000-0005-0000-0000-0000A8890000}"/>
    <cellStyle name="Normal 7 5 2 5 2" xfId="18351" xr:uid="{00000000-0005-0000-0000-0000A9890000}"/>
    <cellStyle name="Normal 7 5 2 5 2 2" xfId="41695" xr:uid="{00000000-0005-0000-0000-0000AA890000}"/>
    <cellStyle name="Normal 7 5 2 5 3" xfId="13196" xr:uid="{00000000-0005-0000-0000-0000AB890000}"/>
    <cellStyle name="Normal 7 5 2 5 3 2" xfId="36380" xr:uid="{00000000-0005-0000-0000-0000AC890000}"/>
    <cellStyle name="Normal 7 5 2 5 4" xfId="31070" xr:uid="{00000000-0005-0000-0000-0000AD890000}"/>
    <cellStyle name="Normal 7 5 2 5 5" xfId="25755" xr:uid="{00000000-0005-0000-0000-0000AE890000}"/>
    <cellStyle name="Normal 7 5 2 6" xfId="14977" xr:uid="{00000000-0005-0000-0000-0000AF890000}"/>
    <cellStyle name="Normal 7 5 2 6 2" xfId="38164" xr:uid="{00000000-0005-0000-0000-0000B0890000}"/>
    <cellStyle name="Normal 7 5 2 7" xfId="9668" xr:uid="{00000000-0005-0000-0000-0000B1890000}"/>
    <cellStyle name="Normal 7 5 2 7 2" xfId="32849" xr:uid="{00000000-0005-0000-0000-0000B2890000}"/>
    <cellStyle name="Normal 7 5 2 8" xfId="20295" xr:uid="{00000000-0005-0000-0000-0000B3890000}"/>
    <cellStyle name="Normal 7 5 2 8 2" xfId="27539" xr:uid="{00000000-0005-0000-0000-0000B4890000}"/>
    <cellStyle name="Normal 7 5 2 9" xfId="22224" xr:uid="{00000000-0005-0000-0000-0000B5890000}"/>
    <cellStyle name="Normal 7 5 3" xfId="826" xr:uid="{00000000-0005-0000-0000-0000B6890000}"/>
    <cellStyle name="Normal 7 5 3 10" xfId="43619" xr:uid="{00000000-0005-0000-0000-0000B7890000}"/>
    <cellStyle name="Normal 7 5 3 11" xfId="5522" xr:uid="{00000000-0005-0000-0000-0000B8890000}"/>
    <cellStyle name="Normal 7 5 3 12" xfId="2779" xr:uid="{00000000-0005-0000-0000-0000B9890000}"/>
    <cellStyle name="Normal 7 5 3 2" xfId="1234" xr:uid="{00000000-0005-0000-0000-0000BA890000}"/>
    <cellStyle name="Normal 7 5 3 2 10" xfId="5523" xr:uid="{00000000-0005-0000-0000-0000BB890000}"/>
    <cellStyle name="Normal 7 5 3 2 11" xfId="3185" xr:uid="{00000000-0005-0000-0000-0000BC890000}"/>
    <cellStyle name="Normal 7 5 3 2 2" xfId="2049" xr:uid="{00000000-0005-0000-0000-0000BD890000}"/>
    <cellStyle name="Normal 7 5 3 2 2 10" xfId="3997" xr:uid="{00000000-0005-0000-0000-0000BE890000}"/>
    <cellStyle name="Normal 7 5 3 2 2 2" xfId="7605" xr:uid="{00000000-0005-0000-0000-0000BF890000}"/>
    <cellStyle name="Normal 7 5 3 2 2 2 2" xfId="17938" xr:uid="{00000000-0005-0000-0000-0000C0890000}"/>
    <cellStyle name="Normal 7 5 3 2 2 2 2 2" xfId="41274" xr:uid="{00000000-0005-0000-0000-0000C1890000}"/>
    <cellStyle name="Normal 7 5 3 2 2 2 3" xfId="12776" xr:uid="{00000000-0005-0000-0000-0000C2890000}"/>
    <cellStyle name="Normal 7 5 3 2 2 2 3 2" xfId="35959" xr:uid="{00000000-0005-0000-0000-0000C3890000}"/>
    <cellStyle name="Normal 7 5 3 2 2 2 4" xfId="30649" xr:uid="{00000000-0005-0000-0000-0000C4890000}"/>
    <cellStyle name="Normal 7 5 3 2 2 2 5" xfId="25334" xr:uid="{00000000-0005-0000-0000-0000C5890000}"/>
    <cellStyle name="Normal 7 5 3 2 2 3" xfId="9228" xr:uid="{00000000-0005-0000-0000-0000C6890000}"/>
    <cellStyle name="Normal 7 5 3 2 2 3 2" xfId="19697" xr:uid="{00000000-0005-0000-0000-0000C7890000}"/>
    <cellStyle name="Normal 7 5 3 2 2 3 2 2" xfId="43042" xr:uid="{00000000-0005-0000-0000-0000C8890000}"/>
    <cellStyle name="Normal 7 5 3 2 2 3 3" xfId="14543" xr:uid="{00000000-0005-0000-0000-0000C9890000}"/>
    <cellStyle name="Normal 7 5 3 2 2 3 3 2" xfId="37727" xr:uid="{00000000-0005-0000-0000-0000CA890000}"/>
    <cellStyle name="Normal 7 5 3 2 2 3 4" xfId="32417" xr:uid="{00000000-0005-0000-0000-0000CB890000}"/>
    <cellStyle name="Normal 7 5 3 2 2 3 5" xfId="27102" xr:uid="{00000000-0005-0000-0000-0000CC890000}"/>
    <cellStyle name="Normal 7 5 3 2 2 4" xfId="16324" xr:uid="{00000000-0005-0000-0000-0000CD890000}"/>
    <cellStyle name="Normal 7 5 3 2 2 4 2" xfId="39511" xr:uid="{00000000-0005-0000-0000-0000CE890000}"/>
    <cellStyle name="Normal 7 5 3 2 2 5" xfId="11015" xr:uid="{00000000-0005-0000-0000-0000CF890000}"/>
    <cellStyle name="Normal 7 5 3 2 2 5 2" xfId="34196" xr:uid="{00000000-0005-0000-0000-0000D0890000}"/>
    <cellStyle name="Normal 7 5 3 2 2 6" xfId="21642" xr:uid="{00000000-0005-0000-0000-0000D1890000}"/>
    <cellStyle name="Normal 7 5 3 2 2 6 2" xfId="28886" xr:uid="{00000000-0005-0000-0000-0000D2890000}"/>
    <cellStyle name="Normal 7 5 3 2 2 7" xfId="23571" xr:uid="{00000000-0005-0000-0000-0000D3890000}"/>
    <cellStyle name="Normal 7 5 3 2 2 8" xfId="44837" xr:uid="{00000000-0005-0000-0000-0000D4890000}"/>
    <cellStyle name="Normal 7 5 3 2 2 9" xfId="5524" xr:uid="{00000000-0005-0000-0000-0000D5890000}"/>
    <cellStyle name="Normal 7 5 3 2 3" xfId="6805" xr:uid="{00000000-0005-0000-0000-0000D6890000}"/>
    <cellStyle name="Normal 7 5 3 2 3 2" xfId="17174" xr:uid="{00000000-0005-0000-0000-0000D7890000}"/>
    <cellStyle name="Normal 7 5 3 2 3 2 2" xfId="40462" xr:uid="{00000000-0005-0000-0000-0000D8890000}"/>
    <cellStyle name="Normal 7 5 3 2 3 3" xfId="11964" xr:uid="{00000000-0005-0000-0000-0000D9890000}"/>
    <cellStyle name="Normal 7 5 3 2 3 3 2" xfId="35147" xr:uid="{00000000-0005-0000-0000-0000DA890000}"/>
    <cellStyle name="Normal 7 5 3 2 3 4" xfId="29837" xr:uid="{00000000-0005-0000-0000-0000DB890000}"/>
    <cellStyle name="Normal 7 5 3 2 3 5" xfId="24522" xr:uid="{00000000-0005-0000-0000-0000DC890000}"/>
    <cellStyle name="Normal 7 5 3 2 4" xfId="8463" xr:uid="{00000000-0005-0000-0000-0000DD890000}"/>
    <cellStyle name="Normal 7 5 3 2 4 2" xfId="18885" xr:uid="{00000000-0005-0000-0000-0000DE890000}"/>
    <cellStyle name="Normal 7 5 3 2 4 2 2" xfId="42230" xr:uid="{00000000-0005-0000-0000-0000DF890000}"/>
    <cellStyle name="Normal 7 5 3 2 4 3" xfId="13731" xr:uid="{00000000-0005-0000-0000-0000E0890000}"/>
    <cellStyle name="Normal 7 5 3 2 4 3 2" xfId="36915" xr:uid="{00000000-0005-0000-0000-0000E1890000}"/>
    <cellStyle name="Normal 7 5 3 2 4 4" xfId="31605" xr:uid="{00000000-0005-0000-0000-0000E2890000}"/>
    <cellStyle name="Normal 7 5 3 2 4 5" xfId="26290" xr:uid="{00000000-0005-0000-0000-0000E3890000}"/>
    <cellStyle name="Normal 7 5 3 2 5" xfId="15512" xr:uid="{00000000-0005-0000-0000-0000E4890000}"/>
    <cellStyle name="Normal 7 5 3 2 5 2" xfId="38699" xr:uid="{00000000-0005-0000-0000-0000E5890000}"/>
    <cellStyle name="Normal 7 5 3 2 6" xfId="10203" xr:uid="{00000000-0005-0000-0000-0000E6890000}"/>
    <cellStyle name="Normal 7 5 3 2 6 2" xfId="33384" xr:uid="{00000000-0005-0000-0000-0000E7890000}"/>
    <cellStyle name="Normal 7 5 3 2 7" xfId="20830" xr:uid="{00000000-0005-0000-0000-0000E8890000}"/>
    <cellStyle name="Normal 7 5 3 2 7 2" xfId="28074" xr:uid="{00000000-0005-0000-0000-0000E9890000}"/>
    <cellStyle name="Normal 7 5 3 2 8" xfId="22759" xr:uid="{00000000-0005-0000-0000-0000EA890000}"/>
    <cellStyle name="Normal 7 5 3 2 9" xfId="44025" xr:uid="{00000000-0005-0000-0000-0000EB890000}"/>
    <cellStyle name="Normal 7 5 3 3" xfId="1642" xr:uid="{00000000-0005-0000-0000-0000EC890000}"/>
    <cellStyle name="Normal 7 5 3 3 10" xfId="3591" xr:uid="{00000000-0005-0000-0000-0000ED890000}"/>
    <cellStyle name="Normal 7 5 3 3 2" xfId="7205" xr:uid="{00000000-0005-0000-0000-0000EE890000}"/>
    <cellStyle name="Normal 7 5 3 3 2 2" xfId="17556" xr:uid="{00000000-0005-0000-0000-0000EF890000}"/>
    <cellStyle name="Normal 7 5 3 3 2 2 2" xfId="40868" xr:uid="{00000000-0005-0000-0000-0000F0890000}"/>
    <cellStyle name="Normal 7 5 3 3 2 3" xfId="12370" xr:uid="{00000000-0005-0000-0000-0000F1890000}"/>
    <cellStyle name="Normal 7 5 3 3 2 3 2" xfId="35553" xr:uid="{00000000-0005-0000-0000-0000F2890000}"/>
    <cellStyle name="Normal 7 5 3 3 2 4" xfId="30243" xr:uid="{00000000-0005-0000-0000-0000F3890000}"/>
    <cellStyle name="Normal 7 5 3 3 2 5" xfId="24928" xr:uid="{00000000-0005-0000-0000-0000F4890000}"/>
    <cellStyle name="Normal 7 5 3 3 3" xfId="8845" xr:uid="{00000000-0005-0000-0000-0000F5890000}"/>
    <cellStyle name="Normal 7 5 3 3 3 2" xfId="19291" xr:uid="{00000000-0005-0000-0000-0000F6890000}"/>
    <cellStyle name="Normal 7 5 3 3 3 2 2" xfId="42636" xr:uid="{00000000-0005-0000-0000-0000F7890000}"/>
    <cellStyle name="Normal 7 5 3 3 3 3" xfId="14137" xr:uid="{00000000-0005-0000-0000-0000F8890000}"/>
    <cellStyle name="Normal 7 5 3 3 3 3 2" xfId="37321" xr:uid="{00000000-0005-0000-0000-0000F9890000}"/>
    <cellStyle name="Normal 7 5 3 3 3 4" xfId="32011" xr:uid="{00000000-0005-0000-0000-0000FA890000}"/>
    <cellStyle name="Normal 7 5 3 3 3 5" xfId="26696" xr:uid="{00000000-0005-0000-0000-0000FB890000}"/>
    <cellStyle name="Normal 7 5 3 3 4" xfId="15918" xr:uid="{00000000-0005-0000-0000-0000FC890000}"/>
    <cellStyle name="Normal 7 5 3 3 4 2" xfId="39105" xr:uid="{00000000-0005-0000-0000-0000FD890000}"/>
    <cellStyle name="Normal 7 5 3 3 5" xfId="10609" xr:uid="{00000000-0005-0000-0000-0000FE890000}"/>
    <cellStyle name="Normal 7 5 3 3 5 2" xfId="33790" xr:uid="{00000000-0005-0000-0000-0000FF890000}"/>
    <cellStyle name="Normal 7 5 3 3 6" xfId="21236" xr:uid="{00000000-0005-0000-0000-0000008A0000}"/>
    <cellStyle name="Normal 7 5 3 3 6 2" xfId="28480" xr:uid="{00000000-0005-0000-0000-0000018A0000}"/>
    <cellStyle name="Normal 7 5 3 3 7" xfId="23165" xr:uid="{00000000-0005-0000-0000-0000028A0000}"/>
    <cellStyle name="Normal 7 5 3 3 8" xfId="44431" xr:uid="{00000000-0005-0000-0000-0000038A0000}"/>
    <cellStyle name="Normal 7 5 3 3 9" xfId="5525" xr:uid="{00000000-0005-0000-0000-0000048A0000}"/>
    <cellStyle name="Normal 7 5 3 4" xfId="6406" xr:uid="{00000000-0005-0000-0000-0000058A0000}"/>
    <cellStyle name="Normal 7 5 3 4 2" xfId="16816" xr:uid="{00000000-0005-0000-0000-0000068A0000}"/>
    <cellStyle name="Normal 7 5 3 4 2 2" xfId="40056" xr:uid="{00000000-0005-0000-0000-0000078A0000}"/>
    <cellStyle name="Normal 7 5 3 4 3" xfId="11558" xr:uid="{00000000-0005-0000-0000-0000088A0000}"/>
    <cellStyle name="Normal 7 5 3 4 3 2" xfId="34741" xr:uid="{00000000-0005-0000-0000-0000098A0000}"/>
    <cellStyle name="Normal 7 5 3 4 4" xfId="29431" xr:uid="{00000000-0005-0000-0000-00000A8A0000}"/>
    <cellStyle name="Normal 7 5 3 4 5" xfId="24116" xr:uid="{00000000-0005-0000-0000-00000B8A0000}"/>
    <cellStyle name="Normal 7 5 3 5" xfId="8105" xr:uid="{00000000-0005-0000-0000-00000C8A0000}"/>
    <cellStyle name="Normal 7 5 3 5 2" xfId="18480" xr:uid="{00000000-0005-0000-0000-00000D8A0000}"/>
    <cellStyle name="Normal 7 5 3 5 2 2" xfId="41824" xr:uid="{00000000-0005-0000-0000-00000E8A0000}"/>
    <cellStyle name="Normal 7 5 3 5 3" xfId="13325" xr:uid="{00000000-0005-0000-0000-00000F8A0000}"/>
    <cellStyle name="Normal 7 5 3 5 3 2" xfId="36509" xr:uid="{00000000-0005-0000-0000-0000108A0000}"/>
    <cellStyle name="Normal 7 5 3 5 4" xfId="31199" xr:uid="{00000000-0005-0000-0000-0000118A0000}"/>
    <cellStyle name="Normal 7 5 3 5 5" xfId="25884" xr:uid="{00000000-0005-0000-0000-0000128A0000}"/>
    <cellStyle name="Normal 7 5 3 6" xfId="15106" xr:uid="{00000000-0005-0000-0000-0000138A0000}"/>
    <cellStyle name="Normal 7 5 3 6 2" xfId="38293" xr:uid="{00000000-0005-0000-0000-0000148A0000}"/>
    <cellStyle name="Normal 7 5 3 7" xfId="9797" xr:uid="{00000000-0005-0000-0000-0000158A0000}"/>
    <cellStyle name="Normal 7 5 3 7 2" xfId="32978" xr:uid="{00000000-0005-0000-0000-0000168A0000}"/>
    <cellStyle name="Normal 7 5 3 8" xfId="20424" xr:uid="{00000000-0005-0000-0000-0000178A0000}"/>
    <cellStyle name="Normal 7 5 3 8 2" xfId="27668" xr:uid="{00000000-0005-0000-0000-0000188A0000}"/>
    <cellStyle name="Normal 7 5 3 9" xfId="22353" xr:uid="{00000000-0005-0000-0000-0000198A0000}"/>
    <cellStyle name="Normal 7 5 4" xfId="970" xr:uid="{00000000-0005-0000-0000-00001A8A0000}"/>
    <cellStyle name="Normal 7 5 4 10" xfId="5526" xr:uid="{00000000-0005-0000-0000-00001B8A0000}"/>
    <cellStyle name="Normal 7 5 4 11" xfId="2921" xr:uid="{00000000-0005-0000-0000-00001C8A0000}"/>
    <cellStyle name="Normal 7 5 4 2" xfId="1785" xr:uid="{00000000-0005-0000-0000-00001D8A0000}"/>
    <cellStyle name="Normal 7 5 4 2 10" xfId="3733" xr:uid="{00000000-0005-0000-0000-00001E8A0000}"/>
    <cellStyle name="Normal 7 5 4 2 2" xfId="7345" xr:uid="{00000000-0005-0000-0000-00001F8A0000}"/>
    <cellStyle name="Normal 7 5 4 2 2 2" xfId="17698" xr:uid="{00000000-0005-0000-0000-0000208A0000}"/>
    <cellStyle name="Normal 7 5 4 2 2 2 2" xfId="41010" xr:uid="{00000000-0005-0000-0000-0000218A0000}"/>
    <cellStyle name="Normal 7 5 4 2 2 3" xfId="12512" xr:uid="{00000000-0005-0000-0000-0000228A0000}"/>
    <cellStyle name="Normal 7 5 4 2 2 3 2" xfId="35695" xr:uid="{00000000-0005-0000-0000-0000238A0000}"/>
    <cellStyle name="Normal 7 5 4 2 2 4" xfId="30385" xr:uid="{00000000-0005-0000-0000-0000248A0000}"/>
    <cellStyle name="Normal 7 5 4 2 2 5" xfId="25070" xr:uid="{00000000-0005-0000-0000-0000258A0000}"/>
    <cellStyle name="Normal 7 5 4 2 3" xfId="8988" xr:uid="{00000000-0005-0000-0000-0000268A0000}"/>
    <cellStyle name="Normal 7 5 4 2 3 2" xfId="19433" xr:uid="{00000000-0005-0000-0000-0000278A0000}"/>
    <cellStyle name="Normal 7 5 4 2 3 2 2" xfId="42778" xr:uid="{00000000-0005-0000-0000-0000288A0000}"/>
    <cellStyle name="Normal 7 5 4 2 3 3" xfId="14279" xr:uid="{00000000-0005-0000-0000-0000298A0000}"/>
    <cellStyle name="Normal 7 5 4 2 3 3 2" xfId="37463" xr:uid="{00000000-0005-0000-0000-00002A8A0000}"/>
    <cellStyle name="Normal 7 5 4 2 3 4" xfId="32153" xr:uid="{00000000-0005-0000-0000-00002B8A0000}"/>
    <cellStyle name="Normal 7 5 4 2 3 5" xfId="26838" xr:uid="{00000000-0005-0000-0000-00002C8A0000}"/>
    <cellStyle name="Normal 7 5 4 2 4" xfId="16060" xr:uid="{00000000-0005-0000-0000-00002D8A0000}"/>
    <cellStyle name="Normal 7 5 4 2 4 2" xfId="39247" xr:uid="{00000000-0005-0000-0000-00002E8A0000}"/>
    <cellStyle name="Normal 7 5 4 2 5" xfId="10751" xr:uid="{00000000-0005-0000-0000-00002F8A0000}"/>
    <cellStyle name="Normal 7 5 4 2 5 2" xfId="33932" xr:uid="{00000000-0005-0000-0000-0000308A0000}"/>
    <cellStyle name="Normal 7 5 4 2 6" xfId="21378" xr:uid="{00000000-0005-0000-0000-0000318A0000}"/>
    <cellStyle name="Normal 7 5 4 2 6 2" xfId="28622" xr:uid="{00000000-0005-0000-0000-0000328A0000}"/>
    <cellStyle name="Normal 7 5 4 2 7" xfId="23307" xr:uid="{00000000-0005-0000-0000-0000338A0000}"/>
    <cellStyle name="Normal 7 5 4 2 8" xfId="44573" xr:uid="{00000000-0005-0000-0000-0000348A0000}"/>
    <cellStyle name="Normal 7 5 4 2 9" xfId="5527" xr:uid="{00000000-0005-0000-0000-0000358A0000}"/>
    <cellStyle name="Normal 7 5 4 3" xfId="6545" xr:uid="{00000000-0005-0000-0000-0000368A0000}"/>
    <cellStyle name="Normal 7 5 4 3 2" xfId="16946" xr:uid="{00000000-0005-0000-0000-0000378A0000}"/>
    <cellStyle name="Normal 7 5 4 3 2 2" xfId="40198" xr:uid="{00000000-0005-0000-0000-0000388A0000}"/>
    <cellStyle name="Normal 7 5 4 3 3" xfId="11700" xr:uid="{00000000-0005-0000-0000-0000398A0000}"/>
    <cellStyle name="Normal 7 5 4 3 3 2" xfId="34883" xr:uid="{00000000-0005-0000-0000-00003A8A0000}"/>
    <cellStyle name="Normal 7 5 4 3 4" xfId="29573" xr:uid="{00000000-0005-0000-0000-00003B8A0000}"/>
    <cellStyle name="Normal 7 5 4 3 5" xfId="24258" xr:uid="{00000000-0005-0000-0000-00003C8A0000}"/>
    <cellStyle name="Normal 7 5 4 4" xfId="8235" xr:uid="{00000000-0005-0000-0000-00003D8A0000}"/>
    <cellStyle name="Normal 7 5 4 4 2" xfId="18621" xr:uid="{00000000-0005-0000-0000-00003E8A0000}"/>
    <cellStyle name="Normal 7 5 4 4 2 2" xfId="41966" xr:uid="{00000000-0005-0000-0000-00003F8A0000}"/>
    <cellStyle name="Normal 7 5 4 4 3" xfId="13467" xr:uid="{00000000-0005-0000-0000-0000408A0000}"/>
    <cellStyle name="Normal 7 5 4 4 3 2" xfId="36651" xr:uid="{00000000-0005-0000-0000-0000418A0000}"/>
    <cellStyle name="Normal 7 5 4 4 4" xfId="31341" xr:uid="{00000000-0005-0000-0000-0000428A0000}"/>
    <cellStyle name="Normal 7 5 4 4 5" xfId="26026" xr:uid="{00000000-0005-0000-0000-0000438A0000}"/>
    <cellStyle name="Normal 7 5 4 5" xfId="15248" xr:uid="{00000000-0005-0000-0000-0000448A0000}"/>
    <cellStyle name="Normal 7 5 4 5 2" xfId="38435" xr:uid="{00000000-0005-0000-0000-0000458A0000}"/>
    <cellStyle name="Normal 7 5 4 6" xfId="9939" xr:uid="{00000000-0005-0000-0000-0000468A0000}"/>
    <cellStyle name="Normal 7 5 4 6 2" xfId="33120" xr:uid="{00000000-0005-0000-0000-0000478A0000}"/>
    <cellStyle name="Normal 7 5 4 7" xfId="20566" xr:uid="{00000000-0005-0000-0000-0000488A0000}"/>
    <cellStyle name="Normal 7 5 4 7 2" xfId="27810" xr:uid="{00000000-0005-0000-0000-0000498A0000}"/>
    <cellStyle name="Normal 7 5 4 8" xfId="22495" xr:uid="{00000000-0005-0000-0000-00004A8A0000}"/>
    <cellStyle name="Normal 7 5 4 9" xfId="43761" xr:uid="{00000000-0005-0000-0000-00004B8A0000}"/>
    <cellStyle name="Normal 7 5 5" xfId="551" xr:uid="{00000000-0005-0000-0000-00004C8A0000}"/>
    <cellStyle name="Normal 7 5 5 10" xfId="2515" xr:uid="{00000000-0005-0000-0000-00004D8A0000}"/>
    <cellStyle name="Normal 7 5 5 2" xfId="6146" xr:uid="{00000000-0005-0000-0000-00004E8A0000}"/>
    <cellStyle name="Normal 7 5 5 2 2" xfId="16588" xr:uid="{00000000-0005-0000-0000-00004F8A0000}"/>
    <cellStyle name="Normal 7 5 5 2 2 2" xfId="39792" xr:uid="{00000000-0005-0000-0000-0000508A0000}"/>
    <cellStyle name="Normal 7 5 5 2 3" xfId="11294" xr:uid="{00000000-0005-0000-0000-0000518A0000}"/>
    <cellStyle name="Normal 7 5 5 2 3 2" xfId="34477" xr:uid="{00000000-0005-0000-0000-0000528A0000}"/>
    <cellStyle name="Normal 7 5 5 2 4" xfId="29167" xr:uid="{00000000-0005-0000-0000-0000538A0000}"/>
    <cellStyle name="Normal 7 5 5 2 5" xfId="23852" xr:uid="{00000000-0005-0000-0000-0000548A0000}"/>
    <cellStyle name="Normal 7 5 5 3" xfId="7877" xr:uid="{00000000-0005-0000-0000-0000558A0000}"/>
    <cellStyle name="Normal 7 5 5 3 2" xfId="18216" xr:uid="{00000000-0005-0000-0000-0000568A0000}"/>
    <cellStyle name="Normal 7 5 5 3 2 2" xfId="41560" xr:uid="{00000000-0005-0000-0000-0000578A0000}"/>
    <cellStyle name="Normal 7 5 5 3 3" xfId="13061" xr:uid="{00000000-0005-0000-0000-0000588A0000}"/>
    <cellStyle name="Normal 7 5 5 3 3 2" xfId="36245" xr:uid="{00000000-0005-0000-0000-0000598A0000}"/>
    <cellStyle name="Normal 7 5 5 3 4" xfId="30935" xr:uid="{00000000-0005-0000-0000-00005A8A0000}"/>
    <cellStyle name="Normal 7 5 5 3 5" xfId="25620" xr:uid="{00000000-0005-0000-0000-00005B8A0000}"/>
    <cellStyle name="Normal 7 5 5 4" xfId="14842" xr:uid="{00000000-0005-0000-0000-00005C8A0000}"/>
    <cellStyle name="Normal 7 5 5 4 2" xfId="38029" xr:uid="{00000000-0005-0000-0000-00005D8A0000}"/>
    <cellStyle name="Normal 7 5 5 5" xfId="9533" xr:uid="{00000000-0005-0000-0000-00005E8A0000}"/>
    <cellStyle name="Normal 7 5 5 5 2" xfId="32714" xr:uid="{00000000-0005-0000-0000-00005F8A0000}"/>
    <cellStyle name="Normal 7 5 5 6" xfId="20160" xr:uid="{00000000-0005-0000-0000-0000608A0000}"/>
    <cellStyle name="Normal 7 5 5 6 2" xfId="27404" xr:uid="{00000000-0005-0000-0000-0000618A0000}"/>
    <cellStyle name="Normal 7 5 5 7" xfId="22089" xr:uid="{00000000-0005-0000-0000-0000628A0000}"/>
    <cellStyle name="Normal 7 5 5 8" xfId="43355" xr:uid="{00000000-0005-0000-0000-0000638A0000}"/>
    <cellStyle name="Normal 7 5 5 9" xfId="5528" xr:uid="{00000000-0005-0000-0000-0000648A0000}"/>
    <cellStyle name="Normal 7 5 6" xfId="1378" xr:uid="{00000000-0005-0000-0000-0000658A0000}"/>
    <cellStyle name="Normal 7 5 6 10" xfId="3327" xr:uid="{00000000-0005-0000-0000-0000668A0000}"/>
    <cellStyle name="Normal 7 5 6 2" xfId="6945" xr:uid="{00000000-0005-0000-0000-0000678A0000}"/>
    <cellStyle name="Normal 7 5 6 2 2" xfId="17316" xr:uid="{00000000-0005-0000-0000-0000688A0000}"/>
    <cellStyle name="Normal 7 5 6 2 2 2" xfId="40604" xr:uid="{00000000-0005-0000-0000-0000698A0000}"/>
    <cellStyle name="Normal 7 5 6 2 3" xfId="12106" xr:uid="{00000000-0005-0000-0000-00006A8A0000}"/>
    <cellStyle name="Normal 7 5 6 2 3 2" xfId="35289" xr:uid="{00000000-0005-0000-0000-00006B8A0000}"/>
    <cellStyle name="Normal 7 5 6 2 4" xfId="29979" xr:uid="{00000000-0005-0000-0000-00006C8A0000}"/>
    <cellStyle name="Normal 7 5 6 2 5" xfId="24664" xr:uid="{00000000-0005-0000-0000-00006D8A0000}"/>
    <cellStyle name="Normal 7 5 6 3" xfId="8605" xr:uid="{00000000-0005-0000-0000-00006E8A0000}"/>
    <cellStyle name="Normal 7 5 6 3 2" xfId="19027" xr:uid="{00000000-0005-0000-0000-00006F8A0000}"/>
    <cellStyle name="Normal 7 5 6 3 2 2" xfId="42372" xr:uid="{00000000-0005-0000-0000-0000708A0000}"/>
    <cellStyle name="Normal 7 5 6 3 3" xfId="13873" xr:uid="{00000000-0005-0000-0000-0000718A0000}"/>
    <cellStyle name="Normal 7 5 6 3 3 2" xfId="37057" xr:uid="{00000000-0005-0000-0000-0000728A0000}"/>
    <cellStyle name="Normal 7 5 6 3 4" xfId="31747" xr:uid="{00000000-0005-0000-0000-0000738A0000}"/>
    <cellStyle name="Normal 7 5 6 3 5" xfId="26432" xr:uid="{00000000-0005-0000-0000-0000748A0000}"/>
    <cellStyle name="Normal 7 5 6 4" xfId="15654" xr:uid="{00000000-0005-0000-0000-0000758A0000}"/>
    <cellStyle name="Normal 7 5 6 4 2" xfId="38841" xr:uid="{00000000-0005-0000-0000-0000768A0000}"/>
    <cellStyle name="Normal 7 5 6 5" xfId="10345" xr:uid="{00000000-0005-0000-0000-0000778A0000}"/>
    <cellStyle name="Normal 7 5 6 5 2" xfId="33526" xr:uid="{00000000-0005-0000-0000-0000788A0000}"/>
    <cellStyle name="Normal 7 5 6 6" xfId="20972" xr:uid="{00000000-0005-0000-0000-0000798A0000}"/>
    <cellStyle name="Normal 7 5 6 6 2" xfId="28216" xr:uid="{00000000-0005-0000-0000-00007A8A0000}"/>
    <cellStyle name="Normal 7 5 6 7" xfId="22901" xr:uid="{00000000-0005-0000-0000-00007B8A0000}"/>
    <cellStyle name="Normal 7 5 6 8" xfId="44167" xr:uid="{00000000-0005-0000-0000-00007C8A0000}"/>
    <cellStyle name="Normal 7 5 6 9" xfId="5529" xr:uid="{00000000-0005-0000-0000-00007D8A0000}"/>
    <cellStyle name="Normal 7 5 7" xfId="6018" xr:uid="{00000000-0005-0000-0000-00007E8A0000}"/>
    <cellStyle name="Normal 7 5 7 2" xfId="16470" xr:uid="{00000000-0005-0000-0000-00007F8A0000}"/>
    <cellStyle name="Normal 7 5 7 2 2" xfId="39658" xr:uid="{00000000-0005-0000-0000-0000808A0000}"/>
    <cellStyle name="Normal 7 5 7 3" xfId="11160" xr:uid="{00000000-0005-0000-0000-0000818A0000}"/>
    <cellStyle name="Normal 7 5 7 3 2" xfId="34343" xr:uid="{00000000-0005-0000-0000-0000828A0000}"/>
    <cellStyle name="Normal 7 5 7 4" xfId="29033" xr:uid="{00000000-0005-0000-0000-0000838A0000}"/>
    <cellStyle name="Normal 7 5 7 5" xfId="23718" xr:uid="{00000000-0005-0000-0000-0000848A0000}"/>
    <cellStyle name="Normal 7 5 8" xfId="7757" xr:uid="{00000000-0005-0000-0000-0000858A0000}"/>
    <cellStyle name="Normal 7 5 8 2" xfId="18088" xr:uid="{00000000-0005-0000-0000-0000868A0000}"/>
    <cellStyle name="Normal 7 5 8 2 2" xfId="41426" xr:uid="{00000000-0005-0000-0000-0000878A0000}"/>
    <cellStyle name="Normal 7 5 8 3" xfId="12927" xr:uid="{00000000-0005-0000-0000-0000888A0000}"/>
    <cellStyle name="Normal 7 5 8 3 2" xfId="36111" xr:uid="{00000000-0005-0000-0000-0000898A0000}"/>
    <cellStyle name="Normal 7 5 8 4" xfId="30801" xr:uid="{00000000-0005-0000-0000-00008A8A0000}"/>
    <cellStyle name="Normal 7 5 8 5" xfId="25486" xr:uid="{00000000-0005-0000-0000-00008B8A0000}"/>
    <cellStyle name="Normal 7 5 9" xfId="14709" xr:uid="{00000000-0005-0000-0000-00008C8A0000}"/>
    <cellStyle name="Normal 7 5 9 2" xfId="37895" xr:uid="{00000000-0005-0000-0000-00008D8A0000}"/>
    <cellStyle name="Normal 7 6" xfId="467" xr:uid="{00000000-0005-0000-0000-00008E8A0000}"/>
    <cellStyle name="Normal 7 6 10" xfId="9449" xr:uid="{00000000-0005-0000-0000-00008F8A0000}"/>
    <cellStyle name="Normal 7 6 10 2" xfId="32630" xr:uid="{00000000-0005-0000-0000-0000908A0000}"/>
    <cellStyle name="Normal 7 6 11" xfId="20076" xr:uid="{00000000-0005-0000-0000-0000918A0000}"/>
    <cellStyle name="Normal 7 6 11 2" xfId="27320" xr:uid="{00000000-0005-0000-0000-0000928A0000}"/>
    <cellStyle name="Normal 7 6 12" xfId="22005" xr:uid="{00000000-0005-0000-0000-0000938A0000}"/>
    <cellStyle name="Normal 7 6 13" xfId="43271" xr:uid="{00000000-0005-0000-0000-0000948A0000}"/>
    <cellStyle name="Normal 7 6 14" xfId="5530" xr:uid="{00000000-0005-0000-0000-0000958A0000}"/>
    <cellStyle name="Normal 7 6 15" xfId="2431" xr:uid="{00000000-0005-0000-0000-0000968A0000}"/>
    <cellStyle name="Normal 7 6 2" xfId="739" xr:uid="{00000000-0005-0000-0000-0000978A0000}"/>
    <cellStyle name="Normal 7 6 2 10" xfId="43540" xr:uid="{00000000-0005-0000-0000-0000988A0000}"/>
    <cellStyle name="Normal 7 6 2 11" xfId="5531" xr:uid="{00000000-0005-0000-0000-0000998A0000}"/>
    <cellStyle name="Normal 7 6 2 12" xfId="2700" xr:uid="{00000000-0005-0000-0000-00009A8A0000}"/>
    <cellStyle name="Normal 7 6 2 2" xfId="1155" xr:uid="{00000000-0005-0000-0000-00009B8A0000}"/>
    <cellStyle name="Normal 7 6 2 2 10" xfId="5532" xr:uid="{00000000-0005-0000-0000-00009C8A0000}"/>
    <cellStyle name="Normal 7 6 2 2 11" xfId="3106" xr:uid="{00000000-0005-0000-0000-00009D8A0000}"/>
    <cellStyle name="Normal 7 6 2 2 2" xfId="1970" xr:uid="{00000000-0005-0000-0000-00009E8A0000}"/>
    <cellStyle name="Normal 7 6 2 2 2 10" xfId="3918" xr:uid="{00000000-0005-0000-0000-00009F8A0000}"/>
    <cellStyle name="Normal 7 6 2 2 2 2" xfId="7527" xr:uid="{00000000-0005-0000-0000-0000A08A0000}"/>
    <cellStyle name="Normal 7 6 2 2 2 2 2" xfId="17871" xr:uid="{00000000-0005-0000-0000-0000A18A0000}"/>
    <cellStyle name="Normal 7 6 2 2 2 2 2 2" xfId="41195" xr:uid="{00000000-0005-0000-0000-0000A28A0000}"/>
    <cellStyle name="Normal 7 6 2 2 2 2 3" xfId="12697" xr:uid="{00000000-0005-0000-0000-0000A38A0000}"/>
    <cellStyle name="Normal 7 6 2 2 2 2 3 2" xfId="35880" xr:uid="{00000000-0005-0000-0000-0000A48A0000}"/>
    <cellStyle name="Normal 7 6 2 2 2 2 4" xfId="30570" xr:uid="{00000000-0005-0000-0000-0000A58A0000}"/>
    <cellStyle name="Normal 7 6 2 2 2 2 5" xfId="25255" xr:uid="{00000000-0005-0000-0000-0000A68A0000}"/>
    <cellStyle name="Normal 7 6 2 2 2 3" xfId="9161" xr:uid="{00000000-0005-0000-0000-0000A78A0000}"/>
    <cellStyle name="Normal 7 6 2 2 2 3 2" xfId="19618" xr:uid="{00000000-0005-0000-0000-0000A88A0000}"/>
    <cellStyle name="Normal 7 6 2 2 2 3 2 2" xfId="42963" xr:uid="{00000000-0005-0000-0000-0000A98A0000}"/>
    <cellStyle name="Normal 7 6 2 2 2 3 3" xfId="14464" xr:uid="{00000000-0005-0000-0000-0000AA8A0000}"/>
    <cellStyle name="Normal 7 6 2 2 2 3 3 2" xfId="37648" xr:uid="{00000000-0005-0000-0000-0000AB8A0000}"/>
    <cellStyle name="Normal 7 6 2 2 2 3 4" xfId="32338" xr:uid="{00000000-0005-0000-0000-0000AC8A0000}"/>
    <cellStyle name="Normal 7 6 2 2 2 3 5" xfId="27023" xr:uid="{00000000-0005-0000-0000-0000AD8A0000}"/>
    <cellStyle name="Normal 7 6 2 2 2 4" xfId="16245" xr:uid="{00000000-0005-0000-0000-0000AE8A0000}"/>
    <cellStyle name="Normal 7 6 2 2 2 4 2" xfId="39432" xr:uid="{00000000-0005-0000-0000-0000AF8A0000}"/>
    <cellStyle name="Normal 7 6 2 2 2 5" xfId="10936" xr:uid="{00000000-0005-0000-0000-0000B08A0000}"/>
    <cellStyle name="Normal 7 6 2 2 2 5 2" xfId="34117" xr:uid="{00000000-0005-0000-0000-0000B18A0000}"/>
    <cellStyle name="Normal 7 6 2 2 2 6" xfId="21563" xr:uid="{00000000-0005-0000-0000-0000B28A0000}"/>
    <cellStyle name="Normal 7 6 2 2 2 6 2" xfId="28807" xr:uid="{00000000-0005-0000-0000-0000B38A0000}"/>
    <cellStyle name="Normal 7 6 2 2 2 7" xfId="23492" xr:uid="{00000000-0005-0000-0000-0000B48A0000}"/>
    <cellStyle name="Normal 7 6 2 2 2 8" xfId="44758" xr:uid="{00000000-0005-0000-0000-0000B58A0000}"/>
    <cellStyle name="Normal 7 6 2 2 2 9" xfId="5533" xr:uid="{00000000-0005-0000-0000-0000B68A0000}"/>
    <cellStyle name="Normal 7 6 2 2 3" xfId="6727" xr:uid="{00000000-0005-0000-0000-0000B78A0000}"/>
    <cellStyle name="Normal 7 6 2 2 3 2" xfId="17119" xr:uid="{00000000-0005-0000-0000-0000B88A0000}"/>
    <cellStyle name="Normal 7 6 2 2 3 2 2" xfId="40383" xr:uid="{00000000-0005-0000-0000-0000B98A0000}"/>
    <cellStyle name="Normal 7 6 2 2 3 3" xfId="11885" xr:uid="{00000000-0005-0000-0000-0000BA8A0000}"/>
    <cellStyle name="Normal 7 6 2 2 3 3 2" xfId="35068" xr:uid="{00000000-0005-0000-0000-0000BB8A0000}"/>
    <cellStyle name="Normal 7 6 2 2 3 4" xfId="29758" xr:uid="{00000000-0005-0000-0000-0000BC8A0000}"/>
    <cellStyle name="Normal 7 6 2 2 3 5" xfId="24443" xr:uid="{00000000-0005-0000-0000-0000BD8A0000}"/>
    <cellStyle name="Normal 7 6 2 2 4" xfId="8408" xr:uid="{00000000-0005-0000-0000-0000BE8A0000}"/>
    <cellStyle name="Normal 7 6 2 2 4 2" xfId="18806" xr:uid="{00000000-0005-0000-0000-0000BF8A0000}"/>
    <cellStyle name="Normal 7 6 2 2 4 2 2" xfId="42151" xr:uid="{00000000-0005-0000-0000-0000C08A0000}"/>
    <cellStyle name="Normal 7 6 2 2 4 3" xfId="13652" xr:uid="{00000000-0005-0000-0000-0000C18A0000}"/>
    <cellStyle name="Normal 7 6 2 2 4 3 2" xfId="36836" xr:uid="{00000000-0005-0000-0000-0000C28A0000}"/>
    <cellStyle name="Normal 7 6 2 2 4 4" xfId="31526" xr:uid="{00000000-0005-0000-0000-0000C38A0000}"/>
    <cellStyle name="Normal 7 6 2 2 4 5" xfId="26211" xr:uid="{00000000-0005-0000-0000-0000C48A0000}"/>
    <cellStyle name="Normal 7 6 2 2 5" xfId="15433" xr:uid="{00000000-0005-0000-0000-0000C58A0000}"/>
    <cellStyle name="Normal 7 6 2 2 5 2" xfId="38620" xr:uid="{00000000-0005-0000-0000-0000C68A0000}"/>
    <cellStyle name="Normal 7 6 2 2 6" xfId="10124" xr:uid="{00000000-0005-0000-0000-0000C78A0000}"/>
    <cellStyle name="Normal 7 6 2 2 6 2" xfId="33305" xr:uid="{00000000-0005-0000-0000-0000C88A0000}"/>
    <cellStyle name="Normal 7 6 2 2 7" xfId="20751" xr:uid="{00000000-0005-0000-0000-0000C98A0000}"/>
    <cellStyle name="Normal 7 6 2 2 7 2" xfId="27995" xr:uid="{00000000-0005-0000-0000-0000CA8A0000}"/>
    <cellStyle name="Normal 7 6 2 2 8" xfId="22680" xr:uid="{00000000-0005-0000-0000-0000CB8A0000}"/>
    <cellStyle name="Normal 7 6 2 2 9" xfId="43946" xr:uid="{00000000-0005-0000-0000-0000CC8A0000}"/>
    <cellStyle name="Normal 7 6 2 3" xfId="1563" xr:uid="{00000000-0005-0000-0000-0000CD8A0000}"/>
    <cellStyle name="Normal 7 6 2 3 10" xfId="3512" xr:uid="{00000000-0005-0000-0000-0000CE8A0000}"/>
    <cellStyle name="Normal 7 6 2 3 2" xfId="7127" xr:uid="{00000000-0005-0000-0000-0000CF8A0000}"/>
    <cellStyle name="Normal 7 6 2 3 2 2" xfId="17489" xr:uid="{00000000-0005-0000-0000-0000D08A0000}"/>
    <cellStyle name="Normal 7 6 2 3 2 2 2" xfId="40789" xr:uid="{00000000-0005-0000-0000-0000D18A0000}"/>
    <cellStyle name="Normal 7 6 2 3 2 3" xfId="12291" xr:uid="{00000000-0005-0000-0000-0000D28A0000}"/>
    <cellStyle name="Normal 7 6 2 3 2 3 2" xfId="35474" xr:uid="{00000000-0005-0000-0000-0000D38A0000}"/>
    <cellStyle name="Normal 7 6 2 3 2 4" xfId="30164" xr:uid="{00000000-0005-0000-0000-0000D48A0000}"/>
    <cellStyle name="Normal 7 6 2 3 2 5" xfId="24849" xr:uid="{00000000-0005-0000-0000-0000D58A0000}"/>
    <cellStyle name="Normal 7 6 2 3 3" xfId="8778" xr:uid="{00000000-0005-0000-0000-0000D68A0000}"/>
    <cellStyle name="Normal 7 6 2 3 3 2" xfId="19212" xr:uid="{00000000-0005-0000-0000-0000D78A0000}"/>
    <cellStyle name="Normal 7 6 2 3 3 2 2" xfId="42557" xr:uid="{00000000-0005-0000-0000-0000D88A0000}"/>
    <cellStyle name="Normal 7 6 2 3 3 3" xfId="14058" xr:uid="{00000000-0005-0000-0000-0000D98A0000}"/>
    <cellStyle name="Normal 7 6 2 3 3 3 2" xfId="37242" xr:uid="{00000000-0005-0000-0000-0000DA8A0000}"/>
    <cellStyle name="Normal 7 6 2 3 3 4" xfId="31932" xr:uid="{00000000-0005-0000-0000-0000DB8A0000}"/>
    <cellStyle name="Normal 7 6 2 3 3 5" xfId="26617" xr:uid="{00000000-0005-0000-0000-0000DC8A0000}"/>
    <cellStyle name="Normal 7 6 2 3 4" xfId="15839" xr:uid="{00000000-0005-0000-0000-0000DD8A0000}"/>
    <cellStyle name="Normal 7 6 2 3 4 2" xfId="39026" xr:uid="{00000000-0005-0000-0000-0000DE8A0000}"/>
    <cellStyle name="Normal 7 6 2 3 5" xfId="10530" xr:uid="{00000000-0005-0000-0000-0000DF8A0000}"/>
    <cellStyle name="Normal 7 6 2 3 5 2" xfId="33711" xr:uid="{00000000-0005-0000-0000-0000E08A0000}"/>
    <cellStyle name="Normal 7 6 2 3 6" xfId="21157" xr:uid="{00000000-0005-0000-0000-0000E18A0000}"/>
    <cellStyle name="Normal 7 6 2 3 6 2" xfId="28401" xr:uid="{00000000-0005-0000-0000-0000E28A0000}"/>
    <cellStyle name="Normal 7 6 2 3 7" xfId="23086" xr:uid="{00000000-0005-0000-0000-0000E38A0000}"/>
    <cellStyle name="Normal 7 6 2 3 8" xfId="44352" xr:uid="{00000000-0005-0000-0000-0000E48A0000}"/>
    <cellStyle name="Normal 7 6 2 3 9" xfId="5534" xr:uid="{00000000-0005-0000-0000-0000E58A0000}"/>
    <cellStyle name="Normal 7 6 2 4" xfId="6328" xr:uid="{00000000-0005-0000-0000-0000E68A0000}"/>
    <cellStyle name="Normal 7 6 2 4 2" xfId="16761" xr:uid="{00000000-0005-0000-0000-0000E78A0000}"/>
    <cellStyle name="Normal 7 6 2 4 2 2" xfId="39977" xr:uid="{00000000-0005-0000-0000-0000E88A0000}"/>
    <cellStyle name="Normal 7 6 2 4 3" xfId="11479" xr:uid="{00000000-0005-0000-0000-0000E98A0000}"/>
    <cellStyle name="Normal 7 6 2 4 3 2" xfId="34662" xr:uid="{00000000-0005-0000-0000-0000EA8A0000}"/>
    <cellStyle name="Normal 7 6 2 4 4" xfId="29352" xr:uid="{00000000-0005-0000-0000-0000EB8A0000}"/>
    <cellStyle name="Normal 7 6 2 4 5" xfId="24037" xr:uid="{00000000-0005-0000-0000-0000EC8A0000}"/>
    <cellStyle name="Normal 7 6 2 5" xfId="8050" xr:uid="{00000000-0005-0000-0000-0000ED8A0000}"/>
    <cellStyle name="Normal 7 6 2 5 2" xfId="18401" xr:uid="{00000000-0005-0000-0000-0000EE8A0000}"/>
    <cellStyle name="Normal 7 6 2 5 2 2" xfId="41745" xr:uid="{00000000-0005-0000-0000-0000EF8A0000}"/>
    <cellStyle name="Normal 7 6 2 5 3" xfId="13246" xr:uid="{00000000-0005-0000-0000-0000F08A0000}"/>
    <cellStyle name="Normal 7 6 2 5 3 2" xfId="36430" xr:uid="{00000000-0005-0000-0000-0000F18A0000}"/>
    <cellStyle name="Normal 7 6 2 5 4" xfId="31120" xr:uid="{00000000-0005-0000-0000-0000F28A0000}"/>
    <cellStyle name="Normal 7 6 2 5 5" xfId="25805" xr:uid="{00000000-0005-0000-0000-0000F38A0000}"/>
    <cellStyle name="Normal 7 6 2 6" xfId="15027" xr:uid="{00000000-0005-0000-0000-0000F48A0000}"/>
    <cellStyle name="Normal 7 6 2 6 2" xfId="38214" xr:uid="{00000000-0005-0000-0000-0000F58A0000}"/>
    <cellStyle name="Normal 7 6 2 7" xfId="9718" xr:uid="{00000000-0005-0000-0000-0000F68A0000}"/>
    <cellStyle name="Normal 7 6 2 7 2" xfId="32899" xr:uid="{00000000-0005-0000-0000-0000F78A0000}"/>
    <cellStyle name="Normal 7 6 2 8" xfId="20345" xr:uid="{00000000-0005-0000-0000-0000F88A0000}"/>
    <cellStyle name="Normal 7 6 2 8 2" xfId="27589" xr:uid="{00000000-0005-0000-0000-0000F98A0000}"/>
    <cellStyle name="Normal 7 6 2 9" xfId="22274" xr:uid="{00000000-0005-0000-0000-0000FA8A0000}"/>
    <cellStyle name="Normal 7 6 3" xfId="876" xr:uid="{00000000-0005-0000-0000-0000FB8A0000}"/>
    <cellStyle name="Normal 7 6 3 10" xfId="43669" xr:uid="{00000000-0005-0000-0000-0000FC8A0000}"/>
    <cellStyle name="Normal 7 6 3 11" xfId="5535" xr:uid="{00000000-0005-0000-0000-0000FD8A0000}"/>
    <cellStyle name="Normal 7 6 3 12" xfId="2829" xr:uid="{00000000-0005-0000-0000-0000FE8A0000}"/>
    <cellStyle name="Normal 7 6 3 2" xfId="1284" xr:uid="{00000000-0005-0000-0000-0000FF8A0000}"/>
    <cellStyle name="Normal 7 6 3 2 10" xfId="5536" xr:uid="{00000000-0005-0000-0000-0000008B0000}"/>
    <cellStyle name="Normal 7 6 3 2 11" xfId="3235" xr:uid="{00000000-0005-0000-0000-0000018B0000}"/>
    <cellStyle name="Normal 7 6 3 2 2" xfId="2099" xr:uid="{00000000-0005-0000-0000-0000028B0000}"/>
    <cellStyle name="Normal 7 6 3 2 2 10" xfId="4047" xr:uid="{00000000-0005-0000-0000-0000038B0000}"/>
    <cellStyle name="Normal 7 6 3 2 2 2" xfId="7654" xr:uid="{00000000-0005-0000-0000-0000048B0000}"/>
    <cellStyle name="Normal 7 6 3 2 2 2 2" xfId="17988" xr:uid="{00000000-0005-0000-0000-0000058B0000}"/>
    <cellStyle name="Normal 7 6 3 2 2 2 2 2" xfId="41324" xr:uid="{00000000-0005-0000-0000-0000068B0000}"/>
    <cellStyle name="Normal 7 6 3 2 2 2 3" xfId="12826" xr:uid="{00000000-0005-0000-0000-0000078B0000}"/>
    <cellStyle name="Normal 7 6 3 2 2 2 3 2" xfId="36009" xr:uid="{00000000-0005-0000-0000-0000088B0000}"/>
    <cellStyle name="Normal 7 6 3 2 2 2 4" xfId="30699" xr:uid="{00000000-0005-0000-0000-0000098B0000}"/>
    <cellStyle name="Normal 7 6 3 2 2 2 5" xfId="25384" xr:uid="{00000000-0005-0000-0000-00000A8B0000}"/>
    <cellStyle name="Normal 7 6 3 2 2 3" xfId="9278" xr:uid="{00000000-0005-0000-0000-00000B8B0000}"/>
    <cellStyle name="Normal 7 6 3 2 2 3 2" xfId="19747" xr:uid="{00000000-0005-0000-0000-00000C8B0000}"/>
    <cellStyle name="Normal 7 6 3 2 2 3 2 2" xfId="43092" xr:uid="{00000000-0005-0000-0000-00000D8B0000}"/>
    <cellStyle name="Normal 7 6 3 2 2 3 3" xfId="14593" xr:uid="{00000000-0005-0000-0000-00000E8B0000}"/>
    <cellStyle name="Normal 7 6 3 2 2 3 3 2" xfId="37777" xr:uid="{00000000-0005-0000-0000-00000F8B0000}"/>
    <cellStyle name="Normal 7 6 3 2 2 3 4" xfId="32467" xr:uid="{00000000-0005-0000-0000-0000108B0000}"/>
    <cellStyle name="Normal 7 6 3 2 2 3 5" xfId="27152" xr:uid="{00000000-0005-0000-0000-0000118B0000}"/>
    <cellStyle name="Normal 7 6 3 2 2 4" xfId="16374" xr:uid="{00000000-0005-0000-0000-0000128B0000}"/>
    <cellStyle name="Normal 7 6 3 2 2 4 2" xfId="39561" xr:uid="{00000000-0005-0000-0000-0000138B0000}"/>
    <cellStyle name="Normal 7 6 3 2 2 5" xfId="11065" xr:uid="{00000000-0005-0000-0000-0000148B0000}"/>
    <cellStyle name="Normal 7 6 3 2 2 5 2" xfId="34246" xr:uid="{00000000-0005-0000-0000-0000158B0000}"/>
    <cellStyle name="Normal 7 6 3 2 2 6" xfId="21692" xr:uid="{00000000-0005-0000-0000-0000168B0000}"/>
    <cellStyle name="Normal 7 6 3 2 2 6 2" xfId="28936" xr:uid="{00000000-0005-0000-0000-0000178B0000}"/>
    <cellStyle name="Normal 7 6 3 2 2 7" xfId="23621" xr:uid="{00000000-0005-0000-0000-0000188B0000}"/>
    <cellStyle name="Normal 7 6 3 2 2 8" xfId="44887" xr:uid="{00000000-0005-0000-0000-0000198B0000}"/>
    <cellStyle name="Normal 7 6 3 2 2 9" xfId="5537" xr:uid="{00000000-0005-0000-0000-00001A8B0000}"/>
    <cellStyle name="Normal 7 6 3 2 3" xfId="6854" xr:uid="{00000000-0005-0000-0000-00001B8B0000}"/>
    <cellStyle name="Normal 7 6 3 2 3 2" xfId="17224" xr:uid="{00000000-0005-0000-0000-00001C8B0000}"/>
    <cellStyle name="Normal 7 6 3 2 3 2 2" xfId="40512" xr:uid="{00000000-0005-0000-0000-00001D8B0000}"/>
    <cellStyle name="Normal 7 6 3 2 3 3" xfId="12014" xr:uid="{00000000-0005-0000-0000-00001E8B0000}"/>
    <cellStyle name="Normal 7 6 3 2 3 3 2" xfId="35197" xr:uid="{00000000-0005-0000-0000-00001F8B0000}"/>
    <cellStyle name="Normal 7 6 3 2 3 4" xfId="29887" xr:uid="{00000000-0005-0000-0000-0000208B0000}"/>
    <cellStyle name="Normal 7 6 3 2 3 5" xfId="24572" xr:uid="{00000000-0005-0000-0000-0000218B0000}"/>
    <cellStyle name="Normal 7 6 3 2 4" xfId="8513" xr:uid="{00000000-0005-0000-0000-0000228B0000}"/>
    <cellStyle name="Normal 7 6 3 2 4 2" xfId="18935" xr:uid="{00000000-0005-0000-0000-0000238B0000}"/>
    <cellStyle name="Normal 7 6 3 2 4 2 2" xfId="42280" xr:uid="{00000000-0005-0000-0000-0000248B0000}"/>
    <cellStyle name="Normal 7 6 3 2 4 3" xfId="13781" xr:uid="{00000000-0005-0000-0000-0000258B0000}"/>
    <cellStyle name="Normal 7 6 3 2 4 3 2" xfId="36965" xr:uid="{00000000-0005-0000-0000-0000268B0000}"/>
    <cellStyle name="Normal 7 6 3 2 4 4" xfId="31655" xr:uid="{00000000-0005-0000-0000-0000278B0000}"/>
    <cellStyle name="Normal 7 6 3 2 4 5" xfId="26340" xr:uid="{00000000-0005-0000-0000-0000288B0000}"/>
    <cellStyle name="Normal 7 6 3 2 5" xfId="15562" xr:uid="{00000000-0005-0000-0000-0000298B0000}"/>
    <cellStyle name="Normal 7 6 3 2 5 2" xfId="38749" xr:uid="{00000000-0005-0000-0000-00002A8B0000}"/>
    <cellStyle name="Normal 7 6 3 2 6" xfId="10253" xr:uid="{00000000-0005-0000-0000-00002B8B0000}"/>
    <cellStyle name="Normal 7 6 3 2 6 2" xfId="33434" xr:uid="{00000000-0005-0000-0000-00002C8B0000}"/>
    <cellStyle name="Normal 7 6 3 2 7" xfId="20880" xr:uid="{00000000-0005-0000-0000-00002D8B0000}"/>
    <cellStyle name="Normal 7 6 3 2 7 2" xfId="28124" xr:uid="{00000000-0005-0000-0000-00002E8B0000}"/>
    <cellStyle name="Normal 7 6 3 2 8" xfId="22809" xr:uid="{00000000-0005-0000-0000-00002F8B0000}"/>
    <cellStyle name="Normal 7 6 3 2 9" xfId="44075" xr:uid="{00000000-0005-0000-0000-0000308B0000}"/>
    <cellStyle name="Normal 7 6 3 3" xfId="1692" xr:uid="{00000000-0005-0000-0000-0000318B0000}"/>
    <cellStyle name="Normal 7 6 3 3 10" xfId="3641" xr:uid="{00000000-0005-0000-0000-0000328B0000}"/>
    <cellStyle name="Normal 7 6 3 3 2" xfId="7254" xr:uid="{00000000-0005-0000-0000-0000338B0000}"/>
    <cellStyle name="Normal 7 6 3 3 2 2" xfId="17606" xr:uid="{00000000-0005-0000-0000-0000348B0000}"/>
    <cellStyle name="Normal 7 6 3 3 2 2 2" xfId="40918" xr:uid="{00000000-0005-0000-0000-0000358B0000}"/>
    <cellStyle name="Normal 7 6 3 3 2 3" xfId="12420" xr:uid="{00000000-0005-0000-0000-0000368B0000}"/>
    <cellStyle name="Normal 7 6 3 3 2 3 2" xfId="35603" xr:uid="{00000000-0005-0000-0000-0000378B0000}"/>
    <cellStyle name="Normal 7 6 3 3 2 4" xfId="30293" xr:uid="{00000000-0005-0000-0000-0000388B0000}"/>
    <cellStyle name="Normal 7 6 3 3 2 5" xfId="24978" xr:uid="{00000000-0005-0000-0000-0000398B0000}"/>
    <cellStyle name="Normal 7 6 3 3 3" xfId="8895" xr:uid="{00000000-0005-0000-0000-00003A8B0000}"/>
    <cellStyle name="Normal 7 6 3 3 3 2" xfId="19341" xr:uid="{00000000-0005-0000-0000-00003B8B0000}"/>
    <cellStyle name="Normal 7 6 3 3 3 2 2" xfId="42686" xr:uid="{00000000-0005-0000-0000-00003C8B0000}"/>
    <cellStyle name="Normal 7 6 3 3 3 3" xfId="14187" xr:uid="{00000000-0005-0000-0000-00003D8B0000}"/>
    <cellStyle name="Normal 7 6 3 3 3 3 2" xfId="37371" xr:uid="{00000000-0005-0000-0000-00003E8B0000}"/>
    <cellStyle name="Normal 7 6 3 3 3 4" xfId="32061" xr:uid="{00000000-0005-0000-0000-00003F8B0000}"/>
    <cellStyle name="Normal 7 6 3 3 3 5" xfId="26746" xr:uid="{00000000-0005-0000-0000-0000408B0000}"/>
    <cellStyle name="Normal 7 6 3 3 4" xfId="15968" xr:uid="{00000000-0005-0000-0000-0000418B0000}"/>
    <cellStyle name="Normal 7 6 3 3 4 2" xfId="39155" xr:uid="{00000000-0005-0000-0000-0000428B0000}"/>
    <cellStyle name="Normal 7 6 3 3 5" xfId="10659" xr:uid="{00000000-0005-0000-0000-0000438B0000}"/>
    <cellStyle name="Normal 7 6 3 3 5 2" xfId="33840" xr:uid="{00000000-0005-0000-0000-0000448B0000}"/>
    <cellStyle name="Normal 7 6 3 3 6" xfId="21286" xr:uid="{00000000-0005-0000-0000-0000458B0000}"/>
    <cellStyle name="Normal 7 6 3 3 6 2" xfId="28530" xr:uid="{00000000-0005-0000-0000-0000468B0000}"/>
    <cellStyle name="Normal 7 6 3 3 7" xfId="23215" xr:uid="{00000000-0005-0000-0000-0000478B0000}"/>
    <cellStyle name="Normal 7 6 3 3 8" xfId="44481" xr:uid="{00000000-0005-0000-0000-0000488B0000}"/>
    <cellStyle name="Normal 7 6 3 3 9" xfId="5538" xr:uid="{00000000-0005-0000-0000-0000498B0000}"/>
    <cellStyle name="Normal 7 6 3 4" xfId="6455" xr:uid="{00000000-0005-0000-0000-00004A8B0000}"/>
    <cellStyle name="Normal 7 6 3 4 2" xfId="16866" xr:uid="{00000000-0005-0000-0000-00004B8B0000}"/>
    <cellStyle name="Normal 7 6 3 4 2 2" xfId="40106" xr:uid="{00000000-0005-0000-0000-00004C8B0000}"/>
    <cellStyle name="Normal 7 6 3 4 3" xfId="11608" xr:uid="{00000000-0005-0000-0000-00004D8B0000}"/>
    <cellStyle name="Normal 7 6 3 4 3 2" xfId="34791" xr:uid="{00000000-0005-0000-0000-00004E8B0000}"/>
    <cellStyle name="Normal 7 6 3 4 4" xfId="29481" xr:uid="{00000000-0005-0000-0000-00004F8B0000}"/>
    <cellStyle name="Normal 7 6 3 4 5" xfId="24166" xr:uid="{00000000-0005-0000-0000-0000508B0000}"/>
    <cellStyle name="Normal 7 6 3 5" xfId="8155" xr:uid="{00000000-0005-0000-0000-0000518B0000}"/>
    <cellStyle name="Normal 7 6 3 5 2" xfId="18530" xr:uid="{00000000-0005-0000-0000-0000528B0000}"/>
    <cellStyle name="Normal 7 6 3 5 2 2" xfId="41874" xr:uid="{00000000-0005-0000-0000-0000538B0000}"/>
    <cellStyle name="Normal 7 6 3 5 3" xfId="13375" xr:uid="{00000000-0005-0000-0000-0000548B0000}"/>
    <cellStyle name="Normal 7 6 3 5 3 2" xfId="36559" xr:uid="{00000000-0005-0000-0000-0000558B0000}"/>
    <cellStyle name="Normal 7 6 3 5 4" xfId="31249" xr:uid="{00000000-0005-0000-0000-0000568B0000}"/>
    <cellStyle name="Normal 7 6 3 5 5" xfId="25934" xr:uid="{00000000-0005-0000-0000-0000578B0000}"/>
    <cellStyle name="Normal 7 6 3 6" xfId="15156" xr:uid="{00000000-0005-0000-0000-0000588B0000}"/>
    <cellStyle name="Normal 7 6 3 6 2" xfId="38343" xr:uid="{00000000-0005-0000-0000-0000598B0000}"/>
    <cellStyle name="Normal 7 6 3 7" xfId="9847" xr:uid="{00000000-0005-0000-0000-00005A8B0000}"/>
    <cellStyle name="Normal 7 6 3 7 2" xfId="33028" xr:uid="{00000000-0005-0000-0000-00005B8B0000}"/>
    <cellStyle name="Normal 7 6 3 8" xfId="20474" xr:uid="{00000000-0005-0000-0000-00005C8B0000}"/>
    <cellStyle name="Normal 7 6 3 8 2" xfId="27718" xr:uid="{00000000-0005-0000-0000-00005D8B0000}"/>
    <cellStyle name="Normal 7 6 3 9" xfId="22403" xr:uid="{00000000-0005-0000-0000-00005E8B0000}"/>
    <cellStyle name="Normal 7 6 4" xfId="1020" xr:uid="{00000000-0005-0000-0000-00005F8B0000}"/>
    <cellStyle name="Normal 7 6 4 10" xfId="5539" xr:uid="{00000000-0005-0000-0000-0000608B0000}"/>
    <cellStyle name="Normal 7 6 4 11" xfId="2971" xr:uid="{00000000-0005-0000-0000-0000618B0000}"/>
    <cellStyle name="Normal 7 6 4 2" xfId="1835" xr:uid="{00000000-0005-0000-0000-0000628B0000}"/>
    <cellStyle name="Normal 7 6 4 2 10" xfId="3783" xr:uid="{00000000-0005-0000-0000-0000638B0000}"/>
    <cellStyle name="Normal 7 6 4 2 2" xfId="7394" xr:uid="{00000000-0005-0000-0000-0000648B0000}"/>
    <cellStyle name="Normal 7 6 4 2 2 2" xfId="17748" xr:uid="{00000000-0005-0000-0000-0000658B0000}"/>
    <cellStyle name="Normal 7 6 4 2 2 2 2" xfId="41060" xr:uid="{00000000-0005-0000-0000-0000668B0000}"/>
    <cellStyle name="Normal 7 6 4 2 2 3" xfId="12562" xr:uid="{00000000-0005-0000-0000-0000678B0000}"/>
    <cellStyle name="Normal 7 6 4 2 2 3 2" xfId="35745" xr:uid="{00000000-0005-0000-0000-0000688B0000}"/>
    <cellStyle name="Normal 7 6 4 2 2 4" xfId="30435" xr:uid="{00000000-0005-0000-0000-0000698B0000}"/>
    <cellStyle name="Normal 7 6 4 2 2 5" xfId="25120" xr:uid="{00000000-0005-0000-0000-00006A8B0000}"/>
    <cellStyle name="Normal 7 6 4 2 3" xfId="9038" xr:uid="{00000000-0005-0000-0000-00006B8B0000}"/>
    <cellStyle name="Normal 7 6 4 2 3 2" xfId="19483" xr:uid="{00000000-0005-0000-0000-00006C8B0000}"/>
    <cellStyle name="Normal 7 6 4 2 3 2 2" xfId="42828" xr:uid="{00000000-0005-0000-0000-00006D8B0000}"/>
    <cellStyle name="Normal 7 6 4 2 3 3" xfId="14329" xr:uid="{00000000-0005-0000-0000-00006E8B0000}"/>
    <cellStyle name="Normal 7 6 4 2 3 3 2" xfId="37513" xr:uid="{00000000-0005-0000-0000-00006F8B0000}"/>
    <cellStyle name="Normal 7 6 4 2 3 4" xfId="32203" xr:uid="{00000000-0005-0000-0000-0000708B0000}"/>
    <cellStyle name="Normal 7 6 4 2 3 5" xfId="26888" xr:uid="{00000000-0005-0000-0000-0000718B0000}"/>
    <cellStyle name="Normal 7 6 4 2 4" xfId="16110" xr:uid="{00000000-0005-0000-0000-0000728B0000}"/>
    <cellStyle name="Normal 7 6 4 2 4 2" xfId="39297" xr:uid="{00000000-0005-0000-0000-0000738B0000}"/>
    <cellStyle name="Normal 7 6 4 2 5" xfId="10801" xr:uid="{00000000-0005-0000-0000-0000748B0000}"/>
    <cellStyle name="Normal 7 6 4 2 5 2" xfId="33982" xr:uid="{00000000-0005-0000-0000-0000758B0000}"/>
    <cellStyle name="Normal 7 6 4 2 6" xfId="21428" xr:uid="{00000000-0005-0000-0000-0000768B0000}"/>
    <cellStyle name="Normal 7 6 4 2 6 2" xfId="28672" xr:uid="{00000000-0005-0000-0000-0000778B0000}"/>
    <cellStyle name="Normal 7 6 4 2 7" xfId="23357" xr:uid="{00000000-0005-0000-0000-0000788B0000}"/>
    <cellStyle name="Normal 7 6 4 2 8" xfId="44623" xr:uid="{00000000-0005-0000-0000-0000798B0000}"/>
    <cellStyle name="Normal 7 6 4 2 9" xfId="5540" xr:uid="{00000000-0005-0000-0000-00007A8B0000}"/>
    <cellStyle name="Normal 7 6 4 3" xfId="6594" xr:uid="{00000000-0005-0000-0000-00007B8B0000}"/>
    <cellStyle name="Normal 7 6 4 3 2" xfId="16996" xr:uid="{00000000-0005-0000-0000-00007C8B0000}"/>
    <cellStyle name="Normal 7 6 4 3 2 2" xfId="40248" xr:uid="{00000000-0005-0000-0000-00007D8B0000}"/>
    <cellStyle name="Normal 7 6 4 3 3" xfId="11750" xr:uid="{00000000-0005-0000-0000-00007E8B0000}"/>
    <cellStyle name="Normal 7 6 4 3 3 2" xfId="34933" xr:uid="{00000000-0005-0000-0000-00007F8B0000}"/>
    <cellStyle name="Normal 7 6 4 3 4" xfId="29623" xr:uid="{00000000-0005-0000-0000-0000808B0000}"/>
    <cellStyle name="Normal 7 6 4 3 5" xfId="24308" xr:uid="{00000000-0005-0000-0000-0000818B0000}"/>
    <cellStyle name="Normal 7 6 4 4" xfId="8285" xr:uid="{00000000-0005-0000-0000-0000828B0000}"/>
    <cellStyle name="Normal 7 6 4 4 2" xfId="18671" xr:uid="{00000000-0005-0000-0000-0000838B0000}"/>
    <cellStyle name="Normal 7 6 4 4 2 2" xfId="42016" xr:uid="{00000000-0005-0000-0000-0000848B0000}"/>
    <cellStyle name="Normal 7 6 4 4 3" xfId="13517" xr:uid="{00000000-0005-0000-0000-0000858B0000}"/>
    <cellStyle name="Normal 7 6 4 4 3 2" xfId="36701" xr:uid="{00000000-0005-0000-0000-0000868B0000}"/>
    <cellStyle name="Normal 7 6 4 4 4" xfId="31391" xr:uid="{00000000-0005-0000-0000-0000878B0000}"/>
    <cellStyle name="Normal 7 6 4 4 5" xfId="26076" xr:uid="{00000000-0005-0000-0000-0000888B0000}"/>
    <cellStyle name="Normal 7 6 4 5" xfId="15298" xr:uid="{00000000-0005-0000-0000-0000898B0000}"/>
    <cellStyle name="Normal 7 6 4 5 2" xfId="38485" xr:uid="{00000000-0005-0000-0000-00008A8B0000}"/>
    <cellStyle name="Normal 7 6 4 6" xfId="9989" xr:uid="{00000000-0005-0000-0000-00008B8B0000}"/>
    <cellStyle name="Normal 7 6 4 6 2" xfId="33170" xr:uid="{00000000-0005-0000-0000-00008C8B0000}"/>
    <cellStyle name="Normal 7 6 4 7" xfId="20616" xr:uid="{00000000-0005-0000-0000-00008D8B0000}"/>
    <cellStyle name="Normal 7 6 4 7 2" xfId="27860" xr:uid="{00000000-0005-0000-0000-00008E8B0000}"/>
    <cellStyle name="Normal 7 6 4 8" xfId="22545" xr:uid="{00000000-0005-0000-0000-00008F8B0000}"/>
    <cellStyle name="Normal 7 6 4 9" xfId="43811" xr:uid="{00000000-0005-0000-0000-0000908B0000}"/>
    <cellStyle name="Normal 7 6 5" xfId="601" xr:uid="{00000000-0005-0000-0000-0000918B0000}"/>
    <cellStyle name="Normal 7 6 5 10" xfId="2565" xr:uid="{00000000-0005-0000-0000-0000928B0000}"/>
    <cellStyle name="Normal 7 6 5 2" xfId="6195" xr:uid="{00000000-0005-0000-0000-0000938B0000}"/>
    <cellStyle name="Normal 7 6 5 2 2" xfId="16638" xr:uid="{00000000-0005-0000-0000-0000948B0000}"/>
    <cellStyle name="Normal 7 6 5 2 2 2" xfId="39842" xr:uid="{00000000-0005-0000-0000-0000958B0000}"/>
    <cellStyle name="Normal 7 6 5 2 3" xfId="11344" xr:uid="{00000000-0005-0000-0000-0000968B0000}"/>
    <cellStyle name="Normal 7 6 5 2 3 2" xfId="34527" xr:uid="{00000000-0005-0000-0000-0000978B0000}"/>
    <cellStyle name="Normal 7 6 5 2 4" xfId="29217" xr:uid="{00000000-0005-0000-0000-0000988B0000}"/>
    <cellStyle name="Normal 7 6 5 2 5" xfId="23902" xr:uid="{00000000-0005-0000-0000-0000998B0000}"/>
    <cellStyle name="Normal 7 6 5 3" xfId="7927" xr:uid="{00000000-0005-0000-0000-00009A8B0000}"/>
    <cellStyle name="Normal 7 6 5 3 2" xfId="18266" xr:uid="{00000000-0005-0000-0000-00009B8B0000}"/>
    <cellStyle name="Normal 7 6 5 3 2 2" xfId="41610" xr:uid="{00000000-0005-0000-0000-00009C8B0000}"/>
    <cellStyle name="Normal 7 6 5 3 3" xfId="13111" xr:uid="{00000000-0005-0000-0000-00009D8B0000}"/>
    <cellStyle name="Normal 7 6 5 3 3 2" xfId="36295" xr:uid="{00000000-0005-0000-0000-00009E8B0000}"/>
    <cellStyle name="Normal 7 6 5 3 4" xfId="30985" xr:uid="{00000000-0005-0000-0000-00009F8B0000}"/>
    <cellStyle name="Normal 7 6 5 3 5" xfId="25670" xr:uid="{00000000-0005-0000-0000-0000A08B0000}"/>
    <cellStyle name="Normal 7 6 5 4" xfId="14892" xr:uid="{00000000-0005-0000-0000-0000A18B0000}"/>
    <cellStyle name="Normal 7 6 5 4 2" xfId="38079" xr:uid="{00000000-0005-0000-0000-0000A28B0000}"/>
    <cellStyle name="Normal 7 6 5 5" xfId="9583" xr:uid="{00000000-0005-0000-0000-0000A38B0000}"/>
    <cellStyle name="Normal 7 6 5 5 2" xfId="32764" xr:uid="{00000000-0005-0000-0000-0000A48B0000}"/>
    <cellStyle name="Normal 7 6 5 6" xfId="20210" xr:uid="{00000000-0005-0000-0000-0000A58B0000}"/>
    <cellStyle name="Normal 7 6 5 6 2" xfId="27454" xr:uid="{00000000-0005-0000-0000-0000A68B0000}"/>
    <cellStyle name="Normal 7 6 5 7" xfId="22139" xr:uid="{00000000-0005-0000-0000-0000A78B0000}"/>
    <cellStyle name="Normal 7 6 5 8" xfId="43405" xr:uid="{00000000-0005-0000-0000-0000A88B0000}"/>
    <cellStyle name="Normal 7 6 5 9" xfId="5541" xr:uid="{00000000-0005-0000-0000-0000A98B0000}"/>
    <cellStyle name="Normal 7 6 6" xfId="1428" xr:uid="{00000000-0005-0000-0000-0000AA8B0000}"/>
    <cellStyle name="Normal 7 6 6 10" xfId="3377" xr:uid="{00000000-0005-0000-0000-0000AB8B0000}"/>
    <cellStyle name="Normal 7 6 6 2" xfId="6994" xr:uid="{00000000-0005-0000-0000-0000AC8B0000}"/>
    <cellStyle name="Normal 7 6 6 2 2" xfId="17366" xr:uid="{00000000-0005-0000-0000-0000AD8B0000}"/>
    <cellStyle name="Normal 7 6 6 2 2 2" xfId="40654" xr:uid="{00000000-0005-0000-0000-0000AE8B0000}"/>
    <cellStyle name="Normal 7 6 6 2 3" xfId="12156" xr:uid="{00000000-0005-0000-0000-0000AF8B0000}"/>
    <cellStyle name="Normal 7 6 6 2 3 2" xfId="35339" xr:uid="{00000000-0005-0000-0000-0000B08B0000}"/>
    <cellStyle name="Normal 7 6 6 2 4" xfId="30029" xr:uid="{00000000-0005-0000-0000-0000B18B0000}"/>
    <cellStyle name="Normal 7 6 6 2 5" xfId="24714" xr:uid="{00000000-0005-0000-0000-0000B28B0000}"/>
    <cellStyle name="Normal 7 6 6 3" xfId="8655" xr:uid="{00000000-0005-0000-0000-0000B38B0000}"/>
    <cellStyle name="Normal 7 6 6 3 2" xfId="19077" xr:uid="{00000000-0005-0000-0000-0000B48B0000}"/>
    <cellStyle name="Normal 7 6 6 3 2 2" xfId="42422" xr:uid="{00000000-0005-0000-0000-0000B58B0000}"/>
    <cellStyle name="Normal 7 6 6 3 3" xfId="13923" xr:uid="{00000000-0005-0000-0000-0000B68B0000}"/>
    <cellStyle name="Normal 7 6 6 3 3 2" xfId="37107" xr:uid="{00000000-0005-0000-0000-0000B78B0000}"/>
    <cellStyle name="Normal 7 6 6 3 4" xfId="31797" xr:uid="{00000000-0005-0000-0000-0000B88B0000}"/>
    <cellStyle name="Normal 7 6 6 3 5" xfId="26482" xr:uid="{00000000-0005-0000-0000-0000B98B0000}"/>
    <cellStyle name="Normal 7 6 6 4" xfId="15704" xr:uid="{00000000-0005-0000-0000-0000BA8B0000}"/>
    <cellStyle name="Normal 7 6 6 4 2" xfId="38891" xr:uid="{00000000-0005-0000-0000-0000BB8B0000}"/>
    <cellStyle name="Normal 7 6 6 5" xfId="10395" xr:uid="{00000000-0005-0000-0000-0000BC8B0000}"/>
    <cellStyle name="Normal 7 6 6 5 2" xfId="33576" xr:uid="{00000000-0005-0000-0000-0000BD8B0000}"/>
    <cellStyle name="Normal 7 6 6 6" xfId="21022" xr:uid="{00000000-0005-0000-0000-0000BE8B0000}"/>
    <cellStyle name="Normal 7 6 6 6 2" xfId="28266" xr:uid="{00000000-0005-0000-0000-0000BF8B0000}"/>
    <cellStyle name="Normal 7 6 6 7" xfId="22951" xr:uid="{00000000-0005-0000-0000-0000C08B0000}"/>
    <cellStyle name="Normal 7 6 6 8" xfId="44217" xr:uid="{00000000-0005-0000-0000-0000C18B0000}"/>
    <cellStyle name="Normal 7 6 6 9" xfId="5542" xr:uid="{00000000-0005-0000-0000-0000C28B0000}"/>
    <cellStyle name="Normal 7 6 7" xfId="6062" xr:uid="{00000000-0005-0000-0000-0000C38B0000}"/>
    <cellStyle name="Normal 7 6 7 2" xfId="16517" xr:uid="{00000000-0005-0000-0000-0000C48B0000}"/>
    <cellStyle name="Normal 7 6 7 2 2" xfId="39708" xr:uid="{00000000-0005-0000-0000-0000C58B0000}"/>
    <cellStyle name="Normal 7 6 7 3" xfId="11210" xr:uid="{00000000-0005-0000-0000-0000C68B0000}"/>
    <cellStyle name="Normal 7 6 7 3 2" xfId="34393" xr:uid="{00000000-0005-0000-0000-0000C78B0000}"/>
    <cellStyle name="Normal 7 6 7 4" xfId="29083" xr:uid="{00000000-0005-0000-0000-0000C88B0000}"/>
    <cellStyle name="Normal 7 6 7 5" xfId="23768" xr:uid="{00000000-0005-0000-0000-0000C98B0000}"/>
    <cellStyle name="Normal 7 6 8" xfId="7806" xr:uid="{00000000-0005-0000-0000-0000CA8B0000}"/>
    <cellStyle name="Normal 7 6 8 2" xfId="18133" xr:uid="{00000000-0005-0000-0000-0000CB8B0000}"/>
    <cellStyle name="Normal 7 6 8 2 2" xfId="41476" xr:uid="{00000000-0005-0000-0000-0000CC8B0000}"/>
    <cellStyle name="Normal 7 6 8 3" xfId="12977" xr:uid="{00000000-0005-0000-0000-0000CD8B0000}"/>
    <cellStyle name="Normal 7 6 8 3 2" xfId="36161" xr:uid="{00000000-0005-0000-0000-0000CE8B0000}"/>
    <cellStyle name="Normal 7 6 8 4" xfId="30851" xr:uid="{00000000-0005-0000-0000-0000CF8B0000}"/>
    <cellStyle name="Normal 7 6 8 5" xfId="25536" xr:uid="{00000000-0005-0000-0000-0000D08B0000}"/>
    <cellStyle name="Normal 7 6 9" xfId="14758" xr:uid="{00000000-0005-0000-0000-0000D18B0000}"/>
    <cellStyle name="Normal 7 6 9 2" xfId="37945" xr:uid="{00000000-0005-0000-0000-0000D28B0000}"/>
    <cellStyle name="Normal 7 7" xfId="433" xr:uid="{00000000-0005-0000-0000-0000D38B0000}"/>
    <cellStyle name="Normal 7 7 10" xfId="20044" xr:uid="{00000000-0005-0000-0000-0000D48B0000}"/>
    <cellStyle name="Normal 7 7 10 2" xfId="27265" xr:uid="{00000000-0005-0000-0000-0000D58B0000}"/>
    <cellStyle name="Normal 7 7 11" xfId="21950" xr:uid="{00000000-0005-0000-0000-0000D68B0000}"/>
    <cellStyle name="Normal 7 7 12" xfId="43239" xr:uid="{00000000-0005-0000-0000-0000D78B0000}"/>
    <cellStyle name="Normal 7 7 13" xfId="5543" xr:uid="{00000000-0005-0000-0000-0000D88B0000}"/>
    <cellStyle name="Normal 7 7 14" xfId="2399" xr:uid="{00000000-0005-0000-0000-0000D98B0000}"/>
    <cellStyle name="Normal 7 7 2" xfId="684" xr:uid="{00000000-0005-0000-0000-0000DA8B0000}"/>
    <cellStyle name="Normal 7 7 2 10" xfId="43485" xr:uid="{00000000-0005-0000-0000-0000DB8B0000}"/>
    <cellStyle name="Normal 7 7 2 11" xfId="5544" xr:uid="{00000000-0005-0000-0000-0000DC8B0000}"/>
    <cellStyle name="Normal 7 7 2 12" xfId="2645" xr:uid="{00000000-0005-0000-0000-0000DD8B0000}"/>
    <cellStyle name="Normal 7 7 2 2" xfId="1100" xr:uid="{00000000-0005-0000-0000-0000DE8B0000}"/>
    <cellStyle name="Normal 7 7 2 2 10" xfId="5545" xr:uid="{00000000-0005-0000-0000-0000DF8B0000}"/>
    <cellStyle name="Normal 7 7 2 2 11" xfId="3051" xr:uid="{00000000-0005-0000-0000-0000E08B0000}"/>
    <cellStyle name="Normal 7 7 2 2 2" xfId="1915" xr:uid="{00000000-0005-0000-0000-0000E18B0000}"/>
    <cellStyle name="Normal 7 7 2 2 2 10" xfId="3863" xr:uid="{00000000-0005-0000-0000-0000E28B0000}"/>
    <cellStyle name="Normal 7 7 2 2 2 2" xfId="7473" xr:uid="{00000000-0005-0000-0000-0000E38B0000}"/>
    <cellStyle name="Normal 7 7 2 2 2 2 2" xfId="17816" xr:uid="{00000000-0005-0000-0000-0000E48B0000}"/>
    <cellStyle name="Normal 7 7 2 2 2 2 2 2" xfId="41140" xr:uid="{00000000-0005-0000-0000-0000E58B0000}"/>
    <cellStyle name="Normal 7 7 2 2 2 2 3" xfId="12642" xr:uid="{00000000-0005-0000-0000-0000E68B0000}"/>
    <cellStyle name="Normal 7 7 2 2 2 2 3 2" xfId="35825" xr:uid="{00000000-0005-0000-0000-0000E78B0000}"/>
    <cellStyle name="Normal 7 7 2 2 2 2 4" xfId="30515" xr:uid="{00000000-0005-0000-0000-0000E88B0000}"/>
    <cellStyle name="Normal 7 7 2 2 2 2 5" xfId="25200" xr:uid="{00000000-0005-0000-0000-0000E98B0000}"/>
    <cellStyle name="Normal 7 7 2 2 2 3" xfId="9106" xr:uid="{00000000-0005-0000-0000-0000EA8B0000}"/>
    <cellStyle name="Normal 7 7 2 2 2 3 2" xfId="19563" xr:uid="{00000000-0005-0000-0000-0000EB8B0000}"/>
    <cellStyle name="Normal 7 7 2 2 2 3 2 2" xfId="42908" xr:uid="{00000000-0005-0000-0000-0000EC8B0000}"/>
    <cellStyle name="Normal 7 7 2 2 2 3 3" xfId="14409" xr:uid="{00000000-0005-0000-0000-0000ED8B0000}"/>
    <cellStyle name="Normal 7 7 2 2 2 3 3 2" xfId="37593" xr:uid="{00000000-0005-0000-0000-0000EE8B0000}"/>
    <cellStyle name="Normal 7 7 2 2 2 3 4" xfId="32283" xr:uid="{00000000-0005-0000-0000-0000EF8B0000}"/>
    <cellStyle name="Normal 7 7 2 2 2 3 5" xfId="26968" xr:uid="{00000000-0005-0000-0000-0000F08B0000}"/>
    <cellStyle name="Normal 7 7 2 2 2 4" xfId="16190" xr:uid="{00000000-0005-0000-0000-0000F18B0000}"/>
    <cellStyle name="Normal 7 7 2 2 2 4 2" xfId="39377" xr:uid="{00000000-0005-0000-0000-0000F28B0000}"/>
    <cellStyle name="Normal 7 7 2 2 2 5" xfId="10881" xr:uid="{00000000-0005-0000-0000-0000F38B0000}"/>
    <cellStyle name="Normal 7 7 2 2 2 5 2" xfId="34062" xr:uid="{00000000-0005-0000-0000-0000F48B0000}"/>
    <cellStyle name="Normal 7 7 2 2 2 6" xfId="21508" xr:uid="{00000000-0005-0000-0000-0000F58B0000}"/>
    <cellStyle name="Normal 7 7 2 2 2 6 2" xfId="28752" xr:uid="{00000000-0005-0000-0000-0000F68B0000}"/>
    <cellStyle name="Normal 7 7 2 2 2 7" xfId="23437" xr:uid="{00000000-0005-0000-0000-0000F78B0000}"/>
    <cellStyle name="Normal 7 7 2 2 2 8" xfId="44703" xr:uid="{00000000-0005-0000-0000-0000F88B0000}"/>
    <cellStyle name="Normal 7 7 2 2 2 9" xfId="5546" xr:uid="{00000000-0005-0000-0000-0000F98B0000}"/>
    <cellStyle name="Normal 7 7 2 2 3" xfId="6673" xr:uid="{00000000-0005-0000-0000-0000FA8B0000}"/>
    <cellStyle name="Normal 7 7 2 2 3 2" xfId="17064" xr:uid="{00000000-0005-0000-0000-0000FB8B0000}"/>
    <cellStyle name="Normal 7 7 2 2 3 2 2" xfId="40328" xr:uid="{00000000-0005-0000-0000-0000FC8B0000}"/>
    <cellStyle name="Normal 7 7 2 2 3 3" xfId="11830" xr:uid="{00000000-0005-0000-0000-0000FD8B0000}"/>
    <cellStyle name="Normal 7 7 2 2 3 3 2" xfId="35013" xr:uid="{00000000-0005-0000-0000-0000FE8B0000}"/>
    <cellStyle name="Normal 7 7 2 2 3 4" xfId="29703" xr:uid="{00000000-0005-0000-0000-0000FF8B0000}"/>
    <cellStyle name="Normal 7 7 2 2 3 5" xfId="24388" xr:uid="{00000000-0005-0000-0000-0000008C0000}"/>
    <cellStyle name="Normal 7 7 2 2 4" xfId="8353" xr:uid="{00000000-0005-0000-0000-0000018C0000}"/>
    <cellStyle name="Normal 7 7 2 2 4 2" xfId="18751" xr:uid="{00000000-0005-0000-0000-0000028C0000}"/>
    <cellStyle name="Normal 7 7 2 2 4 2 2" xfId="42096" xr:uid="{00000000-0005-0000-0000-0000038C0000}"/>
    <cellStyle name="Normal 7 7 2 2 4 3" xfId="13597" xr:uid="{00000000-0005-0000-0000-0000048C0000}"/>
    <cellStyle name="Normal 7 7 2 2 4 3 2" xfId="36781" xr:uid="{00000000-0005-0000-0000-0000058C0000}"/>
    <cellStyle name="Normal 7 7 2 2 4 4" xfId="31471" xr:uid="{00000000-0005-0000-0000-0000068C0000}"/>
    <cellStyle name="Normal 7 7 2 2 4 5" xfId="26156" xr:uid="{00000000-0005-0000-0000-0000078C0000}"/>
    <cellStyle name="Normal 7 7 2 2 5" xfId="15378" xr:uid="{00000000-0005-0000-0000-0000088C0000}"/>
    <cellStyle name="Normal 7 7 2 2 5 2" xfId="38565" xr:uid="{00000000-0005-0000-0000-0000098C0000}"/>
    <cellStyle name="Normal 7 7 2 2 6" xfId="10069" xr:uid="{00000000-0005-0000-0000-00000A8C0000}"/>
    <cellStyle name="Normal 7 7 2 2 6 2" xfId="33250" xr:uid="{00000000-0005-0000-0000-00000B8C0000}"/>
    <cellStyle name="Normal 7 7 2 2 7" xfId="20696" xr:uid="{00000000-0005-0000-0000-00000C8C0000}"/>
    <cellStyle name="Normal 7 7 2 2 7 2" xfId="27940" xr:uid="{00000000-0005-0000-0000-00000D8C0000}"/>
    <cellStyle name="Normal 7 7 2 2 8" xfId="22625" xr:uid="{00000000-0005-0000-0000-00000E8C0000}"/>
    <cellStyle name="Normal 7 7 2 2 9" xfId="43891" xr:uid="{00000000-0005-0000-0000-00000F8C0000}"/>
    <cellStyle name="Normal 7 7 2 3" xfId="1508" xr:uid="{00000000-0005-0000-0000-0000108C0000}"/>
    <cellStyle name="Normal 7 7 2 3 10" xfId="3457" xr:uid="{00000000-0005-0000-0000-0000118C0000}"/>
    <cellStyle name="Normal 7 7 2 3 2" xfId="7073" xr:uid="{00000000-0005-0000-0000-0000128C0000}"/>
    <cellStyle name="Normal 7 7 2 3 2 2" xfId="17434" xr:uid="{00000000-0005-0000-0000-0000138C0000}"/>
    <cellStyle name="Normal 7 7 2 3 2 2 2" xfId="40734" xr:uid="{00000000-0005-0000-0000-0000148C0000}"/>
    <cellStyle name="Normal 7 7 2 3 2 3" xfId="12236" xr:uid="{00000000-0005-0000-0000-0000158C0000}"/>
    <cellStyle name="Normal 7 7 2 3 2 3 2" xfId="35419" xr:uid="{00000000-0005-0000-0000-0000168C0000}"/>
    <cellStyle name="Normal 7 7 2 3 2 4" xfId="30109" xr:uid="{00000000-0005-0000-0000-0000178C0000}"/>
    <cellStyle name="Normal 7 7 2 3 2 5" xfId="24794" xr:uid="{00000000-0005-0000-0000-0000188C0000}"/>
    <cellStyle name="Normal 7 7 2 3 3" xfId="8723" xr:uid="{00000000-0005-0000-0000-0000198C0000}"/>
    <cellStyle name="Normal 7 7 2 3 3 2" xfId="19157" xr:uid="{00000000-0005-0000-0000-00001A8C0000}"/>
    <cellStyle name="Normal 7 7 2 3 3 2 2" xfId="42502" xr:uid="{00000000-0005-0000-0000-00001B8C0000}"/>
    <cellStyle name="Normal 7 7 2 3 3 3" xfId="14003" xr:uid="{00000000-0005-0000-0000-00001C8C0000}"/>
    <cellStyle name="Normal 7 7 2 3 3 3 2" xfId="37187" xr:uid="{00000000-0005-0000-0000-00001D8C0000}"/>
    <cellStyle name="Normal 7 7 2 3 3 4" xfId="31877" xr:uid="{00000000-0005-0000-0000-00001E8C0000}"/>
    <cellStyle name="Normal 7 7 2 3 3 5" xfId="26562" xr:uid="{00000000-0005-0000-0000-00001F8C0000}"/>
    <cellStyle name="Normal 7 7 2 3 4" xfId="15784" xr:uid="{00000000-0005-0000-0000-0000208C0000}"/>
    <cellStyle name="Normal 7 7 2 3 4 2" xfId="38971" xr:uid="{00000000-0005-0000-0000-0000218C0000}"/>
    <cellStyle name="Normal 7 7 2 3 5" xfId="10475" xr:uid="{00000000-0005-0000-0000-0000228C0000}"/>
    <cellStyle name="Normal 7 7 2 3 5 2" xfId="33656" xr:uid="{00000000-0005-0000-0000-0000238C0000}"/>
    <cellStyle name="Normal 7 7 2 3 6" xfId="21102" xr:uid="{00000000-0005-0000-0000-0000248C0000}"/>
    <cellStyle name="Normal 7 7 2 3 6 2" xfId="28346" xr:uid="{00000000-0005-0000-0000-0000258C0000}"/>
    <cellStyle name="Normal 7 7 2 3 7" xfId="23031" xr:uid="{00000000-0005-0000-0000-0000268C0000}"/>
    <cellStyle name="Normal 7 7 2 3 8" xfId="44297" xr:uid="{00000000-0005-0000-0000-0000278C0000}"/>
    <cellStyle name="Normal 7 7 2 3 9" xfId="5547" xr:uid="{00000000-0005-0000-0000-0000288C0000}"/>
    <cellStyle name="Normal 7 7 2 4" xfId="6274" xr:uid="{00000000-0005-0000-0000-0000298C0000}"/>
    <cellStyle name="Normal 7 7 2 4 2" xfId="16706" xr:uid="{00000000-0005-0000-0000-00002A8C0000}"/>
    <cellStyle name="Normal 7 7 2 4 2 2" xfId="39922" xr:uid="{00000000-0005-0000-0000-00002B8C0000}"/>
    <cellStyle name="Normal 7 7 2 4 3" xfId="11424" xr:uid="{00000000-0005-0000-0000-00002C8C0000}"/>
    <cellStyle name="Normal 7 7 2 4 3 2" xfId="34607" xr:uid="{00000000-0005-0000-0000-00002D8C0000}"/>
    <cellStyle name="Normal 7 7 2 4 4" xfId="29297" xr:uid="{00000000-0005-0000-0000-00002E8C0000}"/>
    <cellStyle name="Normal 7 7 2 4 5" xfId="23982" xr:uid="{00000000-0005-0000-0000-00002F8C0000}"/>
    <cellStyle name="Normal 7 7 2 5" xfId="7995" xr:uid="{00000000-0005-0000-0000-0000308C0000}"/>
    <cellStyle name="Normal 7 7 2 5 2" xfId="18346" xr:uid="{00000000-0005-0000-0000-0000318C0000}"/>
    <cellStyle name="Normal 7 7 2 5 2 2" xfId="41690" xr:uid="{00000000-0005-0000-0000-0000328C0000}"/>
    <cellStyle name="Normal 7 7 2 5 3" xfId="13191" xr:uid="{00000000-0005-0000-0000-0000338C0000}"/>
    <cellStyle name="Normal 7 7 2 5 3 2" xfId="36375" xr:uid="{00000000-0005-0000-0000-0000348C0000}"/>
    <cellStyle name="Normal 7 7 2 5 4" xfId="31065" xr:uid="{00000000-0005-0000-0000-0000358C0000}"/>
    <cellStyle name="Normal 7 7 2 5 5" xfId="25750" xr:uid="{00000000-0005-0000-0000-0000368C0000}"/>
    <cellStyle name="Normal 7 7 2 6" xfId="14972" xr:uid="{00000000-0005-0000-0000-0000378C0000}"/>
    <cellStyle name="Normal 7 7 2 6 2" xfId="38159" xr:uid="{00000000-0005-0000-0000-0000388C0000}"/>
    <cellStyle name="Normal 7 7 2 7" xfId="9663" xr:uid="{00000000-0005-0000-0000-0000398C0000}"/>
    <cellStyle name="Normal 7 7 2 7 2" xfId="32844" xr:uid="{00000000-0005-0000-0000-00003A8C0000}"/>
    <cellStyle name="Normal 7 7 2 8" xfId="20290" xr:uid="{00000000-0005-0000-0000-00003B8C0000}"/>
    <cellStyle name="Normal 7 7 2 8 2" xfId="27534" xr:uid="{00000000-0005-0000-0000-00003C8C0000}"/>
    <cellStyle name="Normal 7 7 2 9" xfId="22219" xr:uid="{00000000-0005-0000-0000-00003D8C0000}"/>
    <cellStyle name="Normal 7 7 3" xfId="965" xr:uid="{00000000-0005-0000-0000-00003E8C0000}"/>
    <cellStyle name="Normal 7 7 3 10" xfId="5548" xr:uid="{00000000-0005-0000-0000-00003F8C0000}"/>
    <cellStyle name="Normal 7 7 3 11" xfId="2916" xr:uid="{00000000-0005-0000-0000-0000408C0000}"/>
    <cellStyle name="Normal 7 7 3 2" xfId="1780" xr:uid="{00000000-0005-0000-0000-0000418C0000}"/>
    <cellStyle name="Normal 7 7 3 2 10" xfId="3728" xr:uid="{00000000-0005-0000-0000-0000428C0000}"/>
    <cellStyle name="Normal 7 7 3 2 2" xfId="7340" xr:uid="{00000000-0005-0000-0000-0000438C0000}"/>
    <cellStyle name="Normal 7 7 3 2 2 2" xfId="17693" xr:uid="{00000000-0005-0000-0000-0000448C0000}"/>
    <cellStyle name="Normal 7 7 3 2 2 2 2" xfId="41005" xr:uid="{00000000-0005-0000-0000-0000458C0000}"/>
    <cellStyle name="Normal 7 7 3 2 2 3" xfId="12507" xr:uid="{00000000-0005-0000-0000-0000468C0000}"/>
    <cellStyle name="Normal 7 7 3 2 2 3 2" xfId="35690" xr:uid="{00000000-0005-0000-0000-0000478C0000}"/>
    <cellStyle name="Normal 7 7 3 2 2 4" xfId="30380" xr:uid="{00000000-0005-0000-0000-0000488C0000}"/>
    <cellStyle name="Normal 7 7 3 2 2 5" xfId="25065" xr:uid="{00000000-0005-0000-0000-0000498C0000}"/>
    <cellStyle name="Normal 7 7 3 2 3" xfId="8983" xr:uid="{00000000-0005-0000-0000-00004A8C0000}"/>
    <cellStyle name="Normal 7 7 3 2 3 2" xfId="19428" xr:uid="{00000000-0005-0000-0000-00004B8C0000}"/>
    <cellStyle name="Normal 7 7 3 2 3 2 2" xfId="42773" xr:uid="{00000000-0005-0000-0000-00004C8C0000}"/>
    <cellStyle name="Normal 7 7 3 2 3 3" xfId="14274" xr:uid="{00000000-0005-0000-0000-00004D8C0000}"/>
    <cellStyle name="Normal 7 7 3 2 3 3 2" xfId="37458" xr:uid="{00000000-0005-0000-0000-00004E8C0000}"/>
    <cellStyle name="Normal 7 7 3 2 3 4" xfId="32148" xr:uid="{00000000-0005-0000-0000-00004F8C0000}"/>
    <cellStyle name="Normal 7 7 3 2 3 5" xfId="26833" xr:uid="{00000000-0005-0000-0000-0000508C0000}"/>
    <cellStyle name="Normal 7 7 3 2 4" xfId="16055" xr:uid="{00000000-0005-0000-0000-0000518C0000}"/>
    <cellStyle name="Normal 7 7 3 2 4 2" xfId="39242" xr:uid="{00000000-0005-0000-0000-0000528C0000}"/>
    <cellStyle name="Normal 7 7 3 2 5" xfId="10746" xr:uid="{00000000-0005-0000-0000-0000538C0000}"/>
    <cellStyle name="Normal 7 7 3 2 5 2" xfId="33927" xr:uid="{00000000-0005-0000-0000-0000548C0000}"/>
    <cellStyle name="Normal 7 7 3 2 6" xfId="21373" xr:uid="{00000000-0005-0000-0000-0000558C0000}"/>
    <cellStyle name="Normal 7 7 3 2 6 2" xfId="28617" xr:uid="{00000000-0005-0000-0000-0000568C0000}"/>
    <cellStyle name="Normal 7 7 3 2 7" xfId="23302" xr:uid="{00000000-0005-0000-0000-0000578C0000}"/>
    <cellStyle name="Normal 7 7 3 2 8" xfId="44568" xr:uid="{00000000-0005-0000-0000-0000588C0000}"/>
    <cellStyle name="Normal 7 7 3 2 9" xfId="5549" xr:uid="{00000000-0005-0000-0000-0000598C0000}"/>
    <cellStyle name="Normal 7 7 3 3" xfId="6540" xr:uid="{00000000-0005-0000-0000-00005A8C0000}"/>
    <cellStyle name="Normal 7 7 3 3 2" xfId="16941" xr:uid="{00000000-0005-0000-0000-00005B8C0000}"/>
    <cellStyle name="Normal 7 7 3 3 2 2" xfId="40193" xr:uid="{00000000-0005-0000-0000-00005C8C0000}"/>
    <cellStyle name="Normal 7 7 3 3 3" xfId="11695" xr:uid="{00000000-0005-0000-0000-00005D8C0000}"/>
    <cellStyle name="Normal 7 7 3 3 3 2" xfId="34878" xr:uid="{00000000-0005-0000-0000-00005E8C0000}"/>
    <cellStyle name="Normal 7 7 3 3 4" xfId="29568" xr:uid="{00000000-0005-0000-0000-00005F8C0000}"/>
    <cellStyle name="Normal 7 7 3 3 5" xfId="24253" xr:uid="{00000000-0005-0000-0000-0000608C0000}"/>
    <cellStyle name="Normal 7 7 3 4" xfId="8230" xr:uid="{00000000-0005-0000-0000-0000618C0000}"/>
    <cellStyle name="Normal 7 7 3 4 2" xfId="18616" xr:uid="{00000000-0005-0000-0000-0000628C0000}"/>
    <cellStyle name="Normal 7 7 3 4 2 2" xfId="41961" xr:uid="{00000000-0005-0000-0000-0000638C0000}"/>
    <cellStyle name="Normal 7 7 3 4 3" xfId="13462" xr:uid="{00000000-0005-0000-0000-0000648C0000}"/>
    <cellStyle name="Normal 7 7 3 4 3 2" xfId="36646" xr:uid="{00000000-0005-0000-0000-0000658C0000}"/>
    <cellStyle name="Normal 7 7 3 4 4" xfId="31336" xr:uid="{00000000-0005-0000-0000-0000668C0000}"/>
    <cellStyle name="Normal 7 7 3 4 5" xfId="26021" xr:uid="{00000000-0005-0000-0000-0000678C0000}"/>
    <cellStyle name="Normal 7 7 3 5" xfId="15243" xr:uid="{00000000-0005-0000-0000-0000688C0000}"/>
    <cellStyle name="Normal 7 7 3 5 2" xfId="38430" xr:uid="{00000000-0005-0000-0000-0000698C0000}"/>
    <cellStyle name="Normal 7 7 3 6" xfId="9934" xr:uid="{00000000-0005-0000-0000-00006A8C0000}"/>
    <cellStyle name="Normal 7 7 3 6 2" xfId="33115" xr:uid="{00000000-0005-0000-0000-00006B8C0000}"/>
    <cellStyle name="Normal 7 7 3 7" xfId="20561" xr:uid="{00000000-0005-0000-0000-00006C8C0000}"/>
    <cellStyle name="Normal 7 7 3 7 2" xfId="27805" xr:uid="{00000000-0005-0000-0000-00006D8C0000}"/>
    <cellStyle name="Normal 7 7 3 8" xfId="22490" xr:uid="{00000000-0005-0000-0000-00006E8C0000}"/>
    <cellStyle name="Normal 7 7 3 9" xfId="43756" xr:uid="{00000000-0005-0000-0000-00006F8C0000}"/>
    <cellStyle name="Normal 7 7 4" xfId="546" xr:uid="{00000000-0005-0000-0000-0000708C0000}"/>
    <cellStyle name="Normal 7 7 4 10" xfId="2510" xr:uid="{00000000-0005-0000-0000-0000718C0000}"/>
    <cellStyle name="Normal 7 7 4 2" xfId="6141" xr:uid="{00000000-0005-0000-0000-0000728C0000}"/>
    <cellStyle name="Normal 7 7 4 2 2" xfId="16583" xr:uid="{00000000-0005-0000-0000-0000738C0000}"/>
    <cellStyle name="Normal 7 7 4 2 2 2" xfId="39787" xr:uid="{00000000-0005-0000-0000-0000748C0000}"/>
    <cellStyle name="Normal 7 7 4 2 3" xfId="11289" xr:uid="{00000000-0005-0000-0000-0000758C0000}"/>
    <cellStyle name="Normal 7 7 4 2 3 2" xfId="34472" xr:uid="{00000000-0005-0000-0000-0000768C0000}"/>
    <cellStyle name="Normal 7 7 4 2 4" xfId="29162" xr:uid="{00000000-0005-0000-0000-0000778C0000}"/>
    <cellStyle name="Normal 7 7 4 2 5" xfId="23847" xr:uid="{00000000-0005-0000-0000-0000788C0000}"/>
    <cellStyle name="Normal 7 7 4 3" xfId="7872" xr:uid="{00000000-0005-0000-0000-0000798C0000}"/>
    <cellStyle name="Normal 7 7 4 3 2" xfId="18211" xr:uid="{00000000-0005-0000-0000-00007A8C0000}"/>
    <cellStyle name="Normal 7 7 4 3 2 2" xfId="41555" xr:uid="{00000000-0005-0000-0000-00007B8C0000}"/>
    <cellStyle name="Normal 7 7 4 3 3" xfId="13056" xr:uid="{00000000-0005-0000-0000-00007C8C0000}"/>
    <cellStyle name="Normal 7 7 4 3 3 2" xfId="36240" xr:uid="{00000000-0005-0000-0000-00007D8C0000}"/>
    <cellStyle name="Normal 7 7 4 3 4" xfId="30930" xr:uid="{00000000-0005-0000-0000-00007E8C0000}"/>
    <cellStyle name="Normal 7 7 4 3 5" xfId="25615" xr:uid="{00000000-0005-0000-0000-00007F8C0000}"/>
    <cellStyle name="Normal 7 7 4 4" xfId="14837" xr:uid="{00000000-0005-0000-0000-0000808C0000}"/>
    <cellStyle name="Normal 7 7 4 4 2" xfId="38024" xr:uid="{00000000-0005-0000-0000-0000818C0000}"/>
    <cellStyle name="Normal 7 7 4 5" xfId="9528" xr:uid="{00000000-0005-0000-0000-0000828C0000}"/>
    <cellStyle name="Normal 7 7 4 5 2" xfId="32709" xr:uid="{00000000-0005-0000-0000-0000838C0000}"/>
    <cellStyle name="Normal 7 7 4 6" xfId="20155" xr:uid="{00000000-0005-0000-0000-0000848C0000}"/>
    <cellStyle name="Normal 7 7 4 6 2" xfId="27399" xr:uid="{00000000-0005-0000-0000-0000858C0000}"/>
    <cellStyle name="Normal 7 7 4 7" xfId="22084" xr:uid="{00000000-0005-0000-0000-0000868C0000}"/>
    <cellStyle name="Normal 7 7 4 8" xfId="43350" xr:uid="{00000000-0005-0000-0000-0000878C0000}"/>
    <cellStyle name="Normal 7 7 4 9" xfId="5550" xr:uid="{00000000-0005-0000-0000-0000888C0000}"/>
    <cellStyle name="Normal 7 7 5" xfId="1373" xr:uid="{00000000-0005-0000-0000-0000898C0000}"/>
    <cellStyle name="Normal 7 7 5 10" xfId="3322" xr:uid="{00000000-0005-0000-0000-00008A8C0000}"/>
    <cellStyle name="Normal 7 7 5 2" xfId="6940" xr:uid="{00000000-0005-0000-0000-00008B8C0000}"/>
    <cellStyle name="Normal 7 7 5 2 2" xfId="17311" xr:uid="{00000000-0005-0000-0000-00008C8C0000}"/>
    <cellStyle name="Normal 7 7 5 2 2 2" xfId="40599" xr:uid="{00000000-0005-0000-0000-00008D8C0000}"/>
    <cellStyle name="Normal 7 7 5 2 3" xfId="12101" xr:uid="{00000000-0005-0000-0000-00008E8C0000}"/>
    <cellStyle name="Normal 7 7 5 2 3 2" xfId="35284" xr:uid="{00000000-0005-0000-0000-00008F8C0000}"/>
    <cellStyle name="Normal 7 7 5 2 4" xfId="29974" xr:uid="{00000000-0005-0000-0000-0000908C0000}"/>
    <cellStyle name="Normal 7 7 5 2 5" xfId="24659" xr:uid="{00000000-0005-0000-0000-0000918C0000}"/>
    <cellStyle name="Normal 7 7 5 3" xfId="8600" xr:uid="{00000000-0005-0000-0000-0000928C0000}"/>
    <cellStyle name="Normal 7 7 5 3 2" xfId="19022" xr:uid="{00000000-0005-0000-0000-0000938C0000}"/>
    <cellStyle name="Normal 7 7 5 3 2 2" xfId="42367" xr:uid="{00000000-0005-0000-0000-0000948C0000}"/>
    <cellStyle name="Normal 7 7 5 3 3" xfId="13868" xr:uid="{00000000-0005-0000-0000-0000958C0000}"/>
    <cellStyle name="Normal 7 7 5 3 3 2" xfId="37052" xr:uid="{00000000-0005-0000-0000-0000968C0000}"/>
    <cellStyle name="Normal 7 7 5 3 4" xfId="31742" xr:uid="{00000000-0005-0000-0000-0000978C0000}"/>
    <cellStyle name="Normal 7 7 5 3 5" xfId="26427" xr:uid="{00000000-0005-0000-0000-0000988C0000}"/>
    <cellStyle name="Normal 7 7 5 4" xfId="15649" xr:uid="{00000000-0005-0000-0000-0000998C0000}"/>
    <cellStyle name="Normal 7 7 5 4 2" xfId="38836" xr:uid="{00000000-0005-0000-0000-00009A8C0000}"/>
    <cellStyle name="Normal 7 7 5 5" xfId="10340" xr:uid="{00000000-0005-0000-0000-00009B8C0000}"/>
    <cellStyle name="Normal 7 7 5 5 2" xfId="33521" xr:uid="{00000000-0005-0000-0000-00009C8C0000}"/>
    <cellStyle name="Normal 7 7 5 6" xfId="20967" xr:uid="{00000000-0005-0000-0000-00009D8C0000}"/>
    <cellStyle name="Normal 7 7 5 6 2" xfId="28211" xr:uid="{00000000-0005-0000-0000-00009E8C0000}"/>
    <cellStyle name="Normal 7 7 5 7" xfId="22896" xr:uid="{00000000-0005-0000-0000-00009F8C0000}"/>
    <cellStyle name="Normal 7 7 5 8" xfId="44162" xr:uid="{00000000-0005-0000-0000-0000A08C0000}"/>
    <cellStyle name="Normal 7 7 5 9" xfId="5551" xr:uid="{00000000-0005-0000-0000-0000A18C0000}"/>
    <cellStyle name="Normal 7 7 6" xfId="6014" xr:uid="{00000000-0005-0000-0000-0000A28C0000}"/>
    <cellStyle name="Normal 7 7 6 2" xfId="16465" xr:uid="{00000000-0005-0000-0000-0000A38C0000}"/>
    <cellStyle name="Normal 7 7 6 2 2" xfId="39653" xr:uid="{00000000-0005-0000-0000-0000A48C0000}"/>
    <cellStyle name="Normal 7 7 6 3" xfId="11155" xr:uid="{00000000-0005-0000-0000-0000A58C0000}"/>
    <cellStyle name="Normal 7 7 6 3 2" xfId="34338" xr:uid="{00000000-0005-0000-0000-0000A68C0000}"/>
    <cellStyle name="Normal 7 7 6 4" xfId="29028" xr:uid="{00000000-0005-0000-0000-0000A78C0000}"/>
    <cellStyle name="Normal 7 7 6 5" xfId="23713" xr:uid="{00000000-0005-0000-0000-0000A88C0000}"/>
    <cellStyle name="Normal 7 7 7" xfId="7752" xr:uid="{00000000-0005-0000-0000-0000A98C0000}"/>
    <cellStyle name="Normal 7 7 7 2" xfId="18084" xr:uid="{00000000-0005-0000-0000-0000AA8C0000}"/>
    <cellStyle name="Normal 7 7 7 2 2" xfId="41421" xr:uid="{00000000-0005-0000-0000-0000AB8C0000}"/>
    <cellStyle name="Normal 7 7 7 3" xfId="12922" xr:uid="{00000000-0005-0000-0000-0000AC8C0000}"/>
    <cellStyle name="Normal 7 7 7 3 2" xfId="36106" xr:uid="{00000000-0005-0000-0000-0000AD8C0000}"/>
    <cellStyle name="Normal 7 7 7 4" xfId="30796" xr:uid="{00000000-0005-0000-0000-0000AE8C0000}"/>
    <cellStyle name="Normal 7 7 7 5" xfId="25481" xr:uid="{00000000-0005-0000-0000-0000AF8C0000}"/>
    <cellStyle name="Normal 7 7 8" xfId="14704" xr:uid="{00000000-0005-0000-0000-0000B08C0000}"/>
    <cellStyle name="Normal 7 7 8 2" xfId="37890" xr:uid="{00000000-0005-0000-0000-0000B18C0000}"/>
    <cellStyle name="Normal 7 7 9" xfId="9394" xr:uid="{00000000-0005-0000-0000-0000B28C0000}"/>
    <cellStyle name="Normal 7 7 9 2" xfId="32575" xr:uid="{00000000-0005-0000-0000-0000B38C0000}"/>
    <cellStyle name="Normal 7 8" xfId="428" xr:uid="{00000000-0005-0000-0000-0000B48C0000}"/>
    <cellStyle name="Normal 7 8 10" xfId="21945" xr:uid="{00000000-0005-0000-0000-0000B58C0000}"/>
    <cellStyle name="Normal 7 8 11" xfId="43234" xr:uid="{00000000-0005-0000-0000-0000B68C0000}"/>
    <cellStyle name="Normal 7 8 12" xfId="5552" xr:uid="{00000000-0005-0000-0000-0000B78C0000}"/>
    <cellStyle name="Normal 7 8 13" xfId="2394" xr:uid="{00000000-0005-0000-0000-0000B88C0000}"/>
    <cellStyle name="Normal 7 8 2" xfId="1092" xr:uid="{00000000-0005-0000-0000-0000B98C0000}"/>
    <cellStyle name="Normal 7 8 2 10" xfId="5553" xr:uid="{00000000-0005-0000-0000-0000BA8C0000}"/>
    <cellStyle name="Normal 7 8 2 11" xfId="3043" xr:uid="{00000000-0005-0000-0000-0000BB8C0000}"/>
    <cellStyle name="Normal 7 8 2 2" xfId="1907" xr:uid="{00000000-0005-0000-0000-0000BC8C0000}"/>
    <cellStyle name="Normal 7 8 2 2 10" xfId="3855" xr:uid="{00000000-0005-0000-0000-0000BD8C0000}"/>
    <cellStyle name="Normal 7 8 2 2 2" xfId="7465" xr:uid="{00000000-0005-0000-0000-0000BE8C0000}"/>
    <cellStyle name="Normal 7 8 2 2 2 2" xfId="17808" xr:uid="{00000000-0005-0000-0000-0000BF8C0000}"/>
    <cellStyle name="Normal 7 8 2 2 2 2 2" xfId="41132" xr:uid="{00000000-0005-0000-0000-0000C08C0000}"/>
    <cellStyle name="Normal 7 8 2 2 2 3" xfId="12634" xr:uid="{00000000-0005-0000-0000-0000C18C0000}"/>
    <cellStyle name="Normal 7 8 2 2 2 3 2" xfId="35817" xr:uid="{00000000-0005-0000-0000-0000C28C0000}"/>
    <cellStyle name="Normal 7 8 2 2 2 4" xfId="30507" xr:uid="{00000000-0005-0000-0000-0000C38C0000}"/>
    <cellStyle name="Normal 7 8 2 2 2 5" xfId="25192" xr:uid="{00000000-0005-0000-0000-0000C48C0000}"/>
    <cellStyle name="Normal 7 8 2 2 3" xfId="9098" xr:uid="{00000000-0005-0000-0000-0000C58C0000}"/>
    <cellStyle name="Normal 7 8 2 2 3 2" xfId="19555" xr:uid="{00000000-0005-0000-0000-0000C68C0000}"/>
    <cellStyle name="Normal 7 8 2 2 3 2 2" xfId="42900" xr:uid="{00000000-0005-0000-0000-0000C78C0000}"/>
    <cellStyle name="Normal 7 8 2 2 3 3" xfId="14401" xr:uid="{00000000-0005-0000-0000-0000C88C0000}"/>
    <cellStyle name="Normal 7 8 2 2 3 3 2" xfId="37585" xr:uid="{00000000-0005-0000-0000-0000C98C0000}"/>
    <cellStyle name="Normal 7 8 2 2 3 4" xfId="32275" xr:uid="{00000000-0005-0000-0000-0000CA8C0000}"/>
    <cellStyle name="Normal 7 8 2 2 3 5" xfId="26960" xr:uid="{00000000-0005-0000-0000-0000CB8C0000}"/>
    <cellStyle name="Normal 7 8 2 2 4" xfId="16182" xr:uid="{00000000-0005-0000-0000-0000CC8C0000}"/>
    <cellStyle name="Normal 7 8 2 2 4 2" xfId="39369" xr:uid="{00000000-0005-0000-0000-0000CD8C0000}"/>
    <cellStyle name="Normal 7 8 2 2 5" xfId="10873" xr:uid="{00000000-0005-0000-0000-0000CE8C0000}"/>
    <cellStyle name="Normal 7 8 2 2 5 2" xfId="34054" xr:uid="{00000000-0005-0000-0000-0000CF8C0000}"/>
    <cellStyle name="Normal 7 8 2 2 6" xfId="21500" xr:uid="{00000000-0005-0000-0000-0000D08C0000}"/>
    <cellStyle name="Normal 7 8 2 2 6 2" xfId="28744" xr:uid="{00000000-0005-0000-0000-0000D18C0000}"/>
    <cellStyle name="Normal 7 8 2 2 7" xfId="23429" xr:uid="{00000000-0005-0000-0000-0000D28C0000}"/>
    <cellStyle name="Normal 7 8 2 2 8" xfId="44695" xr:uid="{00000000-0005-0000-0000-0000D38C0000}"/>
    <cellStyle name="Normal 7 8 2 2 9" xfId="5554" xr:uid="{00000000-0005-0000-0000-0000D48C0000}"/>
    <cellStyle name="Normal 7 8 2 3" xfId="6665" xr:uid="{00000000-0005-0000-0000-0000D58C0000}"/>
    <cellStyle name="Normal 7 8 2 3 2" xfId="17056" xr:uid="{00000000-0005-0000-0000-0000D68C0000}"/>
    <cellStyle name="Normal 7 8 2 3 2 2" xfId="40320" xr:uid="{00000000-0005-0000-0000-0000D78C0000}"/>
    <cellStyle name="Normal 7 8 2 3 3" xfId="11822" xr:uid="{00000000-0005-0000-0000-0000D88C0000}"/>
    <cellStyle name="Normal 7 8 2 3 3 2" xfId="35005" xr:uid="{00000000-0005-0000-0000-0000D98C0000}"/>
    <cellStyle name="Normal 7 8 2 3 4" xfId="29695" xr:uid="{00000000-0005-0000-0000-0000DA8C0000}"/>
    <cellStyle name="Normal 7 8 2 3 5" xfId="24380" xr:uid="{00000000-0005-0000-0000-0000DB8C0000}"/>
    <cellStyle name="Normal 7 8 2 4" xfId="8345" xr:uid="{00000000-0005-0000-0000-0000DC8C0000}"/>
    <cellStyle name="Normal 7 8 2 4 2" xfId="18743" xr:uid="{00000000-0005-0000-0000-0000DD8C0000}"/>
    <cellStyle name="Normal 7 8 2 4 2 2" xfId="42088" xr:uid="{00000000-0005-0000-0000-0000DE8C0000}"/>
    <cellStyle name="Normal 7 8 2 4 3" xfId="13589" xr:uid="{00000000-0005-0000-0000-0000DF8C0000}"/>
    <cellStyle name="Normal 7 8 2 4 3 2" xfId="36773" xr:uid="{00000000-0005-0000-0000-0000E08C0000}"/>
    <cellStyle name="Normal 7 8 2 4 4" xfId="31463" xr:uid="{00000000-0005-0000-0000-0000E18C0000}"/>
    <cellStyle name="Normal 7 8 2 4 5" xfId="26148" xr:uid="{00000000-0005-0000-0000-0000E28C0000}"/>
    <cellStyle name="Normal 7 8 2 5" xfId="15370" xr:uid="{00000000-0005-0000-0000-0000E38C0000}"/>
    <cellStyle name="Normal 7 8 2 5 2" xfId="38557" xr:uid="{00000000-0005-0000-0000-0000E48C0000}"/>
    <cellStyle name="Normal 7 8 2 6" xfId="10061" xr:uid="{00000000-0005-0000-0000-0000E58C0000}"/>
    <cellStyle name="Normal 7 8 2 6 2" xfId="33242" xr:uid="{00000000-0005-0000-0000-0000E68C0000}"/>
    <cellStyle name="Normal 7 8 2 7" xfId="20688" xr:uid="{00000000-0005-0000-0000-0000E78C0000}"/>
    <cellStyle name="Normal 7 8 2 7 2" xfId="27932" xr:uid="{00000000-0005-0000-0000-0000E88C0000}"/>
    <cellStyle name="Normal 7 8 2 8" xfId="22617" xr:uid="{00000000-0005-0000-0000-0000E98C0000}"/>
    <cellStyle name="Normal 7 8 2 9" xfId="43883" xr:uid="{00000000-0005-0000-0000-0000EA8C0000}"/>
    <cellStyle name="Normal 7 8 3" xfId="675" xr:uid="{00000000-0005-0000-0000-0000EB8C0000}"/>
    <cellStyle name="Normal 7 8 3 10" xfId="2637" xr:uid="{00000000-0005-0000-0000-0000EC8C0000}"/>
    <cellStyle name="Normal 7 8 3 2" xfId="6266" xr:uid="{00000000-0005-0000-0000-0000ED8C0000}"/>
    <cellStyle name="Normal 7 8 3 2 2" xfId="16698" xr:uid="{00000000-0005-0000-0000-0000EE8C0000}"/>
    <cellStyle name="Normal 7 8 3 2 2 2" xfId="39914" xr:uid="{00000000-0005-0000-0000-0000EF8C0000}"/>
    <cellStyle name="Normal 7 8 3 2 3" xfId="11416" xr:uid="{00000000-0005-0000-0000-0000F08C0000}"/>
    <cellStyle name="Normal 7 8 3 2 3 2" xfId="34599" xr:uid="{00000000-0005-0000-0000-0000F18C0000}"/>
    <cellStyle name="Normal 7 8 3 2 4" xfId="29289" xr:uid="{00000000-0005-0000-0000-0000F28C0000}"/>
    <cellStyle name="Normal 7 8 3 2 5" xfId="23974" xr:uid="{00000000-0005-0000-0000-0000F38C0000}"/>
    <cellStyle name="Normal 7 8 3 3" xfId="7987" xr:uid="{00000000-0005-0000-0000-0000F48C0000}"/>
    <cellStyle name="Normal 7 8 3 3 2" xfId="18338" xr:uid="{00000000-0005-0000-0000-0000F58C0000}"/>
    <cellStyle name="Normal 7 8 3 3 2 2" xfId="41682" xr:uid="{00000000-0005-0000-0000-0000F68C0000}"/>
    <cellStyle name="Normal 7 8 3 3 3" xfId="13183" xr:uid="{00000000-0005-0000-0000-0000F78C0000}"/>
    <cellStyle name="Normal 7 8 3 3 3 2" xfId="36367" xr:uid="{00000000-0005-0000-0000-0000F88C0000}"/>
    <cellStyle name="Normal 7 8 3 3 4" xfId="31057" xr:uid="{00000000-0005-0000-0000-0000F98C0000}"/>
    <cellStyle name="Normal 7 8 3 3 5" xfId="25742" xr:uid="{00000000-0005-0000-0000-0000FA8C0000}"/>
    <cellStyle name="Normal 7 8 3 4" xfId="14964" xr:uid="{00000000-0005-0000-0000-0000FB8C0000}"/>
    <cellStyle name="Normal 7 8 3 4 2" xfId="38151" xr:uid="{00000000-0005-0000-0000-0000FC8C0000}"/>
    <cellStyle name="Normal 7 8 3 5" xfId="9655" xr:uid="{00000000-0005-0000-0000-0000FD8C0000}"/>
    <cellStyle name="Normal 7 8 3 5 2" xfId="32836" xr:uid="{00000000-0005-0000-0000-0000FE8C0000}"/>
    <cellStyle name="Normal 7 8 3 6" xfId="20282" xr:uid="{00000000-0005-0000-0000-0000FF8C0000}"/>
    <cellStyle name="Normal 7 8 3 6 2" xfId="27526" xr:uid="{00000000-0005-0000-0000-0000008D0000}"/>
    <cellStyle name="Normal 7 8 3 7" xfId="22211" xr:uid="{00000000-0005-0000-0000-0000018D0000}"/>
    <cellStyle name="Normal 7 8 3 8" xfId="43477" xr:uid="{00000000-0005-0000-0000-0000028D0000}"/>
    <cellStyle name="Normal 7 8 3 9" xfId="5555" xr:uid="{00000000-0005-0000-0000-0000038D0000}"/>
    <cellStyle name="Normal 7 8 4" xfId="1500" xr:uid="{00000000-0005-0000-0000-0000048D0000}"/>
    <cellStyle name="Normal 7 8 4 10" xfId="3449" xr:uid="{00000000-0005-0000-0000-0000058D0000}"/>
    <cellStyle name="Normal 7 8 4 2" xfId="7065" xr:uid="{00000000-0005-0000-0000-0000068D0000}"/>
    <cellStyle name="Normal 7 8 4 2 2" xfId="17426" xr:uid="{00000000-0005-0000-0000-0000078D0000}"/>
    <cellStyle name="Normal 7 8 4 2 2 2" xfId="40726" xr:uid="{00000000-0005-0000-0000-0000088D0000}"/>
    <cellStyle name="Normal 7 8 4 2 3" xfId="12228" xr:uid="{00000000-0005-0000-0000-0000098D0000}"/>
    <cellStyle name="Normal 7 8 4 2 3 2" xfId="35411" xr:uid="{00000000-0005-0000-0000-00000A8D0000}"/>
    <cellStyle name="Normal 7 8 4 2 4" xfId="30101" xr:uid="{00000000-0005-0000-0000-00000B8D0000}"/>
    <cellStyle name="Normal 7 8 4 2 5" xfId="24786" xr:uid="{00000000-0005-0000-0000-00000C8D0000}"/>
    <cellStyle name="Normal 7 8 4 3" xfId="8715" xr:uid="{00000000-0005-0000-0000-00000D8D0000}"/>
    <cellStyle name="Normal 7 8 4 3 2" xfId="19149" xr:uid="{00000000-0005-0000-0000-00000E8D0000}"/>
    <cellStyle name="Normal 7 8 4 3 2 2" xfId="42494" xr:uid="{00000000-0005-0000-0000-00000F8D0000}"/>
    <cellStyle name="Normal 7 8 4 3 3" xfId="13995" xr:uid="{00000000-0005-0000-0000-0000108D0000}"/>
    <cellStyle name="Normal 7 8 4 3 3 2" xfId="37179" xr:uid="{00000000-0005-0000-0000-0000118D0000}"/>
    <cellStyle name="Normal 7 8 4 3 4" xfId="31869" xr:uid="{00000000-0005-0000-0000-0000128D0000}"/>
    <cellStyle name="Normal 7 8 4 3 5" xfId="26554" xr:uid="{00000000-0005-0000-0000-0000138D0000}"/>
    <cellStyle name="Normal 7 8 4 4" xfId="15776" xr:uid="{00000000-0005-0000-0000-0000148D0000}"/>
    <cellStyle name="Normal 7 8 4 4 2" xfId="38963" xr:uid="{00000000-0005-0000-0000-0000158D0000}"/>
    <cellStyle name="Normal 7 8 4 5" xfId="10467" xr:uid="{00000000-0005-0000-0000-0000168D0000}"/>
    <cellStyle name="Normal 7 8 4 5 2" xfId="33648" xr:uid="{00000000-0005-0000-0000-0000178D0000}"/>
    <cellStyle name="Normal 7 8 4 6" xfId="21094" xr:uid="{00000000-0005-0000-0000-0000188D0000}"/>
    <cellStyle name="Normal 7 8 4 6 2" xfId="28338" xr:uid="{00000000-0005-0000-0000-0000198D0000}"/>
    <cellStyle name="Normal 7 8 4 7" xfId="23023" xr:uid="{00000000-0005-0000-0000-00001A8D0000}"/>
    <cellStyle name="Normal 7 8 4 8" xfId="44289" xr:uid="{00000000-0005-0000-0000-00001B8D0000}"/>
    <cellStyle name="Normal 7 8 4 9" xfId="5556" xr:uid="{00000000-0005-0000-0000-00001C8D0000}"/>
    <cellStyle name="Normal 7 8 5" xfId="6009" xr:uid="{00000000-0005-0000-0000-00001D8D0000}"/>
    <cellStyle name="Normal 7 8 5 2" xfId="16460" xr:uid="{00000000-0005-0000-0000-00001E8D0000}"/>
    <cellStyle name="Normal 7 8 5 2 2" xfId="39648" xr:uid="{00000000-0005-0000-0000-00001F8D0000}"/>
    <cellStyle name="Normal 7 8 5 3" xfId="11150" xr:uid="{00000000-0005-0000-0000-0000208D0000}"/>
    <cellStyle name="Normal 7 8 5 3 2" xfId="34333" xr:uid="{00000000-0005-0000-0000-0000218D0000}"/>
    <cellStyle name="Normal 7 8 5 4" xfId="29023" xr:uid="{00000000-0005-0000-0000-0000228D0000}"/>
    <cellStyle name="Normal 7 8 5 5" xfId="23708" xr:uid="{00000000-0005-0000-0000-0000238D0000}"/>
    <cellStyle name="Normal 7 8 6" xfId="7747" xr:uid="{00000000-0005-0000-0000-0000248D0000}"/>
    <cellStyle name="Normal 7 8 6 2" xfId="18079" xr:uid="{00000000-0005-0000-0000-0000258D0000}"/>
    <cellStyle name="Normal 7 8 6 2 2" xfId="41416" xr:uid="{00000000-0005-0000-0000-0000268D0000}"/>
    <cellStyle name="Normal 7 8 6 3" xfId="12917" xr:uid="{00000000-0005-0000-0000-0000278D0000}"/>
    <cellStyle name="Normal 7 8 6 3 2" xfId="36101" xr:uid="{00000000-0005-0000-0000-0000288D0000}"/>
    <cellStyle name="Normal 7 8 6 4" xfId="30791" xr:uid="{00000000-0005-0000-0000-0000298D0000}"/>
    <cellStyle name="Normal 7 8 6 5" xfId="25476" xr:uid="{00000000-0005-0000-0000-00002A8D0000}"/>
    <cellStyle name="Normal 7 8 7" xfId="14699" xr:uid="{00000000-0005-0000-0000-00002B8D0000}"/>
    <cellStyle name="Normal 7 8 7 2" xfId="37885" xr:uid="{00000000-0005-0000-0000-00002C8D0000}"/>
    <cellStyle name="Normal 7 8 8" xfId="9389" xr:uid="{00000000-0005-0000-0000-00002D8D0000}"/>
    <cellStyle name="Normal 7 8 8 2" xfId="32570" xr:uid="{00000000-0005-0000-0000-00002E8D0000}"/>
    <cellStyle name="Normal 7 8 9" xfId="20039" xr:uid="{00000000-0005-0000-0000-00002F8D0000}"/>
    <cellStyle name="Normal 7 8 9 2" xfId="27260" xr:uid="{00000000-0005-0000-0000-0000308D0000}"/>
    <cellStyle name="Normal 7 9" xfId="809" xr:uid="{00000000-0005-0000-0000-0000318D0000}"/>
    <cellStyle name="Normal 7 9 10" xfId="43602" xr:uid="{00000000-0005-0000-0000-0000328D0000}"/>
    <cellStyle name="Normal 7 9 11" xfId="5557" xr:uid="{00000000-0005-0000-0000-0000338D0000}"/>
    <cellStyle name="Normal 7 9 12" xfId="2762" xr:uid="{00000000-0005-0000-0000-0000348D0000}"/>
    <cellStyle name="Normal 7 9 2" xfId="1217" xr:uid="{00000000-0005-0000-0000-0000358D0000}"/>
    <cellStyle name="Normal 7 9 2 10" xfId="5558" xr:uid="{00000000-0005-0000-0000-0000368D0000}"/>
    <cellStyle name="Normal 7 9 2 11" xfId="3168" xr:uid="{00000000-0005-0000-0000-0000378D0000}"/>
    <cellStyle name="Normal 7 9 2 2" xfId="2032" xr:uid="{00000000-0005-0000-0000-0000388D0000}"/>
    <cellStyle name="Normal 7 9 2 2 10" xfId="3980" xr:uid="{00000000-0005-0000-0000-0000398D0000}"/>
    <cellStyle name="Normal 7 9 2 2 2" xfId="7588" xr:uid="{00000000-0005-0000-0000-00003A8D0000}"/>
    <cellStyle name="Normal 7 9 2 2 2 2" xfId="17933" xr:uid="{00000000-0005-0000-0000-00003B8D0000}"/>
    <cellStyle name="Normal 7 9 2 2 2 2 2" xfId="41257" xr:uid="{00000000-0005-0000-0000-00003C8D0000}"/>
    <cellStyle name="Normal 7 9 2 2 2 3" xfId="12759" xr:uid="{00000000-0005-0000-0000-00003D8D0000}"/>
    <cellStyle name="Normal 7 9 2 2 2 3 2" xfId="35942" xr:uid="{00000000-0005-0000-0000-00003E8D0000}"/>
    <cellStyle name="Normal 7 9 2 2 2 4" xfId="30632" xr:uid="{00000000-0005-0000-0000-00003F8D0000}"/>
    <cellStyle name="Normal 7 9 2 2 2 5" xfId="25317" xr:uid="{00000000-0005-0000-0000-0000408D0000}"/>
    <cellStyle name="Normal 7 9 2 2 3" xfId="9223" xr:uid="{00000000-0005-0000-0000-0000418D0000}"/>
    <cellStyle name="Normal 7 9 2 2 3 2" xfId="19680" xr:uid="{00000000-0005-0000-0000-0000428D0000}"/>
    <cellStyle name="Normal 7 9 2 2 3 2 2" xfId="43025" xr:uid="{00000000-0005-0000-0000-0000438D0000}"/>
    <cellStyle name="Normal 7 9 2 2 3 3" xfId="14526" xr:uid="{00000000-0005-0000-0000-0000448D0000}"/>
    <cellStyle name="Normal 7 9 2 2 3 3 2" xfId="37710" xr:uid="{00000000-0005-0000-0000-0000458D0000}"/>
    <cellStyle name="Normal 7 9 2 2 3 4" xfId="32400" xr:uid="{00000000-0005-0000-0000-0000468D0000}"/>
    <cellStyle name="Normal 7 9 2 2 3 5" xfId="27085" xr:uid="{00000000-0005-0000-0000-0000478D0000}"/>
    <cellStyle name="Normal 7 9 2 2 4" xfId="16307" xr:uid="{00000000-0005-0000-0000-0000488D0000}"/>
    <cellStyle name="Normal 7 9 2 2 4 2" xfId="39494" xr:uid="{00000000-0005-0000-0000-0000498D0000}"/>
    <cellStyle name="Normal 7 9 2 2 5" xfId="10998" xr:uid="{00000000-0005-0000-0000-00004A8D0000}"/>
    <cellStyle name="Normal 7 9 2 2 5 2" xfId="34179" xr:uid="{00000000-0005-0000-0000-00004B8D0000}"/>
    <cellStyle name="Normal 7 9 2 2 6" xfId="21625" xr:uid="{00000000-0005-0000-0000-00004C8D0000}"/>
    <cellStyle name="Normal 7 9 2 2 6 2" xfId="28869" xr:uid="{00000000-0005-0000-0000-00004D8D0000}"/>
    <cellStyle name="Normal 7 9 2 2 7" xfId="23554" xr:uid="{00000000-0005-0000-0000-00004E8D0000}"/>
    <cellStyle name="Normal 7 9 2 2 8" xfId="44820" xr:uid="{00000000-0005-0000-0000-00004F8D0000}"/>
    <cellStyle name="Normal 7 9 2 2 9" xfId="5559" xr:uid="{00000000-0005-0000-0000-0000508D0000}"/>
    <cellStyle name="Normal 7 9 2 3" xfId="6788" xr:uid="{00000000-0005-0000-0000-0000518D0000}"/>
    <cellStyle name="Normal 7 9 2 3 2" xfId="17169" xr:uid="{00000000-0005-0000-0000-0000528D0000}"/>
    <cellStyle name="Normal 7 9 2 3 2 2" xfId="40445" xr:uid="{00000000-0005-0000-0000-0000538D0000}"/>
    <cellStyle name="Normal 7 9 2 3 3" xfId="11947" xr:uid="{00000000-0005-0000-0000-0000548D0000}"/>
    <cellStyle name="Normal 7 9 2 3 3 2" xfId="35130" xr:uid="{00000000-0005-0000-0000-0000558D0000}"/>
    <cellStyle name="Normal 7 9 2 3 4" xfId="29820" xr:uid="{00000000-0005-0000-0000-0000568D0000}"/>
    <cellStyle name="Normal 7 9 2 3 5" xfId="24505" xr:uid="{00000000-0005-0000-0000-0000578D0000}"/>
    <cellStyle name="Normal 7 9 2 4" xfId="8458" xr:uid="{00000000-0005-0000-0000-0000588D0000}"/>
    <cellStyle name="Normal 7 9 2 4 2" xfId="18868" xr:uid="{00000000-0005-0000-0000-0000598D0000}"/>
    <cellStyle name="Normal 7 9 2 4 2 2" xfId="42213" xr:uid="{00000000-0005-0000-0000-00005A8D0000}"/>
    <cellStyle name="Normal 7 9 2 4 3" xfId="13714" xr:uid="{00000000-0005-0000-0000-00005B8D0000}"/>
    <cellStyle name="Normal 7 9 2 4 3 2" xfId="36898" xr:uid="{00000000-0005-0000-0000-00005C8D0000}"/>
    <cellStyle name="Normal 7 9 2 4 4" xfId="31588" xr:uid="{00000000-0005-0000-0000-00005D8D0000}"/>
    <cellStyle name="Normal 7 9 2 4 5" xfId="26273" xr:uid="{00000000-0005-0000-0000-00005E8D0000}"/>
    <cellStyle name="Normal 7 9 2 5" xfId="15495" xr:uid="{00000000-0005-0000-0000-00005F8D0000}"/>
    <cellStyle name="Normal 7 9 2 5 2" xfId="38682" xr:uid="{00000000-0005-0000-0000-0000608D0000}"/>
    <cellStyle name="Normal 7 9 2 6" xfId="10186" xr:uid="{00000000-0005-0000-0000-0000618D0000}"/>
    <cellStyle name="Normal 7 9 2 6 2" xfId="33367" xr:uid="{00000000-0005-0000-0000-0000628D0000}"/>
    <cellStyle name="Normal 7 9 2 7" xfId="20813" xr:uid="{00000000-0005-0000-0000-0000638D0000}"/>
    <cellStyle name="Normal 7 9 2 7 2" xfId="28057" xr:uid="{00000000-0005-0000-0000-0000648D0000}"/>
    <cellStyle name="Normal 7 9 2 8" xfId="22742" xr:uid="{00000000-0005-0000-0000-0000658D0000}"/>
    <cellStyle name="Normal 7 9 2 9" xfId="44008" xr:uid="{00000000-0005-0000-0000-0000668D0000}"/>
    <cellStyle name="Normal 7 9 3" xfId="1625" xr:uid="{00000000-0005-0000-0000-0000678D0000}"/>
    <cellStyle name="Normal 7 9 3 10" xfId="3574" xr:uid="{00000000-0005-0000-0000-0000688D0000}"/>
    <cellStyle name="Normal 7 9 3 2" xfId="7188" xr:uid="{00000000-0005-0000-0000-0000698D0000}"/>
    <cellStyle name="Normal 7 9 3 2 2" xfId="17551" xr:uid="{00000000-0005-0000-0000-00006A8D0000}"/>
    <cellStyle name="Normal 7 9 3 2 2 2" xfId="40851" xr:uid="{00000000-0005-0000-0000-00006B8D0000}"/>
    <cellStyle name="Normal 7 9 3 2 3" xfId="12353" xr:uid="{00000000-0005-0000-0000-00006C8D0000}"/>
    <cellStyle name="Normal 7 9 3 2 3 2" xfId="35536" xr:uid="{00000000-0005-0000-0000-00006D8D0000}"/>
    <cellStyle name="Normal 7 9 3 2 4" xfId="30226" xr:uid="{00000000-0005-0000-0000-00006E8D0000}"/>
    <cellStyle name="Normal 7 9 3 2 5" xfId="24911" xr:uid="{00000000-0005-0000-0000-00006F8D0000}"/>
    <cellStyle name="Normal 7 9 3 3" xfId="8840" xr:uid="{00000000-0005-0000-0000-0000708D0000}"/>
    <cellStyle name="Normal 7 9 3 3 2" xfId="19274" xr:uid="{00000000-0005-0000-0000-0000718D0000}"/>
    <cellStyle name="Normal 7 9 3 3 2 2" xfId="42619" xr:uid="{00000000-0005-0000-0000-0000728D0000}"/>
    <cellStyle name="Normal 7 9 3 3 3" xfId="14120" xr:uid="{00000000-0005-0000-0000-0000738D0000}"/>
    <cellStyle name="Normal 7 9 3 3 3 2" xfId="37304" xr:uid="{00000000-0005-0000-0000-0000748D0000}"/>
    <cellStyle name="Normal 7 9 3 3 4" xfId="31994" xr:uid="{00000000-0005-0000-0000-0000758D0000}"/>
    <cellStyle name="Normal 7 9 3 3 5" xfId="26679" xr:uid="{00000000-0005-0000-0000-0000768D0000}"/>
    <cellStyle name="Normal 7 9 3 4" xfId="15901" xr:uid="{00000000-0005-0000-0000-0000778D0000}"/>
    <cellStyle name="Normal 7 9 3 4 2" xfId="39088" xr:uid="{00000000-0005-0000-0000-0000788D0000}"/>
    <cellStyle name="Normal 7 9 3 5" xfId="10592" xr:uid="{00000000-0005-0000-0000-0000798D0000}"/>
    <cellStyle name="Normal 7 9 3 5 2" xfId="33773" xr:uid="{00000000-0005-0000-0000-00007A8D0000}"/>
    <cellStyle name="Normal 7 9 3 6" xfId="21219" xr:uid="{00000000-0005-0000-0000-00007B8D0000}"/>
    <cellStyle name="Normal 7 9 3 6 2" xfId="28463" xr:uid="{00000000-0005-0000-0000-00007C8D0000}"/>
    <cellStyle name="Normal 7 9 3 7" xfId="23148" xr:uid="{00000000-0005-0000-0000-00007D8D0000}"/>
    <cellStyle name="Normal 7 9 3 8" xfId="44414" xr:uid="{00000000-0005-0000-0000-00007E8D0000}"/>
    <cellStyle name="Normal 7 9 3 9" xfId="5560" xr:uid="{00000000-0005-0000-0000-00007F8D0000}"/>
    <cellStyle name="Normal 7 9 4" xfId="6389" xr:uid="{00000000-0005-0000-0000-0000808D0000}"/>
    <cellStyle name="Normal 7 9 4 2" xfId="16811" xr:uid="{00000000-0005-0000-0000-0000818D0000}"/>
    <cellStyle name="Normal 7 9 4 2 2" xfId="40039" xr:uid="{00000000-0005-0000-0000-0000828D0000}"/>
    <cellStyle name="Normal 7 9 4 3" xfId="11541" xr:uid="{00000000-0005-0000-0000-0000838D0000}"/>
    <cellStyle name="Normal 7 9 4 3 2" xfId="34724" xr:uid="{00000000-0005-0000-0000-0000848D0000}"/>
    <cellStyle name="Normal 7 9 4 4" xfId="29414" xr:uid="{00000000-0005-0000-0000-0000858D0000}"/>
    <cellStyle name="Normal 7 9 4 5" xfId="24099" xr:uid="{00000000-0005-0000-0000-0000868D0000}"/>
    <cellStyle name="Normal 7 9 5" xfId="8100" xr:uid="{00000000-0005-0000-0000-0000878D0000}"/>
    <cellStyle name="Normal 7 9 5 2" xfId="18463" xr:uid="{00000000-0005-0000-0000-0000888D0000}"/>
    <cellStyle name="Normal 7 9 5 2 2" xfId="41807" xr:uid="{00000000-0005-0000-0000-0000898D0000}"/>
    <cellStyle name="Normal 7 9 5 3" xfId="13308" xr:uid="{00000000-0005-0000-0000-00008A8D0000}"/>
    <cellStyle name="Normal 7 9 5 3 2" xfId="36492" xr:uid="{00000000-0005-0000-0000-00008B8D0000}"/>
    <cellStyle name="Normal 7 9 5 4" xfId="31182" xr:uid="{00000000-0005-0000-0000-00008C8D0000}"/>
    <cellStyle name="Normal 7 9 5 5" xfId="25867" xr:uid="{00000000-0005-0000-0000-00008D8D0000}"/>
    <cellStyle name="Normal 7 9 6" xfId="15089" xr:uid="{00000000-0005-0000-0000-00008E8D0000}"/>
    <cellStyle name="Normal 7 9 6 2" xfId="38276" xr:uid="{00000000-0005-0000-0000-00008F8D0000}"/>
    <cellStyle name="Normal 7 9 7" xfId="9780" xr:uid="{00000000-0005-0000-0000-0000908D0000}"/>
    <cellStyle name="Normal 7 9 7 2" xfId="32961" xr:uid="{00000000-0005-0000-0000-0000918D0000}"/>
    <cellStyle name="Normal 7 9 8" xfId="20407" xr:uid="{00000000-0005-0000-0000-0000928D0000}"/>
    <cellStyle name="Normal 7 9 8 2" xfId="27651" xr:uid="{00000000-0005-0000-0000-0000938D0000}"/>
    <cellStyle name="Normal 7 9 9" xfId="22336" xr:uid="{00000000-0005-0000-0000-0000948D0000}"/>
    <cellStyle name="Normal 7_D" xfId="415" xr:uid="{00000000-0005-0000-0000-0000958D0000}"/>
    <cellStyle name="Normal 8" xfId="367" xr:uid="{00000000-0005-0000-0000-0000968D0000}"/>
    <cellStyle name="Normal 8 2" xfId="404" xr:uid="{00000000-0005-0000-0000-0000978D0000}"/>
    <cellStyle name="Normal 8 3" xfId="5910" xr:uid="{00000000-0005-0000-0000-0000988D0000}"/>
    <cellStyle name="Normal 8 3 2" xfId="5986" xr:uid="{00000000-0005-0000-0000-0000998D0000}"/>
    <cellStyle name="Normal 8 3 2 2" xfId="21917" xr:uid="{00000000-0005-0000-0000-00009A8D0000}"/>
    <cellStyle name="Normal 8 3 3" xfId="5975" xr:uid="{00000000-0005-0000-0000-00009B8D0000}"/>
    <cellStyle name="Normal 8 4" xfId="70" xr:uid="{00000000-0005-0000-0000-00009C8D0000}"/>
    <cellStyle name="Normal 8 5" xfId="5983" xr:uid="{00000000-0005-0000-0000-00009D8D0000}"/>
    <cellStyle name="Normal 8 5 2" xfId="7724" xr:uid="{00000000-0005-0000-0000-00009E8D0000}"/>
    <cellStyle name="Normal 8 5 2 2" xfId="21913" xr:uid="{00000000-0005-0000-0000-00009F8D0000}"/>
    <cellStyle name="Normal 8 6" xfId="20011" xr:uid="{00000000-0005-0000-0000-0000A08D0000}"/>
    <cellStyle name="Normal 8 7" xfId="43209" xr:uid="{00000000-0005-0000-0000-0000A18D0000}"/>
    <cellStyle name="Normal 8 8" xfId="5561" xr:uid="{00000000-0005-0000-0000-0000A28D0000}"/>
    <cellStyle name="Normal 8 9" xfId="2369" xr:uid="{00000000-0005-0000-0000-0000A38D0000}"/>
    <cellStyle name="Normal 9" xfId="369" xr:uid="{00000000-0005-0000-0000-0000A48D0000}"/>
    <cellStyle name="Normal 9 10" xfId="985" xr:uid="{00000000-0005-0000-0000-0000A58D0000}"/>
    <cellStyle name="Normal 9 10 10" xfId="5563" xr:uid="{00000000-0005-0000-0000-0000A68D0000}"/>
    <cellStyle name="Normal 9 10 11" xfId="2936" xr:uid="{00000000-0005-0000-0000-0000A78D0000}"/>
    <cellStyle name="Normal 9 10 2" xfId="1800" xr:uid="{00000000-0005-0000-0000-0000A88D0000}"/>
    <cellStyle name="Normal 9 10 2 10" xfId="3748" xr:uid="{00000000-0005-0000-0000-0000A98D0000}"/>
    <cellStyle name="Normal 9 10 2 2" xfId="7360" xr:uid="{00000000-0005-0000-0000-0000AA8D0000}"/>
    <cellStyle name="Normal 9 10 2 2 2" xfId="17713" xr:uid="{00000000-0005-0000-0000-0000AB8D0000}"/>
    <cellStyle name="Normal 9 10 2 2 2 2" xfId="41025" xr:uid="{00000000-0005-0000-0000-0000AC8D0000}"/>
    <cellStyle name="Normal 9 10 2 2 3" xfId="12527" xr:uid="{00000000-0005-0000-0000-0000AD8D0000}"/>
    <cellStyle name="Normal 9 10 2 2 3 2" xfId="35710" xr:uid="{00000000-0005-0000-0000-0000AE8D0000}"/>
    <cellStyle name="Normal 9 10 2 2 4" xfId="30400" xr:uid="{00000000-0005-0000-0000-0000AF8D0000}"/>
    <cellStyle name="Normal 9 10 2 2 5" xfId="25085" xr:uid="{00000000-0005-0000-0000-0000B08D0000}"/>
    <cellStyle name="Normal 9 10 2 3" xfId="9003" xr:uid="{00000000-0005-0000-0000-0000B18D0000}"/>
    <cellStyle name="Normal 9 10 2 3 2" xfId="19448" xr:uid="{00000000-0005-0000-0000-0000B28D0000}"/>
    <cellStyle name="Normal 9 10 2 3 2 2" xfId="42793" xr:uid="{00000000-0005-0000-0000-0000B38D0000}"/>
    <cellStyle name="Normal 9 10 2 3 3" xfId="14294" xr:uid="{00000000-0005-0000-0000-0000B48D0000}"/>
    <cellStyle name="Normal 9 10 2 3 3 2" xfId="37478" xr:uid="{00000000-0005-0000-0000-0000B58D0000}"/>
    <cellStyle name="Normal 9 10 2 3 4" xfId="32168" xr:uid="{00000000-0005-0000-0000-0000B68D0000}"/>
    <cellStyle name="Normal 9 10 2 3 5" xfId="26853" xr:uid="{00000000-0005-0000-0000-0000B78D0000}"/>
    <cellStyle name="Normal 9 10 2 4" xfId="16075" xr:uid="{00000000-0005-0000-0000-0000B88D0000}"/>
    <cellStyle name="Normal 9 10 2 4 2" xfId="39262" xr:uid="{00000000-0005-0000-0000-0000B98D0000}"/>
    <cellStyle name="Normal 9 10 2 5" xfId="10766" xr:uid="{00000000-0005-0000-0000-0000BA8D0000}"/>
    <cellStyle name="Normal 9 10 2 5 2" xfId="33947" xr:uid="{00000000-0005-0000-0000-0000BB8D0000}"/>
    <cellStyle name="Normal 9 10 2 6" xfId="21393" xr:uid="{00000000-0005-0000-0000-0000BC8D0000}"/>
    <cellStyle name="Normal 9 10 2 6 2" xfId="28637" xr:uid="{00000000-0005-0000-0000-0000BD8D0000}"/>
    <cellStyle name="Normal 9 10 2 7" xfId="23322" xr:uid="{00000000-0005-0000-0000-0000BE8D0000}"/>
    <cellStyle name="Normal 9 10 2 8" xfId="44588" xr:uid="{00000000-0005-0000-0000-0000BF8D0000}"/>
    <cellStyle name="Normal 9 10 2 9" xfId="5564" xr:uid="{00000000-0005-0000-0000-0000C08D0000}"/>
    <cellStyle name="Normal 9 10 3" xfId="6560" xr:uid="{00000000-0005-0000-0000-0000C18D0000}"/>
    <cellStyle name="Normal 9 10 3 2" xfId="16961" xr:uid="{00000000-0005-0000-0000-0000C28D0000}"/>
    <cellStyle name="Normal 9 10 3 2 2" xfId="40213" xr:uid="{00000000-0005-0000-0000-0000C38D0000}"/>
    <cellStyle name="Normal 9 10 3 3" xfId="11715" xr:uid="{00000000-0005-0000-0000-0000C48D0000}"/>
    <cellStyle name="Normal 9 10 3 3 2" xfId="34898" xr:uid="{00000000-0005-0000-0000-0000C58D0000}"/>
    <cellStyle name="Normal 9 10 3 4" xfId="29588" xr:uid="{00000000-0005-0000-0000-0000C68D0000}"/>
    <cellStyle name="Normal 9 10 3 5" xfId="24273" xr:uid="{00000000-0005-0000-0000-0000C78D0000}"/>
    <cellStyle name="Normal 9 10 4" xfId="8250" xr:uid="{00000000-0005-0000-0000-0000C88D0000}"/>
    <cellStyle name="Normal 9 10 4 2" xfId="18636" xr:uid="{00000000-0005-0000-0000-0000C98D0000}"/>
    <cellStyle name="Normal 9 10 4 2 2" xfId="41981" xr:uid="{00000000-0005-0000-0000-0000CA8D0000}"/>
    <cellStyle name="Normal 9 10 4 3" xfId="13482" xr:uid="{00000000-0005-0000-0000-0000CB8D0000}"/>
    <cellStyle name="Normal 9 10 4 3 2" xfId="36666" xr:uid="{00000000-0005-0000-0000-0000CC8D0000}"/>
    <cellStyle name="Normal 9 10 4 4" xfId="31356" xr:uid="{00000000-0005-0000-0000-0000CD8D0000}"/>
    <cellStyle name="Normal 9 10 4 5" xfId="26041" xr:uid="{00000000-0005-0000-0000-0000CE8D0000}"/>
    <cellStyle name="Normal 9 10 5" xfId="15263" xr:uid="{00000000-0005-0000-0000-0000CF8D0000}"/>
    <cellStyle name="Normal 9 10 5 2" xfId="38450" xr:uid="{00000000-0005-0000-0000-0000D08D0000}"/>
    <cellStyle name="Normal 9 10 6" xfId="9954" xr:uid="{00000000-0005-0000-0000-0000D18D0000}"/>
    <cellStyle name="Normal 9 10 6 2" xfId="33135" xr:uid="{00000000-0005-0000-0000-0000D28D0000}"/>
    <cellStyle name="Normal 9 10 7" xfId="20581" xr:uid="{00000000-0005-0000-0000-0000D38D0000}"/>
    <cellStyle name="Normal 9 10 7 2" xfId="27825" xr:uid="{00000000-0005-0000-0000-0000D48D0000}"/>
    <cellStyle name="Normal 9 10 8" xfId="22510" xr:uid="{00000000-0005-0000-0000-0000D58D0000}"/>
    <cellStyle name="Normal 9 10 9" xfId="43776" xr:uid="{00000000-0005-0000-0000-0000D68D0000}"/>
    <cellStyle name="Normal 9 11" xfId="566" xr:uid="{00000000-0005-0000-0000-0000D78D0000}"/>
    <cellStyle name="Normal 9 11 10" xfId="2530" xr:uid="{00000000-0005-0000-0000-0000D88D0000}"/>
    <cellStyle name="Normal 9 11 2" xfId="6161" xr:uid="{00000000-0005-0000-0000-0000D98D0000}"/>
    <cellStyle name="Normal 9 11 2 2" xfId="16603" xr:uid="{00000000-0005-0000-0000-0000DA8D0000}"/>
    <cellStyle name="Normal 9 11 2 2 2" xfId="39807" xr:uid="{00000000-0005-0000-0000-0000DB8D0000}"/>
    <cellStyle name="Normal 9 11 2 3" xfId="11309" xr:uid="{00000000-0005-0000-0000-0000DC8D0000}"/>
    <cellStyle name="Normal 9 11 2 3 2" xfId="34492" xr:uid="{00000000-0005-0000-0000-0000DD8D0000}"/>
    <cellStyle name="Normal 9 11 2 4" xfId="29182" xr:uid="{00000000-0005-0000-0000-0000DE8D0000}"/>
    <cellStyle name="Normal 9 11 2 5" xfId="23867" xr:uid="{00000000-0005-0000-0000-0000DF8D0000}"/>
    <cellStyle name="Normal 9 11 3" xfId="7892" xr:uid="{00000000-0005-0000-0000-0000E08D0000}"/>
    <cellStyle name="Normal 9 11 3 2" xfId="18231" xr:uid="{00000000-0005-0000-0000-0000E18D0000}"/>
    <cellStyle name="Normal 9 11 3 2 2" xfId="41575" xr:uid="{00000000-0005-0000-0000-0000E28D0000}"/>
    <cellStyle name="Normal 9 11 3 3" xfId="13076" xr:uid="{00000000-0005-0000-0000-0000E38D0000}"/>
    <cellStyle name="Normal 9 11 3 3 2" xfId="36260" xr:uid="{00000000-0005-0000-0000-0000E48D0000}"/>
    <cellStyle name="Normal 9 11 3 4" xfId="30950" xr:uid="{00000000-0005-0000-0000-0000E58D0000}"/>
    <cellStyle name="Normal 9 11 3 5" xfId="25635" xr:uid="{00000000-0005-0000-0000-0000E68D0000}"/>
    <cellStyle name="Normal 9 11 4" xfId="14857" xr:uid="{00000000-0005-0000-0000-0000E78D0000}"/>
    <cellStyle name="Normal 9 11 4 2" xfId="38044" xr:uid="{00000000-0005-0000-0000-0000E88D0000}"/>
    <cellStyle name="Normal 9 11 5" xfId="9548" xr:uid="{00000000-0005-0000-0000-0000E98D0000}"/>
    <cellStyle name="Normal 9 11 5 2" xfId="32729" xr:uid="{00000000-0005-0000-0000-0000EA8D0000}"/>
    <cellStyle name="Normal 9 11 6" xfId="20175" xr:uid="{00000000-0005-0000-0000-0000EB8D0000}"/>
    <cellStyle name="Normal 9 11 6 2" xfId="27419" xr:uid="{00000000-0005-0000-0000-0000EC8D0000}"/>
    <cellStyle name="Normal 9 11 7" xfId="22104" xr:uid="{00000000-0005-0000-0000-0000ED8D0000}"/>
    <cellStyle name="Normal 9 11 8" xfId="43370" xr:uid="{00000000-0005-0000-0000-0000EE8D0000}"/>
    <cellStyle name="Normal 9 11 9" xfId="5565" xr:uid="{00000000-0005-0000-0000-0000EF8D0000}"/>
    <cellStyle name="Normal 9 12" xfId="1393" xr:uid="{00000000-0005-0000-0000-0000F08D0000}"/>
    <cellStyle name="Normal 9 12 10" xfId="3342" xr:uid="{00000000-0005-0000-0000-0000F18D0000}"/>
    <cellStyle name="Normal 9 12 2" xfId="6960" xr:uid="{00000000-0005-0000-0000-0000F28D0000}"/>
    <cellStyle name="Normal 9 12 2 2" xfId="17331" xr:uid="{00000000-0005-0000-0000-0000F38D0000}"/>
    <cellStyle name="Normal 9 12 2 2 2" xfId="40619" xr:uid="{00000000-0005-0000-0000-0000F48D0000}"/>
    <cellStyle name="Normal 9 12 2 3" xfId="12121" xr:uid="{00000000-0005-0000-0000-0000F58D0000}"/>
    <cellStyle name="Normal 9 12 2 3 2" xfId="35304" xr:uid="{00000000-0005-0000-0000-0000F68D0000}"/>
    <cellStyle name="Normal 9 12 2 4" xfId="29994" xr:uid="{00000000-0005-0000-0000-0000F78D0000}"/>
    <cellStyle name="Normal 9 12 2 5" xfId="24679" xr:uid="{00000000-0005-0000-0000-0000F88D0000}"/>
    <cellStyle name="Normal 9 12 3" xfId="8620" xr:uid="{00000000-0005-0000-0000-0000F98D0000}"/>
    <cellStyle name="Normal 9 12 3 2" xfId="19042" xr:uid="{00000000-0005-0000-0000-0000FA8D0000}"/>
    <cellStyle name="Normal 9 12 3 2 2" xfId="42387" xr:uid="{00000000-0005-0000-0000-0000FB8D0000}"/>
    <cellStyle name="Normal 9 12 3 3" xfId="13888" xr:uid="{00000000-0005-0000-0000-0000FC8D0000}"/>
    <cellStyle name="Normal 9 12 3 3 2" xfId="37072" xr:uid="{00000000-0005-0000-0000-0000FD8D0000}"/>
    <cellStyle name="Normal 9 12 3 4" xfId="31762" xr:uid="{00000000-0005-0000-0000-0000FE8D0000}"/>
    <cellStyle name="Normal 9 12 3 5" xfId="26447" xr:uid="{00000000-0005-0000-0000-0000FF8D0000}"/>
    <cellStyle name="Normal 9 12 4" xfId="15669" xr:uid="{00000000-0005-0000-0000-0000008E0000}"/>
    <cellStyle name="Normal 9 12 4 2" xfId="38856" xr:uid="{00000000-0005-0000-0000-0000018E0000}"/>
    <cellStyle name="Normal 9 12 5" xfId="10360" xr:uid="{00000000-0005-0000-0000-0000028E0000}"/>
    <cellStyle name="Normal 9 12 5 2" xfId="33541" xr:uid="{00000000-0005-0000-0000-0000038E0000}"/>
    <cellStyle name="Normal 9 12 6" xfId="20987" xr:uid="{00000000-0005-0000-0000-0000048E0000}"/>
    <cellStyle name="Normal 9 12 6 2" xfId="28231" xr:uid="{00000000-0005-0000-0000-0000058E0000}"/>
    <cellStyle name="Normal 9 12 7" xfId="22916" xr:uid="{00000000-0005-0000-0000-0000068E0000}"/>
    <cellStyle name="Normal 9 12 8" xfId="44182" xr:uid="{00000000-0005-0000-0000-0000078E0000}"/>
    <cellStyle name="Normal 9 12 9" xfId="5566" xr:uid="{00000000-0005-0000-0000-0000088E0000}"/>
    <cellStyle name="Normal 9 13" xfId="381" xr:uid="{00000000-0005-0000-0000-0000098E0000}"/>
    <cellStyle name="Normal 9 13 2" xfId="7771" xr:uid="{00000000-0005-0000-0000-00000A8E0000}"/>
    <cellStyle name="Normal 9 13 2 2" xfId="18100" xr:uid="{00000000-0005-0000-0000-00000B8E0000}"/>
    <cellStyle name="Normal 9 13 2 2 2" xfId="41441" xr:uid="{00000000-0005-0000-0000-00000C8E0000}"/>
    <cellStyle name="Normal 9 13 2 3" xfId="12942" xr:uid="{00000000-0005-0000-0000-00000D8E0000}"/>
    <cellStyle name="Normal 9 13 2 3 2" xfId="36126" xr:uid="{00000000-0005-0000-0000-00000E8E0000}"/>
    <cellStyle name="Normal 9 13 2 4" xfId="30816" xr:uid="{00000000-0005-0000-0000-00000F8E0000}"/>
    <cellStyle name="Normal 9 13 2 5" xfId="25501" xr:uid="{00000000-0005-0000-0000-0000108E0000}"/>
    <cellStyle name="Normal 9 13 3" xfId="5987" xr:uid="{00000000-0005-0000-0000-0000118E0000}"/>
    <cellStyle name="Normal 9 13 3 2" xfId="37910" xr:uid="{00000000-0005-0000-0000-0000128E0000}"/>
    <cellStyle name="Normal 9 13 4" xfId="9414" xr:uid="{00000000-0005-0000-0000-0000138E0000}"/>
    <cellStyle name="Normal 9 13 4 2" xfId="32595" xr:uid="{00000000-0005-0000-0000-0000148E0000}"/>
    <cellStyle name="Normal 9 13 5" xfId="20022" xr:uid="{00000000-0005-0000-0000-0000158E0000}"/>
    <cellStyle name="Normal 9 13 5 2" xfId="27285" xr:uid="{00000000-0005-0000-0000-0000168E0000}"/>
    <cellStyle name="Normal 9 13 6" xfId="21970" xr:uid="{00000000-0005-0000-0000-0000178E0000}"/>
    <cellStyle name="Normal 9 14" xfId="5976" xr:uid="{00000000-0005-0000-0000-0000188E0000}"/>
    <cellStyle name="Normal 9 14 2" xfId="6029" xr:uid="{00000000-0005-0000-0000-0000198E0000}"/>
    <cellStyle name="Normal 9 14 2 2" xfId="39673" xr:uid="{00000000-0005-0000-0000-00001A8E0000}"/>
    <cellStyle name="Normal 9 14 3" xfId="11175" xr:uid="{00000000-0005-0000-0000-00001B8E0000}"/>
    <cellStyle name="Normal 9 14 3 2" xfId="34358" xr:uid="{00000000-0005-0000-0000-00001C8E0000}"/>
    <cellStyle name="Normal 9 14 4" xfId="21918" xr:uid="{00000000-0005-0000-0000-00001D8E0000}"/>
    <cellStyle name="Normal 9 14 4 2" xfId="29048" xr:uid="{00000000-0005-0000-0000-00001E8E0000}"/>
    <cellStyle name="Normal 9 14 5" xfId="23733" xr:uid="{00000000-0005-0000-0000-00001F8E0000}"/>
    <cellStyle name="Normal 9 15" xfId="7725" xr:uid="{00000000-0005-0000-0000-0000208E0000}"/>
    <cellStyle name="Normal 9 16" xfId="20013" xr:uid="{00000000-0005-0000-0000-0000218E0000}"/>
    <cellStyle name="Normal 9 17" xfId="43210" xr:uid="{00000000-0005-0000-0000-0000228E0000}"/>
    <cellStyle name="Normal 9 18" xfId="5562" xr:uid="{00000000-0005-0000-0000-0000238E0000}"/>
    <cellStyle name="Normal 9 19" xfId="2370" xr:uid="{00000000-0005-0000-0000-0000248E0000}"/>
    <cellStyle name="Normal 9 2" xfId="393" xr:uid="{00000000-0005-0000-0000-0000258E0000}"/>
    <cellStyle name="Normal 9 2 10" xfId="6030" xr:uid="{00000000-0005-0000-0000-0000268E0000}"/>
    <cellStyle name="Normal 9 2 10 2" xfId="16484" xr:uid="{00000000-0005-0000-0000-0000278E0000}"/>
    <cellStyle name="Normal 9 2 10 2 2" xfId="39674" xr:uid="{00000000-0005-0000-0000-0000288E0000}"/>
    <cellStyle name="Normal 9 2 10 3" xfId="11176" xr:uid="{00000000-0005-0000-0000-0000298E0000}"/>
    <cellStyle name="Normal 9 2 10 3 2" xfId="34359" xr:uid="{00000000-0005-0000-0000-00002A8E0000}"/>
    <cellStyle name="Normal 9 2 10 4" xfId="29049" xr:uid="{00000000-0005-0000-0000-00002B8E0000}"/>
    <cellStyle name="Normal 9 2 10 5" xfId="23734" xr:uid="{00000000-0005-0000-0000-00002C8E0000}"/>
    <cellStyle name="Normal 9 2 11" xfId="7772" xr:uid="{00000000-0005-0000-0000-00002D8E0000}"/>
    <cellStyle name="Normal 9 2 11 2" xfId="18101" xr:uid="{00000000-0005-0000-0000-00002E8E0000}"/>
    <cellStyle name="Normal 9 2 11 2 2" xfId="41442" xr:uid="{00000000-0005-0000-0000-00002F8E0000}"/>
    <cellStyle name="Normal 9 2 11 3" xfId="12943" xr:uid="{00000000-0005-0000-0000-0000308E0000}"/>
    <cellStyle name="Normal 9 2 11 3 2" xfId="36127" xr:uid="{00000000-0005-0000-0000-0000318E0000}"/>
    <cellStyle name="Normal 9 2 11 4" xfId="30817" xr:uid="{00000000-0005-0000-0000-0000328E0000}"/>
    <cellStyle name="Normal 9 2 11 5" xfId="25502" xr:uid="{00000000-0005-0000-0000-0000338E0000}"/>
    <cellStyle name="Normal 9 2 12" xfId="14724" xr:uid="{00000000-0005-0000-0000-0000348E0000}"/>
    <cellStyle name="Normal 9 2 12 2" xfId="37911" xr:uid="{00000000-0005-0000-0000-0000358E0000}"/>
    <cellStyle name="Normal 9 2 13" xfId="9415" xr:uid="{00000000-0005-0000-0000-0000368E0000}"/>
    <cellStyle name="Normal 9 2 13 2" xfId="32596" xr:uid="{00000000-0005-0000-0000-0000378E0000}"/>
    <cellStyle name="Normal 9 2 14" xfId="27286" xr:uid="{00000000-0005-0000-0000-0000388E0000}"/>
    <cellStyle name="Normal 9 2 15" xfId="21971" xr:uid="{00000000-0005-0000-0000-0000398E0000}"/>
    <cellStyle name="Normal 9 2 2" xfId="418" xr:uid="{00000000-0005-0000-0000-00003A8E0000}"/>
    <cellStyle name="Normal 9 2 2 10" xfId="14752" xr:uid="{00000000-0005-0000-0000-00003B8E0000}"/>
    <cellStyle name="Normal 9 2 2 10 2" xfId="37939" xr:uid="{00000000-0005-0000-0000-00003C8E0000}"/>
    <cellStyle name="Normal 9 2 2 11" xfId="9443" xr:uid="{00000000-0005-0000-0000-00003D8E0000}"/>
    <cellStyle name="Normal 9 2 2 11 2" xfId="32624" xr:uid="{00000000-0005-0000-0000-00003E8E0000}"/>
    <cellStyle name="Normal 9 2 2 12" xfId="20033" xr:uid="{00000000-0005-0000-0000-00003F8E0000}"/>
    <cellStyle name="Normal 9 2 2 12 2" xfId="27314" xr:uid="{00000000-0005-0000-0000-0000408E0000}"/>
    <cellStyle name="Normal 9 2 2 13" xfId="21999" xr:uid="{00000000-0005-0000-0000-0000418E0000}"/>
    <cellStyle name="Normal 9 2 2 14" xfId="43228" xr:uid="{00000000-0005-0000-0000-0000428E0000}"/>
    <cellStyle name="Normal 9 2 2 15" xfId="5567" xr:uid="{00000000-0005-0000-0000-0000438E0000}"/>
    <cellStyle name="Normal 9 2 2 16" xfId="2388" xr:uid="{00000000-0005-0000-0000-0000448E0000}"/>
    <cellStyle name="Normal 9 2 2 2" xfId="523" xr:uid="{00000000-0005-0000-0000-0000458E0000}"/>
    <cellStyle name="Normal 9 2 2 2 10" xfId="9505" xr:uid="{00000000-0005-0000-0000-0000468E0000}"/>
    <cellStyle name="Normal 9 2 2 2 10 2" xfId="32686" xr:uid="{00000000-0005-0000-0000-0000478E0000}"/>
    <cellStyle name="Normal 9 2 2 2 11" xfId="20132" xr:uid="{00000000-0005-0000-0000-0000488E0000}"/>
    <cellStyle name="Normal 9 2 2 2 11 2" xfId="27376" xr:uid="{00000000-0005-0000-0000-0000498E0000}"/>
    <cellStyle name="Normal 9 2 2 2 12" xfId="22061" xr:uid="{00000000-0005-0000-0000-00004A8E0000}"/>
    <cellStyle name="Normal 9 2 2 2 13" xfId="43327" xr:uid="{00000000-0005-0000-0000-00004B8E0000}"/>
    <cellStyle name="Normal 9 2 2 2 14" xfId="5568" xr:uid="{00000000-0005-0000-0000-00004C8E0000}"/>
    <cellStyle name="Normal 9 2 2 2 15" xfId="2487" xr:uid="{00000000-0005-0000-0000-00004D8E0000}"/>
    <cellStyle name="Normal 9 2 2 2 2" xfId="795" xr:uid="{00000000-0005-0000-0000-00004E8E0000}"/>
    <cellStyle name="Normal 9 2 2 2 2 10" xfId="43596" xr:uid="{00000000-0005-0000-0000-00004F8E0000}"/>
    <cellStyle name="Normal 9 2 2 2 2 11" xfId="5569" xr:uid="{00000000-0005-0000-0000-0000508E0000}"/>
    <cellStyle name="Normal 9 2 2 2 2 12" xfId="2756" xr:uid="{00000000-0005-0000-0000-0000518E0000}"/>
    <cellStyle name="Normal 9 2 2 2 2 2" xfId="1211" xr:uid="{00000000-0005-0000-0000-0000528E0000}"/>
    <cellStyle name="Normal 9 2 2 2 2 2 10" xfId="5570" xr:uid="{00000000-0005-0000-0000-0000538E0000}"/>
    <cellStyle name="Normal 9 2 2 2 2 2 11" xfId="3162" xr:uid="{00000000-0005-0000-0000-0000548E0000}"/>
    <cellStyle name="Normal 9 2 2 2 2 2 2" xfId="2026" xr:uid="{00000000-0005-0000-0000-0000558E0000}"/>
    <cellStyle name="Normal 9 2 2 2 2 2 2 10" xfId="3974" xr:uid="{00000000-0005-0000-0000-0000568E0000}"/>
    <cellStyle name="Normal 9 2 2 2 2 2 2 2" xfId="7582" xr:uid="{00000000-0005-0000-0000-0000578E0000}"/>
    <cellStyle name="Normal 9 2 2 2 2 2 2 2 2" xfId="17927" xr:uid="{00000000-0005-0000-0000-0000588E0000}"/>
    <cellStyle name="Normal 9 2 2 2 2 2 2 2 2 2" xfId="41251" xr:uid="{00000000-0005-0000-0000-0000598E0000}"/>
    <cellStyle name="Normal 9 2 2 2 2 2 2 2 3" xfId="12753" xr:uid="{00000000-0005-0000-0000-00005A8E0000}"/>
    <cellStyle name="Normal 9 2 2 2 2 2 2 2 3 2" xfId="35936" xr:uid="{00000000-0005-0000-0000-00005B8E0000}"/>
    <cellStyle name="Normal 9 2 2 2 2 2 2 2 4" xfId="30626" xr:uid="{00000000-0005-0000-0000-00005C8E0000}"/>
    <cellStyle name="Normal 9 2 2 2 2 2 2 2 5" xfId="25311" xr:uid="{00000000-0005-0000-0000-00005D8E0000}"/>
    <cellStyle name="Normal 9 2 2 2 2 2 2 3" xfId="9217" xr:uid="{00000000-0005-0000-0000-00005E8E0000}"/>
    <cellStyle name="Normal 9 2 2 2 2 2 2 3 2" xfId="19674" xr:uid="{00000000-0005-0000-0000-00005F8E0000}"/>
    <cellStyle name="Normal 9 2 2 2 2 2 2 3 2 2" xfId="43019" xr:uid="{00000000-0005-0000-0000-0000608E0000}"/>
    <cellStyle name="Normal 9 2 2 2 2 2 2 3 3" xfId="14520" xr:uid="{00000000-0005-0000-0000-0000618E0000}"/>
    <cellStyle name="Normal 9 2 2 2 2 2 2 3 3 2" xfId="37704" xr:uid="{00000000-0005-0000-0000-0000628E0000}"/>
    <cellStyle name="Normal 9 2 2 2 2 2 2 3 4" xfId="32394" xr:uid="{00000000-0005-0000-0000-0000638E0000}"/>
    <cellStyle name="Normal 9 2 2 2 2 2 2 3 5" xfId="27079" xr:uid="{00000000-0005-0000-0000-0000648E0000}"/>
    <cellStyle name="Normal 9 2 2 2 2 2 2 4" xfId="16301" xr:uid="{00000000-0005-0000-0000-0000658E0000}"/>
    <cellStyle name="Normal 9 2 2 2 2 2 2 4 2" xfId="39488" xr:uid="{00000000-0005-0000-0000-0000668E0000}"/>
    <cellStyle name="Normal 9 2 2 2 2 2 2 5" xfId="10992" xr:uid="{00000000-0005-0000-0000-0000678E0000}"/>
    <cellStyle name="Normal 9 2 2 2 2 2 2 5 2" xfId="34173" xr:uid="{00000000-0005-0000-0000-0000688E0000}"/>
    <cellStyle name="Normal 9 2 2 2 2 2 2 6" xfId="21619" xr:uid="{00000000-0005-0000-0000-0000698E0000}"/>
    <cellStyle name="Normal 9 2 2 2 2 2 2 6 2" xfId="28863" xr:uid="{00000000-0005-0000-0000-00006A8E0000}"/>
    <cellStyle name="Normal 9 2 2 2 2 2 2 7" xfId="23548" xr:uid="{00000000-0005-0000-0000-00006B8E0000}"/>
    <cellStyle name="Normal 9 2 2 2 2 2 2 8" xfId="44814" xr:uid="{00000000-0005-0000-0000-00006C8E0000}"/>
    <cellStyle name="Normal 9 2 2 2 2 2 2 9" xfId="5571" xr:uid="{00000000-0005-0000-0000-00006D8E0000}"/>
    <cellStyle name="Normal 9 2 2 2 2 2 3" xfId="6782" xr:uid="{00000000-0005-0000-0000-00006E8E0000}"/>
    <cellStyle name="Normal 9 2 2 2 2 2 3 2" xfId="17163" xr:uid="{00000000-0005-0000-0000-00006F8E0000}"/>
    <cellStyle name="Normal 9 2 2 2 2 2 3 2 2" xfId="40439" xr:uid="{00000000-0005-0000-0000-0000708E0000}"/>
    <cellStyle name="Normal 9 2 2 2 2 2 3 3" xfId="11941" xr:uid="{00000000-0005-0000-0000-0000718E0000}"/>
    <cellStyle name="Normal 9 2 2 2 2 2 3 3 2" xfId="35124" xr:uid="{00000000-0005-0000-0000-0000728E0000}"/>
    <cellStyle name="Normal 9 2 2 2 2 2 3 4" xfId="29814" xr:uid="{00000000-0005-0000-0000-0000738E0000}"/>
    <cellStyle name="Normal 9 2 2 2 2 2 3 5" xfId="24499" xr:uid="{00000000-0005-0000-0000-0000748E0000}"/>
    <cellStyle name="Normal 9 2 2 2 2 2 4" xfId="8452" xr:uid="{00000000-0005-0000-0000-0000758E0000}"/>
    <cellStyle name="Normal 9 2 2 2 2 2 4 2" xfId="18862" xr:uid="{00000000-0005-0000-0000-0000768E0000}"/>
    <cellStyle name="Normal 9 2 2 2 2 2 4 2 2" xfId="42207" xr:uid="{00000000-0005-0000-0000-0000778E0000}"/>
    <cellStyle name="Normal 9 2 2 2 2 2 4 3" xfId="13708" xr:uid="{00000000-0005-0000-0000-0000788E0000}"/>
    <cellStyle name="Normal 9 2 2 2 2 2 4 3 2" xfId="36892" xr:uid="{00000000-0005-0000-0000-0000798E0000}"/>
    <cellStyle name="Normal 9 2 2 2 2 2 4 4" xfId="31582" xr:uid="{00000000-0005-0000-0000-00007A8E0000}"/>
    <cellStyle name="Normal 9 2 2 2 2 2 4 5" xfId="26267" xr:uid="{00000000-0005-0000-0000-00007B8E0000}"/>
    <cellStyle name="Normal 9 2 2 2 2 2 5" xfId="15489" xr:uid="{00000000-0005-0000-0000-00007C8E0000}"/>
    <cellStyle name="Normal 9 2 2 2 2 2 5 2" xfId="38676" xr:uid="{00000000-0005-0000-0000-00007D8E0000}"/>
    <cellStyle name="Normal 9 2 2 2 2 2 6" xfId="10180" xr:uid="{00000000-0005-0000-0000-00007E8E0000}"/>
    <cellStyle name="Normal 9 2 2 2 2 2 6 2" xfId="33361" xr:uid="{00000000-0005-0000-0000-00007F8E0000}"/>
    <cellStyle name="Normal 9 2 2 2 2 2 7" xfId="20807" xr:uid="{00000000-0005-0000-0000-0000808E0000}"/>
    <cellStyle name="Normal 9 2 2 2 2 2 7 2" xfId="28051" xr:uid="{00000000-0005-0000-0000-0000818E0000}"/>
    <cellStyle name="Normal 9 2 2 2 2 2 8" xfId="22736" xr:uid="{00000000-0005-0000-0000-0000828E0000}"/>
    <cellStyle name="Normal 9 2 2 2 2 2 9" xfId="44002" xr:uid="{00000000-0005-0000-0000-0000838E0000}"/>
    <cellStyle name="Normal 9 2 2 2 2 3" xfId="1619" xr:uid="{00000000-0005-0000-0000-0000848E0000}"/>
    <cellStyle name="Normal 9 2 2 2 2 3 10" xfId="3568" xr:uid="{00000000-0005-0000-0000-0000858E0000}"/>
    <cellStyle name="Normal 9 2 2 2 2 3 2" xfId="7182" xr:uid="{00000000-0005-0000-0000-0000868E0000}"/>
    <cellStyle name="Normal 9 2 2 2 2 3 2 2" xfId="17545" xr:uid="{00000000-0005-0000-0000-0000878E0000}"/>
    <cellStyle name="Normal 9 2 2 2 2 3 2 2 2" xfId="40845" xr:uid="{00000000-0005-0000-0000-0000888E0000}"/>
    <cellStyle name="Normal 9 2 2 2 2 3 2 3" xfId="12347" xr:uid="{00000000-0005-0000-0000-0000898E0000}"/>
    <cellStyle name="Normal 9 2 2 2 2 3 2 3 2" xfId="35530" xr:uid="{00000000-0005-0000-0000-00008A8E0000}"/>
    <cellStyle name="Normal 9 2 2 2 2 3 2 4" xfId="30220" xr:uid="{00000000-0005-0000-0000-00008B8E0000}"/>
    <cellStyle name="Normal 9 2 2 2 2 3 2 5" xfId="24905" xr:uid="{00000000-0005-0000-0000-00008C8E0000}"/>
    <cellStyle name="Normal 9 2 2 2 2 3 3" xfId="8834" xr:uid="{00000000-0005-0000-0000-00008D8E0000}"/>
    <cellStyle name="Normal 9 2 2 2 2 3 3 2" xfId="19268" xr:uid="{00000000-0005-0000-0000-00008E8E0000}"/>
    <cellStyle name="Normal 9 2 2 2 2 3 3 2 2" xfId="42613" xr:uid="{00000000-0005-0000-0000-00008F8E0000}"/>
    <cellStyle name="Normal 9 2 2 2 2 3 3 3" xfId="14114" xr:uid="{00000000-0005-0000-0000-0000908E0000}"/>
    <cellStyle name="Normal 9 2 2 2 2 3 3 3 2" xfId="37298" xr:uid="{00000000-0005-0000-0000-0000918E0000}"/>
    <cellStyle name="Normal 9 2 2 2 2 3 3 4" xfId="31988" xr:uid="{00000000-0005-0000-0000-0000928E0000}"/>
    <cellStyle name="Normal 9 2 2 2 2 3 3 5" xfId="26673" xr:uid="{00000000-0005-0000-0000-0000938E0000}"/>
    <cellStyle name="Normal 9 2 2 2 2 3 4" xfId="15895" xr:uid="{00000000-0005-0000-0000-0000948E0000}"/>
    <cellStyle name="Normal 9 2 2 2 2 3 4 2" xfId="39082" xr:uid="{00000000-0005-0000-0000-0000958E0000}"/>
    <cellStyle name="Normal 9 2 2 2 2 3 5" xfId="10586" xr:uid="{00000000-0005-0000-0000-0000968E0000}"/>
    <cellStyle name="Normal 9 2 2 2 2 3 5 2" xfId="33767" xr:uid="{00000000-0005-0000-0000-0000978E0000}"/>
    <cellStyle name="Normal 9 2 2 2 2 3 6" xfId="21213" xr:uid="{00000000-0005-0000-0000-0000988E0000}"/>
    <cellStyle name="Normal 9 2 2 2 2 3 6 2" xfId="28457" xr:uid="{00000000-0005-0000-0000-0000998E0000}"/>
    <cellStyle name="Normal 9 2 2 2 2 3 7" xfId="23142" xr:uid="{00000000-0005-0000-0000-00009A8E0000}"/>
    <cellStyle name="Normal 9 2 2 2 2 3 8" xfId="44408" xr:uid="{00000000-0005-0000-0000-00009B8E0000}"/>
    <cellStyle name="Normal 9 2 2 2 2 3 9" xfId="5572" xr:uid="{00000000-0005-0000-0000-00009C8E0000}"/>
    <cellStyle name="Normal 9 2 2 2 2 4" xfId="6383" xr:uid="{00000000-0005-0000-0000-00009D8E0000}"/>
    <cellStyle name="Normal 9 2 2 2 2 4 2" xfId="16805" xr:uid="{00000000-0005-0000-0000-00009E8E0000}"/>
    <cellStyle name="Normal 9 2 2 2 2 4 2 2" xfId="40033" xr:uid="{00000000-0005-0000-0000-00009F8E0000}"/>
    <cellStyle name="Normal 9 2 2 2 2 4 3" xfId="11535" xr:uid="{00000000-0005-0000-0000-0000A08E0000}"/>
    <cellStyle name="Normal 9 2 2 2 2 4 3 2" xfId="34718" xr:uid="{00000000-0005-0000-0000-0000A18E0000}"/>
    <cellStyle name="Normal 9 2 2 2 2 4 4" xfId="29408" xr:uid="{00000000-0005-0000-0000-0000A28E0000}"/>
    <cellStyle name="Normal 9 2 2 2 2 4 5" xfId="24093" xr:uid="{00000000-0005-0000-0000-0000A38E0000}"/>
    <cellStyle name="Normal 9 2 2 2 2 5" xfId="8094" xr:uid="{00000000-0005-0000-0000-0000A48E0000}"/>
    <cellStyle name="Normal 9 2 2 2 2 5 2" xfId="18457" xr:uid="{00000000-0005-0000-0000-0000A58E0000}"/>
    <cellStyle name="Normal 9 2 2 2 2 5 2 2" xfId="41801" xr:uid="{00000000-0005-0000-0000-0000A68E0000}"/>
    <cellStyle name="Normal 9 2 2 2 2 5 3" xfId="13302" xr:uid="{00000000-0005-0000-0000-0000A78E0000}"/>
    <cellStyle name="Normal 9 2 2 2 2 5 3 2" xfId="36486" xr:uid="{00000000-0005-0000-0000-0000A88E0000}"/>
    <cellStyle name="Normal 9 2 2 2 2 5 4" xfId="31176" xr:uid="{00000000-0005-0000-0000-0000A98E0000}"/>
    <cellStyle name="Normal 9 2 2 2 2 5 5" xfId="25861" xr:uid="{00000000-0005-0000-0000-0000AA8E0000}"/>
    <cellStyle name="Normal 9 2 2 2 2 6" xfId="15083" xr:uid="{00000000-0005-0000-0000-0000AB8E0000}"/>
    <cellStyle name="Normal 9 2 2 2 2 6 2" xfId="38270" xr:uid="{00000000-0005-0000-0000-0000AC8E0000}"/>
    <cellStyle name="Normal 9 2 2 2 2 7" xfId="9774" xr:uid="{00000000-0005-0000-0000-0000AD8E0000}"/>
    <cellStyle name="Normal 9 2 2 2 2 7 2" xfId="32955" xr:uid="{00000000-0005-0000-0000-0000AE8E0000}"/>
    <cellStyle name="Normal 9 2 2 2 2 8" xfId="20401" xr:uid="{00000000-0005-0000-0000-0000AF8E0000}"/>
    <cellStyle name="Normal 9 2 2 2 2 8 2" xfId="27645" xr:uid="{00000000-0005-0000-0000-0000B08E0000}"/>
    <cellStyle name="Normal 9 2 2 2 2 9" xfId="22330" xr:uid="{00000000-0005-0000-0000-0000B18E0000}"/>
    <cellStyle name="Normal 9 2 2 2 3" xfId="932" xr:uid="{00000000-0005-0000-0000-0000B28E0000}"/>
    <cellStyle name="Normal 9 2 2 2 3 10" xfId="43725" xr:uid="{00000000-0005-0000-0000-0000B38E0000}"/>
    <cellStyle name="Normal 9 2 2 2 3 11" xfId="5573" xr:uid="{00000000-0005-0000-0000-0000B48E0000}"/>
    <cellStyle name="Normal 9 2 2 2 3 12" xfId="2885" xr:uid="{00000000-0005-0000-0000-0000B58E0000}"/>
    <cellStyle name="Normal 9 2 2 2 3 2" xfId="1340" xr:uid="{00000000-0005-0000-0000-0000B68E0000}"/>
    <cellStyle name="Normal 9 2 2 2 3 2 10" xfId="5574" xr:uid="{00000000-0005-0000-0000-0000B78E0000}"/>
    <cellStyle name="Normal 9 2 2 2 3 2 11" xfId="3291" xr:uid="{00000000-0005-0000-0000-0000B88E0000}"/>
    <cellStyle name="Normal 9 2 2 2 3 2 2" xfId="2155" xr:uid="{00000000-0005-0000-0000-0000B98E0000}"/>
    <cellStyle name="Normal 9 2 2 2 3 2 2 10" xfId="4103" xr:uid="{00000000-0005-0000-0000-0000BA8E0000}"/>
    <cellStyle name="Normal 9 2 2 2 3 2 2 2" xfId="7709" xr:uid="{00000000-0005-0000-0000-0000BB8E0000}"/>
    <cellStyle name="Normal 9 2 2 2 3 2 2 2 2" xfId="18044" xr:uid="{00000000-0005-0000-0000-0000BC8E0000}"/>
    <cellStyle name="Normal 9 2 2 2 3 2 2 2 2 2" xfId="41380" xr:uid="{00000000-0005-0000-0000-0000BD8E0000}"/>
    <cellStyle name="Normal 9 2 2 2 3 2 2 2 3" xfId="12882" xr:uid="{00000000-0005-0000-0000-0000BE8E0000}"/>
    <cellStyle name="Normal 9 2 2 2 3 2 2 2 3 2" xfId="36065" xr:uid="{00000000-0005-0000-0000-0000BF8E0000}"/>
    <cellStyle name="Normal 9 2 2 2 3 2 2 2 4" xfId="30755" xr:uid="{00000000-0005-0000-0000-0000C08E0000}"/>
    <cellStyle name="Normal 9 2 2 2 3 2 2 2 5" xfId="25440" xr:uid="{00000000-0005-0000-0000-0000C18E0000}"/>
    <cellStyle name="Normal 9 2 2 2 3 2 2 3" xfId="9334" xr:uid="{00000000-0005-0000-0000-0000C28E0000}"/>
    <cellStyle name="Normal 9 2 2 2 3 2 2 3 2" xfId="19803" xr:uid="{00000000-0005-0000-0000-0000C38E0000}"/>
    <cellStyle name="Normal 9 2 2 2 3 2 2 3 2 2" xfId="43148" xr:uid="{00000000-0005-0000-0000-0000C48E0000}"/>
    <cellStyle name="Normal 9 2 2 2 3 2 2 3 3" xfId="14649" xr:uid="{00000000-0005-0000-0000-0000C58E0000}"/>
    <cellStyle name="Normal 9 2 2 2 3 2 2 3 3 2" xfId="37833" xr:uid="{00000000-0005-0000-0000-0000C68E0000}"/>
    <cellStyle name="Normal 9 2 2 2 3 2 2 3 4" xfId="32523" xr:uid="{00000000-0005-0000-0000-0000C78E0000}"/>
    <cellStyle name="Normal 9 2 2 2 3 2 2 3 5" xfId="27208" xr:uid="{00000000-0005-0000-0000-0000C88E0000}"/>
    <cellStyle name="Normal 9 2 2 2 3 2 2 4" xfId="16430" xr:uid="{00000000-0005-0000-0000-0000C98E0000}"/>
    <cellStyle name="Normal 9 2 2 2 3 2 2 4 2" xfId="39617" xr:uid="{00000000-0005-0000-0000-0000CA8E0000}"/>
    <cellStyle name="Normal 9 2 2 2 3 2 2 5" xfId="11121" xr:uid="{00000000-0005-0000-0000-0000CB8E0000}"/>
    <cellStyle name="Normal 9 2 2 2 3 2 2 5 2" xfId="34302" xr:uid="{00000000-0005-0000-0000-0000CC8E0000}"/>
    <cellStyle name="Normal 9 2 2 2 3 2 2 6" xfId="21748" xr:uid="{00000000-0005-0000-0000-0000CD8E0000}"/>
    <cellStyle name="Normal 9 2 2 2 3 2 2 6 2" xfId="28992" xr:uid="{00000000-0005-0000-0000-0000CE8E0000}"/>
    <cellStyle name="Normal 9 2 2 2 3 2 2 7" xfId="23677" xr:uid="{00000000-0005-0000-0000-0000CF8E0000}"/>
    <cellStyle name="Normal 9 2 2 2 3 2 2 8" xfId="44943" xr:uid="{00000000-0005-0000-0000-0000D08E0000}"/>
    <cellStyle name="Normal 9 2 2 2 3 2 2 9" xfId="5575" xr:uid="{00000000-0005-0000-0000-0000D18E0000}"/>
    <cellStyle name="Normal 9 2 2 2 3 2 3" xfId="6909" xr:uid="{00000000-0005-0000-0000-0000D28E0000}"/>
    <cellStyle name="Normal 9 2 2 2 3 2 3 2" xfId="17280" xr:uid="{00000000-0005-0000-0000-0000D38E0000}"/>
    <cellStyle name="Normal 9 2 2 2 3 2 3 2 2" xfId="40568" xr:uid="{00000000-0005-0000-0000-0000D48E0000}"/>
    <cellStyle name="Normal 9 2 2 2 3 2 3 3" xfId="12070" xr:uid="{00000000-0005-0000-0000-0000D58E0000}"/>
    <cellStyle name="Normal 9 2 2 2 3 2 3 3 2" xfId="35253" xr:uid="{00000000-0005-0000-0000-0000D68E0000}"/>
    <cellStyle name="Normal 9 2 2 2 3 2 3 4" xfId="29943" xr:uid="{00000000-0005-0000-0000-0000D78E0000}"/>
    <cellStyle name="Normal 9 2 2 2 3 2 3 5" xfId="24628" xr:uid="{00000000-0005-0000-0000-0000D88E0000}"/>
    <cellStyle name="Normal 9 2 2 2 3 2 4" xfId="8569" xr:uid="{00000000-0005-0000-0000-0000D98E0000}"/>
    <cellStyle name="Normal 9 2 2 2 3 2 4 2" xfId="18991" xr:uid="{00000000-0005-0000-0000-0000DA8E0000}"/>
    <cellStyle name="Normal 9 2 2 2 3 2 4 2 2" xfId="42336" xr:uid="{00000000-0005-0000-0000-0000DB8E0000}"/>
    <cellStyle name="Normal 9 2 2 2 3 2 4 3" xfId="13837" xr:uid="{00000000-0005-0000-0000-0000DC8E0000}"/>
    <cellStyle name="Normal 9 2 2 2 3 2 4 3 2" xfId="37021" xr:uid="{00000000-0005-0000-0000-0000DD8E0000}"/>
    <cellStyle name="Normal 9 2 2 2 3 2 4 4" xfId="31711" xr:uid="{00000000-0005-0000-0000-0000DE8E0000}"/>
    <cellStyle name="Normal 9 2 2 2 3 2 4 5" xfId="26396" xr:uid="{00000000-0005-0000-0000-0000DF8E0000}"/>
    <cellStyle name="Normal 9 2 2 2 3 2 5" xfId="15618" xr:uid="{00000000-0005-0000-0000-0000E08E0000}"/>
    <cellStyle name="Normal 9 2 2 2 3 2 5 2" xfId="38805" xr:uid="{00000000-0005-0000-0000-0000E18E0000}"/>
    <cellStyle name="Normal 9 2 2 2 3 2 6" xfId="10309" xr:uid="{00000000-0005-0000-0000-0000E28E0000}"/>
    <cellStyle name="Normal 9 2 2 2 3 2 6 2" xfId="33490" xr:uid="{00000000-0005-0000-0000-0000E38E0000}"/>
    <cellStyle name="Normal 9 2 2 2 3 2 7" xfId="20936" xr:uid="{00000000-0005-0000-0000-0000E48E0000}"/>
    <cellStyle name="Normal 9 2 2 2 3 2 7 2" xfId="28180" xr:uid="{00000000-0005-0000-0000-0000E58E0000}"/>
    <cellStyle name="Normal 9 2 2 2 3 2 8" xfId="22865" xr:uid="{00000000-0005-0000-0000-0000E68E0000}"/>
    <cellStyle name="Normal 9 2 2 2 3 2 9" xfId="44131" xr:uid="{00000000-0005-0000-0000-0000E78E0000}"/>
    <cellStyle name="Normal 9 2 2 2 3 3" xfId="1748" xr:uid="{00000000-0005-0000-0000-0000E88E0000}"/>
    <cellStyle name="Normal 9 2 2 2 3 3 10" xfId="3697" xr:uid="{00000000-0005-0000-0000-0000E98E0000}"/>
    <cellStyle name="Normal 9 2 2 2 3 3 2" xfId="7309" xr:uid="{00000000-0005-0000-0000-0000EA8E0000}"/>
    <cellStyle name="Normal 9 2 2 2 3 3 2 2" xfId="17662" xr:uid="{00000000-0005-0000-0000-0000EB8E0000}"/>
    <cellStyle name="Normal 9 2 2 2 3 3 2 2 2" xfId="40974" xr:uid="{00000000-0005-0000-0000-0000EC8E0000}"/>
    <cellStyle name="Normal 9 2 2 2 3 3 2 3" xfId="12476" xr:uid="{00000000-0005-0000-0000-0000ED8E0000}"/>
    <cellStyle name="Normal 9 2 2 2 3 3 2 3 2" xfId="35659" xr:uid="{00000000-0005-0000-0000-0000EE8E0000}"/>
    <cellStyle name="Normal 9 2 2 2 3 3 2 4" xfId="30349" xr:uid="{00000000-0005-0000-0000-0000EF8E0000}"/>
    <cellStyle name="Normal 9 2 2 2 3 3 2 5" xfId="25034" xr:uid="{00000000-0005-0000-0000-0000F08E0000}"/>
    <cellStyle name="Normal 9 2 2 2 3 3 3" xfId="8951" xr:uid="{00000000-0005-0000-0000-0000F18E0000}"/>
    <cellStyle name="Normal 9 2 2 2 3 3 3 2" xfId="19397" xr:uid="{00000000-0005-0000-0000-0000F28E0000}"/>
    <cellStyle name="Normal 9 2 2 2 3 3 3 2 2" xfId="42742" xr:uid="{00000000-0005-0000-0000-0000F38E0000}"/>
    <cellStyle name="Normal 9 2 2 2 3 3 3 3" xfId="14243" xr:uid="{00000000-0005-0000-0000-0000F48E0000}"/>
    <cellStyle name="Normal 9 2 2 2 3 3 3 3 2" xfId="37427" xr:uid="{00000000-0005-0000-0000-0000F58E0000}"/>
    <cellStyle name="Normal 9 2 2 2 3 3 3 4" xfId="32117" xr:uid="{00000000-0005-0000-0000-0000F68E0000}"/>
    <cellStyle name="Normal 9 2 2 2 3 3 3 5" xfId="26802" xr:uid="{00000000-0005-0000-0000-0000F78E0000}"/>
    <cellStyle name="Normal 9 2 2 2 3 3 4" xfId="16024" xr:uid="{00000000-0005-0000-0000-0000F88E0000}"/>
    <cellStyle name="Normal 9 2 2 2 3 3 4 2" xfId="39211" xr:uid="{00000000-0005-0000-0000-0000F98E0000}"/>
    <cellStyle name="Normal 9 2 2 2 3 3 5" xfId="10715" xr:uid="{00000000-0005-0000-0000-0000FA8E0000}"/>
    <cellStyle name="Normal 9 2 2 2 3 3 5 2" xfId="33896" xr:uid="{00000000-0005-0000-0000-0000FB8E0000}"/>
    <cellStyle name="Normal 9 2 2 2 3 3 6" xfId="21342" xr:uid="{00000000-0005-0000-0000-0000FC8E0000}"/>
    <cellStyle name="Normal 9 2 2 2 3 3 6 2" xfId="28586" xr:uid="{00000000-0005-0000-0000-0000FD8E0000}"/>
    <cellStyle name="Normal 9 2 2 2 3 3 7" xfId="23271" xr:uid="{00000000-0005-0000-0000-0000FE8E0000}"/>
    <cellStyle name="Normal 9 2 2 2 3 3 8" xfId="44537" xr:uid="{00000000-0005-0000-0000-0000FF8E0000}"/>
    <cellStyle name="Normal 9 2 2 2 3 3 9" xfId="5576" xr:uid="{00000000-0005-0000-0000-0000008F0000}"/>
    <cellStyle name="Normal 9 2 2 2 3 4" xfId="6510" xr:uid="{00000000-0005-0000-0000-0000018F0000}"/>
    <cellStyle name="Normal 9 2 2 2 3 4 2" xfId="16910" xr:uid="{00000000-0005-0000-0000-0000028F0000}"/>
    <cellStyle name="Normal 9 2 2 2 3 4 2 2" xfId="40162" xr:uid="{00000000-0005-0000-0000-0000038F0000}"/>
    <cellStyle name="Normal 9 2 2 2 3 4 3" xfId="11664" xr:uid="{00000000-0005-0000-0000-0000048F0000}"/>
    <cellStyle name="Normal 9 2 2 2 3 4 3 2" xfId="34847" xr:uid="{00000000-0005-0000-0000-0000058F0000}"/>
    <cellStyle name="Normal 9 2 2 2 3 4 4" xfId="29537" xr:uid="{00000000-0005-0000-0000-0000068F0000}"/>
    <cellStyle name="Normal 9 2 2 2 3 4 5" xfId="24222" xr:uid="{00000000-0005-0000-0000-0000078F0000}"/>
    <cellStyle name="Normal 9 2 2 2 3 5" xfId="8199" xr:uid="{00000000-0005-0000-0000-0000088F0000}"/>
    <cellStyle name="Normal 9 2 2 2 3 5 2" xfId="18586" xr:uid="{00000000-0005-0000-0000-0000098F0000}"/>
    <cellStyle name="Normal 9 2 2 2 3 5 2 2" xfId="41930" xr:uid="{00000000-0005-0000-0000-00000A8F0000}"/>
    <cellStyle name="Normal 9 2 2 2 3 5 3" xfId="13431" xr:uid="{00000000-0005-0000-0000-00000B8F0000}"/>
    <cellStyle name="Normal 9 2 2 2 3 5 3 2" xfId="36615" xr:uid="{00000000-0005-0000-0000-00000C8F0000}"/>
    <cellStyle name="Normal 9 2 2 2 3 5 4" xfId="31305" xr:uid="{00000000-0005-0000-0000-00000D8F0000}"/>
    <cellStyle name="Normal 9 2 2 2 3 5 5" xfId="25990" xr:uid="{00000000-0005-0000-0000-00000E8F0000}"/>
    <cellStyle name="Normal 9 2 2 2 3 6" xfId="15212" xr:uid="{00000000-0005-0000-0000-00000F8F0000}"/>
    <cellStyle name="Normal 9 2 2 2 3 6 2" xfId="38399" xr:uid="{00000000-0005-0000-0000-0000108F0000}"/>
    <cellStyle name="Normal 9 2 2 2 3 7" xfId="9903" xr:uid="{00000000-0005-0000-0000-0000118F0000}"/>
    <cellStyle name="Normal 9 2 2 2 3 7 2" xfId="33084" xr:uid="{00000000-0005-0000-0000-0000128F0000}"/>
    <cellStyle name="Normal 9 2 2 2 3 8" xfId="20530" xr:uid="{00000000-0005-0000-0000-0000138F0000}"/>
    <cellStyle name="Normal 9 2 2 2 3 8 2" xfId="27774" xr:uid="{00000000-0005-0000-0000-0000148F0000}"/>
    <cellStyle name="Normal 9 2 2 2 3 9" xfId="22459" xr:uid="{00000000-0005-0000-0000-0000158F0000}"/>
    <cellStyle name="Normal 9 2 2 2 4" xfId="1076" xr:uid="{00000000-0005-0000-0000-0000168F0000}"/>
    <cellStyle name="Normal 9 2 2 2 4 10" xfId="5577" xr:uid="{00000000-0005-0000-0000-0000178F0000}"/>
    <cellStyle name="Normal 9 2 2 2 4 11" xfId="3027" xr:uid="{00000000-0005-0000-0000-0000188F0000}"/>
    <cellStyle name="Normal 9 2 2 2 4 2" xfId="1891" xr:uid="{00000000-0005-0000-0000-0000198F0000}"/>
    <cellStyle name="Normal 9 2 2 2 4 2 10" xfId="3839" xr:uid="{00000000-0005-0000-0000-00001A8F0000}"/>
    <cellStyle name="Normal 9 2 2 2 4 2 2" xfId="7449" xr:uid="{00000000-0005-0000-0000-00001B8F0000}"/>
    <cellStyle name="Normal 9 2 2 2 4 2 2 2" xfId="17804" xr:uid="{00000000-0005-0000-0000-00001C8F0000}"/>
    <cellStyle name="Normal 9 2 2 2 4 2 2 2 2" xfId="41116" xr:uid="{00000000-0005-0000-0000-00001D8F0000}"/>
    <cellStyle name="Normal 9 2 2 2 4 2 2 3" xfId="12618" xr:uid="{00000000-0005-0000-0000-00001E8F0000}"/>
    <cellStyle name="Normal 9 2 2 2 4 2 2 3 2" xfId="35801" xr:uid="{00000000-0005-0000-0000-00001F8F0000}"/>
    <cellStyle name="Normal 9 2 2 2 4 2 2 4" xfId="30491" xr:uid="{00000000-0005-0000-0000-0000208F0000}"/>
    <cellStyle name="Normal 9 2 2 2 4 2 2 5" xfId="25176" xr:uid="{00000000-0005-0000-0000-0000218F0000}"/>
    <cellStyle name="Normal 9 2 2 2 4 2 3" xfId="9094" xr:uid="{00000000-0005-0000-0000-0000228F0000}"/>
    <cellStyle name="Normal 9 2 2 2 4 2 3 2" xfId="19539" xr:uid="{00000000-0005-0000-0000-0000238F0000}"/>
    <cellStyle name="Normal 9 2 2 2 4 2 3 2 2" xfId="42884" xr:uid="{00000000-0005-0000-0000-0000248F0000}"/>
    <cellStyle name="Normal 9 2 2 2 4 2 3 3" xfId="14385" xr:uid="{00000000-0005-0000-0000-0000258F0000}"/>
    <cellStyle name="Normal 9 2 2 2 4 2 3 3 2" xfId="37569" xr:uid="{00000000-0005-0000-0000-0000268F0000}"/>
    <cellStyle name="Normal 9 2 2 2 4 2 3 4" xfId="32259" xr:uid="{00000000-0005-0000-0000-0000278F0000}"/>
    <cellStyle name="Normal 9 2 2 2 4 2 3 5" xfId="26944" xr:uid="{00000000-0005-0000-0000-0000288F0000}"/>
    <cellStyle name="Normal 9 2 2 2 4 2 4" xfId="16166" xr:uid="{00000000-0005-0000-0000-0000298F0000}"/>
    <cellStyle name="Normal 9 2 2 2 4 2 4 2" xfId="39353" xr:uid="{00000000-0005-0000-0000-00002A8F0000}"/>
    <cellStyle name="Normal 9 2 2 2 4 2 5" xfId="10857" xr:uid="{00000000-0005-0000-0000-00002B8F0000}"/>
    <cellStyle name="Normal 9 2 2 2 4 2 5 2" xfId="34038" xr:uid="{00000000-0005-0000-0000-00002C8F0000}"/>
    <cellStyle name="Normal 9 2 2 2 4 2 6" xfId="21484" xr:uid="{00000000-0005-0000-0000-00002D8F0000}"/>
    <cellStyle name="Normal 9 2 2 2 4 2 6 2" xfId="28728" xr:uid="{00000000-0005-0000-0000-00002E8F0000}"/>
    <cellStyle name="Normal 9 2 2 2 4 2 7" xfId="23413" xr:uid="{00000000-0005-0000-0000-00002F8F0000}"/>
    <cellStyle name="Normal 9 2 2 2 4 2 8" xfId="44679" xr:uid="{00000000-0005-0000-0000-0000308F0000}"/>
    <cellStyle name="Normal 9 2 2 2 4 2 9" xfId="5578" xr:uid="{00000000-0005-0000-0000-0000318F0000}"/>
    <cellStyle name="Normal 9 2 2 2 4 3" xfId="6649" xr:uid="{00000000-0005-0000-0000-0000328F0000}"/>
    <cellStyle name="Normal 9 2 2 2 4 3 2" xfId="17052" xr:uid="{00000000-0005-0000-0000-0000338F0000}"/>
    <cellStyle name="Normal 9 2 2 2 4 3 2 2" xfId="40304" xr:uid="{00000000-0005-0000-0000-0000348F0000}"/>
    <cellStyle name="Normal 9 2 2 2 4 3 3" xfId="11806" xr:uid="{00000000-0005-0000-0000-0000358F0000}"/>
    <cellStyle name="Normal 9 2 2 2 4 3 3 2" xfId="34989" xr:uid="{00000000-0005-0000-0000-0000368F0000}"/>
    <cellStyle name="Normal 9 2 2 2 4 3 4" xfId="29679" xr:uid="{00000000-0005-0000-0000-0000378F0000}"/>
    <cellStyle name="Normal 9 2 2 2 4 3 5" xfId="24364" xr:uid="{00000000-0005-0000-0000-0000388F0000}"/>
    <cellStyle name="Normal 9 2 2 2 4 4" xfId="8341" xr:uid="{00000000-0005-0000-0000-0000398F0000}"/>
    <cellStyle name="Normal 9 2 2 2 4 4 2" xfId="18727" xr:uid="{00000000-0005-0000-0000-00003A8F0000}"/>
    <cellStyle name="Normal 9 2 2 2 4 4 2 2" xfId="42072" xr:uid="{00000000-0005-0000-0000-00003B8F0000}"/>
    <cellStyle name="Normal 9 2 2 2 4 4 3" xfId="13573" xr:uid="{00000000-0005-0000-0000-00003C8F0000}"/>
    <cellStyle name="Normal 9 2 2 2 4 4 3 2" xfId="36757" xr:uid="{00000000-0005-0000-0000-00003D8F0000}"/>
    <cellStyle name="Normal 9 2 2 2 4 4 4" xfId="31447" xr:uid="{00000000-0005-0000-0000-00003E8F0000}"/>
    <cellStyle name="Normal 9 2 2 2 4 4 5" xfId="26132" xr:uid="{00000000-0005-0000-0000-00003F8F0000}"/>
    <cellStyle name="Normal 9 2 2 2 4 5" xfId="15354" xr:uid="{00000000-0005-0000-0000-0000408F0000}"/>
    <cellStyle name="Normal 9 2 2 2 4 5 2" xfId="38541" xr:uid="{00000000-0005-0000-0000-0000418F0000}"/>
    <cellStyle name="Normal 9 2 2 2 4 6" xfId="10045" xr:uid="{00000000-0005-0000-0000-0000428F0000}"/>
    <cellStyle name="Normal 9 2 2 2 4 6 2" xfId="33226" xr:uid="{00000000-0005-0000-0000-0000438F0000}"/>
    <cellStyle name="Normal 9 2 2 2 4 7" xfId="20672" xr:uid="{00000000-0005-0000-0000-0000448F0000}"/>
    <cellStyle name="Normal 9 2 2 2 4 7 2" xfId="27916" xr:uid="{00000000-0005-0000-0000-0000458F0000}"/>
    <cellStyle name="Normal 9 2 2 2 4 8" xfId="22601" xr:uid="{00000000-0005-0000-0000-0000468F0000}"/>
    <cellStyle name="Normal 9 2 2 2 4 9" xfId="43867" xr:uid="{00000000-0005-0000-0000-0000478F0000}"/>
    <cellStyle name="Normal 9 2 2 2 5" xfId="657" xr:uid="{00000000-0005-0000-0000-0000488F0000}"/>
    <cellStyle name="Normal 9 2 2 2 5 10" xfId="2621" xr:uid="{00000000-0005-0000-0000-0000498F0000}"/>
    <cellStyle name="Normal 9 2 2 2 5 2" xfId="6250" xr:uid="{00000000-0005-0000-0000-00004A8F0000}"/>
    <cellStyle name="Normal 9 2 2 2 5 2 2" xfId="16694" xr:uid="{00000000-0005-0000-0000-00004B8F0000}"/>
    <cellStyle name="Normal 9 2 2 2 5 2 2 2" xfId="39898" xr:uid="{00000000-0005-0000-0000-00004C8F0000}"/>
    <cellStyle name="Normal 9 2 2 2 5 2 3" xfId="11400" xr:uid="{00000000-0005-0000-0000-00004D8F0000}"/>
    <cellStyle name="Normal 9 2 2 2 5 2 3 2" xfId="34583" xr:uid="{00000000-0005-0000-0000-00004E8F0000}"/>
    <cellStyle name="Normal 9 2 2 2 5 2 4" xfId="29273" xr:uid="{00000000-0005-0000-0000-00004F8F0000}"/>
    <cellStyle name="Normal 9 2 2 2 5 2 5" xfId="23958" xr:uid="{00000000-0005-0000-0000-0000508F0000}"/>
    <cellStyle name="Normal 9 2 2 2 5 3" xfId="7983" xr:uid="{00000000-0005-0000-0000-0000518F0000}"/>
    <cellStyle name="Normal 9 2 2 2 5 3 2" xfId="18322" xr:uid="{00000000-0005-0000-0000-0000528F0000}"/>
    <cellStyle name="Normal 9 2 2 2 5 3 2 2" xfId="41666" xr:uid="{00000000-0005-0000-0000-0000538F0000}"/>
    <cellStyle name="Normal 9 2 2 2 5 3 3" xfId="13167" xr:uid="{00000000-0005-0000-0000-0000548F0000}"/>
    <cellStyle name="Normal 9 2 2 2 5 3 3 2" xfId="36351" xr:uid="{00000000-0005-0000-0000-0000558F0000}"/>
    <cellStyle name="Normal 9 2 2 2 5 3 4" xfId="31041" xr:uid="{00000000-0005-0000-0000-0000568F0000}"/>
    <cellStyle name="Normal 9 2 2 2 5 3 5" xfId="25726" xr:uid="{00000000-0005-0000-0000-0000578F0000}"/>
    <cellStyle name="Normal 9 2 2 2 5 4" xfId="14948" xr:uid="{00000000-0005-0000-0000-0000588F0000}"/>
    <cellStyle name="Normal 9 2 2 2 5 4 2" xfId="38135" xr:uid="{00000000-0005-0000-0000-0000598F0000}"/>
    <cellStyle name="Normal 9 2 2 2 5 5" xfId="9639" xr:uid="{00000000-0005-0000-0000-00005A8F0000}"/>
    <cellStyle name="Normal 9 2 2 2 5 5 2" xfId="32820" xr:uid="{00000000-0005-0000-0000-00005B8F0000}"/>
    <cellStyle name="Normal 9 2 2 2 5 6" xfId="20266" xr:uid="{00000000-0005-0000-0000-00005C8F0000}"/>
    <cellStyle name="Normal 9 2 2 2 5 6 2" xfId="27510" xr:uid="{00000000-0005-0000-0000-00005D8F0000}"/>
    <cellStyle name="Normal 9 2 2 2 5 7" xfId="22195" xr:uid="{00000000-0005-0000-0000-00005E8F0000}"/>
    <cellStyle name="Normal 9 2 2 2 5 8" xfId="43461" xr:uid="{00000000-0005-0000-0000-00005F8F0000}"/>
    <cellStyle name="Normal 9 2 2 2 5 9" xfId="5579" xr:uid="{00000000-0005-0000-0000-0000608F0000}"/>
    <cellStyle name="Normal 9 2 2 2 6" xfId="1484" xr:uid="{00000000-0005-0000-0000-0000618F0000}"/>
    <cellStyle name="Normal 9 2 2 2 6 10" xfId="3433" xr:uid="{00000000-0005-0000-0000-0000628F0000}"/>
    <cellStyle name="Normal 9 2 2 2 6 2" xfId="7049" xr:uid="{00000000-0005-0000-0000-0000638F0000}"/>
    <cellStyle name="Normal 9 2 2 2 6 2 2" xfId="17422" xr:uid="{00000000-0005-0000-0000-0000648F0000}"/>
    <cellStyle name="Normal 9 2 2 2 6 2 2 2" xfId="40710" xr:uid="{00000000-0005-0000-0000-0000658F0000}"/>
    <cellStyle name="Normal 9 2 2 2 6 2 3" xfId="12212" xr:uid="{00000000-0005-0000-0000-0000668F0000}"/>
    <cellStyle name="Normal 9 2 2 2 6 2 3 2" xfId="35395" xr:uid="{00000000-0005-0000-0000-0000678F0000}"/>
    <cellStyle name="Normal 9 2 2 2 6 2 4" xfId="30085" xr:uid="{00000000-0005-0000-0000-0000688F0000}"/>
    <cellStyle name="Normal 9 2 2 2 6 2 5" xfId="24770" xr:uid="{00000000-0005-0000-0000-0000698F0000}"/>
    <cellStyle name="Normal 9 2 2 2 6 3" xfId="8711" xr:uid="{00000000-0005-0000-0000-00006A8F0000}"/>
    <cellStyle name="Normal 9 2 2 2 6 3 2" xfId="19133" xr:uid="{00000000-0005-0000-0000-00006B8F0000}"/>
    <cellStyle name="Normal 9 2 2 2 6 3 2 2" xfId="42478" xr:uid="{00000000-0005-0000-0000-00006C8F0000}"/>
    <cellStyle name="Normal 9 2 2 2 6 3 3" xfId="13979" xr:uid="{00000000-0005-0000-0000-00006D8F0000}"/>
    <cellStyle name="Normal 9 2 2 2 6 3 3 2" xfId="37163" xr:uid="{00000000-0005-0000-0000-00006E8F0000}"/>
    <cellStyle name="Normal 9 2 2 2 6 3 4" xfId="31853" xr:uid="{00000000-0005-0000-0000-00006F8F0000}"/>
    <cellStyle name="Normal 9 2 2 2 6 3 5" xfId="26538" xr:uid="{00000000-0005-0000-0000-0000708F0000}"/>
    <cellStyle name="Normal 9 2 2 2 6 4" xfId="15760" xr:uid="{00000000-0005-0000-0000-0000718F0000}"/>
    <cellStyle name="Normal 9 2 2 2 6 4 2" xfId="38947" xr:uid="{00000000-0005-0000-0000-0000728F0000}"/>
    <cellStyle name="Normal 9 2 2 2 6 5" xfId="10451" xr:uid="{00000000-0005-0000-0000-0000738F0000}"/>
    <cellStyle name="Normal 9 2 2 2 6 5 2" xfId="33632" xr:uid="{00000000-0005-0000-0000-0000748F0000}"/>
    <cellStyle name="Normal 9 2 2 2 6 6" xfId="21078" xr:uid="{00000000-0005-0000-0000-0000758F0000}"/>
    <cellStyle name="Normal 9 2 2 2 6 6 2" xfId="28322" xr:uid="{00000000-0005-0000-0000-0000768F0000}"/>
    <cellStyle name="Normal 9 2 2 2 6 7" xfId="23007" xr:uid="{00000000-0005-0000-0000-0000778F0000}"/>
    <cellStyle name="Normal 9 2 2 2 6 8" xfId="44273" xr:uid="{00000000-0005-0000-0000-0000788F0000}"/>
    <cellStyle name="Normal 9 2 2 2 6 9" xfId="5580" xr:uid="{00000000-0005-0000-0000-0000798F0000}"/>
    <cellStyle name="Normal 9 2 2 2 7" xfId="6118" xr:uid="{00000000-0005-0000-0000-00007A8F0000}"/>
    <cellStyle name="Normal 9 2 2 2 7 2" xfId="16560" xr:uid="{00000000-0005-0000-0000-00007B8F0000}"/>
    <cellStyle name="Normal 9 2 2 2 7 2 2" xfId="39764" xr:uid="{00000000-0005-0000-0000-00007C8F0000}"/>
    <cellStyle name="Normal 9 2 2 2 7 3" xfId="11266" xr:uid="{00000000-0005-0000-0000-00007D8F0000}"/>
    <cellStyle name="Normal 9 2 2 2 7 3 2" xfId="34449" xr:uid="{00000000-0005-0000-0000-00007E8F0000}"/>
    <cellStyle name="Normal 9 2 2 2 7 4" xfId="29139" xr:uid="{00000000-0005-0000-0000-00007F8F0000}"/>
    <cellStyle name="Normal 9 2 2 2 7 5" xfId="23824" xr:uid="{00000000-0005-0000-0000-0000808F0000}"/>
    <cellStyle name="Normal 9 2 2 2 8" xfId="7849" xr:uid="{00000000-0005-0000-0000-0000818F0000}"/>
    <cellStyle name="Normal 9 2 2 2 8 2" xfId="18188" xr:uid="{00000000-0005-0000-0000-0000828F0000}"/>
    <cellStyle name="Normal 9 2 2 2 8 2 2" xfId="41532" xr:uid="{00000000-0005-0000-0000-0000838F0000}"/>
    <cellStyle name="Normal 9 2 2 2 8 3" xfId="13033" xr:uid="{00000000-0005-0000-0000-0000848F0000}"/>
    <cellStyle name="Normal 9 2 2 2 8 3 2" xfId="36217" xr:uid="{00000000-0005-0000-0000-0000858F0000}"/>
    <cellStyle name="Normal 9 2 2 2 8 4" xfId="30907" xr:uid="{00000000-0005-0000-0000-0000868F0000}"/>
    <cellStyle name="Normal 9 2 2 2 8 5" xfId="25592" xr:uid="{00000000-0005-0000-0000-0000878F0000}"/>
    <cellStyle name="Normal 9 2 2 2 9" xfId="14814" xr:uid="{00000000-0005-0000-0000-0000888F0000}"/>
    <cellStyle name="Normal 9 2 2 2 9 2" xfId="38001" xr:uid="{00000000-0005-0000-0000-0000898F0000}"/>
    <cellStyle name="Normal 9 2 2 3" xfId="733" xr:uid="{00000000-0005-0000-0000-00008A8F0000}"/>
    <cellStyle name="Normal 9 2 2 3 10" xfId="43534" xr:uid="{00000000-0005-0000-0000-00008B8F0000}"/>
    <cellStyle name="Normal 9 2 2 3 11" xfId="5581" xr:uid="{00000000-0005-0000-0000-00008C8F0000}"/>
    <cellStyle name="Normal 9 2 2 3 12" xfId="2694" xr:uid="{00000000-0005-0000-0000-00008D8F0000}"/>
    <cellStyle name="Normal 9 2 2 3 2" xfId="1149" xr:uid="{00000000-0005-0000-0000-00008E8F0000}"/>
    <cellStyle name="Normal 9 2 2 3 2 10" xfId="5582" xr:uid="{00000000-0005-0000-0000-00008F8F0000}"/>
    <cellStyle name="Normal 9 2 2 3 2 11" xfId="3100" xr:uid="{00000000-0005-0000-0000-0000908F0000}"/>
    <cellStyle name="Normal 9 2 2 3 2 2" xfId="1964" xr:uid="{00000000-0005-0000-0000-0000918F0000}"/>
    <cellStyle name="Normal 9 2 2 3 2 2 10" xfId="3912" xr:uid="{00000000-0005-0000-0000-0000928F0000}"/>
    <cellStyle name="Normal 9 2 2 3 2 2 2" xfId="7521" xr:uid="{00000000-0005-0000-0000-0000938F0000}"/>
    <cellStyle name="Normal 9 2 2 3 2 2 2 2" xfId="17865" xr:uid="{00000000-0005-0000-0000-0000948F0000}"/>
    <cellStyle name="Normal 9 2 2 3 2 2 2 2 2" xfId="41189" xr:uid="{00000000-0005-0000-0000-0000958F0000}"/>
    <cellStyle name="Normal 9 2 2 3 2 2 2 3" xfId="12691" xr:uid="{00000000-0005-0000-0000-0000968F0000}"/>
    <cellStyle name="Normal 9 2 2 3 2 2 2 3 2" xfId="35874" xr:uid="{00000000-0005-0000-0000-0000978F0000}"/>
    <cellStyle name="Normal 9 2 2 3 2 2 2 4" xfId="30564" xr:uid="{00000000-0005-0000-0000-0000988F0000}"/>
    <cellStyle name="Normal 9 2 2 3 2 2 2 5" xfId="25249" xr:uid="{00000000-0005-0000-0000-0000998F0000}"/>
    <cellStyle name="Normal 9 2 2 3 2 2 3" xfId="9155" xr:uid="{00000000-0005-0000-0000-00009A8F0000}"/>
    <cellStyle name="Normal 9 2 2 3 2 2 3 2" xfId="19612" xr:uid="{00000000-0005-0000-0000-00009B8F0000}"/>
    <cellStyle name="Normal 9 2 2 3 2 2 3 2 2" xfId="42957" xr:uid="{00000000-0005-0000-0000-00009C8F0000}"/>
    <cellStyle name="Normal 9 2 2 3 2 2 3 3" xfId="14458" xr:uid="{00000000-0005-0000-0000-00009D8F0000}"/>
    <cellStyle name="Normal 9 2 2 3 2 2 3 3 2" xfId="37642" xr:uid="{00000000-0005-0000-0000-00009E8F0000}"/>
    <cellStyle name="Normal 9 2 2 3 2 2 3 4" xfId="32332" xr:uid="{00000000-0005-0000-0000-00009F8F0000}"/>
    <cellStyle name="Normal 9 2 2 3 2 2 3 5" xfId="27017" xr:uid="{00000000-0005-0000-0000-0000A08F0000}"/>
    <cellStyle name="Normal 9 2 2 3 2 2 4" xfId="16239" xr:uid="{00000000-0005-0000-0000-0000A18F0000}"/>
    <cellStyle name="Normal 9 2 2 3 2 2 4 2" xfId="39426" xr:uid="{00000000-0005-0000-0000-0000A28F0000}"/>
    <cellStyle name="Normal 9 2 2 3 2 2 5" xfId="10930" xr:uid="{00000000-0005-0000-0000-0000A38F0000}"/>
    <cellStyle name="Normal 9 2 2 3 2 2 5 2" xfId="34111" xr:uid="{00000000-0005-0000-0000-0000A48F0000}"/>
    <cellStyle name="Normal 9 2 2 3 2 2 6" xfId="21557" xr:uid="{00000000-0005-0000-0000-0000A58F0000}"/>
    <cellStyle name="Normal 9 2 2 3 2 2 6 2" xfId="28801" xr:uid="{00000000-0005-0000-0000-0000A68F0000}"/>
    <cellStyle name="Normal 9 2 2 3 2 2 7" xfId="23486" xr:uid="{00000000-0005-0000-0000-0000A78F0000}"/>
    <cellStyle name="Normal 9 2 2 3 2 2 8" xfId="44752" xr:uid="{00000000-0005-0000-0000-0000A88F0000}"/>
    <cellStyle name="Normal 9 2 2 3 2 2 9" xfId="5583" xr:uid="{00000000-0005-0000-0000-0000A98F0000}"/>
    <cellStyle name="Normal 9 2 2 3 2 3" xfId="6721" xr:uid="{00000000-0005-0000-0000-0000AA8F0000}"/>
    <cellStyle name="Normal 9 2 2 3 2 3 2" xfId="17113" xr:uid="{00000000-0005-0000-0000-0000AB8F0000}"/>
    <cellStyle name="Normal 9 2 2 3 2 3 2 2" xfId="40377" xr:uid="{00000000-0005-0000-0000-0000AC8F0000}"/>
    <cellStyle name="Normal 9 2 2 3 2 3 3" xfId="11879" xr:uid="{00000000-0005-0000-0000-0000AD8F0000}"/>
    <cellStyle name="Normal 9 2 2 3 2 3 3 2" xfId="35062" xr:uid="{00000000-0005-0000-0000-0000AE8F0000}"/>
    <cellStyle name="Normal 9 2 2 3 2 3 4" xfId="29752" xr:uid="{00000000-0005-0000-0000-0000AF8F0000}"/>
    <cellStyle name="Normal 9 2 2 3 2 3 5" xfId="24437" xr:uid="{00000000-0005-0000-0000-0000B08F0000}"/>
    <cellStyle name="Normal 9 2 2 3 2 4" xfId="8402" xr:uid="{00000000-0005-0000-0000-0000B18F0000}"/>
    <cellStyle name="Normal 9 2 2 3 2 4 2" xfId="18800" xr:uid="{00000000-0005-0000-0000-0000B28F0000}"/>
    <cellStyle name="Normal 9 2 2 3 2 4 2 2" xfId="42145" xr:uid="{00000000-0005-0000-0000-0000B38F0000}"/>
    <cellStyle name="Normal 9 2 2 3 2 4 3" xfId="13646" xr:uid="{00000000-0005-0000-0000-0000B48F0000}"/>
    <cellStyle name="Normal 9 2 2 3 2 4 3 2" xfId="36830" xr:uid="{00000000-0005-0000-0000-0000B58F0000}"/>
    <cellStyle name="Normal 9 2 2 3 2 4 4" xfId="31520" xr:uid="{00000000-0005-0000-0000-0000B68F0000}"/>
    <cellStyle name="Normal 9 2 2 3 2 4 5" xfId="26205" xr:uid="{00000000-0005-0000-0000-0000B78F0000}"/>
    <cellStyle name="Normal 9 2 2 3 2 5" xfId="15427" xr:uid="{00000000-0005-0000-0000-0000B88F0000}"/>
    <cellStyle name="Normal 9 2 2 3 2 5 2" xfId="38614" xr:uid="{00000000-0005-0000-0000-0000B98F0000}"/>
    <cellStyle name="Normal 9 2 2 3 2 6" xfId="10118" xr:uid="{00000000-0005-0000-0000-0000BA8F0000}"/>
    <cellStyle name="Normal 9 2 2 3 2 6 2" xfId="33299" xr:uid="{00000000-0005-0000-0000-0000BB8F0000}"/>
    <cellStyle name="Normal 9 2 2 3 2 7" xfId="20745" xr:uid="{00000000-0005-0000-0000-0000BC8F0000}"/>
    <cellStyle name="Normal 9 2 2 3 2 7 2" xfId="27989" xr:uid="{00000000-0005-0000-0000-0000BD8F0000}"/>
    <cellStyle name="Normal 9 2 2 3 2 8" xfId="22674" xr:uid="{00000000-0005-0000-0000-0000BE8F0000}"/>
    <cellStyle name="Normal 9 2 2 3 2 9" xfId="43940" xr:uid="{00000000-0005-0000-0000-0000BF8F0000}"/>
    <cellStyle name="Normal 9 2 2 3 3" xfId="1557" xr:uid="{00000000-0005-0000-0000-0000C08F0000}"/>
    <cellStyle name="Normal 9 2 2 3 3 10" xfId="3506" xr:uid="{00000000-0005-0000-0000-0000C18F0000}"/>
    <cellStyle name="Normal 9 2 2 3 3 2" xfId="7121" xr:uid="{00000000-0005-0000-0000-0000C28F0000}"/>
    <cellStyle name="Normal 9 2 2 3 3 2 2" xfId="17483" xr:uid="{00000000-0005-0000-0000-0000C38F0000}"/>
    <cellStyle name="Normal 9 2 2 3 3 2 2 2" xfId="40783" xr:uid="{00000000-0005-0000-0000-0000C48F0000}"/>
    <cellStyle name="Normal 9 2 2 3 3 2 3" xfId="12285" xr:uid="{00000000-0005-0000-0000-0000C58F0000}"/>
    <cellStyle name="Normal 9 2 2 3 3 2 3 2" xfId="35468" xr:uid="{00000000-0005-0000-0000-0000C68F0000}"/>
    <cellStyle name="Normal 9 2 2 3 3 2 4" xfId="30158" xr:uid="{00000000-0005-0000-0000-0000C78F0000}"/>
    <cellStyle name="Normal 9 2 2 3 3 2 5" xfId="24843" xr:uid="{00000000-0005-0000-0000-0000C88F0000}"/>
    <cellStyle name="Normal 9 2 2 3 3 3" xfId="8772" xr:uid="{00000000-0005-0000-0000-0000C98F0000}"/>
    <cellStyle name="Normal 9 2 2 3 3 3 2" xfId="19206" xr:uid="{00000000-0005-0000-0000-0000CA8F0000}"/>
    <cellStyle name="Normal 9 2 2 3 3 3 2 2" xfId="42551" xr:uid="{00000000-0005-0000-0000-0000CB8F0000}"/>
    <cellStyle name="Normal 9 2 2 3 3 3 3" xfId="14052" xr:uid="{00000000-0005-0000-0000-0000CC8F0000}"/>
    <cellStyle name="Normal 9 2 2 3 3 3 3 2" xfId="37236" xr:uid="{00000000-0005-0000-0000-0000CD8F0000}"/>
    <cellStyle name="Normal 9 2 2 3 3 3 4" xfId="31926" xr:uid="{00000000-0005-0000-0000-0000CE8F0000}"/>
    <cellStyle name="Normal 9 2 2 3 3 3 5" xfId="26611" xr:uid="{00000000-0005-0000-0000-0000CF8F0000}"/>
    <cellStyle name="Normal 9 2 2 3 3 4" xfId="15833" xr:uid="{00000000-0005-0000-0000-0000D08F0000}"/>
    <cellStyle name="Normal 9 2 2 3 3 4 2" xfId="39020" xr:uid="{00000000-0005-0000-0000-0000D18F0000}"/>
    <cellStyle name="Normal 9 2 2 3 3 5" xfId="10524" xr:uid="{00000000-0005-0000-0000-0000D28F0000}"/>
    <cellStyle name="Normal 9 2 2 3 3 5 2" xfId="33705" xr:uid="{00000000-0005-0000-0000-0000D38F0000}"/>
    <cellStyle name="Normal 9 2 2 3 3 6" xfId="21151" xr:uid="{00000000-0005-0000-0000-0000D48F0000}"/>
    <cellStyle name="Normal 9 2 2 3 3 6 2" xfId="28395" xr:uid="{00000000-0005-0000-0000-0000D58F0000}"/>
    <cellStyle name="Normal 9 2 2 3 3 7" xfId="23080" xr:uid="{00000000-0005-0000-0000-0000D68F0000}"/>
    <cellStyle name="Normal 9 2 2 3 3 8" xfId="44346" xr:uid="{00000000-0005-0000-0000-0000D78F0000}"/>
    <cellStyle name="Normal 9 2 2 3 3 9" xfId="5584" xr:uid="{00000000-0005-0000-0000-0000D88F0000}"/>
    <cellStyle name="Normal 9 2 2 3 4" xfId="6322" xr:uid="{00000000-0005-0000-0000-0000D98F0000}"/>
    <cellStyle name="Normal 9 2 2 3 4 2" xfId="16755" xr:uid="{00000000-0005-0000-0000-0000DA8F0000}"/>
    <cellStyle name="Normal 9 2 2 3 4 2 2" xfId="39971" xr:uid="{00000000-0005-0000-0000-0000DB8F0000}"/>
    <cellStyle name="Normal 9 2 2 3 4 3" xfId="11473" xr:uid="{00000000-0005-0000-0000-0000DC8F0000}"/>
    <cellStyle name="Normal 9 2 2 3 4 3 2" xfId="34656" xr:uid="{00000000-0005-0000-0000-0000DD8F0000}"/>
    <cellStyle name="Normal 9 2 2 3 4 4" xfId="29346" xr:uid="{00000000-0005-0000-0000-0000DE8F0000}"/>
    <cellStyle name="Normal 9 2 2 3 4 5" xfId="24031" xr:uid="{00000000-0005-0000-0000-0000DF8F0000}"/>
    <cellStyle name="Normal 9 2 2 3 5" xfId="8044" xr:uid="{00000000-0005-0000-0000-0000E08F0000}"/>
    <cellStyle name="Normal 9 2 2 3 5 2" xfId="18395" xr:uid="{00000000-0005-0000-0000-0000E18F0000}"/>
    <cellStyle name="Normal 9 2 2 3 5 2 2" xfId="41739" xr:uid="{00000000-0005-0000-0000-0000E28F0000}"/>
    <cellStyle name="Normal 9 2 2 3 5 3" xfId="13240" xr:uid="{00000000-0005-0000-0000-0000E38F0000}"/>
    <cellStyle name="Normal 9 2 2 3 5 3 2" xfId="36424" xr:uid="{00000000-0005-0000-0000-0000E48F0000}"/>
    <cellStyle name="Normal 9 2 2 3 5 4" xfId="31114" xr:uid="{00000000-0005-0000-0000-0000E58F0000}"/>
    <cellStyle name="Normal 9 2 2 3 5 5" xfId="25799" xr:uid="{00000000-0005-0000-0000-0000E68F0000}"/>
    <cellStyle name="Normal 9 2 2 3 6" xfId="15021" xr:uid="{00000000-0005-0000-0000-0000E78F0000}"/>
    <cellStyle name="Normal 9 2 2 3 6 2" xfId="38208" xr:uid="{00000000-0005-0000-0000-0000E88F0000}"/>
    <cellStyle name="Normal 9 2 2 3 7" xfId="9712" xr:uid="{00000000-0005-0000-0000-0000E98F0000}"/>
    <cellStyle name="Normal 9 2 2 3 7 2" xfId="32893" xr:uid="{00000000-0005-0000-0000-0000EA8F0000}"/>
    <cellStyle name="Normal 9 2 2 3 8" xfId="20339" xr:uid="{00000000-0005-0000-0000-0000EB8F0000}"/>
    <cellStyle name="Normal 9 2 2 3 8 2" xfId="27583" xr:uid="{00000000-0005-0000-0000-0000EC8F0000}"/>
    <cellStyle name="Normal 9 2 2 3 9" xfId="22268" xr:uid="{00000000-0005-0000-0000-0000ED8F0000}"/>
    <cellStyle name="Normal 9 2 2 4" xfId="870" xr:uid="{00000000-0005-0000-0000-0000EE8F0000}"/>
    <cellStyle name="Normal 9 2 2 4 10" xfId="43663" xr:uid="{00000000-0005-0000-0000-0000EF8F0000}"/>
    <cellStyle name="Normal 9 2 2 4 11" xfId="5585" xr:uid="{00000000-0005-0000-0000-0000F08F0000}"/>
    <cellStyle name="Normal 9 2 2 4 12" xfId="2823" xr:uid="{00000000-0005-0000-0000-0000F18F0000}"/>
    <cellStyle name="Normal 9 2 2 4 2" xfId="1278" xr:uid="{00000000-0005-0000-0000-0000F28F0000}"/>
    <cellStyle name="Normal 9 2 2 4 2 10" xfId="5586" xr:uid="{00000000-0005-0000-0000-0000F38F0000}"/>
    <cellStyle name="Normal 9 2 2 4 2 11" xfId="3229" xr:uid="{00000000-0005-0000-0000-0000F48F0000}"/>
    <cellStyle name="Normal 9 2 2 4 2 2" xfId="2093" xr:uid="{00000000-0005-0000-0000-0000F58F0000}"/>
    <cellStyle name="Normal 9 2 2 4 2 2 10" xfId="4041" xr:uid="{00000000-0005-0000-0000-0000F68F0000}"/>
    <cellStyle name="Normal 9 2 2 4 2 2 2" xfId="7648" xr:uid="{00000000-0005-0000-0000-0000F78F0000}"/>
    <cellStyle name="Normal 9 2 2 4 2 2 2 2" xfId="17982" xr:uid="{00000000-0005-0000-0000-0000F88F0000}"/>
    <cellStyle name="Normal 9 2 2 4 2 2 2 2 2" xfId="41318" xr:uid="{00000000-0005-0000-0000-0000F98F0000}"/>
    <cellStyle name="Normal 9 2 2 4 2 2 2 3" xfId="12820" xr:uid="{00000000-0005-0000-0000-0000FA8F0000}"/>
    <cellStyle name="Normal 9 2 2 4 2 2 2 3 2" xfId="36003" xr:uid="{00000000-0005-0000-0000-0000FB8F0000}"/>
    <cellStyle name="Normal 9 2 2 4 2 2 2 4" xfId="30693" xr:uid="{00000000-0005-0000-0000-0000FC8F0000}"/>
    <cellStyle name="Normal 9 2 2 4 2 2 2 5" xfId="25378" xr:uid="{00000000-0005-0000-0000-0000FD8F0000}"/>
    <cellStyle name="Normal 9 2 2 4 2 2 3" xfId="9272" xr:uid="{00000000-0005-0000-0000-0000FE8F0000}"/>
    <cellStyle name="Normal 9 2 2 4 2 2 3 2" xfId="19741" xr:uid="{00000000-0005-0000-0000-0000FF8F0000}"/>
    <cellStyle name="Normal 9 2 2 4 2 2 3 2 2" xfId="43086" xr:uid="{00000000-0005-0000-0000-000000900000}"/>
    <cellStyle name="Normal 9 2 2 4 2 2 3 3" xfId="14587" xr:uid="{00000000-0005-0000-0000-000001900000}"/>
    <cellStyle name="Normal 9 2 2 4 2 2 3 3 2" xfId="37771" xr:uid="{00000000-0005-0000-0000-000002900000}"/>
    <cellStyle name="Normal 9 2 2 4 2 2 3 4" xfId="32461" xr:uid="{00000000-0005-0000-0000-000003900000}"/>
    <cellStyle name="Normal 9 2 2 4 2 2 3 5" xfId="27146" xr:uid="{00000000-0005-0000-0000-000004900000}"/>
    <cellStyle name="Normal 9 2 2 4 2 2 4" xfId="16368" xr:uid="{00000000-0005-0000-0000-000005900000}"/>
    <cellStyle name="Normal 9 2 2 4 2 2 4 2" xfId="39555" xr:uid="{00000000-0005-0000-0000-000006900000}"/>
    <cellStyle name="Normal 9 2 2 4 2 2 5" xfId="11059" xr:uid="{00000000-0005-0000-0000-000007900000}"/>
    <cellStyle name="Normal 9 2 2 4 2 2 5 2" xfId="34240" xr:uid="{00000000-0005-0000-0000-000008900000}"/>
    <cellStyle name="Normal 9 2 2 4 2 2 6" xfId="21686" xr:uid="{00000000-0005-0000-0000-000009900000}"/>
    <cellStyle name="Normal 9 2 2 4 2 2 6 2" xfId="28930" xr:uid="{00000000-0005-0000-0000-00000A900000}"/>
    <cellStyle name="Normal 9 2 2 4 2 2 7" xfId="23615" xr:uid="{00000000-0005-0000-0000-00000B900000}"/>
    <cellStyle name="Normal 9 2 2 4 2 2 8" xfId="44881" xr:uid="{00000000-0005-0000-0000-00000C900000}"/>
    <cellStyle name="Normal 9 2 2 4 2 2 9" xfId="5587" xr:uid="{00000000-0005-0000-0000-00000D900000}"/>
    <cellStyle name="Normal 9 2 2 4 2 3" xfId="6848" xr:uid="{00000000-0005-0000-0000-00000E900000}"/>
    <cellStyle name="Normal 9 2 2 4 2 3 2" xfId="17218" xr:uid="{00000000-0005-0000-0000-00000F900000}"/>
    <cellStyle name="Normal 9 2 2 4 2 3 2 2" xfId="40506" xr:uid="{00000000-0005-0000-0000-000010900000}"/>
    <cellStyle name="Normal 9 2 2 4 2 3 3" xfId="12008" xr:uid="{00000000-0005-0000-0000-000011900000}"/>
    <cellStyle name="Normal 9 2 2 4 2 3 3 2" xfId="35191" xr:uid="{00000000-0005-0000-0000-000012900000}"/>
    <cellStyle name="Normal 9 2 2 4 2 3 4" xfId="29881" xr:uid="{00000000-0005-0000-0000-000013900000}"/>
    <cellStyle name="Normal 9 2 2 4 2 3 5" xfId="24566" xr:uid="{00000000-0005-0000-0000-000014900000}"/>
    <cellStyle name="Normal 9 2 2 4 2 4" xfId="8507" xr:uid="{00000000-0005-0000-0000-000015900000}"/>
    <cellStyle name="Normal 9 2 2 4 2 4 2" xfId="18929" xr:uid="{00000000-0005-0000-0000-000016900000}"/>
    <cellStyle name="Normal 9 2 2 4 2 4 2 2" xfId="42274" xr:uid="{00000000-0005-0000-0000-000017900000}"/>
    <cellStyle name="Normal 9 2 2 4 2 4 3" xfId="13775" xr:uid="{00000000-0005-0000-0000-000018900000}"/>
    <cellStyle name="Normal 9 2 2 4 2 4 3 2" xfId="36959" xr:uid="{00000000-0005-0000-0000-000019900000}"/>
    <cellStyle name="Normal 9 2 2 4 2 4 4" xfId="31649" xr:uid="{00000000-0005-0000-0000-00001A900000}"/>
    <cellStyle name="Normal 9 2 2 4 2 4 5" xfId="26334" xr:uid="{00000000-0005-0000-0000-00001B900000}"/>
    <cellStyle name="Normal 9 2 2 4 2 5" xfId="15556" xr:uid="{00000000-0005-0000-0000-00001C900000}"/>
    <cellStyle name="Normal 9 2 2 4 2 5 2" xfId="38743" xr:uid="{00000000-0005-0000-0000-00001D900000}"/>
    <cellStyle name="Normal 9 2 2 4 2 6" xfId="10247" xr:uid="{00000000-0005-0000-0000-00001E900000}"/>
    <cellStyle name="Normal 9 2 2 4 2 6 2" xfId="33428" xr:uid="{00000000-0005-0000-0000-00001F900000}"/>
    <cellStyle name="Normal 9 2 2 4 2 7" xfId="20874" xr:uid="{00000000-0005-0000-0000-000020900000}"/>
    <cellStyle name="Normal 9 2 2 4 2 7 2" xfId="28118" xr:uid="{00000000-0005-0000-0000-000021900000}"/>
    <cellStyle name="Normal 9 2 2 4 2 8" xfId="22803" xr:uid="{00000000-0005-0000-0000-000022900000}"/>
    <cellStyle name="Normal 9 2 2 4 2 9" xfId="44069" xr:uid="{00000000-0005-0000-0000-000023900000}"/>
    <cellStyle name="Normal 9 2 2 4 3" xfId="1686" xr:uid="{00000000-0005-0000-0000-000024900000}"/>
    <cellStyle name="Normal 9 2 2 4 3 10" xfId="3635" xr:uid="{00000000-0005-0000-0000-000025900000}"/>
    <cellStyle name="Normal 9 2 2 4 3 2" xfId="7248" xr:uid="{00000000-0005-0000-0000-000026900000}"/>
    <cellStyle name="Normal 9 2 2 4 3 2 2" xfId="17600" xr:uid="{00000000-0005-0000-0000-000027900000}"/>
    <cellStyle name="Normal 9 2 2 4 3 2 2 2" xfId="40912" xr:uid="{00000000-0005-0000-0000-000028900000}"/>
    <cellStyle name="Normal 9 2 2 4 3 2 3" xfId="12414" xr:uid="{00000000-0005-0000-0000-000029900000}"/>
    <cellStyle name="Normal 9 2 2 4 3 2 3 2" xfId="35597" xr:uid="{00000000-0005-0000-0000-00002A900000}"/>
    <cellStyle name="Normal 9 2 2 4 3 2 4" xfId="30287" xr:uid="{00000000-0005-0000-0000-00002B900000}"/>
    <cellStyle name="Normal 9 2 2 4 3 2 5" xfId="24972" xr:uid="{00000000-0005-0000-0000-00002C900000}"/>
    <cellStyle name="Normal 9 2 2 4 3 3" xfId="8889" xr:uid="{00000000-0005-0000-0000-00002D900000}"/>
    <cellStyle name="Normal 9 2 2 4 3 3 2" xfId="19335" xr:uid="{00000000-0005-0000-0000-00002E900000}"/>
    <cellStyle name="Normal 9 2 2 4 3 3 2 2" xfId="42680" xr:uid="{00000000-0005-0000-0000-00002F900000}"/>
    <cellStyle name="Normal 9 2 2 4 3 3 3" xfId="14181" xr:uid="{00000000-0005-0000-0000-000030900000}"/>
    <cellStyle name="Normal 9 2 2 4 3 3 3 2" xfId="37365" xr:uid="{00000000-0005-0000-0000-000031900000}"/>
    <cellStyle name="Normal 9 2 2 4 3 3 4" xfId="32055" xr:uid="{00000000-0005-0000-0000-000032900000}"/>
    <cellStyle name="Normal 9 2 2 4 3 3 5" xfId="26740" xr:uid="{00000000-0005-0000-0000-000033900000}"/>
    <cellStyle name="Normal 9 2 2 4 3 4" xfId="15962" xr:uid="{00000000-0005-0000-0000-000034900000}"/>
    <cellStyle name="Normal 9 2 2 4 3 4 2" xfId="39149" xr:uid="{00000000-0005-0000-0000-000035900000}"/>
    <cellStyle name="Normal 9 2 2 4 3 5" xfId="10653" xr:uid="{00000000-0005-0000-0000-000036900000}"/>
    <cellStyle name="Normal 9 2 2 4 3 5 2" xfId="33834" xr:uid="{00000000-0005-0000-0000-000037900000}"/>
    <cellStyle name="Normal 9 2 2 4 3 6" xfId="21280" xr:uid="{00000000-0005-0000-0000-000038900000}"/>
    <cellStyle name="Normal 9 2 2 4 3 6 2" xfId="28524" xr:uid="{00000000-0005-0000-0000-000039900000}"/>
    <cellStyle name="Normal 9 2 2 4 3 7" xfId="23209" xr:uid="{00000000-0005-0000-0000-00003A900000}"/>
    <cellStyle name="Normal 9 2 2 4 3 8" xfId="44475" xr:uid="{00000000-0005-0000-0000-00003B900000}"/>
    <cellStyle name="Normal 9 2 2 4 3 9" xfId="5588" xr:uid="{00000000-0005-0000-0000-00003C900000}"/>
    <cellStyle name="Normal 9 2 2 4 4" xfId="6449" xr:uid="{00000000-0005-0000-0000-00003D900000}"/>
    <cellStyle name="Normal 9 2 2 4 4 2" xfId="16860" xr:uid="{00000000-0005-0000-0000-00003E900000}"/>
    <cellStyle name="Normal 9 2 2 4 4 2 2" xfId="40100" xr:uid="{00000000-0005-0000-0000-00003F900000}"/>
    <cellStyle name="Normal 9 2 2 4 4 3" xfId="11602" xr:uid="{00000000-0005-0000-0000-000040900000}"/>
    <cellStyle name="Normal 9 2 2 4 4 3 2" xfId="34785" xr:uid="{00000000-0005-0000-0000-000041900000}"/>
    <cellStyle name="Normal 9 2 2 4 4 4" xfId="29475" xr:uid="{00000000-0005-0000-0000-000042900000}"/>
    <cellStyle name="Normal 9 2 2 4 4 5" xfId="24160" xr:uid="{00000000-0005-0000-0000-000043900000}"/>
    <cellStyle name="Normal 9 2 2 4 5" xfId="8149" xr:uid="{00000000-0005-0000-0000-000044900000}"/>
    <cellStyle name="Normal 9 2 2 4 5 2" xfId="18524" xr:uid="{00000000-0005-0000-0000-000045900000}"/>
    <cellStyle name="Normal 9 2 2 4 5 2 2" xfId="41868" xr:uid="{00000000-0005-0000-0000-000046900000}"/>
    <cellStyle name="Normal 9 2 2 4 5 3" xfId="13369" xr:uid="{00000000-0005-0000-0000-000047900000}"/>
    <cellStyle name="Normal 9 2 2 4 5 3 2" xfId="36553" xr:uid="{00000000-0005-0000-0000-000048900000}"/>
    <cellStyle name="Normal 9 2 2 4 5 4" xfId="31243" xr:uid="{00000000-0005-0000-0000-000049900000}"/>
    <cellStyle name="Normal 9 2 2 4 5 5" xfId="25928" xr:uid="{00000000-0005-0000-0000-00004A900000}"/>
    <cellStyle name="Normal 9 2 2 4 6" xfId="15150" xr:uid="{00000000-0005-0000-0000-00004B900000}"/>
    <cellStyle name="Normal 9 2 2 4 6 2" xfId="38337" xr:uid="{00000000-0005-0000-0000-00004C900000}"/>
    <cellStyle name="Normal 9 2 2 4 7" xfId="9841" xr:uid="{00000000-0005-0000-0000-00004D900000}"/>
    <cellStyle name="Normal 9 2 2 4 7 2" xfId="33022" xr:uid="{00000000-0005-0000-0000-00004E900000}"/>
    <cellStyle name="Normal 9 2 2 4 8" xfId="20468" xr:uid="{00000000-0005-0000-0000-00004F900000}"/>
    <cellStyle name="Normal 9 2 2 4 8 2" xfId="27712" xr:uid="{00000000-0005-0000-0000-000050900000}"/>
    <cellStyle name="Normal 9 2 2 4 9" xfId="22397" xr:uid="{00000000-0005-0000-0000-000051900000}"/>
    <cellStyle name="Normal 9 2 2 5" xfId="1014" xr:uid="{00000000-0005-0000-0000-000052900000}"/>
    <cellStyle name="Normal 9 2 2 5 10" xfId="5589" xr:uid="{00000000-0005-0000-0000-000053900000}"/>
    <cellStyle name="Normal 9 2 2 5 11" xfId="2965" xr:uid="{00000000-0005-0000-0000-000054900000}"/>
    <cellStyle name="Normal 9 2 2 5 2" xfId="1829" xr:uid="{00000000-0005-0000-0000-000055900000}"/>
    <cellStyle name="Normal 9 2 2 5 2 10" xfId="3777" xr:uid="{00000000-0005-0000-0000-000056900000}"/>
    <cellStyle name="Normal 9 2 2 5 2 2" xfId="7388" xr:uid="{00000000-0005-0000-0000-000057900000}"/>
    <cellStyle name="Normal 9 2 2 5 2 2 2" xfId="17742" xr:uid="{00000000-0005-0000-0000-000058900000}"/>
    <cellStyle name="Normal 9 2 2 5 2 2 2 2" xfId="41054" xr:uid="{00000000-0005-0000-0000-000059900000}"/>
    <cellStyle name="Normal 9 2 2 5 2 2 3" xfId="12556" xr:uid="{00000000-0005-0000-0000-00005A900000}"/>
    <cellStyle name="Normal 9 2 2 5 2 2 3 2" xfId="35739" xr:uid="{00000000-0005-0000-0000-00005B900000}"/>
    <cellStyle name="Normal 9 2 2 5 2 2 4" xfId="30429" xr:uid="{00000000-0005-0000-0000-00005C900000}"/>
    <cellStyle name="Normal 9 2 2 5 2 2 5" xfId="25114" xr:uid="{00000000-0005-0000-0000-00005D900000}"/>
    <cellStyle name="Normal 9 2 2 5 2 3" xfId="9032" xr:uid="{00000000-0005-0000-0000-00005E900000}"/>
    <cellStyle name="Normal 9 2 2 5 2 3 2" xfId="19477" xr:uid="{00000000-0005-0000-0000-00005F900000}"/>
    <cellStyle name="Normal 9 2 2 5 2 3 2 2" xfId="42822" xr:uid="{00000000-0005-0000-0000-000060900000}"/>
    <cellStyle name="Normal 9 2 2 5 2 3 3" xfId="14323" xr:uid="{00000000-0005-0000-0000-000061900000}"/>
    <cellStyle name="Normal 9 2 2 5 2 3 3 2" xfId="37507" xr:uid="{00000000-0005-0000-0000-000062900000}"/>
    <cellStyle name="Normal 9 2 2 5 2 3 4" xfId="32197" xr:uid="{00000000-0005-0000-0000-000063900000}"/>
    <cellStyle name="Normal 9 2 2 5 2 3 5" xfId="26882" xr:uid="{00000000-0005-0000-0000-000064900000}"/>
    <cellStyle name="Normal 9 2 2 5 2 4" xfId="16104" xr:uid="{00000000-0005-0000-0000-000065900000}"/>
    <cellStyle name="Normal 9 2 2 5 2 4 2" xfId="39291" xr:uid="{00000000-0005-0000-0000-000066900000}"/>
    <cellStyle name="Normal 9 2 2 5 2 5" xfId="10795" xr:uid="{00000000-0005-0000-0000-000067900000}"/>
    <cellStyle name="Normal 9 2 2 5 2 5 2" xfId="33976" xr:uid="{00000000-0005-0000-0000-000068900000}"/>
    <cellStyle name="Normal 9 2 2 5 2 6" xfId="21422" xr:uid="{00000000-0005-0000-0000-000069900000}"/>
    <cellStyle name="Normal 9 2 2 5 2 6 2" xfId="28666" xr:uid="{00000000-0005-0000-0000-00006A900000}"/>
    <cellStyle name="Normal 9 2 2 5 2 7" xfId="23351" xr:uid="{00000000-0005-0000-0000-00006B900000}"/>
    <cellStyle name="Normal 9 2 2 5 2 8" xfId="44617" xr:uid="{00000000-0005-0000-0000-00006C900000}"/>
    <cellStyle name="Normal 9 2 2 5 2 9" xfId="5590" xr:uid="{00000000-0005-0000-0000-00006D900000}"/>
    <cellStyle name="Normal 9 2 2 5 3" xfId="6588" xr:uid="{00000000-0005-0000-0000-00006E900000}"/>
    <cellStyle name="Normal 9 2 2 5 3 2" xfId="16990" xr:uid="{00000000-0005-0000-0000-00006F900000}"/>
    <cellStyle name="Normal 9 2 2 5 3 2 2" xfId="40242" xr:uid="{00000000-0005-0000-0000-000070900000}"/>
    <cellStyle name="Normal 9 2 2 5 3 3" xfId="11744" xr:uid="{00000000-0005-0000-0000-000071900000}"/>
    <cellStyle name="Normal 9 2 2 5 3 3 2" xfId="34927" xr:uid="{00000000-0005-0000-0000-000072900000}"/>
    <cellStyle name="Normal 9 2 2 5 3 4" xfId="29617" xr:uid="{00000000-0005-0000-0000-000073900000}"/>
    <cellStyle name="Normal 9 2 2 5 3 5" xfId="24302" xr:uid="{00000000-0005-0000-0000-000074900000}"/>
    <cellStyle name="Normal 9 2 2 5 4" xfId="8279" xr:uid="{00000000-0005-0000-0000-000075900000}"/>
    <cellStyle name="Normal 9 2 2 5 4 2" xfId="18665" xr:uid="{00000000-0005-0000-0000-000076900000}"/>
    <cellStyle name="Normal 9 2 2 5 4 2 2" xfId="42010" xr:uid="{00000000-0005-0000-0000-000077900000}"/>
    <cellStyle name="Normal 9 2 2 5 4 3" xfId="13511" xr:uid="{00000000-0005-0000-0000-000078900000}"/>
    <cellStyle name="Normal 9 2 2 5 4 3 2" xfId="36695" xr:uid="{00000000-0005-0000-0000-000079900000}"/>
    <cellStyle name="Normal 9 2 2 5 4 4" xfId="31385" xr:uid="{00000000-0005-0000-0000-00007A900000}"/>
    <cellStyle name="Normal 9 2 2 5 4 5" xfId="26070" xr:uid="{00000000-0005-0000-0000-00007B900000}"/>
    <cellStyle name="Normal 9 2 2 5 5" xfId="15292" xr:uid="{00000000-0005-0000-0000-00007C900000}"/>
    <cellStyle name="Normal 9 2 2 5 5 2" xfId="38479" xr:uid="{00000000-0005-0000-0000-00007D900000}"/>
    <cellStyle name="Normal 9 2 2 5 6" xfId="9983" xr:uid="{00000000-0005-0000-0000-00007E900000}"/>
    <cellStyle name="Normal 9 2 2 5 6 2" xfId="33164" xr:uid="{00000000-0005-0000-0000-00007F900000}"/>
    <cellStyle name="Normal 9 2 2 5 7" xfId="20610" xr:uid="{00000000-0005-0000-0000-000080900000}"/>
    <cellStyle name="Normal 9 2 2 5 7 2" xfId="27854" xr:uid="{00000000-0005-0000-0000-000081900000}"/>
    <cellStyle name="Normal 9 2 2 5 8" xfId="22539" xr:uid="{00000000-0005-0000-0000-000082900000}"/>
    <cellStyle name="Normal 9 2 2 5 9" xfId="43805" xr:uid="{00000000-0005-0000-0000-000083900000}"/>
    <cellStyle name="Normal 9 2 2 6" xfId="595" xr:uid="{00000000-0005-0000-0000-000084900000}"/>
    <cellStyle name="Normal 9 2 2 6 10" xfId="2559" xr:uid="{00000000-0005-0000-0000-000085900000}"/>
    <cellStyle name="Normal 9 2 2 6 2" xfId="6189" xr:uid="{00000000-0005-0000-0000-000086900000}"/>
    <cellStyle name="Normal 9 2 2 6 2 2" xfId="16632" xr:uid="{00000000-0005-0000-0000-000087900000}"/>
    <cellStyle name="Normal 9 2 2 6 2 2 2" xfId="39836" xr:uid="{00000000-0005-0000-0000-000088900000}"/>
    <cellStyle name="Normal 9 2 2 6 2 3" xfId="11338" xr:uid="{00000000-0005-0000-0000-000089900000}"/>
    <cellStyle name="Normal 9 2 2 6 2 3 2" xfId="34521" xr:uid="{00000000-0005-0000-0000-00008A900000}"/>
    <cellStyle name="Normal 9 2 2 6 2 4" xfId="29211" xr:uid="{00000000-0005-0000-0000-00008B900000}"/>
    <cellStyle name="Normal 9 2 2 6 2 5" xfId="23896" xr:uid="{00000000-0005-0000-0000-00008C900000}"/>
    <cellStyle name="Normal 9 2 2 6 3" xfId="7921" xr:uid="{00000000-0005-0000-0000-00008D900000}"/>
    <cellStyle name="Normal 9 2 2 6 3 2" xfId="18260" xr:uid="{00000000-0005-0000-0000-00008E900000}"/>
    <cellStyle name="Normal 9 2 2 6 3 2 2" xfId="41604" xr:uid="{00000000-0005-0000-0000-00008F900000}"/>
    <cellStyle name="Normal 9 2 2 6 3 3" xfId="13105" xr:uid="{00000000-0005-0000-0000-000090900000}"/>
    <cellStyle name="Normal 9 2 2 6 3 3 2" xfId="36289" xr:uid="{00000000-0005-0000-0000-000091900000}"/>
    <cellStyle name="Normal 9 2 2 6 3 4" xfId="30979" xr:uid="{00000000-0005-0000-0000-000092900000}"/>
    <cellStyle name="Normal 9 2 2 6 3 5" xfId="25664" xr:uid="{00000000-0005-0000-0000-000093900000}"/>
    <cellStyle name="Normal 9 2 2 6 4" xfId="14886" xr:uid="{00000000-0005-0000-0000-000094900000}"/>
    <cellStyle name="Normal 9 2 2 6 4 2" xfId="38073" xr:uid="{00000000-0005-0000-0000-000095900000}"/>
    <cellStyle name="Normal 9 2 2 6 5" xfId="9577" xr:uid="{00000000-0005-0000-0000-000096900000}"/>
    <cellStyle name="Normal 9 2 2 6 5 2" xfId="32758" xr:uid="{00000000-0005-0000-0000-000097900000}"/>
    <cellStyle name="Normal 9 2 2 6 6" xfId="20204" xr:uid="{00000000-0005-0000-0000-000098900000}"/>
    <cellStyle name="Normal 9 2 2 6 6 2" xfId="27448" xr:uid="{00000000-0005-0000-0000-000099900000}"/>
    <cellStyle name="Normal 9 2 2 6 7" xfId="22133" xr:uid="{00000000-0005-0000-0000-00009A900000}"/>
    <cellStyle name="Normal 9 2 2 6 8" xfId="43399" xr:uid="{00000000-0005-0000-0000-00009B900000}"/>
    <cellStyle name="Normal 9 2 2 6 9" xfId="5591" xr:uid="{00000000-0005-0000-0000-00009C900000}"/>
    <cellStyle name="Normal 9 2 2 7" xfId="1422" xr:uid="{00000000-0005-0000-0000-00009D900000}"/>
    <cellStyle name="Normal 9 2 2 7 10" xfId="3371" xr:uid="{00000000-0005-0000-0000-00009E900000}"/>
    <cellStyle name="Normal 9 2 2 7 2" xfId="6988" xr:uid="{00000000-0005-0000-0000-00009F900000}"/>
    <cellStyle name="Normal 9 2 2 7 2 2" xfId="17360" xr:uid="{00000000-0005-0000-0000-0000A0900000}"/>
    <cellStyle name="Normal 9 2 2 7 2 2 2" xfId="40648" xr:uid="{00000000-0005-0000-0000-0000A1900000}"/>
    <cellStyle name="Normal 9 2 2 7 2 3" xfId="12150" xr:uid="{00000000-0005-0000-0000-0000A2900000}"/>
    <cellStyle name="Normal 9 2 2 7 2 3 2" xfId="35333" xr:uid="{00000000-0005-0000-0000-0000A3900000}"/>
    <cellStyle name="Normal 9 2 2 7 2 4" xfId="30023" xr:uid="{00000000-0005-0000-0000-0000A4900000}"/>
    <cellStyle name="Normal 9 2 2 7 2 5" xfId="24708" xr:uid="{00000000-0005-0000-0000-0000A5900000}"/>
    <cellStyle name="Normal 9 2 2 7 3" xfId="8649" xr:uid="{00000000-0005-0000-0000-0000A6900000}"/>
    <cellStyle name="Normal 9 2 2 7 3 2" xfId="19071" xr:uid="{00000000-0005-0000-0000-0000A7900000}"/>
    <cellStyle name="Normal 9 2 2 7 3 2 2" xfId="42416" xr:uid="{00000000-0005-0000-0000-0000A8900000}"/>
    <cellStyle name="Normal 9 2 2 7 3 3" xfId="13917" xr:uid="{00000000-0005-0000-0000-0000A9900000}"/>
    <cellStyle name="Normal 9 2 2 7 3 3 2" xfId="37101" xr:uid="{00000000-0005-0000-0000-0000AA900000}"/>
    <cellStyle name="Normal 9 2 2 7 3 4" xfId="31791" xr:uid="{00000000-0005-0000-0000-0000AB900000}"/>
    <cellStyle name="Normal 9 2 2 7 3 5" xfId="26476" xr:uid="{00000000-0005-0000-0000-0000AC900000}"/>
    <cellStyle name="Normal 9 2 2 7 4" xfId="15698" xr:uid="{00000000-0005-0000-0000-0000AD900000}"/>
    <cellStyle name="Normal 9 2 2 7 4 2" xfId="38885" xr:uid="{00000000-0005-0000-0000-0000AE900000}"/>
    <cellStyle name="Normal 9 2 2 7 5" xfId="10389" xr:uid="{00000000-0005-0000-0000-0000AF900000}"/>
    <cellStyle name="Normal 9 2 2 7 5 2" xfId="33570" xr:uid="{00000000-0005-0000-0000-0000B0900000}"/>
    <cellStyle name="Normal 9 2 2 7 6" xfId="21016" xr:uid="{00000000-0005-0000-0000-0000B1900000}"/>
    <cellStyle name="Normal 9 2 2 7 6 2" xfId="28260" xr:uid="{00000000-0005-0000-0000-0000B2900000}"/>
    <cellStyle name="Normal 9 2 2 7 7" xfId="22945" xr:uid="{00000000-0005-0000-0000-0000B3900000}"/>
    <cellStyle name="Normal 9 2 2 7 8" xfId="44211" xr:uid="{00000000-0005-0000-0000-0000B4900000}"/>
    <cellStyle name="Normal 9 2 2 7 9" xfId="5592" xr:uid="{00000000-0005-0000-0000-0000B5900000}"/>
    <cellStyle name="Normal 9 2 2 8" xfId="6056" xr:uid="{00000000-0005-0000-0000-0000B6900000}"/>
    <cellStyle name="Normal 9 2 2 8 2" xfId="16511" xr:uid="{00000000-0005-0000-0000-0000B7900000}"/>
    <cellStyle name="Normal 9 2 2 8 2 2" xfId="39702" xr:uid="{00000000-0005-0000-0000-0000B8900000}"/>
    <cellStyle name="Normal 9 2 2 8 3" xfId="11204" xr:uid="{00000000-0005-0000-0000-0000B9900000}"/>
    <cellStyle name="Normal 9 2 2 8 3 2" xfId="34387" xr:uid="{00000000-0005-0000-0000-0000BA900000}"/>
    <cellStyle name="Normal 9 2 2 8 4" xfId="29077" xr:uid="{00000000-0005-0000-0000-0000BB900000}"/>
    <cellStyle name="Normal 9 2 2 8 5" xfId="23762" xr:uid="{00000000-0005-0000-0000-0000BC900000}"/>
    <cellStyle name="Normal 9 2 2 9" xfId="7800" xr:uid="{00000000-0005-0000-0000-0000BD900000}"/>
    <cellStyle name="Normal 9 2 2 9 2" xfId="18127" xr:uid="{00000000-0005-0000-0000-0000BE900000}"/>
    <cellStyle name="Normal 9 2 2 9 2 2" xfId="41470" xr:uid="{00000000-0005-0000-0000-0000BF900000}"/>
    <cellStyle name="Normal 9 2 2 9 3" xfId="12971" xr:uid="{00000000-0005-0000-0000-0000C0900000}"/>
    <cellStyle name="Normal 9 2 2 9 3 2" xfId="36155" xr:uid="{00000000-0005-0000-0000-0000C1900000}"/>
    <cellStyle name="Normal 9 2 2 9 4" xfId="30845" xr:uid="{00000000-0005-0000-0000-0000C2900000}"/>
    <cellStyle name="Normal 9 2 2 9 5" xfId="25530" xr:uid="{00000000-0005-0000-0000-0000C3900000}"/>
    <cellStyle name="Normal 9 2 3" xfId="453" xr:uid="{00000000-0005-0000-0000-0000C4900000}"/>
    <cellStyle name="Normal 9 2 4" xfId="483" xr:uid="{00000000-0005-0000-0000-0000C5900000}"/>
    <cellStyle name="Normal 9 2 4 10" xfId="9465" xr:uid="{00000000-0005-0000-0000-0000C6900000}"/>
    <cellStyle name="Normal 9 2 4 10 2" xfId="32646" xr:uid="{00000000-0005-0000-0000-0000C7900000}"/>
    <cellStyle name="Normal 9 2 4 11" xfId="20092" xr:uid="{00000000-0005-0000-0000-0000C8900000}"/>
    <cellStyle name="Normal 9 2 4 11 2" xfId="27336" xr:uid="{00000000-0005-0000-0000-0000C9900000}"/>
    <cellStyle name="Normal 9 2 4 12" xfId="22021" xr:uid="{00000000-0005-0000-0000-0000CA900000}"/>
    <cellStyle name="Normal 9 2 4 13" xfId="43287" xr:uid="{00000000-0005-0000-0000-0000CB900000}"/>
    <cellStyle name="Normal 9 2 4 14" xfId="5593" xr:uid="{00000000-0005-0000-0000-0000CC900000}"/>
    <cellStyle name="Normal 9 2 4 15" xfId="2447" xr:uid="{00000000-0005-0000-0000-0000CD900000}"/>
    <cellStyle name="Normal 9 2 4 2" xfId="755" xr:uid="{00000000-0005-0000-0000-0000CE900000}"/>
    <cellStyle name="Normal 9 2 4 2 10" xfId="43556" xr:uid="{00000000-0005-0000-0000-0000CF900000}"/>
    <cellStyle name="Normal 9 2 4 2 11" xfId="5594" xr:uid="{00000000-0005-0000-0000-0000D0900000}"/>
    <cellStyle name="Normal 9 2 4 2 12" xfId="2716" xr:uid="{00000000-0005-0000-0000-0000D1900000}"/>
    <cellStyle name="Normal 9 2 4 2 2" xfId="1171" xr:uid="{00000000-0005-0000-0000-0000D2900000}"/>
    <cellStyle name="Normal 9 2 4 2 2 10" xfId="5595" xr:uid="{00000000-0005-0000-0000-0000D3900000}"/>
    <cellStyle name="Normal 9 2 4 2 2 11" xfId="3122" xr:uid="{00000000-0005-0000-0000-0000D4900000}"/>
    <cellStyle name="Normal 9 2 4 2 2 2" xfId="1986" xr:uid="{00000000-0005-0000-0000-0000D5900000}"/>
    <cellStyle name="Normal 9 2 4 2 2 2 10" xfId="3934" xr:uid="{00000000-0005-0000-0000-0000D6900000}"/>
    <cellStyle name="Normal 9 2 4 2 2 2 2" xfId="7543" xr:uid="{00000000-0005-0000-0000-0000D7900000}"/>
    <cellStyle name="Normal 9 2 4 2 2 2 2 2" xfId="17887" xr:uid="{00000000-0005-0000-0000-0000D8900000}"/>
    <cellStyle name="Normal 9 2 4 2 2 2 2 2 2" xfId="41211" xr:uid="{00000000-0005-0000-0000-0000D9900000}"/>
    <cellStyle name="Normal 9 2 4 2 2 2 2 3" xfId="12713" xr:uid="{00000000-0005-0000-0000-0000DA900000}"/>
    <cellStyle name="Normal 9 2 4 2 2 2 2 3 2" xfId="35896" xr:uid="{00000000-0005-0000-0000-0000DB900000}"/>
    <cellStyle name="Normal 9 2 4 2 2 2 2 4" xfId="30586" xr:uid="{00000000-0005-0000-0000-0000DC900000}"/>
    <cellStyle name="Normal 9 2 4 2 2 2 2 5" xfId="25271" xr:uid="{00000000-0005-0000-0000-0000DD900000}"/>
    <cellStyle name="Normal 9 2 4 2 2 2 3" xfId="9177" xr:uid="{00000000-0005-0000-0000-0000DE900000}"/>
    <cellStyle name="Normal 9 2 4 2 2 2 3 2" xfId="19634" xr:uid="{00000000-0005-0000-0000-0000DF900000}"/>
    <cellStyle name="Normal 9 2 4 2 2 2 3 2 2" xfId="42979" xr:uid="{00000000-0005-0000-0000-0000E0900000}"/>
    <cellStyle name="Normal 9 2 4 2 2 2 3 3" xfId="14480" xr:uid="{00000000-0005-0000-0000-0000E1900000}"/>
    <cellStyle name="Normal 9 2 4 2 2 2 3 3 2" xfId="37664" xr:uid="{00000000-0005-0000-0000-0000E2900000}"/>
    <cellStyle name="Normal 9 2 4 2 2 2 3 4" xfId="32354" xr:uid="{00000000-0005-0000-0000-0000E3900000}"/>
    <cellStyle name="Normal 9 2 4 2 2 2 3 5" xfId="27039" xr:uid="{00000000-0005-0000-0000-0000E4900000}"/>
    <cellStyle name="Normal 9 2 4 2 2 2 4" xfId="16261" xr:uid="{00000000-0005-0000-0000-0000E5900000}"/>
    <cellStyle name="Normal 9 2 4 2 2 2 4 2" xfId="39448" xr:uid="{00000000-0005-0000-0000-0000E6900000}"/>
    <cellStyle name="Normal 9 2 4 2 2 2 5" xfId="10952" xr:uid="{00000000-0005-0000-0000-0000E7900000}"/>
    <cellStyle name="Normal 9 2 4 2 2 2 5 2" xfId="34133" xr:uid="{00000000-0005-0000-0000-0000E8900000}"/>
    <cellStyle name="Normal 9 2 4 2 2 2 6" xfId="21579" xr:uid="{00000000-0005-0000-0000-0000E9900000}"/>
    <cellStyle name="Normal 9 2 4 2 2 2 6 2" xfId="28823" xr:uid="{00000000-0005-0000-0000-0000EA900000}"/>
    <cellStyle name="Normal 9 2 4 2 2 2 7" xfId="23508" xr:uid="{00000000-0005-0000-0000-0000EB900000}"/>
    <cellStyle name="Normal 9 2 4 2 2 2 8" xfId="44774" xr:uid="{00000000-0005-0000-0000-0000EC900000}"/>
    <cellStyle name="Normal 9 2 4 2 2 2 9" xfId="5596" xr:uid="{00000000-0005-0000-0000-0000ED900000}"/>
    <cellStyle name="Normal 9 2 4 2 2 3" xfId="6743" xr:uid="{00000000-0005-0000-0000-0000EE900000}"/>
    <cellStyle name="Normal 9 2 4 2 2 3 2" xfId="17135" xr:uid="{00000000-0005-0000-0000-0000EF900000}"/>
    <cellStyle name="Normal 9 2 4 2 2 3 2 2" xfId="40399" xr:uid="{00000000-0005-0000-0000-0000F0900000}"/>
    <cellStyle name="Normal 9 2 4 2 2 3 3" xfId="11901" xr:uid="{00000000-0005-0000-0000-0000F1900000}"/>
    <cellStyle name="Normal 9 2 4 2 2 3 3 2" xfId="35084" xr:uid="{00000000-0005-0000-0000-0000F2900000}"/>
    <cellStyle name="Normal 9 2 4 2 2 3 4" xfId="29774" xr:uid="{00000000-0005-0000-0000-0000F3900000}"/>
    <cellStyle name="Normal 9 2 4 2 2 3 5" xfId="24459" xr:uid="{00000000-0005-0000-0000-0000F4900000}"/>
    <cellStyle name="Normal 9 2 4 2 2 4" xfId="8424" xr:uid="{00000000-0005-0000-0000-0000F5900000}"/>
    <cellStyle name="Normal 9 2 4 2 2 4 2" xfId="18822" xr:uid="{00000000-0005-0000-0000-0000F6900000}"/>
    <cellStyle name="Normal 9 2 4 2 2 4 2 2" xfId="42167" xr:uid="{00000000-0005-0000-0000-0000F7900000}"/>
    <cellStyle name="Normal 9 2 4 2 2 4 3" xfId="13668" xr:uid="{00000000-0005-0000-0000-0000F8900000}"/>
    <cellStyle name="Normal 9 2 4 2 2 4 3 2" xfId="36852" xr:uid="{00000000-0005-0000-0000-0000F9900000}"/>
    <cellStyle name="Normal 9 2 4 2 2 4 4" xfId="31542" xr:uid="{00000000-0005-0000-0000-0000FA900000}"/>
    <cellStyle name="Normal 9 2 4 2 2 4 5" xfId="26227" xr:uid="{00000000-0005-0000-0000-0000FB900000}"/>
    <cellStyle name="Normal 9 2 4 2 2 5" xfId="15449" xr:uid="{00000000-0005-0000-0000-0000FC900000}"/>
    <cellStyle name="Normal 9 2 4 2 2 5 2" xfId="38636" xr:uid="{00000000-0005-0000-0000-0000FD900000}"/>
    <cellStyle name="Normal 9 2 4 2 2 6" xfId="10140" xr:uid="{00000000-0005-0000-0000-0000FE900000}"/>
    <cellStyle name="Normal 9 2 4 2 2 6 2" xfId="33321" xr:uid="{00000000-0005-0000-0000-0000FF900000}"/>
    <cellStyle name="Normal 9 2 4 2 2 7" xfId="20767" xr:uid="{00000000-0005-0000-0000-000000910000}"/>
    <cellStyle name="Normal 9 2 4 2 2 7 2" xfId="28011" xr:uid="{00000000-0005-0000-0000-000001910000}"/>
    <cellStyle name="Normal 9 2 4 2 2 8" xfId="22696" xr:uid="{00000000-0005-0000-0000-000002910000}"/>
    <cellStyle name="Normal 9 2 4 2 2 9" xfId="43962" xr:uid="{00000000-0005-0000-0000-000003910000}"/>
    <cellStyle name="Normal 9 2 4 2 3" xfId="1579" xr:uid="{00000000-0005-0000-0000-000004910000}"/>
    <cellStyle name="Normal 9 2 4 2 3 10" xfId="3528" xr:uid="{00000000-0005-0000-0000-000005910000}"/>
    <cellStyle name="Normal 9 2 4 2 3 2" xfId="7143" xr:uid="{00000000-0005-0000-0000-000006910000}"/>
    <cellStyle name="Normal 9 2 4 2 3 2 2" xfId="17505" xr:uid="{00000000-0005-0000-0000-000007910000}"/>
    <cellStyle name="Normal 9 2 4 2 3 2 2 2" xfId="40805" xr:uid="{00000000-0005-0000-0000-000008910000}"/>
    <cellStyle name="Normal 9 2 4 2 3 2 3" xfId="12307" xr:uid="{00000000-0005-0000-0000-000009910000}"/>
    <cellStyle name="Normal 9 2 4 2 3 2 3 2" xfId="35490" xr:uid="{00000000-0005-0000-0000-00000A910000}"/>
    <cellStyle name="Normal 9 2 4 2 3 2 4" xfId="30180" xr:uid="{00000000-0005-0000-0000-00000B910000}"/>
    <cellStyle name="Normal 9 2 4 2 3 2 5" xfId="24865" xr:uid="{00000000-0005-0000-0000-00000C910000}"/>
    <cellStyle name="Normal 9 2 4 2 3 3" xfId="8794" xr:uid="{00000000-0005-0000-0000-00000D910000}"/>
    <cellStyle name="Normal 9 2 4 2 3 3 2" xfId="19228" xr:uid="{00000000-0005-0000-0000-00000E910000}"/>
    <cellStyle name="Normal 9 2 4 2 3 3 2 2" xfId="42573" xr:uid="{00000000-0005-0000-0000-00000F910000}"/>
    <cellStyle name="Normal 9 2 4 2 3 3 3" xfId="14074" xr:uid="{00000000-0005-0000-0000-000010910000}"/>
    <cellStyle name="Normal 9 2 4 2 3 3 3 2" xfId="37258" xr:uid="{00000000-0005-0000-0000-000011910000}"/>
    <cellStyle name="Normal 9 2 4 2 3 3 4" xfId="31948" xr:uid="{00000000-0005-0000-0000-000012910000}"/>
    <cellStyle name="Normal 9 2 4 2 3 3 5" xfId="26633" xr:uid="{00000000-0005-0000-0000-000013910000}"/>
    <cellStyle name="Normal 9 2 4 2 3 4" xfId="15855" xr:uid="{00000000-0005-0000-0000-000014910000}"/>
    <cellStyle name="Normal 9 2 4 2 3 4 2" xfId="39042" xr:uid="{00000000-0005-0000-0000-000015910000}"/>
    <cellStyle name="Normal 9 2 4 2 3 5" xfId="10546" xr:uid="{00000000-0005-0000-0000-000016910000}"/>
    <cellStyle name="Normal 9 2 4 2 3 5 2" xfId="33727" xr:uid="{00000000-0005-0000-0000-000017910000}"/>
    <cellStyle name="Normal 9 2 4 2 3 6" xfId="21173" xr:uid="{00000000-0005-0000-0000-000018910000}"/>
    <cellStyle name="Normal 9 2 4 2 3 6 2" xfId="28417" xr:uid="{00000000-0005-0000-0000-000019910000}"/>
    <cellStyle name="Normal 9 2 4 2 3 7" xfId="23102" xr:uid="{00000000-0005-0000-0000-00001A910000}"/>
    <cellStyle name="Normal 9 2 4 2 3 8" xfId="44368" xr:uid="{00000000-0005-0000-0000-00001B910000}"/>
    <cellStyle name="Normal 9 2 4 2 3 9" xfId="5597" xr:uid="{00000000-0005-0000-0000-00001C910000}"/>
    <cellStyle name="Normal 9 2 4 2 4" xfId="6344" xr:uid="{00000000-0005-0000-0000-00001D910000}"/>
    <cellStyle name="Normal 9 2 4 2 4 2" xfId="16777" xr:uid="{00000000-0005-0000-0000-00001E910000}"/>
    <cellStyle name="Normal 9 2 4 2 4 2 2" xfId="39993" xr:uid="{00000000-0005-0000-0000-00001F910000}"/>
    <cellStyle name="Normal 9 2 4 2 4 3" xfId="11495" xr:uid="{00000000-0005-0000-0000-000020910000}"/>
    <cellStyle name="Normal 9 2 4 2 4 3 2" xfId="34678" xr:uid="{00000000-0005-0000-0000-000021910000}"/>
    <cellStyle name="Normal 9 2 4 2 4 4" xfId="29368" xr:uid="{00000000-0005-0000-0000-000022910000}"/>
    <cellStyle name="Normal 9 2 4 2 4 5" xfId="24053" xr:uid="{00000000-0005-0000-0000-000023910000}"/>
    <cellStyle name="Normal 9 2 4 2 5" xfId="8066" xr:uid="{00000000-0005-0000-0000-000024910000}"/>
    <cellStyle name="Normal 9 2 4 2 5 2" xfId="18417" xr:uid="{00000000-0005-0000-0000-000025910000}"/>
    <cellStyle name="Normal 9 2 4 2 5 2 2" xfId="41761" xr:uid="{00000000-0005-0000-0000-000026910000}"/>
    <cellStyle name="Normal 9 2 4 2 5 3" xfId="13262" xr:uid="{00000000-0005-0000-0000-000027910000}"/>
    <cellStyle name="Normal 9 2 4 2 5 3 2" xfId="36446" xr:uid="{00000000-0005-0000-0000-000028910000}"/>
    <cellStyle name="Normal 9 2 4 2 5 4" xfId="31136" xr:uid="{00000000-0005-0000-0000-000029910000}"/>
    <cellStyle name="Normal 9 2 4 2 5 5" xfId="25821" xr:uid="{00000000-0005-0000-0000-00002A910000}"/>
    <cellStyle name="Normal 9 2 4 2 6" xfId="15043" xr:uid="{00000000-0005-0000-0000-00002B910000}"/>
    <cellStyle name="Normal 9 2 4 2 6 2" xfId="38230" xr:uid="{00000000-0005-0000-0000-00002C910000}"/>
    <cellStyle name="Normal 9 2 4 2 7" xfId="9734" xr:uid="{00000000-0005-0000-0000-00002D910000}"/>
    <cellStyle name="Normal 9 2 4 2 7 2" xfId="32915" xr:uid="{00000000-0005-0000-0000-00002E910000}"/>
    <cellStyle name="Normal 9 2 4 2 8" xfId="20361" xr:uid="{00000000-0005-0000-0000-00002F910000}"/>
    <cellStyle name="Normal 9 2 4 2 8 2" xfId="27605" xr:uid="{00000000-0005-0000-0000-000030910000}"/>
    <cellStyle name="Normal 9 2 4 2 9" xfId="22290" xr:uid="{00000000-0005-0000-0000-000031910000}"/>
    <cellStyle name="Normal 9 2 4 3" xfId="892" xr:uid="{00000000-0005-0000-0000-000032910000}"/>
    <cellStyle name="Normal 9 2 4 3 10" xfId="43685" xr:uid="{00000000-0005-0000-0000-000033910000}"/>
    <cellStyle name="Normal 9 2 4 3 11" xfId="5598" xr:uid="{00000000-0005-0000-0000-000034910000}"/>
    <cellStyle name="Normal 9 2 4 3 12" xfId="2845" xr:uid="{00000000-0005-0000-0000-000035910000}"/>
    <cellStyle name="Normal 9 2 4 3 2" xfId="1300" xr:uid="{00000000-0005-0000-0000-000036910000}"/>
    <cellStyle name="Normal 9 2 4 3 2 10" xfId="5599" xr:uid="{00000000-0005-0000-0000-000037910000}"/>
    <cellStyle name="Normal 9 2 4 3 2 11" xfId="3251" xr:uid="{00000000-0005-0000-0000-000038910000}"/>
    <cellStyle name="Normal 9 2 4 3 2 2" xfId="2115" xr:uid="{00000000-0005-0000-0000-000039910000}"/>
    <cellStyle name="Normal 9 2 4 3 2 2 10" xfId="4063" xr:uid="{00000000-0005-0000-0000-00003A910000}"/>
    <cellStyle name="Normal 9 2 4 3 2 2 2" xfId="7670" xr:uid="{00000000-0005-0000-0000-00003B910000}"/>
    <cellStyle name="Normal 9 2 4 3 2 2 2 2" xfId="18004" xr:uid="{00000000-0005-0000-0000-00003C910000}"/>
    <cellStyle name="Normal 9 2 4 3 2 2 2 2 2" xfId="41340" xr:uid="{00000000-0005-0000-0000-00003D910000}"/>
    <cellStyle name="Normal 9 2 4 3 2 2 2 3" xfId="12842" xr:uid="{00000000-0005-0000-0000-00003E910000}"/>
    <cellStyle name="Normal 9 2 4 3 2 2 2 3 2" xfId="36025" xr:uid="{00000000-0005-0000-0000-00003F910000}"/>
    <cellStyle name="Normal 9 2 4 3 2 2 2 4" xfId="30715" xr:uid="{00000000-0005-0000-0000-000040910000}"/>
    <cellStyle name="Normal 9 2 4 3 2 2 2 5" xfId="25400" xr:uid="{00000000-0005-0000-0000-000041910000}"/>
    <cellStyle name="Normal 9 2 4 3 2 2 3" xfId="9294" xr:uid="{00000000-0005-0000-0000-000042910000}"/>
    <cellStyle name="Normal 9 2 4 3 2 2 3 2" xfId="19763" xr:uid="{00000000-0005-0000-0000-000043910000}"/>
    <cellStyle name="Normal 9 2 4 3 2 2 3 2 2" xfId="43108" xr:uid="{00000000-0005-0000-0000-000044910000}"/>
    <cellStyle name="Normal 9 2 4 3 2 2 3 3" xfId="14609" xr:uid="{00000000-0005-0000-0000-000045910000}"/>
    <cellStyle name="Normal 9 2 4 3 2 2 3 3 2" xfId="37793" xr:uid="{00000000-0005-0000-0000-000046910000}"/>
    <cellStyle name="Normal 9 2 4 3 2 2 3 4" xfId="32483" xr:uid="{00000000-0005-0000-0000-000047910000}"/>
    <cellStyle name="Normal 9 2 4 3 2 2 3 5" xfId="27168" xr:uid="{00000000-0005-0000-0000-000048910000}"/>
    <cellStyle name="Normal 9 2 4 3 2 2 4" xfId="16390" xr:uid="{00000000-0005-0000-0000-000049910000}"/>
    <cellStyle name="Normal 9 2 4 3 2 2 4 2" xfId="39577" xr:uid="{00000000-0005-0000-0000-00004A910000}"/>
    <cellStyle name="Normal 9 2 4 3 2 2 5" xfId="11081" xr:uid="{00000000-0005-0000-0000-00004B910000}"/>
    <cellStyle name="Normal 9 2 4 3 2 2 5 2" xfId="34262" xr:uid="{00000000-0005-0000-0000-00004C910000}"/>
    <cellStyle name="Normal 9 2 4 3 2 2 6" xfId="21708" xr:uid="{00000000-0005-0000-0000-00004D910000}"/>
    <cellStyle name="Normal 9 2 4 3 2 2 6 2" xfId="28952" xr:uid="{00000000-0005-0000-0000-00004E910000}"/>
    <cellStyle name="Normal 9 2 4 3 2 2 7" xfId="23637" xr:uid="{00000000-0005-0000-0000-00004F910000}"/>
    <cellStyle name="Normal 9 2 4 3 2 2 8" xfId="44903" xr:uid="{00000000-0005-0000-0000-000050910000}"/>
    <cellStyle name="Normal 9 2 4 3 2 2 9" xfId="5600" xr:uid="{00000000-0005-0000-0000-000051910000}"/>
    <cellStyle name="Normal 9 2 4 3 2 3" xfId="6870" xr:uid="{00000000-0005-0000-0000-000052910000}"/>
    <cellStyle name="Normal 9 2 4 3 2 3 2" xfId="17240" xr:uid="{00000000-0005-0000-0000-000053910000}"/>
    <cellStyle name="Normal 9 2 4 3 2 3 2 2" xfId="40528" xr:uid="{00000000-0005-0000-0000-000054910000}"/>
    <cellStyle name="Normal 9 2 4 3 2 3 3" xfId="12030" xr:uid="{00000000-0005-0000-0000-000055910000}"/>
    <cellStyle name="Normal 9 2 4 3 2 3 3 2" xfId="35213" xr:uid="{00000000-0005-0000-0000-000056910000}"/>
    <cellStyle name="Normal 9 2 4 3 2 3 4" xfId="29903" xr:uid="{00000000-0005-0000-0000-000057910000}"/>
    <cellStyle name="Normal 9 2 4 3 2 3 5" xfId="24588" xr:uid="{00000000-0005-0000-0000-000058910000}"/>
    <cellStyle name="Normal 9 2 4 3 2 4" xfId="8529" xr:uid="{00000000-0005-0000-0000-000059910000}"/>
    <cellStyle name="Normal 9 2 4 3 2 4 2" xfId="18951" xr:uid="{00000000-0005-0000-0000-00005A910000}"/>
    <cellStyle name="Normal 9 2 4 3 2 4 2 2" xfId="42296" xr:uid="{00000000-0005-0000-0000-00005B910000}"/>
    <cellStyle name="Normal 9 2 4 3 2 4 3" xfId="13797" xr:uid="{00000000-0005-0000-0000-00005C910000}"/>
    <cellStyle name="Normal 9 2 4 3 2 4 3 2" xfId="36981" xr:uid="{00000000-0005-0000-0000-00005D910000}"/>
    <cellStyle name="Normal 9 2 4 3 2 4 4" xfId="31671" xr:uid="{00000000-0005-0000-0000-00005E910000}"/>
    <cellStyle name="Normal 9 2 4 3 2 4 5" xfId="26356" xr:uid="{00000000-0005-0000-0000-00005F910000}"/>
    <cellStyle name="Normal 9 2 4 3 2 5" xfId="15578" xr:uid="{00000000-0005-0000-0000-000060910000}"/>
    <cellStyle name="Normal 9 2 4 3 2 5 2" xfId="38765" xr:uid="{00000000-0005-0000-0000-000061910000}"/>
    <cellStyle name="Normal 9 2 4 3 2 6" xfId="10269" xr:uid="{00000000-0005-0000-0000-000062910000}"/>
    <cellStyle name="Normal 9 2 4 3 2 6 2" xfId="33450" xr:uid="{00000000-0005-0000-0000-000063910000}"/>
    <cellStyle name="Normal 9 2 4 3 2 7" xfId="20896" xr:uid="{00000000-0005-0000-0000-000064910000}"/>
    <cellStyle name="Normal 9 2 4 3 2 7 2" xfId="28140" xr:uid="{00000000-0005-0000-0000-000065910000}"/>
    <cellStyle name="Normal 9 2 4 3 2 8" xfId="22825" xr:uid="{00000000-0005-0000-0000-000066910000}"/>
    <cellStyle name="Normal 9 2 4 3 2 9" xfId="44091" xr:uid="{00000000-0005-0000-0000-000067910000}"/>
    <cellStyle name="Normal 9 2 4 3 3" xfId="1708" xr:uid="{00000000-0005-0000-0000-000068910000}"/>
    <cellStyle name="Normal 9 2 4 3 3 10" xfId="3657" xr:uid="{00000000-0005-0000-0000-000069910000}"/>
    <cellStyle name="Normal 9 2 4 3 3 2" xfId="7270" xr:uid="{00000000-0005-0000-0000-00006A910000}"/>
    <cellStyle name="Normal 9 2 4 3 3 2 2" xfId="17622" xr:uid="{00000000-0005-0000-0000-00006B910000}"/>
    <cellStyle name="Normal 9 2 4 3 3 2 2 2" xfId="40934" xr:uid="{00000000-0005-0000-0000-00006C910000}"/>
    <cellStyle name="Normal 9 2 4 3 3 2 3" xfId="12436" xr:uid="{00000000-0005-0000-0000-00006D910000}"/>
    <cellStyle name="Normal 9 2 4 3 3 2 3 2" xfId="35619" xr:uid="{00000000-0005-0000-0000-00006E910000}"/>
    <cellStyle name="Normal 9 2 4 3 3 2 4" xfId="30309" xr:uid="{00000000-0005-0000-0000-00006F910000}"/>
    <cellStyle name="Normal 9 2 4 3 3 2 5" xfId="24994" xr:uid="{00000000-0005-0000-0000-000070910000}"/>
    <cellStyle name="Normal 9 2 4 3 3 3" xfId="8911" xr:uid="{00000000-0005-0000-0000-000071910000}"/>
    <cellStyle name="Normal 9 2 4 3 3 3 2" xfId="19357" xr:uid="{00000000-0005-0000-0000-000072910000}"/>
    <cellStyle name="Normal 9 2 4 3 3 3 2 2" xfId="42702" xr:uid="{00000000-0005-0000-0000-000073910000}"/>
    <cellStyle name="Normal 9 2 4 3 3 3 3" xfId="14203" xr:uid="{00000000-0005-0000-0000-000074910000}"/>
    <cellStyle name="Normal 9 2 4 3 3 3 3 2" xfId="37387" xr:uid="{00000000-0005-0000-0000-000075910000}"/>
    <cellStyle name="Normal 9 2 4 3 3 3 4" xfId="32077" xr:uid="{00000000-0005-0000-0000-000076910000}"/>
    <cellStyle name="Normal 9 2 4 3 3 3 5" xfId="26762" xr:uid="{00000000-0005-0000-0000-000077910000}"/>
    <cellStyle name="Normal 9 2 4 3 3 4" xfId="15984" xr:uid="{00000000-0005-0000-0000-000078910000}"/>
    <cellStyle name="Normal 9 2 4 3 3 4 2" xfId="39171" xr:uid="{00000000-0005-0000-0000-000079910000}"/>
    <cellStyle name="Normal 9 2 4 3 3 5" xfId="10675" xr:uid="{00000000-0005-0000-0000-00007A910000}"/>
    <cellStyle name="Normal 9 2 4 3 3 5 2" xfId="33856" xr:uid="{00000000-0005-0000-0000-00007B910000}"/>
    <cellStyle name="Normal 9 2 4 3 3 6" xfId="21302" xr:uid="{00000000-0005-0000-0000-00007C910000}"/>
    <cellStyle name="Normal 9 2 4 3 3 6 2" xfId="28546" xr:uid="{00000000-0005-0000-0000-00007D910000}"/>
    <cellStyle name="Normal 9 2 4 3 3 7" xfId="23231" xr:uid="{00000000-0005-0000-0000-00007E910000}"/>
    <cellStyle name="Normal 9 2 4 3 3 8" xfId="44497" xr:uid="{00000000-0005-0000-0000-00007F910000}"/>
    <cellStyle name="Normal 9 2 4 3 3 9" xfId="5601" xr:uid="{00000000-0005-0000-0000-000080910000}"/>
    <cellStyle name="Normal 9 2 4 3 4" xfId="6471" xr:uid="{00000000-0005-0000-0000-000081910000}"/>
    <cellStyle name="Normal 9 2 4 3 4 2" xfId="16882" xr:uid="{00000000-0005-0000-0000-000082910000}"/>
    <cellStyle name="Normal 9 2 4 3 4 2 2" xfId="40122" xr:uid="{00000000-0005-0000-0000-000083910000}"/>
    <cellStyle name="Normal 9 2 4 3 4 3" xfId="11624" xr:uid="{00000000-0005-0000-0000-000084910000}"/>
    <cellStyle name="Normal 9 2 4 3 4 3 2" xfId="34807" xr:uid="{00000000-0005-0000-0000-000085910000}"/>
    <cellStyle name="Normal 9 2 4 3 4 4" xfId="29497" xr:uid="{00000000-0005-0000-0000-000086910000}"/>
    <cellStyle name="Normal 9 2 4 3 4 5" xfId="24182" xr:uid="{00000000-0005-0000-0000-000087910000}"/>
    <cellStyle name="Normal 9 2 4 3 5" xfId="8171" xr:uid="{00000000-0005-0000-0000-000088910000}"/>
    <cellStyle name="Normal 9 2 4 3 5 2" xfId="18546" xr:uid="{00000000-0005-0000-0000-000089910000}"/>
    <cellStyle name="Normal 9 2 4 3 5 2 2" xfId="41890" xr:uid="{00000000-0005-0000-0000-00008A910000}"/>
    <cellStyle name="Normal 9 2 4 3 5 3" xfId="13391" xr:uid="{00000000-0005-0000-0000-00008B910000}"/>
    <cellStyle name="Normal 9 2 4 3 5 3 2" xfId="36575" xr:uid="{00000000-0005-0000-0000-00008C910000}"/>
    <cellStyle name="Normal 9 2 4 3 5 4" xfId="31265" xr:uid="{00000000-0005-0000-0000-00008D910000}"/>
    <cellStyle name="Normal 9 2 4 3 5 5" xfId="25950" xr:uid="{00000000-0005-0000-0000-00008E910000}"/>
    <cellStyle name="Normal 9 2 4 3 6" xfId="15172" xr:uid="{00000000-0005-0000-0000-00008F910000}"/>
    <cellStyle name="Normal 9 2 4 3 6 2" xfId="38359" xr:uid="{00000000-0005-0000-0000-000090910000}"/>
    <cellStyle name="Normal 9 2 4 3 7" xfId="9863" xr:uid="{00000000-0005-0000-0000-000091910000}"/>
    <cellStyle name="Normal 9 2 4 3 7 2" xfId="33044" xr:uid="{00000000-0005-0000-0000-000092910000}"/>
    <cellStyle name="Normal 9 2 4 3 8" xfId="20490" xr:uid="{00000000-0005-0000-0000-000093910000}"/>
    <cellStyle name="Normal 9 2 4 3 8 2" xfId="27734" xr:uid="{00000000-0005-0000-0000-000094910000}"/>
    <cellStyle name="Normal 9 2 4 3 9" xfId="22419" xr:uid="{00000000-0005-0000-0000-000095910000}"/>
    <cellStyle name="Normal 9 2 4 4" xfId="1036" xr:uid="{00000000-0005-0000-0000-000096910000}"/>
    <cellStyle name="Normal 9 2 4 4 10" xfId="5602" xr:uid="{00000000-0005-0000-0000-000097910000}"/>
    <cellStyle name="Normal 9 2 4 4 11" xfId="2987" xr:uid="{00000000-0005-0000-0000-000098910000}"/>
    <cellStyle name="Normal 9 2 4 4 2" xfId="1851" xr:uid="{00000000-0005-0000-0000-000099910000}"/>
    <cellStyle name="Normal 9 2 4 4 2 10" xfId="3799" xr:uid="{00000000-0005-0000-0000-00009A910000}"/>
    <cellStyle name="Normal 9 2 4 4 2 2" xfId="7410" xr:uid="{00000000-0005-0000-0000-00009B910000}"/>
    <cellStyle name="Normal 9 2 4 4 2 2 2" xfId="17764" xr:uid="{00000000-0005-0000-0000-00009C910000}"/>
    <cellStyle name="Normal 9 2 4 4 2 2 2 2" xfId="41076" xr:uid="{00000000-0005-0000-0000-00009D910000}"/>
    <cellStyle name="Normal 9 2 4 4 2 2 3" xfId="12578" xr:uid="{00000000-0005-0000-0000-00009E910000}"/>
    <cellStyle name="Normal 9 2 4 4 2 2 3 2" xfId="35761" xr:uid="{00000000-0005-0000-0000-00009F910000}"/>
    <cellStyle name="Normal 9 2 4 4 2 2 4" xfId="30451" xr:uid="{00000000-0005-0000-0000-0000A0910000}"/>
    <cellStyle name="Normal 9 2 4 4 2 2 5" xfId="25136" xr:uid="{00000000-0005-0000-0000-0000A1910000}"/>
    <cellStyle name="Normal 9 2 4 4 2 3" xfId="9054" xr:uid="{00000000-0005-0000-0000-0000A2910000}"/>
    <cellStyle name="Normal 9 2 4 4 2 3 2" xfId="19499" xr:uid="{00000000-0005-0000-0000-0000A3910000}"/>
    <cellStyle name="Normal 9 2 4 4 2 3 2 2" xfId="42844" xr:uid="{00000000-0005-0000-0000-0000A4910000}"/>
    <cellStyle name="Normal 9 2 4 4 2 3 3" xfId="14345" xr:uid="{00000000-0005-0000-0000-0000A5910000}"/>
    <cellStyle name="Normal 9 2 4 4 2 3 3 2" xfId="37529" xr:uid="{00000000-0005-0000-0000-0000A6910000}"/>
    <cellStyle name="Normal 9 2 4 4 2 3 4" xfId="32219" xr:uid="{00000000-0005-0000-0000-0000A7910000}"/>
    <cellStyle name="Normal 9 2 4 4 2 3 5" xfId="26904" xr:uid="{00000000-0005-0000-0000-0000A8910000}"/>
    <cellStyle name="Normal 9 2 4 4 2 4" xfId="16126" xr:uid="{00000000-0005-0000-0000-0000A9910000}"/>
    <cellStyle name="Normal 9 2 4 4 2 4 2" xfId="39313" xr:uid="{00000000-0005-0000-0000-0000AA910000}"/>
    <cellStyle name="Normal 9 2 4 4 2 5" xfId="10817" xr:uid="{00000000-0005-0000-0000-0000AB910000}"/>
    <cellStyle name="Normal 9 2 4 4 2 5 2" xfId="33998" xr:uid="{00000000-0005-0000-0000-0000AC910000}"/>
    <cellStyle name="Normal 9 2 4 4 2 6" xfId="21444" xr:uid="{00000000-0005-0000-0000-0000AD910000}"/>
    <cellStyle name="Normal 9 2 4 4 2 6 2" xfId="28688" xr:uid="{00000000-0005-0000-0000-0000AE910000}"/>
    <cellStyle name="Normal 9 2 4 4 2 7" xfId="23373" xr:uid="{00000000-0005-0000-0000-0000AF910000}"/>
    <cellStyle name="Normal 9 2 4 4 2 8" xfId="44639" xr:uid="{00000000-0005-0000-0000-0000B0910000}"/>
    <cellStyle name="Normal 9 2 4 4 2 9" xfId="5603" xr:uid="{00000000-0005-0000-0000-0000B1910000}"/>
    <cellStyle name="Normal 9 2 4 4 3" xfId="6610" xr:uid="{00000000-0005-0000-0000-0000B2910000}"/>
    <cellStyle name="Normal 9 2 4 4 3 2" xfId="17012" xr:uid="{00000000-0005-0000-0000-0000B3910000}"/>
    <cellStyle name="Normal 9 2 4 4 3 2 2" xfId="40264" xr:uid="{00000000-0005-0000-0000-0000B4910000}"/>
    <cellStyle name="Normal 9 2 4 4 3 3" xfId="11766" xr:uid="{00000000-0005-0000-0000-0000B5910000}"/>
    <cellStyle name="Normal 9 2 4 4 3 3 2" xfId="34949" xr:uid="{00000000-0005-0000-0000-0000B6910000}"/>
    <cellStyle name="Normal 9 2 4 4 3 4" xfId="29639" xr:uid="{00000000-0005-0000-0000-0000B7910000}"/>
    <cellStyle name="Normal 9 2 4 4 3 5" xfId="24324" xr:uid="{00000000-0005-0000-0000-0000B8910000}"/>
    <cellStyle name="Normal 9 2 4 4 4" xfId="8301" xr:uid="{00000000-0005-0000-0000-0000B9910000}"/>
    <cellStyle name="Normal 9 2 4 4 4 2" xfId="18687" xr:uid="{00000000-0005-0000-0000-0000BA910000}"/>
    <cellStyle name="Normal 9 2 4 4 4 2 2" xfId="42032" xr:uid="{00000000-0005-0000-0000-0000BB910000}"/>
    <cellStyle name="Normal 9 2 4 4 4 3" xfId="13533" xr:uid="{00000000-0005-0000-0000-0000BC910000}"/>
    <cellStyle name="Normal 9 2 4 4 4 3 2" xfId="36717" xr:uid="{00000000-0005-0000-0000-0000BD910000}"/>
    <cellStyle name="Normal 9 2 4 4 4 4" xfId="31407" xr:uid="{00000000-0005-0000-0000-0000BE910000}"/>
    <cellStyle name="Normal 9 2 4 4 4 5" xfId="26092" xr:uid="{00000000-0005-0000-0000-0000BF910000}"/>
    <cellStyle name="Normal 9 2 4 4 5" xfId="15314" xr:uid="{00000000-0005-0000-0000-0000C0910000}"/>
    <cellStyle name="Normal 9 2 4 4 5 2" xfId="38501" xr:uid="{00000000-0005-0000-0000-0000C1910000}"/>
    <cellStyle name="Normal 9 2 4 4 6" xfId="10005" xr:uid="{00000000-0005-0000-0000-0000C2910000}"/>
    <cellStyle name="Normal 9 2 4 4 6 2" xfId="33186" xr:uid="{00000000-0005-0000-0000-0000C3910000}"/>
    <cellStyle name="Normal 9 2 4 4 7" xfId="20632" xr:uid="{00000000-0005-0000-0000-0000C4910000}"/>
    <cellStyle name="Normal 9 2 4 4 7 2" xfId="27876" xr:uid="{00000000-0005-0000-0000-0000C5910000}"/>
    <cellStyle name="Normal 9 2 4 4 8" xfId="22561" xr:uid="{00000000-0005-0000-0000-0000C6910000}"/>
    <cellStyle name="Normal 9 2 4 4 9" xfId="43827" xr:uid="{00000000-0005-0000-0000-0000C7910000}"/>
    <cellStyle name="Normal 9 2 4 5" xfId="617" xr:uid="{00000000-0005-0000-0000-0000C8910000}"/>
    <cellStyle name="Normal 9 2 4 5 10" xfId="2581" xr:uid="{00000000-0005-0000-0000-0000C9910000}"/>
    <cellStyle name="Normal 9 2 4 5 2" xfId="6211" xr:uid="{00000000-0005-0000-0000-0000CA910000}"/>
    <cellStyle name="Normal 9 2 4 5 2 2" xfId="16654" xr:uid="{00000000-0005-0000-0000-0000CB910000}"/>
    <cellStyle name="Normal 9 2 4 5 2 2 2" xfId="39858" xr:uid="{00000000-0005-0000-0000-0000CC910000}"/>
    <cellStyle name="Normal 9 2 4 5 2 3" xfId="11360" xr:uid="{00000000-0005-0000-0000-0000CD910000}"/>
    <cellStyle name="Normal 9 2 4 5 2 3 2" xfId="34543" xr:uid="{00000000-0005-0000-0000-0000CE910000}"/>
    <cellStyle name="Normal 9 2 4 5 2 4" xfId="29233" xr:uid="{00000000-0005-0000-0000-0000CF910000}"/>
    <cellStyle name="Normal 9 2 4 5 2 5" xfId="23918" xr:uid="{00000000-0005-0000-0000-0000D0910000}"/>
    <cellStyle name="Normal 9 2 4 5 3" xfId="7943" xr:uid="{00000000-0005-0000-0000-0000D1910000}"/>
    <cellStyle name="Normal 9 2 4 5 3 2" xfId="18282" xr:uid="{00000000-0005-0000-0000-0000D2910000}"/>
    <cellStyle name="Normal 9 2 4 5 3 2 2" xfId="41626" xr:uid="{00000000-0005-0000-0000-0000D3910000}"/>
    <cellStyle name="Normal 9 2 4 5 3 3" xfId="13127" xr:uid="{00000000-0005-0000-0000-0000D4910000}"/>
    <cellStyle name="Normal 9 2 4 5 3 3 2" xfId="36311" xr:uid="{00000000-0005-0000-0000-0000D5910000}"/>
    <cellStyle name="Normal 9 2 4 5 3 4" xfId="31001" xr:uid="{00000000-0005-0000-0000-0000D6910000}"/>
    <cellStyle name="Normal 9 2 4 5 3 5" xfId="25686" xr:uid="{00000000-0005-0000-0000-0000D7910000}"/>
    <cellStyle name="Normal 9 2 4 5 4" xfId="14908" xr:uid="{00000000-0005-0000-0000-0000D8910000}"/>
    <cellStyle name="Normal 9 2 4 5 4 2" xfId="38095" xr:uid="{00000000-0005-0000-0000-0000D9910000}"/>
    <cellStyle name="Normal 9 2 4 5 5" xfId="9599" xr:uid="{00000000-0005-0000-0000-0000DA910000}"/>
    <cellStyle name="Normal 9 2 4 5 5 2" xfId="32780" xr:uid="{00000000-0005-0000-0000-0000DB910000}"/>
    <cellStyle name="Normal 9 2 4 5 6" xfId="20226" xr:uid="{00000000-0005-0000-0000-0000DC910000}"/>
    <cellStyle name="Normal 9 2 4 5 6 2" xfId="27470" xr:uid="{00000000-0005-0000-0000-0000DD910000}"/>
    <cellStyle name="Normal 9 2 4 5 7" xfId="22155" xr:uid="{00000000-0005-0000-0000-0000DE910000}"/>
    <cellStyle name="Normal 9 2 4 5 8" xfId="43421" xr:uid="{00000000-0005-0000-0000-0000DF910000}"/>
    <cellStyle name="Normal 9 2 4 5 9" xfId="5604" xr:uid="{00000000-0005-0000-0000-0000E0910000}"/>
    <cellStyle name="Normal 9 2 4 6" xfId="1444" xr:uid="{00000000-0005-0000-0000-0000E1910000}"/>
    <cellStyle name="Normal 9 2 4 6 10" xfId="3393" xr:uid="{00000000-0005-0000-0000-0000E2910000}"/>
    <cellStyle name="Normal 9 2 4 6 2" xfId="7010" xr:uid="{00000000-0005-0000-0000-0000E3910000}"/>
    <cellStyle name="Normal 9 2 4 6 2 2" xfId="17382" xr:uid="{00000000-0005-0000-0000-0000E4910000}"/>
    <cellStyle name="Normal 9 2 4 6 2 2 2" xfId="40670" xr:uid="{00000000-0005-0000-0000-0000E5910000}"/>
    <cellStyle name="Normal 9 2 4 6 2 3" xfId="12172" xr:uid="{00000000-0005-0000-0000-0000E6910000}"/>
    <cellStyle name="Normal 9 2 4 6 2 3 2" xfId="35355" xr:uid="{00000000-0005-0000-0000-0000E7910000}"/>
    <cellStyle name="Normal 9 2 4 6 2 4" xfId="30045" xr:uid="{00000000-0005-0000-0000-0000E8910000}"/>
    <cellStyle name="Normal 9 2 4 6 2 5" xfId="24730" xr:uid="{00000000-0005-0000-0000-0000E9910000}"/>
    <cellStyle name="Normal 9 2 4 6 3" xfId="8671" xr:uid="{00000000-0005-0000-0000-0000EA910000}"/>
    <cellStyle name="Normal 9 2 4 6 3 2" xfId="19093" xr:uid="{00000000-0005-0000-0000-0000EB910000}"/>
    <cellStyle name="Normal 9 2 4 6 3 2 2" xfId="42438" xr:uid="{00000000-0005-0000-0000-0000EC910000}"/>
    <cellStyle name="Normal 9 2 4 6 3 3" xfId="13939" xr:uid="{00000000-0005-0000-0000-0000ED910000}"/>
    <cellStyle name="Normal 9 2 4 6 3 3 2" xfId="37123" xr:uid="{00000000-0005-0000-0000-0000EE910000}"/>
    <cellStyle name="Normal 9 2 4 6 3 4" xfId="31813" xr:uid="{00000000-0005-0000-0000-0000EF910000}"/>
    <cellStyle name="Normal 9 2 4 6 3 5" xfId="26498" xr:uid="{00000000-0005-0000-0000-0000F0910000}"/>
    <cellStyle name="Normal 9 2 4 6 4" xfId="15720" xr:uid="{00000000-0005-0000-0000-0000F1910000}"/>
    <cellStyle name="Normal 9 2 4 6 4 2" xfId="38907" xr:uid="{00000000-0005-0000-0000-0000F2910000}"/>
    <cellStyle name="Normal 9 2 4 6 5" xfId="10411" xr:uid="{00000000-0005-0000-0000-0000F3910000}"/>
    <cellStyle name="Normal 9 2 4 6 5 2" xfId="33592" xr:uid="{00000000-0005-0000-0000-0000F4910000}"/>
    <cellStyle name="Normal 9 2 4 6 6" xfId="21038" xr:uid="{00000000-0005-0000-0000-0000F5910000}"/>
    <cellStyle name="Normal 9 2 4 6 6 2" xfId="28282" xr:uid="{00000000-0005-0000-0000-0000F6910000}"/>
    <cellStyle name="Normal 9 2 4 6 7" xfId="22967" xr:uid="{00000000-0005-0000-0000-0000F7910000}"/>
    <cellStyle name="Normal 9 2 4 6 8" xfId="44233" xr:uid="{00000000-0005-0000-0000-0000F8910000}"/>
    <cellStyle name="Normal 9 2 4 6 9" xfId="5605" xr:uid="{00000000-0005-0000-0000-0000F9910000}"/>
    <cellStyle name="Normal 9 2 4 7" xfId="6078" xr:uid="{00000000-0005-0000-0000-0000FA910000}"/>
    <cellStyle name="Normal 9 2 4 7 2" xfId="16533" xr:uid="{00000000-0005-0000-0000-0000FB910000}"/>
    <cellStyle name="Normal 9 2 4 7 2 2" xfId="39724" xr:uid="{00000000-0005-0000-0000-0000FC910000}"/>
    <cellStyle name="Normal 9 2 4 7 3" xfId="11226" xr:uid="{00000000-0005-0000-0000-0000FD910000}"/>
    <cellStyle name="Normal 9 2 4 7 3 2" xfId="34409" xr:uid="{00000000-0005-0000-0000-0000FE910000}"/>
    <cellStyle name="Normal 9 2 4 7 4" xfId="29099" xr:uid="{00000000-0005-0000-0000-0000FF910000}"/>
    <cellStyle name="Normal 9 2 4 7 5" xfId="23784" xr:uid="{00000000-0005-0000-0000-000000920000}"/>
    <cellStyle name="Normal 9 2 4 8" xfId="7822" xr:uid="{00000000-0005-0000-0000-000001920000}"/>
    <cellStyle name="Normal 9 2 4 8 2" xfId="18149" xr:uid="{00000000-0005-0000-0000-000002920000}"/>
    <cellStyle name="Normal 9 2 4 8 2 2" xfId="41492" xr:uid="{00000000-0005-0000-0000-000003920000}"/>
    <cellStyle name="Normal 9 2 4 8 3" xfId="12993" xr:uid="{00000000-0005-0000-0000-000004920000}"/>
    <cellStyle name="Normal 9 2 4 8 3 2" xfId="36177" xr:uid="{00000000-0005-0000-0000-000005920000}"/>
    <cellStyle name="Normal 9 2 4 8 4" xfId="30867" xr:uid="{00000000-0005-0000-0000-000006920000}"/>
    <cellStyle name="Normal 9 2 4 8 5" xfId="25552" xr:uid="{00000000-0005-0000-0000-000007920000}"/>
    <cellStyle name="Normal 9 2 4 9" xfId="14774" xr:uid="{00000000-0005-0000-0000-000008920000}"/>
    <cellStyle name="Normal 9 2 4 9 2" xfId="37961" xr:uid="{00000000-0005-0000-0000-000009920000}"/>
    <cellStyle name="Normal 9 2 5" xfId="705" xr:uid="{00000000-0005-0000-0000-00000A920000}"/>
    <cellStyle name="Normal 9 2 5 10" xfId="43506" xr:uid="{00000000-0005-0000-0000-00000B920000}"/>
    <cellStyle name="Normal 9 2 5 11" xfId="5606" xr:uid="{00000000-0005-0000-0000-00000C920000}"/>
    <cellStyle name="Normal 9 2 5 12" xfId="2666" xr:uid="{00000000-0005-0000-0000-00000D920000}"/>
    <cellStyle name="Normal 9 2 5 2" xfId="1121" xr:uid="{00000000-0005-0000-0000-00000E920000}"/>
    <cellStyle name="Normal 9 2 5 2 10" xfId="5607" xr:uid="{00000000-0005-0000-0000-00000F920000}"/>
    <cellStyle name="Normal 9 2 5 2 11" xfId="3072" xr:uid="{00000000-0005-0000-0000-000010920000}"/>
    <cellStyle name="Normal 9 2 5 2 2" xfId="1936" xr:uid="{00000000-0005-0000-0000-000011920000}"/>
    <cellStyle name="Normal 9 2 5 2 2 10" xfId="3884" xr:uid="{00000000-0005-0000-0000-000012920000}"/>
    <cellStyle name="Normal 9 2 5 2 2 2" xfId="7494" xr:uid="{00000000-0005-0000-0000-000013920000}"/>
    <cellStyle name="Normal 9 2 5 2 2 2 2" xfId="17837" xr:uid="{00000000-0005-0000-0000-000014920000}"/>
    <cellStyle name="Normal 9 2 5 2 2 2 2 2" xfId="41161" xr:uid="{00000000-0005-0000-0000-000015920000}"/>
    <cellStyle name="Normal 9 2 5 2 2 2 3" xfId="12663" xr:uid="{00000000-0005-0000-0000-000016920000}"/>
    <cellStyle name="Normal 9 2 5 2 2 2 3 2" xfId="35846" xr:uid="{00000000-0005-0000-0000-000017920000}"/>
    <cellStyle name="Normal 9 2 5 2 2 2 4" xfId="30536" xr:uid="{00000000-0005-0000-0000-000018920000}"/>
    <cellStyle name="Normal 9 2 5 2 2 2 5" xfId="25221" xr:uid="{00000000-0005-0000-0000-000019920000}"/>
    <cellStyle name="Normal 9 2 5 2 2 3" xfId="9127" xr:uid="{00000000-0005-0000-0000-00001A920000}"/>
    <cellStyle name="Normal 9 2 5 2 2 3 2" xfId="19584" xr:uid="{00000000-0005-0000-0000-00001B920000}"/>
    <cellStyle name="Normal 9 2 5 2 2 3 2 2" xfId="42929" xr:uid="{00000000-0005-0000-0000-00001C920000}"/>
    <cellStyle name="Normal 9 2 5 2 2 3 3" xfId="14430" xr:uid="{00000000-0005-0000-0000-00001D920000}"/>
    <cellStyle name="Normal 9 2 5 2 2 3 3 2" xfId="37614" xr:uid="{00000000-0005-0000-0000-00001E920000}"/>
    <cellStyle name="Normal 9 2 5 2 2 3 4" xfId="32304" xr:uid="{00000000-0005-0000-0000-00001F920000}"/>
    <cellStyle name="Normal 9 2 5 2 2 3 5" xfId="26989" xr:uid="{00000000-0005-0000-0000-000020920000}"/>
    <cellStyle name="Normal 9 2 5 2 2 4" xfId="16211" xr:uid="{00000000-0005-0000-0000-000021920000}"/>
    <cellStyle name="Normal 9 2 5 2 2 4 2" xfId="39398" xr:uid="{00000000-0005-0000-0000-000022920000}"/>
    <cellStyle name="Normal 9 2 5 2 2 5" xfId="10902" xr:uid="{00000000-0005-0000-0000-000023920000}"/>
    <cellStyle name="Normal 9 2 5 2 2 5 2" xfId="34083" xr:uid="{00000000-0005-0000-0000-000024920000}"/>
    <cellStyle name="Normal 9 2 5 2 2 6" xfId="21529" xr:uid="{00000000-0005-0000-0000-000025920000}"/>
    <cellStyle name="Normal 9 2 5 2 2 6 2" xfId="28773" xr:uid="{00000000-0005-0000-0000-000026920000}"/>
    <cellStyle name="Normal 9 2 5 2 2 7" xfId="23458" xr:uid="{00000000-0005-0000-0000-000027920000}"/>
    <cellStyle name="Normal 9 2 5 2 2 8" xfId="44724" xr:uid="{00000000-0005-0000-0000-000028920000}"/>
    <cellStyle name="Normal 9 2 5 2 2 9" xfId="5608" xr:uid="{00000000-0005-0000-0000-000029920000}"/>
    <cellStyle name="Normal 9 2 5 2 3" xfId="6694" xr:uid="{00000000-0005-0000-0000-00002A920000}"/>
    <cellStyle name="Normal 9 2 5 2 3 2" xfId="17085" xr:uid="{00000000-0005-0000-0000-00002B920000}"/>
    <cellStyle name="Normal 9 2 5 2 3 2 2" xfId="40349" xr:uid="{00000000-0005-0000-0000-00002C920000}"/>
    <cellStyle name="Normal 9 2 5 2 3 3" xfId="11851" xr:uid="{00000000-0005-0000-0000-00002D920000}"/>
    <cellStyle name="Normal 9 2 5 2 3 3 2" xfId="35034" xr:uid="{00000000-0005-0000-0000-00002E920000}"/>
    <cellStyle name="Normal 9 2 5 2 3 4" xfId="29724" xr:uid="{00000000-0005-0000-0000-00002F920000}"/>
    <cellStyle name="Normal 9 2 5 2 3 5" xfId="24409" xr:uid="{00000000-0005-0000-0000-000030920000}"/>
    <cellStyle name="Normal 9 2 5 2 4" xfId="8374" xr:uid="{00000000-0005-0000-0000-000031920000}"/>
    <cellStyle name="Normal 9 2 5 2 4 2" xfId="18772" xr:uid="{00000000-0005-0000-0000-000032920000}"/>
    <cellStyle name="Normal 9 2 5 2 4 2 2" xfId="42117" xr:uid="{00000000-0005-0000-0000-000033920000}"/>
    <cellStyle name="Normal 9 2 5 2 4 3" xfId="13618" xr:uid="{00000000-0005-0000-0000-000034920000}"/>
    <cellStyle name="Normal 9 2 5 2 4 3 2" xfId="36802" xr:uid="{00000000-0005-0000-0000-000035920000}"/>
    <cellStyle name="Normal 9 2 5 2 4 4" xfId="31492" xr:uid="{00000000-0005-0000-0000-000036920000}"/>
    <cellStyle name="Normal 9 2 5 2 4 5" xfId="26177" xr:uid="{00000000-0005-0000-0000-000037920000}"/>
    <cellStyle name="Normal 9 2 5 2 5" xfId="15399" xr:uid="{00000000-0005-0000-0000-000038920000}"/>
    <cellStyle name="Normal 9 2 5 2 5 2" xfId="38586" xr:uid="{00000000-0005-0000-0000-000039920000}"/>
    <cellStyle name="Normal 9 2 5 2 6" xfId="10090" xr:uid="{00000000-0005-0000-0000-00003A920000}"/>
    <cellStyle name="Normal 9 2 5 2 6 2" xfId="33271" xr:uid="{00000000-0005-0000-0000-00003B920000}"/>
    <cellStyle name="Normal 9 2 5 2 7" xfId="20717" xr:uid="{00000000-0005-0000-0000-00003C920000}"/>
    <cellStyle name="Normal 9 2 5 2 7 2" xfId="27961" xr:uid="{00000000-0005-0000-0000-00003D920000}"/>
    <cellStyle name="Normal 9 2 5 2 8" xfId="22646" xr:uid="{00000000-0005-0000-0000-00003E920000}"/>
    <cellStyle name="Normal 9 2 5 2 9" xfId="43912" xr:uid="{00000000-0005-0000-0000-00003F920000}"/>
    <cellStyle name="Normal 9 2 5 3" xfId="1529" xr:uid="{00000000-0005-0000-0000-000040920000}"/>
    <cellStyle name="Normal 9 2 5 3 10" xfId="3478" xr:uid="{00000000-0005-0000-0000-000041920000}"/>
    <cellStyle name="Normal 9 2 5 3 2" xfId="7094" xr:uid="{00000000-0005-0000-0000-000042920000}"/>
    <cellStyle name="Normal 9 2 5 3 2 2" xfId="17455" xr:uid="{00000000-0005-0000-0000-000043920000}"/>
    <cellStyle name="Normal 9 2 5 3 2 2 2" xfId="40755" xr:uid="{00000000-0005-0000-0000-000044920000}"/>
    <cellStyle name="Normal 9 2 5 3 2 3" xfId="12257" xr:uid="{00000000-0005-0000-0000-000045920000}"/>
    <cellStyle name="Normal 9 2 5 3 2 3 2" xfId="35440" xr:uid="{00000000-0005-0000-0000-000046920000}"/>
    <cellStyle name="Normal 9 2 5 3 2 4" xfId="30130" xr:uid="{00000000-0005-0000-0000-000047920000}"/>
    <cellStyle name="Normal 9 2 5 3 2 5" xfId="24815" xr:uid="{00000000-0005-0000-0000-000048920000}"/>
    <cellStyle name="Normal 9 2 5 3 3" xfId="8744" xr:uid="{00000000-0005-0000-0000-000049920000}"/>
    <cellStyle name="Normal 9 2 5 3 3 2" xfId="19178" xr:uid="{00000000-0005-0000-0000-00004A920000}"/>
    <cellStyle name="Normal 9 2 5 3 3 2 2" xfId="42523" xr:uid="{00000000-0005-0000-0000-00004B920000}"/>
    <cellStyle name="Normal 9 2 5 3 3 3" xfId="14024" xr:uid="{00000000-0005-0000-0000-00004C920000}"/>
    <cellStyle name="Normal 9 2 5 3 3 3 2" xfId="37208" xr:uid="{00000000-0005-0000-0000-00004D920000}"/>
    <cellStyle name="Normal 9 2 5 3 3 4" xfId="31898" xr:uid="{00000000-0005-0000-0000-00004E920000}"/>
    <cellStyle name="Normal 9 2 5 3 3 5" xfId="26583" xr:uid="{00000000-0005-0000-0000-00004F920000}"/>
    <cellStyle name="Normal 9 2 5 3 4" xfId="15805" xr:uid="{00000000-0005-0000-0000-000050920000}"/>
    <cellStyle name="Normal 9 2 5 3 4 2" xfId="38992" xr:uid="{00000000-0005-0000-0000-000051920000}"/>
    <cellStyle name="Normal 9 2 5 3 5" xfId="10496" xr:uid="{00000000-0005-0000-0000-000052920000}"/>
    <cellStyle name="Normal 9 2 5 3 5 2" xfId="33677" xr:uid="{00000000-0005-0000-0000-000053920000}"/>
    <cellStyle name="Normal 9 2 5 3 6" xfId="21123" xr:uid="{00000000-0005-0000-0000-000054920000}"/>
    <cellStyle name="Normal 9 2 5 3 6 2" xfId="28367" xr:uid="{00000000-0005-0000-0000-000055920000}"/>
    <cellStyle name="Normal 9 2 5 3 7" xfId="23052" xr:uid="{00000000-0005-0000-0000-000056920000}"/>
    <cellStyle name="Normal 9 2 5 3 8" xfId="44318" xr:uid="{00000000-0005-0000-0000-000057920000}"/>
    <cellStyle name="Normal 9 2 5 3 9" xfId="5609" xr:uid="{00000000-0005-0000-0000-000058920000}"/>
    <cellStyle name="Normal 9 2 5 4" xfId="6295" xr:uid="{00000000-0005-0000-0000-000059920000}"/>
    <cellStyle name="Normal 9 2 5 4 2" xfId="16727" xr:uid="{00000000-0005-0000-0000-00005A920000}"/>
    <cellStyle name="Normal 9 2 5 4 2 2" xfId="39943" xr:uid="{00000000-0005-0000-0000-00005B920000}"/>
    <cellStyle name="Normal 9 2 5 4 3" xfId="11445" xr:uid="{00000000-0005-0000-0000-00005C920000}"/>
    <cellStyle name="Normal 9 2 5 4 3 2" xfId="34628" xr:uid="{00000000-0005-0000-0000-00005D920000}"/>
    <cellStyle name="Normal 9 2 5 4 4" xfId="29318" xr:uid="{00000000-0005-0000-0000-00005E920000}"/>
    <cellStyle name="Normal 9 2 5 4 5" xfId="24003" xr:uid="{00000000-0005-0000-0000-00005F920000}"/>
    <cellStyle name="Normal 9 2 5 5" xfId="8016" xr:uid="{00000000-0005-0000-0000-000060920000}"/>
    <cellStyle name="Normal 9 2 5 5 2" xfId="18367" xr:uid="{00000000-0005-0000-0000-000061920000}"/>
    <cellStyle name="Normal 9 2 5 5 2 2" xfId="41711" xr:uid="{00000000-0005-0000-0000-000062920000}"/>
    <cellStyle name="Normal 9 2 5 5 3" xfId="13212" xr:uid="{00000000-0005-0000-0000-000063920000}"/>
    <cellStyle name="Normal 9 2 5 5 3 2" xfId="36396" xr:uid="{00000000-0005-0000-0000-000064920000}"/>
    <cellStyle name="Normal 9 2 5 5 4" xfId="31086" xr:uid="{00000000-0005-0000-0000-000065920000}"/>
    <cellStyle name="Normal 9 2 5 5 5" xfId="25771" xr:uid="{00000000-0005-0000-0000-000066920000}"/>
    <cellStyle name="Normal 9 2 5 6" xfId="14993" xr:uid="{00000000-0005-0000-0000-000067920000}"/>
    <cellStyle name="Normal 9 2 5 6 2" xfId="38180" xr:uid="{00000000-0005-0000-0000-000068920000}"/>
    <cellStyle name="Normal 9 2 5 7" xfId="9684" xr:uid="{00000000-0005-0000-0000-000069920000}"/>
    <cellStyle name="Normal 9 2 5 7 2" xfId="32865" xr:uid="{00000000-0005-0000-0000-00006A920000}"/>
    <cellStyle name="Normal 9 2 5 8" xfId="20311" xr:uid="{00000000-0005-0000-0000-00006B920000}"/>
    <cellStyle name="Normal 9 2 5 8 2" xfId="27555" xr:uid="{00000000-0005-0000-0000-00006C920000}"/>
    <cellStyle name="Normal 9 2 5 9" xfId="22240" xr:uid="{00000000-0005-0000-0000-00006D920000}"/>
    <cellStyle name="Normal 9 2 6" xfId="842" xr:uid="{00000000-0005-0000-0000-00006E920000}"/>
    <cellStyle name="Normal 9 2 6 10" xfId="43635" xr:uid="{00000000-0005-0000-0000-00006F920000}"/>
    <cellStyle name="Normal 9 2 6 11" xfId="5610" xr:uid="{00000000-0005-0000-0000-000070920000}"/>
    <cellStyle name="Normal 9 2 6 12" xfId="2795" xr:uid="{00000000-0005-0000-0000-000071920000}"/>
    <cellStyle name="Normal 9 2 6 2" xfId="1250" xr:uid="{00000000-0005-0000-0000-000072920000}"/>
    <cellStyle name="Normal 9 2 6 2 10" xfId="5611" xr:uid="{00000000-0005-0000-0000-000073920000}"/>
    <cellStyle name="Normal 9 2 6 2 11" xfId="3201" xr:uid="{00000000-0005-0000-0000-000074920000}"/>
    <cellStyle name="Normal 9 2 6 2 2" xfId="2065" xr:uid="{00000000-0005-0000-0000-000075920000}"/>
    <cellStyle name="Normal 9 2 6 2 2 10" xfId="4013" xr:uid="{00000000-0005-0000-0000-000076920000}"/>
    <cellStyle name="Normal 9 2 6 2 2 2" xfId="7621" xr:uid="{00000000-0005-0000-0000-000077920000}"/>
    <cellStyle name="Normal 9 2 6 2 2 2 2" xfId="17954" xr:uid="{00000000-0005-0000-0000-000078920000}"/>
    <cellStyle name="Normal 9 2 6 2 2 2 2 2" xfId="41290" xr:uid="{00000000-0005-0000-0000-000079920000}"/>
    <cellStyle name="Normal 9 2 6 2 2 2 3" xfId="12792" xr:uid="{00000000-0005-0000-0000-00007A920000}"/>
    <cellStyle name="Normal 9 2 6 2 2 2 3 2" xfId="35975" xr:uid="{00000000-0005-0000-0000-00007B920000}"/>
    <cellStyle name="Normal 9 2 6 2 2 2 4" xfId="30665" xr:uid="{00000000-0005-0000-0000-00007C920000}"/>
    <cellStyle name="Normal 9 2 6 2 2 2 5" xfId="25350" xr:uid="{00000000-0005-0000-0000-00007D920000}"/>
    <cellStyle name="Normal 9 2 6 2 2 3" xfId="9244" xr:uid="{00000000-0005-0000-0000-00007E920000}"/>
    <cellStyle name="Normal 9 2 6 2 2 3 2" xfId="19713" xr:uid="{00000000-0005-0000-0000-00007F920000}"/>
    <cellStyle name="Normal 9 2 6 2 2 3 2 2" xfId="43058" xr:uid="{00000000-0005-0000-0000-000080920000}"/>
    <cellStyle name="Normal 9 2 6 2 2 3 3" xfId="14559" xr:uid="{00000000-0005-0000-0000-000081920000}"/>
    <cellStyle name="Normal 9 2 6 2 2 3 3 2" xfId="37743" xr:uid="{00000000-0005-0000-0000-000082920000}"/>
    <cellStyle name="Normal 9 2 6 2 2 3 4" xfId="32433" xr:uid="{00000000-0005-0000-0000-000083920000}"/>
    <cellStyle name="Normal 9 2 6 2 2 3 5" xfId="27118" xr:uid="{00000000-0005-0000-0000-000084920000}"/>
    <cellStyle name="Normal 9 2 6 2 2 4" xfId="16340" xr:uid="{00000000-0005-0000-0000-000085920000}"/>
    <cellStyle name="Normal 9 2 6 2 2 4 2" xfId="39527" xr:uid="{00000000-0005-0000-0000-000086920000}"/>
    <cellStyle name="Normal 9 2 6 2 2 5" xfId="11031" xr:uid="{00000000-0005-0000-0000-000087920000}"/>
    <cellStyle name="Normal 9 2 6 2 2 5 2" xfId="34212" xr:uid="{00000000-0005-0000-0000-000088920000}"/>
    <cellStyle name="Normal 9 2 6 2 2 6" xfId="21658" xr:uid="{00000000-0005-0000-0000-000089920000}"/>
    <cellStyle name="Normal 9 2 6 2 2 6 2" xfId="28902" xr:uid="{00000000-0005-0000-0000-00008A920000}"/>
    <cellStyle name="Normal 9 2 6 2 2 7" xfId="23587" xr:uid="{00000000-0005-0000-0000-00008B920000}"/>
    <cellStyle name="Normal 9 2 6 2 2 8" xfId="44853" xr:uid="{00000000-0005-0000-0000-00008C920000}"/>
    <cellStyle name="Normal 9 2 6 2 2 9" xfId="5612" xr:uid="{00000000-0005-0000-0000-00008D920000}"/>
    <cellStyle name="Normal 9 2 6 2 3" xfId="6821" xr:uid="{00000000-0005-0000-0000-00008E920000}"/>
    <cellStyle name="Normal 9 2 6 2 3 2" xfId="17190" xr:uid="{00000000-0005-0000-0000-00008F920000}"/>
    <cellStyle name="Normal 9 2 6 2 3 2 2" xfId="40478" xr:uid="{00000000-0005-0000-0000-000090920000}"/>
    <cellStyle name="Normal 9 2 6 2 3 3" xfId="11980" xr:uid="{00000000-0005-0000-0000-000091920000}"/>
    <cellStyle name="Normal 9 2 6 2 3 3 2" xfId="35163" xr:uid="{00000000-0005-0000-0000-000092920000}"/>
    <cellStyle name="Normal 9 2 6 2 3 4" xfId="29853" xr:uid="{00000000-0005-0000-0000-000093920000}"/>
    <cellStyle name="Normal 9 2 6 2 3 5" xfId="24538" xr:uid="{00000000-0005-0000-0000-000094920000}"/>
    <cellStyle name="Normal 9 2 6 2 4" xfId="8479" xr:uid="{00000000-0005-0000-0000-000095920000}"/>
    <cellStyle name="Normal 9 2 6 2 4 2" xfId="18901" xr:uid="{00000000-0005-0000-0000-000096920000}"/>
    <cellStyle name="Normal 9 2 6 2 4 2 2" xfId="42246" xr:uid="{00000000-0005-0000-0000-000097920000}"/>
    <cellStyle name="Normal 9 2 6 2 4 3" xfId="13747" xr:uid="{00000000-0005-0000-0000-000098920000}"/>
    <cellStyle name="Normal 9 2 6 2 4 3 2" xfId="36931" xr:uid="{00000000-0005-0000-0000-000099920000}"/>
    <cellStyle name="Normal 9 2 6 2 4 4" xfId="31621" xr:uid="{00000000-0005-0000-0000-00009A920000}"/>
    <cellStyle name="Normal 9 2 6 2 4 5" xfId="26306" xr:uid="{00000000-0005-0000-0000-00009B920000}"/>
    <cellStyle name="Normal 9 2 6 2 5" xfId="15528" xr:uid="{00000000-0005-0000-0000-00009C920000}"/>
    <cellStyle name="Normal 9 2 6 2 5 2" xfId="38715" xr:uid="{00000000-0005-0000-0000-00009D920000}"/>
    <cellStyle name="Normal 9 2 6 2 6" xfId="10219" xr:uid="{00000000-0005-0000-0000-00009E920000}"/>
    <cellStyle name="Normal 9 2 6 2 6 2" xfId="33400" xr:uid="{00000000-0005-0000-0000-00009F920000}"/>
    <cellStyle name="Normal 9 2 6 2 7" xfId="20846" xr:uid="{00000000-0005-0000-0000-0000A0920000}"/>
    <cellStyle name="Normal 9 2 6 2 7 2" xfId="28090" xr:uid="{00000000-0005-0000-0000-0000A1920000}"/>
    <cellStyle name="Normal 9 2 6 2 8" xfId="22775" xr:uid="{00000000-0005-0000-0000-0000A2920000}"/>
    <cellStyle name="Normal 9 2 6 2 9" xfId="44041" xr:uid="{00000000-0005-0000-0000-0000A3920000}"/>
    <cellStyle name="Normal 9 2 6 3" xfId="1658" xr:uid="{00000000-0005-0000-0000-0000A4920000}"/>
    <cellStyle name="Normal 9 2 6 3 10" xfId="3607" xr:uid="{00000000-0005-0000-0000-0000A5920000}"/>
    <cellStyle name="Normal 9 2 6 3 2" xfId="7221" xr:uid="{00000000-0005-0000-0000-0000A6920000}"/>
    <cellStyle name="Normal 9 2 6 3 2 2" xfId="17572" xr:uid="{00000000-0005-0000-0000-0000A7920000}"/>
    <cellStyle name="Normal 9 2 6 3 2 2 2" xfId="40884" xr:uid="{00000000-0005-0000-0000-0000A8920000}"/>
    <cellStyle name="Normal 9 2 6 3 2 3" xfId="12386" xr:uid="{00000000-0005-0000-0000-0000A9920000}"/>
    <cellStyle name="Normal 9 2 6 3 2 3 2" xfId="35569" xr:uid="{00000000-0005-0000-0000-0000AA920000}"/>
    <cellStyle name="Normal 9 2 6 3 2 4" xfId="30259" xr:uid="{00000000-0005-0000-0000-0000AB920000}"/>
    <cellStyle name="Normal 9 2 6 3 2 5" xfId="24944" xr:uid="{00000000-0005-0000-0000-0000AC920000}"/>
    <cellStyle name="Normal 9 2 6 3 3" xfId="8861" xr:uid="{00000000-0005-0000-0000-0000AD920000}"/>
    <cellStyle name="Normal 9 2 6 3 3 2" xfId="19307" xr:uid="{00000000-0005-0000-0000-0000AE920000}"/>
    <cellStyle name="Normal 9 2 6 3 3 2 2" xfId="42652" xr:uid="{00000000-0005-0000-0000-0000AF920000}"/>
    <cellStyle name="Normal 9 2 6 3 3 3" xfId="14153" xr:uid="{00000000-0005-0000-0000-0000B0920000}"/>
    <cellStyle name="Normal 9 2 6 3 3 3 2" xfId="37337" xr:uid="{00000000-0005-0000-0000-0000B1920000}"/>
    <cellStyle name="Normal 9 2 6 3 3 4" xfId="32027" xr:uid="{00000000-0005-0000-0000-0000B2920000}"/>
    <cellStyle name="Normal 9 2 6 3 3 5" xfId="26712" xr:uid="{00000000-0005-0000-0000-0000B3920000}"/>
    <cellStyle name="Normal 9 2 6 3 4" xfId="15934" xr:uid="{00000000-0005-0000-0000-0000B4920000}"/>
    <cellStyle name="Normal 9 2 6 3 4 2" xfId="39121" xr:uid="{00000000-0005-0000-0000-0000B5920000}"/>
    <cellStyle name="Normal 9 2 6 3 5" xfId="10625" xr:uid="{00000000-0005-0000-0000-0000B6920000}"/>
    <cellStyle name="Normal 9 2 6 3 5 2" xfId="33806" xr:uid="{00000000-0005-0000-0000-0000B7920000}"/>
    <cellStyle name="Normal 9 2 6 3 6" xfId="21252" xr:uid="{00000000-0005-0000-0000-0000B8920000}"/>
    <cellStyle name="Normal 9 2 6 3 6 2" xfId="28496" xr:uid="{00000000-0005-0000-0000-0000B9920000}"/>
    <cellStyle name="Normal 9 2 6 3 7" xfId="23181" xr:uid="{00000000-0005-0000-0000-0000BA920000}"/>
    <cellStyle name="Normal 9 2 6 3 8" xfId="44447" xr:uid="{00000000-0005-0000-0000-0000BB920000}"/>
    <cellStyle name="Normal 9 2 6 3 9" xfId="5613" xr:uid="{00000000-0005-0000-0000-0000BC920000}"/>
    <cellStyle name="Normal 9 2 6 4" xfId="6422" xr:uid="{00000000-0005-0000-0000-0000BD920000}"/>
    <cellStyle name="Normal 9 2 6 4 2" xfId="16832" xr:uid="{00000000-0005-0000-0000-0000BE920000}"/>
    <cellStyle name="Normal 9 2 6 4 2 2" xfId="40072" xr:uid="{00000000-0005-0000-0000-0000BF920000}"/>
    <cellStyle name="Normal 9 2 6 4 3" xfId="11574" xr:uid="{00000000-0005-0000-0000-0000C0920000}"/>
    <cellStyle name="Normal 9 2 6 4 3 2" xfId="34757" xr:uid="{00000000-0005-0000-0000-0000C1920000}"/>
    <cellStyle name="Normal 9 2 6 4 4" xfId="29447" xr:uid="{00000000-0005-0000-0000-0000C2920000}"/>
    <cellStyle name="Normal 9 2 6 4 5" xfId="24132" xr:uid="{00000000-0005-0000-0000-0000C3920000}"/>
    <cellStyle name="Normal 9 2 6 5" xfId="8121" xr:uid="{00000000-0005-0000-0000-0000C4920000}"/>
    <cellStyle name="Normal 9 2 6 5 2" xfId="18496" xr:uid="{00000000-0005-0000-0000-0000C5920000}"/>
    <cellStyle name="Normal 9 2 6 5 2 2" xfId="41840" xr:uid="{00000000-0005-0000-0000-0000C6920000}"/>
    <cellStyle name="Normal 9 2 6 5 3" xfId="13341" xr:uid="{00000000-0005-0000-0000-0000C7920000}"/>
    <cellStyle name="Normal 9 2 6 5 3 2" xfId="36525" xr:uid="{00000000-0005-0000-0000-0000C8920000}"/>
    <cellStyle name="Normal 9 2 6 5 4" xfId="31215" xr:uid="{00000000-0005-0000-0000-0000C9920000}"/>
    <cellStyle name="Normal 9 2 6 5 5" xfId="25900" xr:uid="{00000000-0005-0000-0000-0000CA920000}"/>
    <cellStyle name="Normal 9 2 6 6" xfId="15122" xr:uid="{00000000-0005-0000-0000-0000CB920000}"/>
    <cellStyle name="Normal 9 2 6 6 2" xfId="38309" xr:uid="{00000000-0005-0000-0000-0000CC920000}"/>
    <cellStyle name="Normal 9 2 6 7" xfId="9813" xr:uid="{00000000-0005-0000-0000-0000CD920000}"/>
    <cellStyle name="Normal 9 2 6 7 2" xfId="32994" xr:uid="{00000000-0005-0000-0000-0000CE920000}"/>
    <cellStyle name="Normal 9 2 6 8" xfId="20440" xr:uid="{00000000-0005-0000-0000-0000CF920000}"/>
    <cellStyle name="Normal 9 2 6 8 2" xfId="27684" xr:uid="{00000000-0005-0000-0000-0000D0920000}"/>
    <cellStyle name="Normal 9 2 6 9" xfId="22369" xr:uid="{00000000-0005-0000-0000-0000D1920000}"/>
    <cellStyle name="Normal 9 2 7" xfId="986" xr:uid="{00000000-0005-0000-0000-0000D2920000}"/>
    <cellStyle name="Normal 9 2 7 10" xfId="5614" xr:uid="{00000000-0005-0000-0000-0000D3920000}"/>
    <cellStyle name="Normal 9 2 7 11" xfId="2937" xr:uid="{00000000-0005-0000-0000-0000D4920000}"/>
    <cellStyle name="Normal 9 2 7 2" xfId="1801" xr:uid="{00000000-0005-0000-0000-0000D5920000}"/>
    <cellStyle name="Normal 9 2 7 2 10" xfId="3749" xr:uid="{00000000-0005-0000-0000-0000D6920000}"/>
    <cellStyle name="Normal 9 2 7 2 2" xfId="7361" xr:uid="{00000000-0005-0000-0000-0000D7920000}"/>
    <cellStyle name="Normal 9 2 7 2 2 2" xfId="17714" xr:uid="{00000000-0005-0000-0000-0000D8920000}"/>
    <cellStyle name="Normal 9 2 7 2 2 2 2" xfId="41026" xr:uid="{00000000-0005-0000-0000-0000D9920000}"/>
    <cellStyle name="Normal 9 2 7 2 2 3" xfId="12528" xr:uid="{00000000-0005-0000-0000-0000DA920000}"/>
    <cellStyle name="Normal 9 2 7 2 2 3 2" xfId="35711" xr:uid="{00000000-0005-0000-0000-0000DB920000}"/>
    <cellStyle name="Normal 9 2 7 2 2 4" xfId="30401" xr:uid="{00000000-0005-0000-0000-0000DC920000}"/>
    <cellStyle name="Normal 9 2 7 2 2 5" xfId="25086" xr:uid="{00000000-0005-0000-0000-0000DD920000}"/>
    <cellStyle name="Normal 9 2 7 2 3" xfId="9004" xr:uid="{00000000-0005-0000-0000-0000DE920000}"/>
    <cellStyle name="Normal 9 2 7 2 3 2" xfId="19449" xr:uid="{00000000-0005-0000-0000-0000DF920000}"/>
    <cellStyle name="Normal 9 2 7 2 3 2 2" xfId="42794" xr:uid="{00000000-0005-0000-0000-0000E0920000}"/>
    <cellStyle name="Normal 9 2 7 2 3 3" xfId="14295" xr:uid="{00000000-0005-0000-0000-0000E1920000}"/>
    <cellStyle name="Normal 9 2 7 2 3 3 2" xfId="37479" xr:uid="{00000000-0005-0000-0000-0000E2920000}"/>
    <cellStyle name="Normal 9 2 7 2 3 4" xfId="32169" xr:uid="{00000000-0005-0000-0000-0000E3920000}"/>
    <cellStyle name="Normal 9 2 7 2 3 5" xfId="26854" xr:uid="{00000000-0005-0000-0000-0000E4920000}"/>
    <cellStyle name="Normal 9 2 7 2 4" xfId="16076" xr:uid="{00000000-0005-0000-0000-0000E5920000}"/>
    <cellStyle name="Normal 9 2 7 2 4 2" xfId="39263" xr:uid="{00000000-0005-0000-0000-0000E6920000}"/>
    <cellStyle name="Normal 9 2 7 2 5" xfId="10767" xr:uid="{00000000-0005-0000-0000-0000E7920000}"/>
    <cellStyle name="Normal 9 2 7 2 5 2" xfId="33948" xr:uid="{00000000-0005-0000-0000-0000E8920000}"/>
    <cellStyle name="Normal 9 2 7 2 6" xfId="21394" xr:uid="{00000000-0005-0000-0000-0000E9920000}"/>
    <cellStyle name="Normal 9 2 7 2 6 2" xfId="28638" xr:uid="{00000000-0005-0000-0000-0000EA920000}"/>
    <cellStyle name="Normal 9 2 7 2 7" xfId="23323" xr:uid="{00000000-0005-0000-0000-0000EB920000}"/>
    <cellStyle name="Normal 9 2 7 2 8" xfId="44589" xr:uid="{00000000-0005-0000-0000-0000EC920000}"/>
    <cellStyle name="Normal 9 2 7 2 9" xfId="5615" xr:uid="{00000000-0005-0000-0000-0000ED920000}"/>
    <cellStyle name="Normal 9 2 7 3" xfId="6561" xr:uid="{00000000-0005-0000-0000-0000EE920000}"/>
    <cellStyle name="Normal 9 2 7 3 2" xfId="16962" xr:uid="{00000000-0005-0000-0000-0000EF920000}"/>
    <cellStyle name="Normal 9 2 7 3 2 2" xfId="40214" xr:uid="{00000000-0005-0000-0000-0000F0920000}"/>
    <cellStyle name="Normal 9 2 7 3 3" xfId="11716" xr:uid="{00000000-0005-0000-0000-0000F1920000}"/>
    <cellStyle name="Normal 9 2 7 3 3 2" xfId="34899" xr:uid="{00000000-0005-0000-0000-0000F2920000}"/>
    <cellStyle name="Normal 9 2 7 3 4" xfId="29589" xr:uid="{00000000-0005-0000-0000-0000F3920000}"/>
    <cellStyle name="Normal 9 2 7 3 5" xfId="24274" xr:uid="{00000000-0005-0000-0000-0000F4920000}"/>
    <cellStyle name="Normal 9 2 7 4" xfId="8251" xr:uid="{00000000-0005-0000-0000-0000F5920000}"/>
    <cellStyle name="Normal 9 2 7 4 2" xfId="18637" xr:uid="{00000000-0005-0000-0000-0000F6920000}"/>
    <cellStyle name="Normal 9 2 7 4 2 2" xfId="41982" xr:uid="{00000000-0005-0000-0000-0000F7920000}"/>
    <cellStyle name="Normal 9 2 7 4 3" xfId="13483" xr:uid="{00000000-0005-0000-0000-0000F8920000}"/>
    <cellStyle name="Normal 9 2 7 4 3 2" xfId="36667" xr:uid="{00000000-0005-0000-0000-0000F9920000}"/>
    <cellStyle name="Normal 9 2 7 4 4" xfId="31357" xr:uid="{00000000-0005-0000-0000-0000FA920000}"/>
    <cellStyle name="Normal 9 2 7 4 5" xfId="26042" xr:uid="{00000000-0005-0000-0000-0000FB920000}"/>
    <cellStyle name="Normal 9 2 7 5" xfId="15264" xr:uid="{00000000-0005-0000-0000-0000FC920000}"/>
    <cellStyle name="Normal 9 2 7 5 2" xfId="38451" xr:uid="{00000000-0005-0000-0000-0000FD920000}"/>
    <cellStyle name="Normal 9 2 7 6" xfId="9955" xr:uid="{00000000-0005-0000-0000-0000FE920000}"/>
    <cellStyle name="Normal 9 2 7 6 2" xfId="33136" xr:uid="{00000000-0005-0000-0000-0000FF920000}"/>
    <cellStyle name="Normal 9 2 7 7" xfId="20582" xr:uid="{00000000-0005-0000-0000-000000930000}"/>
    <cellStyle name="Normal 9 2 7 7 2" xfId="27826" xr:uid="{00000000-0005-0000-0000-000001930000}"/>
    <cellStyle name="Normal 9 2 7 8" xfId="22511" xr:uid="{00000000-0005-0000-0000-000002930000}"/>
    <cellStyle name="Normal 9 2 7 9" xfId="43777" xr:uid="{00000000-0005-0000-0000-000003930000}"/>
    <cellStyle name="Normal 9 2 8" xfId="567" xr:uid="{00000000-0005-0000-0000-000004930000}"/>
    <cellStyle name="Normal 9 2 8 10" xfId="2531" xr:uid="{00000000-0005-0000-0000-000005930000}"/>
    <cellStyle name="Normal 9 2 8 2" xfId="6162" xr:uid="{00000000-0005-0000-0000-000006930000}"/>
    <cellStyle name="Normal 9 2 8 2 2" xfId="16604" xr:uid="{00000000-0005-0000-0000-000007930000}"/>
    <cellStyle name="Normal 9 2 8 2 2 2" xfId="39808" xr:uid="{00000000-0005-0000-0000-000008930000}"/>
    <cellStyle name="Normal 9 2 8 2 3" xfId="11310" xr:uid="{00000000-0005-0000-0000-000009930000}"/>
    <cellStyle name="Normal 9 2 8 2 3 2" xfId="34493" xr:uid="{00000000-0005-0000-0000-00000A930000}"/>
    <cellStyle name="Normal 9 2 8 2 4" xfId="29183" xr:uid="{00000000-0005-0000-0000-00000B930000}"/>
    <cellStyle name="Normal 9 2 8 2 5" xfId="23868" xr:uid="{00000000-0005-0000-0000-00000C930000}"/>
    <cellStyle name="Normal 9 2 8 3" xfId="7893" xr:uid="{00000000-0005-0000-0000-00000D930000}"/>
    <cellStyle name="Normal 9 2 8 3 2" xfId="18232" xr:uid="{00000000-0005-0000-0000-00000E930000}"/>
    <cellStyle name="Normal 9 2 8 3 2 2" xfId="41576" xr:uid="{00000000-0005-0000-0000-00000F930000}"/>
    <cellStyle name="Normal 9 2 8 3 3" xfId="13077" xr:uid="{00000000-0005-0000-0000-000010930000}"/>
    <cellStyle name="Normal 9 2 8 3 3 2" xfId="36261" xr:uid="{00000000-0005-0000-0000-000011930000}"/>
    <cellStyle name="Normal 9 2 8 3 4" xfId="30951" xr:uid="{00000000-0005-0000-0000-000012930000}"/>
    <cellStyle name="Normal 9 2 8 3 5" xfId="25636" xr:uid="{00000000-0005-0000-0000-000013930000}"/>
    <cellStyle name="Normal 9 2 8 4" xfId="14858" xr:uid="{00000000-0005-0000-0000-000014930000}"/>
    <cellStyle name="Normal 9 2 8 4 2" xfId="38045" xr:uid="{00000000-0005-0000-0000-000015930000}"/>
    <cellStyle name="Normal 9 2 8 5" xfId="9549" xr:uid="{00000000-0005-0000-0000-000016930000}"/>
    <cellStyle name="Normal 9 2 8 5 2" xfId="32730" xr:uid="{00000000-0005-0000-0000-000017930000}"/>
    <cellStyle name="Normal 9 2 8 6" xfId="20176" xr:uid="{00000000-0005-0000-0000-000018930000}"/>
    <cellStyle name="Normal 9 2 8 6 2" xfId="27420" xr:uid="{00000000-0005-0000-0000-000019930000}"/>
    <cellStyle name="Normal 9 2 8 7" xfId="22105" xr:uid="{00000000-0005-0000-0000-00001A930000}"/>
    <cellStyle name="Normal 9 2 8 8" xfId="43371" xr:uid="{00000000-0005-0000-0000-00001B930000}"/>
    <cellStyle name="Normal 9 2 8 9" xfId="5616" xr:uid="{00000000-0005-0000-0000-00001C930000}"/>
    <cellStyle name="Normal 9 2 9" xfId="1394" xr:uid="{00000000-0005-0000-0000-00001D930000}"/>
    <cellStyle name="Normal 9 2 9 10" xfId="3343" xr:uid="{00000000-0005-0000-0000-00001E930000}"/>
    <cellStyle name="Normal 9 2 9 2" xfId="6961" xr:uid="{00000000-0005-0000-0000-00001F930000}"/>
    <cellStyle name="Normal 9 2 9 2 2" xfId="17332" xr:uid="{00000000-0005-0000-0000-000020930000}"/>
    <cellStyle name="Normal 9 2 9 2 2 2" xfId="40620" xr:uid="{00000000-0005-0000-0000-000021930000}"/>
    <cellStyle name="Normal 9 2 9 2 3" xfId="12122" xr:uid="{00000000-0005-0000-0000-000022930000}"/>
    <cellStyle name="Normal 9 2 9 2 3 2" xfId="35305" xr:uid="{00000000-0005-0000-0000-000023930000}"/>
    <cellStyle name="Normal 9 2 9 2 4" xfId="29995" xr:uid="{00000000-0005-0000-0000-000024930000}"/>
    <cellStyle name="Normal 9 2 9 2 5" xfId="24680" xr:uid="{00000000-0005-0000-0000-000025930000}"/>
    <cellStyle name="Normal 9 2 9 3" xfId="8621" xr:uid="{00000000-0005-0000-0000-000026930000}"/>
    <cellStyle name="Normal 9 2 9 3 2" xfId="19043" xr:uid="{00000000-0005-0000-0000-000027930000}"/>
    <cellStyle name="Normal 9 2 9 3 2 2" xfId="42388" xr:uid="{00000000-0005-0000-0000-000028930000}"/>
    <cellStyle name="Normal 9 2 9 3 3" xfId="13889" xr:uid="{00000000-0005-0000-0000-000029930000}"/>
    <cellStyle name="Normal 9 2 9 3 3 2" xfId="37073" xr:uid="{00000000-0005-0000-0000-00002A930000}"/>
    <cellStyle name="Normal 9 2 9 3 4" xfId="31763" xr:uid="{00000000-0005-0000-0000-00002B930000}"/>
    <cellStyle name="Normal 9 2 9 3 5" xfId="26448" xr:uid="{00000000-0005-0000-0000-00002C930000}"/>
    <cellStyle name="Normal 9 2 9 4" xfId="15670" xr:uid="{00000000-0005-0000-0000-00002D930000}"/>
    <cellStyle name="Normal 9 2 9 4 2" xfId="38857" xr:uid="{00000000-0005-0000-0000-00002E930000}"/>
    <cellStyle name="Normal 9 2 9 5" xfId="10361" xr:uid="{00000000-0005-0000-0000-00002F930000}"/>
    <cellStyle name="Normal 9 2 9 5 2" xfId="33542" xr:uid="{00000000-0005-0000-0000-000030930000}"/>
    <cellStyle name="Normal 9 2 9 6" xfId="20988" xr:uid="{00000000-0005-0000-0000-000031930000}"/>
    <cellStyle name="Normal 9 2 9 6 2" xfId="28232" xr:uid="{00000000-0005-0000-0000-000032930000}"/>
    <cellStyle name="Normal 9 2 9 7" xfId="22917" xr:uid="{00000000-0005-0000-0000-000033930000}"/>
    <cellStyle name="Normal 9 2 9 8" xfId="44183" xr:uid="{00000000-0005-0000-0000-000034930000}"/>
    <cellStyle name="Normal 9 2 9 9" xfId="5617" xr:uid="{00000000-0005-0000-0000-000035930000}"/>
    <cellStyle name="Normal 9 3" xfId="400" xr:uid="{00000000-0005-0000-0000-000036930000}"/>
    <cellStyle name="Normal 9 4" xfId="417" xr:uid="{00000000-0005-0000-0000-000037930000}"/>
    <cellStyle name="Normal 9 4 10" xfId="14751" xr:uid="{00000000-0005-0000-0000-000038930000}"/>
    <cellStyle name="Normal 9 4 10 2" xfId="37938" xr:uid="{00000000-0005-0000-0000-000039930000}"/>
    <cellStyle name="Normal 9 4 11" xfId="9442" xr:uid="{00000000-0005-0000-0000-00003A930000}"/>
    <cellStyle name="Normal 9 4 11 2" xfId="32623" xr:uid="{00000000-0005-0000-0000-00003B930000}"/>
    <cellStyle name="Normal 9 4 12" xfId="20032" xr:uid="{00000000-0005-0000-0000-00003C930000}"/>
    <cellStyle name="Normal 9 4 12 2" xfId="27313" xr:uid="{00000000-0005-0000-0000-00003D930000}"/>
    <cellStyle name="Normal 9 4 13" xfId="21998" xr:uid="{00000000-0005-0000-0000-00003E930000}"/>
    <cellStyle name="Normal 9 4 14" xfId="43227" xr:uid="{00000000-0005-0000-0000-00003F930000}"/>
    <cellStyle name="Normal 9 4 15" xfId="5618" xr:uid="{00000000-0005-0000-0000-000040930000}"/>
    <cellStyle name="Normal 9 4 16" xfId="2387" xr:uid="{00000000-0005-0000-0000-000041930000}"/>
    <cellStyle name="Normal 9 4 2" xfId="522" xr:uid="{00000000-0005-0000-0000-000042930000}"/>
    <cellStyle name="Normal 9 4 2 10" xfId="9504" xr:uid="{00000000-0005-0000-0000-000043930000}"/>
    <cellStyle name="Normal 9 4 2 10 2" xfId="32685" xr:uid="{00000000-0005-0000-0000-000044930000}"/>
    <cellStyle name="Normal 9 4 2 11" xfId="20131" xr:uid="{00000000-0005-0000-0000-000045930000}"/>
    <cellStyle name="Normal 9 4 2 11 2" xfId="27375" xr:uid="{00000000-0005-0000-0000-000046930000}"/>
    <cellStyle name="Normal 9 4 2 12" xfId="22060" xr:uid="{00000000-0005-0000-0000-000047930000}"/>
    <cellStyle name="Normal 9 4 2 13" xfId="43326" xr:uid="{00000000-0005-0000-0000-000048930000}"/>
    <cellStyle name="Normal 9 4 2 14" xfId="5619" xr:uid="{00000000-0005-0000-0000-000049930000}"/>
    <cellStyle name="Normal 9 4 2 15" xfId="2486" xr:uid="{00000000-0005-0000-0000-00004A930000}"/>
    <cellStyle name="Normal 9 4 2 2" xfId="794" xr:uid="{00000000-0005-0000-0000-00004B930000}"/>
    <cellStyle name="Normal 9 4 2 2 10" xfId="43595" xr:uid="{00000000-0005-0000-0000-00004C930000}"/>
    <cellStyle name="Normal 9 4 2 2 11" xfId="5620" xr:uid="{00000000-0005-0000-0000-00004D930000}"/>
    <cellStyle name="Normal 9 4 2 2 12" xfId="2755" xr:uid="{00000000-0005-0000-0000-00004E930000}"/>
    <cellStyle name="Normal 9 4 2 2 2" xfId="1210" xr:uid="{00000000-0005-0000-0000-00004F930000}"/>
    <cellStyle name="Normal 9 4 2 2 2 10" xfId="5621" xr:uid="{00000000-0005-0000-0000-000050930000}"/>
    <cellStyle name="Normal 9 4 2 2 2 11" xfId="3161" xr:uid="{00000000-0005-0000-0000-000051930000}"/>
    <cellStyle name="Normal 9 4 2 2 2 2" xfId="2025" xr:uid="{00000000-0005-0000-0000-000052930000}"/>
    <cellStyle name="Normal 9 4 2 2 2 2 10" xfId="3973" xr:uid="{00000000-0005-0000-0000-000053930000}"/>
    <cellStyle name="Normal 9 4 2 2 2 2 2" xfId="7581" xr:uid="{00000000-0005-0000-0000-000054930000}"/>
    <cellStyle name="Normal 9 4 2 2 2 2 2 2" xfId="17926" xr:uid="{00000000-0005-0000-0000-000055930000}"/>
    <cellStyle name="Normal 9 4 2 2 2 2 2 2 2" xfId="41250" xr:uid="{00000000-0005-0000-0000-000056930000}"/>
    <cellStyle name="Normal 9 4 2 2 2 2 2 3" xfId="12752" xr:uid="{00000000-0005-0000-0000-000057930000}"/>
    <cellStyle name="Normal 9 4 2 2 2 2 2 3 2" xfId="35935" xr:uid="{00000000-0005-0000-0000-000058930000}"/>
    <cellStyle name="Normal 9 4 2 2 2 2 2 4" xfId="30625" xr:uid="{00000000-0005-0000-0000-000059930000}"/>
    <cellStyle name="Normal 9 4 2 2 2 2 2 5" xfId="25310" xr:uid="{00000000-0005-0000-0000-00005A930000}"/>
    <cellStyle name="Normal 9 4 2 2 2 2 3" xfId="9216" xr:uid="{00000000-0005-0000-0000-00005B930000}"/>
    <cellStyle name="Normal 9 4 2 2 2 2 3 2" xfId="19673" xr:uid="{00000000-0005-0000-0000-00005C930000}"/>
    <cellStyle name="Normal 9 4 2 2 2 2 3 2 2" xfId="43018" xr:uid="{00000000-0005-0000-0000-00005D930000}"/>
    <cellStyle name="Normal 9 4 2 2 2 2 3 3" xfId="14519" xr:uid="{00000000-0005-0000-0000-00005E930000}"/>
    <cellStyle name="Normal 9 4 2 2 2 2 3 3 2" xfId="37703" xr:uid="{00000000-0005-0000-0000-00005F930000}"/>
    <cellStyle name="Normal 9 4 2 2 2 2 3 4" xfId="32393" xr:uid="{00000000-0005-0000-0000-000060930000}"/>
    <cellStyle name="Normal 9 4 2 2 2 2 3 5" xfId="27078" xr:uid="{00000000-0005-0000-0000-000061930000}"/>
    <cellStyle name="Normal 9 4 2 2 2 2 4" xfId="16300" xr:uid="{00000000-0005-0000-0000-000062930000}"/>
    <cellStyle name="Normal 9 4 2 2 2 2 4 2" xfId="39487" xr:uid="{00000000-0005-0000-0000-000063930000}"/>
    <cellStyle name="Normal 9 4 2 2 2 2 5" xfId="10991" xr:uid="{00000000-0005-0000-0000-000064930000}"/>
    <cellStyle name="Normal 9 4 2 2 2 2 5 2" xfId="34172" xr:uid="{00000000-0005-0000-0000-000065930000}"/>
    <cellStyle name="Normal 9 4 2 2 2 2 6" xfId="21618" xr:uid="{00000000-0005-0000-0000-000066930000}"/>
    <cellStyle name="Normal 9 4 2 2 2 2 6 2" xfId="28862" xr:uid="{00000000-0005-0000-0000-000067930000}"/>
    <cellStyle name="Normal 9 4 2 2 2 2 7" xfId="23547" xr:uid="{00000000-0005-0000-0000-000068930000}"/>
    <cellStyle name="Normal 9 4 2 2 2 2 8" xfId="44813" xr:uid="{00000000-0005-0000-0000-000069930000}"/>
    <cellStyle name="Normal 9 4 2 2 2 2 9" xfId="5622" xr:uid="{00000000-0005-0000-0000-00006A930000}"/>
    <cellStyle name="Normal 9 4 2 2 2 3" xfId="6781" xr:uid="{00000000-0005-0000-0000-00006B930000}"/>
    <cellStyle name="Normal 9 4 2 2 2 3 2" xfId="17162" xr:uid="{00000000-0005-0000-0000-00006C930000}"/>
    <cellStyle name="Normal 9 4 2 2 2 3 2 2" xfId="40438" xr:uid="{00000000-0005-0000-0000-00006D930000}"/>
    <cellStyle name="Normal 9 4 2 2 2 3 3" xfId="11940" xr:uid="{00000000-0005-0000-0000-00006E930000}"/>
    <cellStyle name="Normal 9 4 2 2 2 3 3 2" xfId="35123" xr:uid="{00000000-0005-0000-0000-00006F930000}"/>
    <cellStyle name="Normal 9 4 2 2 2 3 4" xfId="29813" xr:uid="{00000000-0005-0000-0000-000070930000}"/>
    <cellStyle name="Normal 9 4 2 2 2 3 5" xfId="24498" xr:uid="{00000000-0005-0000-0000-000071930000}"/>
    <cellStyle name="Normal 9 4 2 2 2 4" xfId="8451" xr:uid="{00000000-0005-0000-0000-000072930000}"/>
    <cellStyle name="Normal 9 4 2 2 2 4 2" xfId="18861" xr:uid="{00000000-0005-0000-0000-000073930000}"/>
    <cellStyle name="Normal 9 4 2 2 2 4 2 2" xfId="42206" xr:uid="{00000000-0005-0000-0000-000074930000}"/>
    <cellStyle name="Normal 9 4 2 2 2 4 3" xfId="13707" xr:uid="{00000000-0005-0000-0000-000075930000}"/>
    <cellStyle name="Normal 9 4 2 2 2 4 3 2" xfId="36891" xr:uid="{00000000-0005-0000-0000-000076930000}"/>
    <cellStyle name="Normal 9 4 2 2 2 4 4" xfId="31581" xr:uid="{00000000-0005-0000-0000-000077930000}"/>
    <cellStyle name="Normal 9 4 2 2 2 4 5" xfId="26266" xr:uid="{00000000-0005-0000-0000-000078930000}"/>
    <cellStyle name="Normal 9 4 2 2 2 5" xfId="15488" xr:uid="{00000000-0005-0000-0000-000079930000}"/>
    <cellStyle name="Normal 9 4 2 2 2 5 2" xfId="38675" xr:uid="{00000000-0005-0000-0000-00007A930000}"/>
    <cellStyle name="Normal 9 4 2 2 2 6" xfId="10179" xr:uid="{00000000-0005-0000-0000-00007B930000}"/>
    <cellStyle name="Normal 9 4 2 2 2 6 2" xfId="33360" xr:uid="{00000000-0005-0000-0000-00007C930000}"/>
    <cellStyle name="Normal 9 4 2 2 2 7" xfId="20806" xr:uid="{00000000-0005-0000-0000-00007D930000}"/>
    <cellStyle name="Normal 9 4 2 2 2 7 2" xfId="28050" xr:uid="{00000000-0005-0000-0000-00007E930000}"/>
    <cellStyle name="Normal 9 4 2 2 2 8" xfId="22735" xr:uid="{00000000-0005-0000-0000-00007F930000}"/>
    <cellStyle name="Normal 9 4 2 2 2 9" xfId="44001" xr:uid="{00000000-0005-0000-0000-000080930000}"/>
    <cellStyle name="Normal 9 4 2 2 3" xfId="1618" xr:uid="{00000000-0005-0000-0000-000081930000}"/>
    <cellStyle name="Normal 9 4 2 2 3 10" xfId="3567" xr:uid="{00000000-0005-0000-0000-000082930000}"/>
    <cellStyle name="Normal 9 4 2 2 3 2" xfId="7181" xr:uid="{00000000-0005-0000-0000-000083930000}"/>
    <cellStyle name="Normal 9 4 2 2 3 2 2" xfId="17544" xr:uid="{00000000-0005-0000-0000-000084930000}"/>
    <cellStyle name="Normal 9 4 2 2 3 2 2 2" xfId="40844" xr:uid="{00000000-0005-0000-0000-000085930000}"/>
    <cellStyle name="Normal 9 4 2 2 3 2 3" xfId="12346" xr:uid="{00000000-0005-0000-0000-000086930000}"/>
    <cellStyle name="Normal 9 4 2 2 3 2 3 2" xfId="35529" xr:uid="{00000000-0005-0000-0000-000087930000}"/>
    <cellStyle name="Normal 9 4 2 2 3 2 4" xfId="30219" xr:uid="{00000000-0005-0000-0000-000088930000}"/>
    <cellStyle name="Normal 9 4 2 2 3 2 5" xfId="24904" xr:uid="{00000000-0005-0000-0000-000089930000}"/>
    <cellStyle name="Normal 9 4 2 2 3 3" xfId="8833" xr:uid="{00000000-0005-0000-0000-00008A930000}"/>
    <cellStyle name="Normal 9 4 2 2 3 3 2" xfId="19267" xr:uid="{00000000-0005-0000-0000-00008B930000}"/>
    <cellStyle name="Normal 9 4 2 2 3 3 2 2" xfId="42612" xr:uid="{00000000-0005-0000-0000-00008C930000}"/>
    <cellStyle name="Normal 9 4 2 2 3 3 3" xfId="14113" xr:uid="{00000000-0005-0000-0000-00008D930000}"/>
    <cellStyle name="Normal 9 4 2 2 3 3 3 2" xfId="37297" xr:uid="{00000000-0005-0000-0000-00008E930000}"/>
    <cellStyle name="Normal 9 4 2 2 3 3 4" xfId="31987" xr:uid="{00000000-0005-0000-0000-00008F930000}"/>
    <cellStyle name="Normal 9 4 2 2 3 3 5" xfId="26672" xr:uid="{00000000-0005-0000-0000-000090930000}"/>
    <cellStyle name="Normal 9 4 2 2 3 4" xfId="15894" xr:uid="{00000000-0005-0000-0000-000091930000}"/>
    <cellStyle name="Normal 9 4 2 2 3 4 2" xfId="39081" xr:uid="{00000000-0005-0000-0000-000092930000}"/>
    <cellStyle name="Normal 9 4 2 2 3 5" xfId="10585" xr:uid="{00000000-0005-0000-0000-000093930000}"/>
    <cellStyle name="Normal 9 4 2 2 3 5 2" xfId="33766" xr:uid="{00000000-0005-0000-0000-000094930000}"/>
    <cellStyle name="Normal 9 4 2 2 3 6" xfId="21212" xr:uid="{00000000-0005-0000-0000-000095930000}"/>
    <cellStyle name="Normal 9 4 2 2 3 6 2" xfId="28456" xr:uid="{00000000-0005-0000-0000-000096930000}"/>
    <cellStyle name="Normal 9 4 2 2 3 7" xfId="23141" xr:uid="{00000000-0005-0000-0000-000097930000}"/>
    <cellStyle name="Normal 9 4 2 2 3 8" xfId="44407" xr:uid="{00000000-0005-0000-0000-000098930000}"/>
    <cellStyle name="Normal 9 4 2 2 3 9" xfId="5623" xr:uid="{00000000-0005-0000-0000-000099930000}"/>
    <cellStyle name="Normal 9 4 2 2 4" xfId="6382" xr:uid="{00000000-0005-0000-0000-00009A930000}"/>
    <cellStyle name="Normal 9 4 2 2 4 2" xfId="16804" xr:uid="{00000000-0005-0000-0000-00009B930000}"/>
    <cellStyle name="Normal 9 4 2 2 4 2 2" xfId="40032" xr:uid="{00000000-0005-0000-0000-00009C930000}"/>
    <cellStyle name="Normal 9 4 2 2 4 3" xfId="11534" xr:uid="{00000000-0005-0000-0000-00009D930000}"/>
    <cellStyle name="Normal 9 4 2 2 4 3 2" xfId="34717" xr:uid="{00000000-0005-0000-0000-00009E930000}"/>
    <cellStyle name="Normal 9 4 2 2 4 4" xfId="29407" xr:uid="{00000000-0005-0000-0000-00009F930000}"/>
    <cellStyle name="Normal 9 4 2 2 4 5" xfId="24092" xr:uid="{00000000-0005-0000-0000-0000A0930000}"/>
    <cellStyle name="Normal 9 4 2 2 5" xfId="8093" xr:uid="{00000000-0005-0000-0000-0000A1930000}"/>
    <cellStyle name="Normal 9 4 2 2 5 2" xfId="18456" xr:uid="{00000000-0005-0000-0000-0000A2930000}"/>
    <cellStyle name="Normal 9 4 2 2 5 2 2" xfId="41800" xr:uid="{00000000-0005-0000-0000-0000A3930000}"/>
    <cellStyle name="Normal 9 4 2 2 5 3" xfId="13301" xr:uid="{00000000-0005-0000-0000-0000A4930000}"/>
    <cellStyle name="Normal 9 4 2 2 5 3 2" xfId="36485" xr:uid="{00000000-0005-0000-0000-0000A5930000}"/>
    <cellStyle name="Normal 9 4 2 2 5 4" xfId="31175" xr:uid="{00000000-0005-0000-0000-0000A6930000}"/>
    <cellStyle name="Normal 9 4 2 2 5 5" xfId="25860" xr:uid="{00000000-0005-0000-0000-0000A7930000}"/>
    <cellStyle name="Normal 9 4 2 2 6" xfId="15082" xr:uid="{00000000-0005-0000-0000-0000A8930000}"/>
    <cellStyle name="Normal 9 4 2 2 6 2" xfId="38269" xr:uid="{00000000-0005-0000-0000-0000A9930000}"/>
    <cellStyle name="Normal 9 4 2 2 7" xfId="9773" xr:uid="{00000000-0005-0000-0000-0000AA930000}"/>
    <cellStyle name="Normal 9 4 2 2 7 2" xfId="32954" xr:uid="{00000000-0005-0000-0000-0000AB930000}"/>
    <cellStyle name="Normal 9 4 2 2 8" xfId="20400" xr:uid="{00000000-0005-0000-0000-0000AC930000}"/>
    <cellStyle name="Normal 9 4 2 2 8 2" xfId="27644" xr:uid="{00000000-0005-0000-0000-0000AD930000}"/>
    <cellStyle name="Normal 9 4 2 2 9" xfId="22329" xr:uid="{00000000-0005-0000-0000-0000AE930000}"/>
    <cellStyle name="Normal 9 4 2 3" xfId="931" xr:uid="{00000000-0005-0000-0000-0000AF930000}"/>
    <cellStyle name="Normal 9 4 2 3 10" xfId="43724" xr:uid="{00000000-0005-0000-0000-0000B0930000}"/>
    <cellStyle name="Normal 9 4 2 3 11" xfId="5624" xr:uid="{00000000-0005-0000-0000-0000B1930000}"/>
    <cellStyle name="Normal 9 4 2 3 12" xfId="2884" xr:uid="{00000000-0005-0000-0000-0000B2930000}"/>
    <cellStyle name="Normal 9 4 2 3 2" xfId="1339" xr:uid="{00000000-0005-0000-0000-0000B3930000}"/>
    <cellStyle name="Normal 9 4 2 3 2 10" xfId="5625" xr:uid="{00000000-0005-0000-0000-0000B4930000}"/>
    <cellStyle name="Normal 9 4 2 3 2 11" xfId="3290" xr:uid="{00000000-0005-0000-0000-0000B5930000}"/>
    <cellStyle name="Normal 9 4 2 3 2 2" xfId="2154" xr:uid="{00000000-0005-0000-0000-0000B6930000}"/>
    <cellStyle name="Normal 9 4 2 3 2 2 10" xfId="4102" xr:uid="{00000000-0005-0000-0000-0000B7930000}"/>
    <cellStyle name="Normal 9 4 2 3 2 2 2" xfId="7708" xr:uid="{00000000-0005-0000-0000-0000B8930000}"/>
    <cellStyle name="Normal 9 4 2 3 2 2 2 2" xfId="18043" xr:uid="{00000000-0005-0000-0000-0000B9930000}"/>
    <cellStyle name="Normal 9 4 2 3 2 2 2 2 2" xfId="41379" xr:uid="{00000000-0005-0000-0000-0000BA930000}"/>
    <cellStyle name="Normal 9 4 2 3 2 2 2 3" xfId="12881" xr:uid="{00000000-0005-0000-0000-0000BB930000}"/>
    <cellStyle name="Normal 9 4 2 3 2 2 2 3 2" xfId="36064" xr:uid="{00000000-0005-0000-0000-0000BC930000}"/>
    <cellStyle name="Normal 9 4 2 3 2 2 2 4" xfId="30754" xr:uid="{00000000-0005-0000-0000-0000BD930000}"/>
    <cellStyle name="Normal 9 4 2 3 2 2 2 5" xfId="25439" xr:uid="{00000000-0005-0000-0000-0000BE930000}"/>
    <cellStyle name="Normal 9 4 2 3 2 2 3" xfId="9333" xr:uid="{00000000-0005-0000-0000-0000BF930000}"/>
    <cellStyle name="Normal 9 4 2 3 2 2 3 2" xfId="19802" xr:uid="{00000000-0005-0000-0000-0000C0930000}"/>
    <cellStyle name="Normal 9 4 2 3 2 2 3 2 2" xfId="43147" xr:uid="{00000000-0005-0000-0000-0000C1930000}"/>
    <cellStyle name="Normal 9 4 2 3 2 2 3 3" xfId="14648" xr:uid="{00000000-0005-0000-0000-0000C2930000}"/>
    <cellStyle name="Normal 9 4 2 3 2 2 3 3 2" xfId="37832" xr:uid="{00000000-0005-0000-0000-0000C3930000}"/>
    <cellStyle name="Normal 9 4 2 3 2 2 3 4" xfId="32522" xr:uid="{00000000-0005-0000-0000-0000C4930000}"/>
    <cellStyle name="Normal 9 4 2 3 2 2 3 5" xfId="27207" xr:uid="{00000000-0005-0000-0000-0000C5930000}"/>
    <cellStyle name="Normal 9 4 2 3 2 2 4" xfId="16429" xr:uid="{00000000-0005-0000-0000-0000C6930000}"/>
    <cellStyle name="Normal 9 4 2 3 2 2 4 2" xfId="39616" xr:uid="{00000000-0005-0000-0000-0000C7930000}"/>
    <cellStyle name="Normal 9 4 2 3 2 2 5" xfId="11120" xr:uid="{00000000-0005-0000-0000-0000C8930000}"/>
    <cellStyle name="Normal 9 4 2 3 2 2 5 2" xfId="34301" xr:uid="{00000000-0005-0000-0000-0000C9930000}"/>
    <cellStyle name="Normal 9 4 2 3 2 2 6" xfId="21747" xr:uid="{00000000-0005-0000-0000-0000CA930000}"/>
    <cellStyle name="Normal 9 4 2 3 2 2 6 2" xfId="28991" xr:uid="{00000000-0005-0000-0000-0000CB930000}"/>
    <cellStyle name="Normal 9 4 2 3 2 2 7" xfId="23676" xr:uid="{00000000-0005-0000-0000-0000CC930000}"/>
    <cellStyle name="Normal 9 4 2 3 2 2 8" xfId="44942" xr:uid="{00000000-0005-0000-0000-0000CD930000}"/>
    <cellStyle name="Normal 9 4 2 3 2 2 9" xfId="5626" xr:uid="{00000000-0005-0000-0000-0000CE930000}"/>
    <cellStyle name="Normal 9 4 2 3 2 3" xfId="6908" xr:uid="{00000000-0005-0000-0000-0000CF930000}"/>
    <cellStyle name="Normal 9 4 2 3 2 3 2" xfId="17279" xr:uid="{00000000-0005-0000-0000-0000D0930000}"/>
    <cellStyle name="Normal 9 4 2 3 2 3 2 2" xfId="40567" xr:uid="{00000000-0005-0000-0000-0000D1930000}"/>
    <cellStyle name="Normal 9 4 2 3 2 3 3" xfId="12069" xr:uid="{00000000-0005-0000-0000-0000D2930000}"/>
    <cellStyle name="Normal 9 4 2 3 2 3 3 2" xfId="35252" xr:uid="{00000000-0005-0000-0000-0000D3930000}"/>
    <cellStyle name="Normal 9 4 2 3 2 3 4" xfId="29942" xr:uid="{00000000-0005-0000-0000-0000D4930000}"/>
    <cellStyle name="Normal 9 4 2 3 2 3 5" xfId="24627" xr:uid="{00000000-0005-0000-0000-0000D5930000}"/>
    <cellStyle name="Normal 9 4 2 3 2 4" xfId="8568" xr:uid="{00000000-0005-0000-0000-0000D6930000}"/>
    <cellStyle name="Normal 9 4 2 3 2 4 2" xfId="18990" xr:uid="{00000000-0005-0000-0000-0000D7930000}"/>
    <cellStyle name="Normal 9 4 2 3 2 4 2 2" xfId="42335" xr:uid="{00000000-0005-0000-0000-0000D8930000}"/>
    <cellStyle name="Normal 9 4 2 3 2 4 3" xfId="13836" xr:uid="{00000000-0005-0000-0000-0000D9930000}"/>
    <cellStyle name="Normal 9 4 2 3 2 4 3 2" xfId="37020" xr:uid="{00000000-0005-0000-0000-0000DA930000}"/>
    <cellStyle name="Normal 9 4 2 3 2 4 4" xfId="31710" xr:uid="{00000000-0005-0000-0000-0000DB930000}"/>
    <cellStyle name="Normal 9 4 2 3 2 4 5" xfId="26395" xr:uid="{00000000-0005-0000-0000-0000DC930000}"/>
    <cellStyle name="Normal 9 4 2 3 2 5" xfId="15617" xr:uid="{00000000-0005-0000-0000-0000DD930000}"/>
    <cellStyle name="Normal 9 4 2 3 2 5 2" xfId="38804" xr:uid="{00000000-0005-0000-0000-0000DE930000}"/>
    <cellStyle name="Normal 9 4 2 3 2 6" xfId="10308" xr:uid="{00000000-0005-0000-0000-0000DF930000}"/>
    <cellStyle name="Normal 9 4 2 3 2 6 2" xfId="33489" xr:uid="{00000000-0005-0000-0000-0000E0930000}"/>
    <cellStyle name="Normal 9 4 2 3 2 7" xfId="20935" xr:uid="{00000000-0005-0000-0000-0000E1930000}"/>
    <cellStyle name="Normal 9 4 2 3 2 7 2" xfId="28179" xr:uid="{00000000-0005-0000-0000-0000E2930000}"/>
    <cellStyle name="Normal 9 4 2 3 2 8" xfId="22864" xr:uid="{00000000-0005-0000-0000-0000E3930000}"/>
    <cellStyle name="Normal 9 4 2 3 2 9" xfId="44130" xr:uid="{00000000-0005-0000-0000-0000E4930000}"/>
    <cellStyle name="Normal 9 4 2 3 3" xfId="1747" xr:uid="{00000000-0005-0000-0000-0000E5930000}"/>
    <cellStyle name="Normal 9 4 2 3 3 10" xfId="3696" xr:uid="{00000000-0005-0000-0000-0000E6930000}"/>
    <cellStyle name="Normal 9 4 2 3 3 2" xfId="7308" xr:uid="{00000000-0005-0000-0000-0000E7930000}"/>
    <cellStyle name="Normal 9 4 2 3 3 2 2" xfId="17661" xr:uid="{00000000-0005-0000-0000-0000E8930000}"/>
    <cellStyle name="Normal 9 4 2 3 3 2 2 2" xfId="40973" xr:uid="{00000000-0005-0000-0000-0000E9930000}"/>
    <cellStyle name="Normal 9 4 2 3 3 2 3" xfId="12475" xr:uid="{00000000-0005-0000-0000-0000EA930000}"/>
    <cellStyle name="Normal 9 4 2 3 3 2 3 2" xfId="35658" xr:uid="{00000000-0005-0000-0000-0000EB930000}"/>
    <cellStyle name="Normal 9 4 2 3 3 2 4" xfId="30348" xr:uid="{00000000-0005-0000-0000-0000EC930000}"/>
    <cellStyle name="Normal 9 4 2 3 3 2 5" xfId="25033" xr:uid="{00000000-0005-0000-0000-0000ED930000}"/>
    <cellStyle name="Normal 9 4 2 3 3 3" xfId="8950" xr:uid="{00000000-0005-0000-0000-0000EE930000}"/>
    <cellStyle name="Normal 9 4 2 3 3 3 2" xfId="19396" xr:uid="{00000000-0005-0000-0000-0000EF930000}"/>
    <cellStyle name="Normal 9 4 2 3 3 3 2 2" xfId="42741" xr:uid="{00000000-0005-0000-0000-0000F0930000}"/>
    <cellStyle name="Normal 9 4 2 3 3 3 3" xfId="14242" xr:uid="{00000000-0005-0000-0000-0000F1930000}"/>
    <cellStyle name="Normal 9 4 2 3 3 3 3 2" xfId="37426" xr:uid="{00000000-0005-0000-0000-0000F2930000}"/>
    <cellStyle name="Normal 9 4 2 3 3 3 4" xfId="32116" xr:uid="{00000000-0005-0000-0000-0000F3930000}"/>
    <cellStyle name="Normal 9 4 2 3 3 3 5" xfId="26801" xr:uid="{00000000-0005-0000-0000-0000F4930000}"/>
    <cellStyle name="Normal 9 4 2 3 3 4" xfId="16023" xr:uid="{00000000-0005-0000-0000-0000F5930000}"/>
    <cellStyle name="Normal 9 4 2 3 3 4 2" xfId="39210" xr:uid="{00000000-0005-0000-0000-0000F6930000}"/>
    <cellStyle name="Normal 9 4 2 3 3 5" xfId="10714" xr:uid="{00000000-0005-0000-0000-0000F7930000}"/>
    <cellStyle name="Normal 9 4 2 3 3 5 2" xfId="33895" xr:uid="{00000000-0005-0000-0000-0000F8930000}"/>
    <cellStyle name="Normal 9 4 2 3 3 6" xfId="21341" xr:uid="{00000000-0005-0000-0000-0000F9930000}"/>
    <cellStyle name="Normal 9 4 2 3 3 6 2" xfId="28585" xr:uid="{00000000-0005-0000-0000-0000FA930000}"/>
    <cellStyle name="Normal 9 4 2 3 3 7" xfId="23270" xr:uid="{00000000-0005-0000-0000-0000FB930000}"/>
    <cellStyle name="Normal 9 4 2 3 3 8" xfId="44536" xr:uid="{00000000-0005-0000-0000-0000FC930000}"/>
    <cellStyle name="Normal 9 4 2 3 3 9" xfId="5627" xr:uid="{00000000-0005-0000-0000-0000FD930000}"/>
    <cellStyle name="Normal 9 4 2 3 4" xfId="6509" xr:uid="{00000000-0005-0000-0000-0000FE930000}"/>
    <cellStyle name="Normal 9 4 2 3 4 2" xfId="16909" xr:uid="{00000000-0005-0000-0000-0000FF930000}"/>
    <cellStyle name="Normal 9 4 2 3 4 2 2" xfId="40161" xr:uid="{00000000-0005-0000-0000-000000940000}"/>
    <cellStyle name="Normal 9 4 2 3 4 3" xfId="11663" xr:uid="{00000000-0005-0000-0000-000001940000}"/>
    <cellStyle name="Normal 9 4 2 3 4 3 2" xfId="34846" xr:uid="{00000000-0005-0000-0000-000002940000}"/>
    <cellStyle name="Normal 9 4 2 3 4 4" xfId="29536" xr:uid="{00000000-0005-0000-0000-000003940000}"/>
    <cellStyle name="Normal 9 4 2 3 4 5" xfId="24221" xr:uid="{00000000-0005-0000-0000-000004940000}"/>
    <cellStyle name="Normal 9 4 2 3 5" xfId="8198" xr:uid="{00000000-0005-0000-0000-000005940000}"/>
    <cellStyle name="Normal 9 4 2 3 5 2" xfId="18585" xr:uid="{00000000-0005-0000-0000-000006940000}"/>
    <cellStyle name="Normal 9 4 2 3 5 2 2" xfId="41929" xr:uid="{00000000-0005-0000-0000-000007940000}"/>
    <cellStyle name="Normal 9 4 2 3 5 3" xfId="13430" xr:uid="{00000000-0005-0000-0000-000008940000}"/>
    <cellStyle name="Normal 9 4 2 3 5 3 2" xfId="36614" xr:uid="{00000000-0005-0000-0000-000009940000}"/>
    <cellStyle name="Normal 9 4 2 3 5 4" xfId="31304" xr:uid="{00000000-0005-0000-0000-00000A940000}"/>
    <cellStyle name="Normal 9 4 2 3 5 5" xfId="25989" xr:uid="{00000000-0005-0000-0000-00000B940000}"/>
    <cellStyle name="Normal 9 4 2 3 6" xfId="15211" xr:uid="{00000000-0005-0000-0000-00000C940000}"/>
    <cellStyle name="Normal 9 4 2 3 6 2" xfId="38398" xr:uid="{00000000-0005-0000-0000-00000D940000}"/>
    <cellStyle name="Normal 9 4 2 3 7" xfId="9902" xr:uid="{00000000-0005-0000-0000-00000E940000}"/>
    <cellStyle name="Normal 9 4 2 3 7 2" xfId="33083" xr:uid="{00000000-0005-0000-0000-00000F940000}"/>
    <cellStyle name="Normal 9 4 2 3 8" xfId="20529" xr:uid="{00000000-0005-0000-0000-000010940000}"/>
    <cellStyle name="Normal 9 4 2 3 8 2" xfId="27773" xr:uid="{00000000-0005-0000-0000-000011940000}"/>
    <cellStyle name="Normal 9 4 2 3 9" xfId="22458" xr:uid="{00000000-0005-0000-0000-000012940000}"/>
    <cellStyle name="Normal 9 4 2 4" xfId="1075" xr:uid="{00000000-0005-0000-0000-000013940000}"/>
    <cellStyle name="Normal 9 4 2 4 10" xfId="5628" xr:uid="{00000000-0005-0000-0000-000014940000}"/>
    <cellStyle name="Normal 9 4 2 4 11" xfId="3026" xr:uid="{00000000-0005-0000-0000-000015940000}"/>
    <cellStyle name="Normal 9 4 2 4 2" xfId="1890" xr:uid="{00000000-0005-0000-0000-000016940000}"/>
    <cellStyle name="Normal 9 4 2 4 2 10" xfId="3838" xr:uid="{00000000-0005-0000-0000-000017940000}"/>
    <cellStyle name="Normal 9 4 2 4 2 2" xfId="7448" xr:uid="{00000000-0005-0000-0000-000018940000}"/>
    <cellStyle name="Normal 9 4 2 4 2 2 2" xfId="17803" xr:uid="{00000000-0005-0000-0000-000019940000}"/>
    <cellStyle name="Normal 9 4 2 4 2 2 2 2" xfId="41115" xr:uid="{00000000-0005-0000-0000-00001A940000}"/>
    <cellStyle name="Normal 9 4 2 4 2 2 3" xfId="12617" xr:uid="{00000000-0005-0000-0000-00001B940000}"/>
    <cellStyle name="Normal 9 4 2 4 2 2 3 2" xfId="35800" xr:uid="{00000000-0005-0000-0000-00001C940000}"/>
    <cellStyle name="Normal 9 4 2 4 2 2 4" xfId="30490" xr:uid="{00000000-0005-0000-0000-00001D940000}"/>
    <cellStyle name="Normal 9 4 2 4 2 2 5" xfId="25175" xr:uid="{00000000-0005-0000-0000-00001E940000}"/>
    <cellStyle name="Normal 9 4 2 4 2 3" xfId="9093" xr:uid="{00000000-0005-0000-0000-00001F940000}"/>
    <cellStyle name="Normal 9 4 2 4 2 3 2" xfId="19538" xr:uid="{00000000-0005-0000-0000-000020940000}"/>
    <cellStyle name="Normal 9 4 2 4 2 3 2 2" xfId="42883" xr:uid="{00000000-0005-0000-0000-000021940000}"/>
    <cellStyle name="Normal 9 4 2 4 2 3 3" xfId="14384" xr:uid="{00000000-0005-0000-0000-000022940000}"/>
    <cellStyle name="Normal 9 4 2 4 2 3 3 2" xfId="37568" xr:uid="{00000000-0005-0000-0000-000023940000}"/>
    <cellStyle name="Normal 9 4 2 4 2 3 4" xfId="32258" xr:uid="{00000000-0005-0000-0000-000024940000}"/>
    <cellStyle name="Normal 9 4 2 4 2 3 5" xfId="26943" xr:uid="{00000000-0005-0000-0000-000025940000}"/>
    <cellStyle name="Normal 9 4 2 4 2 4" xfId="16165" xr:uid="{00000000-0005-0000-0000-000026940000}"/>
    <cellStyle name="Normal 9 4 2 4 2 4 2" xfId="39352" xr:uid="{00000000-0005-0000-0000-000027940000}"/>
    <cellStyle name="Normal 9 4 2 4 2 5" xfId="10856" xr:uid="{00000000-0005-0000-0000-000028940000}"/>
    <cellStyle name="Normal 9 4 2 4 2 5 2" xfId="34037" xr:uid="{00000000-0005-0000-0000-000029940000}"/>
    <cellStyle name="Normal 9 4 2 4 2 6" xfId="21483" xr:uid="{00000000-0005-0000-0000-00002A940000}"/>
    <cellStyle name="Normal 9 4 2 4 2 6 2" xfId="28727" xr:uid="{00000000-0005-0000-0000-00002B940000}"/>
    <cellStyle name="Normal 9 4 2 4 2 7" xfId="23412" xr:uid="{00000000-0005-0000-0000-00002C940000}"/>
    <cellStyle name="Normal 9 4 2 4 2 8" xfId="44678" xr:uid="{00000000-0005-0000-0000-00002D940000}"/>
    <cellStyle name="Normal 9 4 2 4 2 9" xfId="5629" xr:uid="{00000000-0005-0000-0000-00002E940000}"/>
    <cellStyle name="Normal 9 4 2 4 3" xfId="6648" xr:uid="{00000000-0005-0000-0000-00002F940000}"/>
    <cellStyle name="Normal 9 4 2 4 3 2" xfId="17051" xr:uid="{00000000-0005-0000-0000-000030940000}"/>
    <cellStyle name="Normal 9 4 2 4 3 2 2" xfId="40303" xr:uid="{00000000-0005-0000-0000-000031940000}"/>
    <cellStyle name="Normal 9 4 2 4 3 3" xfId="11805" xr:uid="{00000000-0005-0000-0000-000032940000}"/>
    <cellStyle name="Normal 9 4 2 4 3 3 2" xfId="34988" xr:uid="{00000000-0005-0000-0000-000033940000}"/>
    <cellStyle name="Normal 9 4 2 4 3 4" xfId="29678" xr:uid="{00000000-0005-0000-0000-000034940000}"/>
    <cellStyle name="Normal 9 4 2 4 3 5" xfId="24363" xr:uid="{00000000-0005-0000-0000-000035940000}"/>
    <cellStyle name="Normal 9 4 2 4 4" xfId="8340" xr:uid="{00000000-0005-0000-0000-000036940000}"/>
    <cellStyle name="Normal 9 4 2 4 4 2" xfId="18726" xr:uid="{00000000-0005-0000-0000-000037940000}"/>
    <cellStyle name="Normal 9 4 2 4 4 2 2" xfId="42071" xr:uid="{00000000-0005-0000-0000-000038940000}"/>
    <cellStyle name="Normal 9 4 2 4 4 3" xfId="13572" xr:uid="{00000000-0005-0000-0000-000039940000}"/>
    <cellStyle name="Normal 9 4 2 4 4 3 2" xfId="36756" xr:uid="{00000000-0005-0000-0000-00003A940000}"/>
    <cellStyle name="Normal 9 4 2 4 4 4" xfId="31446" xr:uid="{00000000-0005-0000-0000-00003B940000}"/>
    <cellStyle name="Normal 9 4 2 4 4 5" xfId="26131" xr:uid="{00000000-0005-0000-0000-00003C940000}"/>
    <cellStyle name="Normal 9 4 2 4 5" xfId="15353" xr:uid="{00000000-0005-0000-0000-00003D940000}"/>
    <cellStyle name="Normal 9 4 2 4 5 2" xfId="38540" xr:uid="{00000000-0005-0000-0000-00003E940000}"/>
    <cellStyle name="Normal 9 4 2 4 6" xfId="10044" xr:uid="{00000000-0005-0000-0000-00003F940000}"/>
    <cellStyle name="Normal 9 4 2 4 6 2" xfId="33225" xr:uid="{00000000-0005-0000-0000-000040940000}"/>
    <cellStyle name="Normal 9 4 2 4 7" xfId="20671" xr:uid="{00000000-0005-0000-0000-000041940000}"/>
    <cellStyle name="Normal 9 4 2 4 7 2" xfId="27915" xr:uid="{00000000-0005-0000-0000-000042940000}"/>
    <cellStyle name="Normal 9 4 2 4 8" xfId="22600" xr:uid="{00000000-0005-0000-0000-000043940000}"/>
    <cellStyle name="Normal 9 4 2 4 9" xfId="43866" xr:uid="{00000000-0005-0000-0000-000044940000}"/>
    <cellStyle name="Normal 9 4 2 5" xfId="656" xr:uid="{00000000-0005-0000-0000-000045940000}"/>
    <cellStyle name="Normal 9 4 2 5 10" xfId="2620" xr:uid="{00000000-0005-0000-0000-000046940000}"/>
    <cellStyle name="Normal 9 4 2 5 2" xfId="6249" xr:uid="{00000000-0005-0000-0000-000047940000}"/>
    <cellStyle name="Normal 9 4 2 5 2 2" xfId="16693" xr:uid="{00000000-0005-0000-0000-000048940000}"/>
    <cellStyle name="Normal 9 4 2 5 2 2 2" xfId="39897" xr:uid="{00000000-0005-0000-0000-000049940000}"/>
    <cellStyle name="Normal 9 4 2 5 2 3" xfId="11399" xr:uid="{00000000-0005-0000-0000-00004A940000}"/>
    <cellStyle name="Normal 9 4 2 5 2 3 2" xfId="34582" xr:uid="{00000000-0005-0000-0000-00004B940000}"/>
    <cellStyle name="Normal 9 4 2 5 2 4" xfId="29272" xr:uid="{00000000-0005-0000-0000-00004C940000}"/>
    <cellStyle name="Normal 9 4 2 5 2 5" xfId="23957" xr:uid="{00000000-0005-0000-0000-00004D940000}"/>
    <cellStyle name="Normal 9 4 2 5 3" xfId="7982" xr:uid="{00000000-0005-0000-0000-00004E940000}"/>
    <cellStyle name="Normal 9 4 2 5 3 2" xfId="18321" xr:uid="{00000000-0005-0000-0000-00004F940000}"/>
    <cellStyle name="Normal 9 4 2 5 3 2 2" xfId="41665" xr:uid="{00000000-0005-0000-0000-000050940000}"/>
    <cellStyle name="Normal 9 4 2 5 3 3" xfId="13166" xr:uid="{00000000-0005-0000-0000-000051940000}"/>
    <cellStyle name="Normal 9 4 2 5 3 3 2" xfId="36350" xr:uid="{00000000-0005-0000-0000-000052940000}"/>
    <cellStyle name="Normal 9 4 2 5 3 4" xfId="31040" xr:uid="{00000000-0005-0000-0000-000053940000}"/>
    <cellStyle name="Normal 9 4 2 5 3 5" xfId="25725" xr:uid="{00000000-0005-0000-0000-000054940000}"/>
    <cellStyle name="Normal 9 4 2 5 4" xfId="14947" xr:uid="{00000000-0005-0000-0000-000055940000}"/>
    <cellStyle name="Normal 9 4 2 5 4 2" xfId="38134" xr:uid="{00000000-0005-0000-0000-000056940000}"/>
    <cellStyle name="Normal 9 4 2 5 5" xfId="9638" xr:uid="{00000000-0005-0000-0000-000057940000}"/>
    <cellStyle name="Normal 9 4 2 5 5 2" xfId="32819" xr:uid="{00000000-0005-0000-0000-000058940000}"/>
    <cellStyle name="Normal 9 4 2 5 6" xfId="20265" xr:uid="{00000000-0005-0000-0000-000059940000}"/>
    <cellStyle name="Normal 9 4 2 5 6 2" xfId="27509" xr:uid="{00000000-0005-0000-0000-00005A940000}"/>
    <cellStyle name="Normal 9 4 2 5 7" xfId="22194" xr:uid="{00000000-0005-0000-0000-00005B940000}"/>
    <cellStyle name="Normal 9 4 2 5 8" xfId="43460" xr:uid="{00000000-0005-0000-0000-00005C940000}"/>
    <cellStyle name="Normal 9 4 2 5 9" xfId="5630" xr:uid="{00000000-0005-0000-0000-00005D940000}"/>
    <cellStyle name="Normal 9 4 2 6" xfId="1483" xr:uid="{00000000-0005-0000-0000-00005E940000}"/>
    <cellStyle name="Normal 9 4 2 6 10" xfId="3432" xr:uid="{00000000-0005-0000-0000-00005F940000}"/>
    <cellStyle name="Normal 9 4 2 6 2" xfId="7048" xr:uid="{00000000-0005-0000-0000-000060940000}"/>
    <cellStyle name="Normal 9 4 2 6 2 2" xfId="17421" xr:uid="{00000000-0005-0000-0000-000061940000}"/>
    <cellStyle name="Normal 9 4 2 6 2 2 2" xfId="40709" xr:uid="{00000000-0005-0000-0000-000062940000}"/>
    <cellStyle name="Normal 9 4 2 6 2 3" xfId="12211" xr:uid="{00000000-0005-0000-0000-000063940000}"/>
    <cellStyle name="Normal 9 4 2 6 2 3 2" xfId="35394" xr:uid="{00000000-0005-0000-0000-000064940000}"/>
    <cellStyle name="Normal 9 4 2 6 2 4" xfId="30084" xr:uid="{00000000-0005-0000-0000-000065940000}"/>
    <cellStyle name="Normal 9 4 2 6 2 5" xfId="24769" xr:uid="{00000000-0005-0000-0000-000066940000}"/>
    <cellStyle name="Normal 9 4 2 6 3" xfId="8710" xr:uid="{00000000-0005-0000-0000-000067940000}"/>
    <cellStyle name="Normal 9 4 2 6 3 2" xfId="19132" xr:uid="{00000000-0005-0000-0000-000068940000}"/>
    <cellStyle name="Normal 9 4 2 6 3 2 2" xfId="42477" xr:uid="{00000000-0005-0000-0000-000069940000}"/>
    <cellStyle name="Normal 9 4 2 6 3 3" xfId="13978" xr:uid="{00000000-0005-0000-0000-00006A940000}"/>
    <cellStyle name="Normal 9 4 2 6 3 3 2" xfId="37162" xr:uid="{00000000-0005-0000-0000-00006B940000}"/>
    <cellStyle name="Normal 9 4 2 6 3 4" xfId="31852" xr:uid="{00000000-0005-0000-0000-00006C940000}"/>
    <cellStyle name="Normal 9 4 2 6 3 5" xfId="26537" xr:uid="{00000000-0005-0000-0000-00006D940000}"/>
    <cellStyle name="Normal 9 4 2 6 4" xfId="15759" xr:uid="{00000000-0005-0000-0000-00006E940000}"/>
    <cellStyle name="Normal 9 4 2 6 4 2" xfId="38946" xr:uid="{00000000-0005-0000-0000-00006F940000}"/>
    <cellStyle name="Normal 9 4 2 6 5" xfId="10450" xr:uid="{00000000-0005-0000-0000-000070940000}"/>
    <cellStyle name="Normal 9 4 2 6 5 2" xfId="33631" xr:uid="{00000000-0005-0000-0000-000071940000}"/>
    <cellStyle name="Normal 9 4 2 6 6" xfId="21077" xr:uid="{00000000-0005-0000-0000-000072940000}"/>
    <cellStyle name="Normal 9 4 2 6 6 2" xfId="28321" xr:uid="{00000000-0005-0000-0000-000073940000}"/>
    <cellStyle name="Normal 9 4 2 6 7" xfId="23006" xr:uid="{00000000-0005-0000-0000-000074940000}"/>
    <cellStyle name="Normal 9 4 2 6 8" xfId="44272" xr:uid="{00000000-0005-0000-0000-000075940000}"/>
    <cellStyle name="Normal 9 4 2 6 9" xfId="5631" xr:uid="{00000000-0005-0000-0000-000076940000}"/>
    <cellStyle name="Normal 9 4 2 7" xfId="6117" xr:uid="{00000000-0005-0000-0000-000077940000}"/>
    <cellStyle name="Normal 9 4 2 7 2" xfId="16559" xr:uid="{00000000-0005-0000-0000-000078940000}"/>
    <cellStyle name="Normal 9 4 2 7 2 2" xfId="39763" xr:uid="{00000000-0005-0000-0000-000079940000}"/>
    <cellStyle name="Normal 9 4 2 7 3" xfId="11265" xr:uid="{00000000-0005-0000-0000-00007A940000}"/>
    <cellStyle name="Normal 9 4 2 7 3 2" xfId="34448" xr:uid="{00000000-0005-0000-0000-00007B940000}"/>
    <cellStyle name="Normal 9 4 2 7 4" xfId="29138" xr:uid="{00000000-0005-0000-0000-00007C940000}"/>
    <cellStyle name="Normal 9 4 2 7 5" xfId="23823" xr:uid="{00000000-0005-0000-0000-00007D940000}"/>
    <cellStyle name="Normal 9 4 2 8" xfId="7848" xr:uid="{00000000-0005-0000-0000-00007E940000}"/>
    <cellStyle name="Normal 9 4 2 8 2" xfId="18187" xr:uid="{00000000-0005-0000-0000-00007F940000}"/>
    <cellStyle name="Normal 9 4 2 8 2 2" xfId="41531" xr:uid="{00000000-0005-0000-0000-000080940000}"/>
    <cellStyle name="Normal 9 4 2 8 3" xfId="13032" xr:uid="{00000000-0005-0000-0000-000081940000}"/>
    <cellStyle name="Normal 9 4 2 8 3 2" xfId="36216" xr:uid="{00000000-0005-0000-0000-000082940000}"/>
    <cellStyle name="Normal 9 4 2 8 4" xfId="30906" xr:uid="{00000000-0005-0000-0000-000083940000}"/>
    <cellStyle name="Normal 9 4 2 8 5" xfId="25591" xr:uid="{00000000-0005-0000-0000-000084940000}"/>
    <cellStyle name="Normal 9 4 2 9" xfId="14813" xr:uid="{00000000-0005-0000-0000-000085940000}"/>
    <cellStyle name="Normal 9 4 2 9 2" xfId="38000" xr:uid="{00000000-0005-0000-0000-000086940000}"/>
    <cellStyle name="Normal 9 4 3" xfId="732" xr:uid="{00000000-0005-0000-0000-000087940000}"/>
    <cellStyle name="Normal 9 4 3 10" xfId="43533" xr:uid="{00000000-0005-0000-0000-000088940000}"/>
    <cellStyle name="Normal 9 4 3 11" xfId="5632" xr:uid="{00000000-0005-0000-0000-000089940000}"/>
    <cellStyle name="Normal 9 4 3 12" xfId="2693" xr:uid="{00000000-0005-0000-0000-00008A940000}"/>
    <cellStyle name="Normal 9 4 3 2" xfId="1148" xr:uid="{00000000-0005-0000-0000-00008B940000}"/>
    <cellStyle name="Normal 9 4 3 2 10" xfId="5633" xr:uid="{00000000-0005-0000-0000-00008C940000}"/>
    <cellStyle name="Normal 9 4 3 2 11" xfId="3099" xr:uid="{00000000-0005-0000-0000-00008D940000}"/>
    <cellStyle name="Normal 9 4 3 2 2" xfId="1963" xr:uid="{00000000-0005-0000-0000-00008E940000}"/>
    <cellStyle name="Normal 9 4 3 2 2 10" xfId="3911" xr:uid="{00000000-0005-0000-0000-00008F940000}"/>
    <cellStyle name="Normal 9 4 3 2 2 2" xfId="7520" xr:uid="{00000000-0005-0000-0000-000090940000}"/>
    <cellStyle name="Normal 9 4 3 2 2 2 2" xfId="17864" xr:uid="{00000000-0005-0000-0000-000091940000}"/>
    <cellStyle name="Normal 9 4 3 2 2 2 2 2" xfId="41188" xr:uid="{00000000-0005-0000-0000-000092940000}"/>
    <cellStyle name="Normal 9 4 3 2 2 2 3" xfId="12690" xr:uid="{00000000-0005-0000-0000-000093940000}"/>
    <cellStyle name="Normal 9 4 3 2 2 2 3 2" xfId="35873" xr:uid="{00000000-0005-0000-0000-000094940000}"/>
    <cellStyle name="Normal 9 4 3 2 2 2 4" xfId="30563" xr:uid="{00000000-0005-0000-0000-000095940000}"/>
    <cellStyle name="Normal 9 4 3 2 2 2 5" xfId="25248" xr:uid="{00000000-0005-0000-0000-000096940000}"/>
    <cellStyle name="Normal 9 4 3 2 2 3" xfId="9154" xr:uid="{00000000-0005-0000-0000-000097940000}"/>
    <cellStyle name="Normal 9 4 3 2 2 3 2" xfId="19611" xr:uid="{00000000-0005-0000-0000-000098940000}"/>
    <cellStyle name="Normal 9 4 3 2 2 3 2 2" xfId="42956" xr:uid="{00000000-0005-0000-0000-000099940000}"/>
    <cellStyle name="Normal 9 4 3 2 2 3 3" xfId="14457" xr:uid="{00000000-0005-0000-0000-00009A940000}"/>
    <cellStyle name="Normal 9 4 3 2 2 3 3 2" xfId="37641" xr:uid="{00000000-0005-0000-0000-00009B940000}"/>
    <cellStyle name="Normal 9 4 3 2 2 3 4" xfId="32331" xr:uid="{00000000-0005-0000-0000-00009C940000}"/>
    <cellStyle name="Normal 9 4 3 2 2 3 5" xfId="27016" xr:uid="{00000000-0005-0000-0000-00009D940000}"/>
    <cellStyle name="Normal 9 4 3 2 2 4" xfId="16238" xr:uid="{00000000-0005-0000-0000-00009E940000}"/>
    <cellStyle name="Normal 9 4 3 2 2 4 2" xfId="39425" xr:uid="{00000000-0005-0000-0000-00009F940000}"/>
    <cellStyle name="Normal 9 4 3 2 2 5" xfId="10929" xr:uid="{00000000-0005-0000-0000-0000A0940000}"/>
    <cellStyle name="Normal 9 4 3 2 2 5 2" xfId="34110" xr:uid="{00000000-0005-0000-0000-0000A1940000}"/>
    <cellStyle name="Normal 9 4 3 2 2 6" xfId="21556" xr:uid="{00000000-0005-0000-0000-0000A2940000}"/>
    <cellStyle name="Normal 9 4 3 2 2 6 2" xfId="28800" xr:uid="{00000000-0005-0000-0000-0000A3940000}"/>
    <cellStyle name="Normal 9 4 3 2 2 7" xfId="23485" xr:uid="{00000000-0005-0000-0000-0000A4940000}"/>
    <cellStyle name="Normal 9 4 3 2 2 8" xfId="44751" xr:uid="{00000000-0005-0000-0000-0000A5940000}"/>
    <cellStyle name="Normal 9 4 3 2 2 9" xfId="5634" xr:uid="{00000000-0005-0000-0000-0000A6940000}"/>
    <cellStyle name="Normal 9 4 3 2 3" xfId="6720" xr:uid="{00000000-0005-0000-0000-0000A7940000}"/>
    <cellStyle name="Normal 9 4 3 2 3 2" xfId="17112" xr:uid="{00000000-0005-0000-0000-0000A8940000}"/>
    <cellStyle name="Normal 9 4 3 2 3 2 2" xfId="40376" xr:uid="{00000000-0005-0000-0000-0000A9940000}"/>
    <cellStyle name="Normal 9 4 3 2 3 3" xfId="11878" xr:uid="{00000000-0005-0000-0000-0000AA940000}"/>
    <cellStyle name="Normal 9 4 3 2 3 3 2" xfId="35061" xr:uid="{00000000-0005-0000-0000-0000AB940000}"/>
    <cellStyle name="Normal 9 4 3 2 3 4" xfId="29751" xr:uid="{00000000-0005-0000-0000-0000AC940000}"/>
    <cellStyle name="Normal 9 4 3 2 3 5" xfId="24436" xr:uid="{00000000-0005-0000-0000-0000AD940000}"/>
    <cellStyle name="Normal 9 4 3 2 4" xfId="8401" xr:uid="{00000000-0005-0000-0000-0000AE940000}"/>
    <cellStyle name="Normal 9 4 3 2 4 2" xfId="18799" xr:uid="{00000000-0005-0000-0000-0000AF940000}"/>
    <cellStyle name="Normal 9 4 3 2 4 2 2" xfId="42144" xr:uid="{00000000-0005-0000-0000-0000B0940000}"/>
    <cellStyle name="Normal 9 4 3 2 4 3" xfId="13645" xr:uid="{00000000-0005-0000-0000-0000B1940000}"/>
    <cellStyle name="Normal 9 4 3 2 4 3 2" xfId="36829" xr:uid="{00000000-0005-0000-0000-0000B2940000}"/>
    <cellStyle name="Normal 9 4 3 2 4 4" xfId="31519" xr:uid="{00000000-0005-0000-0000-0000B3940000}"/>
    <cellStyle name="Normal 9 4 3 2 4 5" xfId="26204" xr:uid="{00000000-0005-0000-0000-0000B4940000}"/>
    <cellStyle name="Normal 9 4 3 2 5" xfId="15426" xr:uid="{00000000-0005-0000-0000-0000B5940000}"/>
    <cellStyle name="Normal 9 4 3 2 5 2" xfId="38613" xr:uid="{00000000-0005-0000-0000-0000B6940000}"/>
    <cellStyle name="Normal 9 4 3 2 6" xfId="10117" xr:uid="{00000000-0005-0000-0000-0000B7940000}"/>
    <cellStyle name="Normal 9 4 3 2 6 2" xfId="33298" xr:uid="{00000000-0005-0000-0000-0000B8940000}"/>
    <cellStyle name="Normal 9 4 3 2 7" xfId="20744" xr:uid="{00000000-0005-0000-0000-0000B9940000}"/>
    <cellStyle name="Normal 9 4 3 2 7 2" xfId="27988" xr:uid="{00000000-0005-0000-0000-0000BA940000}"/>
    <cellStyle name="Normal 9 4 3 2 8" xfId="22673" xr:uid="{00000000-0005-0000-0000-0000BB940000}"/>
    <cellStyle name="Normal 9 4 3 2 9" xfId="43939" xr:uid="{00000000-0005-0000-0000-0000BC940000}"/>
    <cellStyle name="Normal 9 4 3 3" xfId="1556" xr:uid="{00000000-0005-0000-0000-0000BD940000}"/>
    <cellStyle name="Normal 9 4 3 3 10" xfId="3505" xr:uid="{00000000-0005-0000-0000-0000BE940000}"/>
    <cellStyle name="Normal 9 4 3 3 2" xfId="7120" xr:uid="{00000000-0005-0000-0000-0000BF940000}"/>
    <cellStyle name="Normal 9 4 3 3 2 2" xfId="17482" xr:uid="{00000000-0005-0000-0000-0000C0940000}"/>
    <cellStyle name="Normal 9 4 3 3 2 2 2" xfId="40782" xr:uid="{00000000-0005-0000-0000-0000C1940000}"/>
    <cellStyle name="Normal 9 4 3 3 2 3" xfId="12284" xr:uid="{00000000-0005-0000-0000-0000C2940000}"/>
    <cellStyle name="Normal 9 4 3 3 2 3 2" xfId="35467" xr:uid="{00000000-0005-0000-0000-0000C3940000}"/>
    <cellStyle name="Normal 9 4 3 3 2 4" xfId="30157" xr:uid="{00000000-0005-0000-0000-0000C4940000}"/>
    <cellStyle name="Normal 9 4 3 3 2 5" xfId="24842" xr:uid="{00000000-0005-0000-0000-0000C5940000}"/>
    <cellStyle name="Normal 9 4 3 3 3" xfId="8771" xr:uid="{00000000-0005-0000-0000-0000C6940000}"/>
    <cellStyle name="Normal 9 4 3 3 3 2" xfId="19205" xr:uid="{00000000-0005-0000-0000-0000C7940000}"/>
    <cellStyle name="Normal 9 4 3 3 3 2 2" xfId="42550" xr:uid="{00000000-0005-0000-0000-0000C8940000}"/>
    <cellStyle name="Normal 9 4 3 3 3 3" xfId="14051" xr:uid="{00000000-0005-0000-0000-0000C9940000}"/>
    <cellStyle name="Normal 9 4 3 3 3 3 2" xfId="37235" xr:uid="{00000000-0005-0000-0000-0000CA940000}"/>
    <cellStyle name="Normal 9 4 3 3 3 4" xfId="31925" xr:uid="{00000000-0005-0000-0000-0000CB940000}"/>
    <cellStyle name="Normal 9 4 3 3 3 5" xfId="26610" xr:uid="{00000000-0005-0000-0000-0000CC940000}"/>
    <cellStyle name="Normal 9 4 3 3 4" xfId="15832" xr:uid="{00000000-0005-0000-0000-0000CD940000}"/>
    <cellStyle name="Normal 9 4 3 3 4 2" xfId="39019" xr:uid="{00000000-0005-0000-0000-0000CE940000}"/>
    <cellStyle name="Normal 9 4 3 3 5" xfId="10523" xr:uid="{00000000-0005-0000-0000-0000CF940000}"/>
    <cellStyle name="Normal 9 4 3 3 5 2" xfId="33704" xr:uid="{00000000-0005-0000-0000-0000D0940000}"/>
    <cellStyle name="Normal 9 4 3 3 6" xfId="21150" xr:uid="{00000000-0005-0000-0000-0000D1940000}"/>
    <cellStyle name="Normal 9 4 3 3 6 2" xfId="28394" xr:uid="{00000000-0005-0000-0000-0000D2940000}"/>
    <cellStyle name="Normal 9 4 3 3 7" xfId="23079" xr:uid="{00000000-0005-0000-0000-0000D3940000}"/>
    <cellStyle name="Normal 9 4 3 3 8" xfId="44345" xr:uid="{00000000-0005-0000-0000-0000D4940000}"/>
    <cellStyle name="Normal 9 4 3 3 9" xfId="5635" xr:uid="{00000000-0005-0000-0000-0000D5940000}"/>
    <cellStyle name="Normal 9 4 3 4" xfId="6321" xr:uid="{00000000-0005-0000-0000-0000D6940000}"/>
    <cellStyle name="Normal 9 4 3 4 2" xfId="16754" xr:uid="{00000000-0005-0000-0000-0000D7940000}"/>
    <cellStyle name="Normal 9 4 3 4 2 2" xfId="39970" xr:uid="{00000000-0005-0000-0000-0000D8940000}"/>
    <cellStyle name="Normal 9 4 3 4 3" xfId="11472" xr:uid="{00000000-0005-0000-0000-0000D9940000}"/>
    <cellStyle name="Normal 9 4 3 4 3 2" xfId="34655" xr:uid="{00000000-0005-0000-0000-0000DA940000}"/>
    <cellStyle name="Normal 9 4 3 4 4" xfId="29345" xr:uid="{00000000-0005-0000-0000-0000DB940000}"/>
    <cellStyle name="Normal 9 4 3 4 5" xfId="24030" xr:uid="{00000000-0005-0000-0000-0000DC940000}"/>
    <cellStyle name="Normal 9 4 3 5" xfId="8043" xr:uid="{00000000-0005-0000-0000-0000DD940000}"/>
    <cellStyle name="Normal 9 4 3 5 2" xfId="18394" xr:uid="{00000000-0005-0000-0000-0000DE940000}"/>
    <cellStyle name="Normal 9 4 3 5 2 2" xfId="41738" xr:uid="{00000000-0005-0000-0000-0000DF940000}"/>
    <cellStyle name="Normal 9 4 3 5 3" xfId="13239" xr:uid="{00000000-0005-0000-0000-0000E0940000}"/>
    <cellStyle name="Normal 9 4 3 5 3 2" xfId="36423" xr:uid="{00000000-0005-0000-0000-0000E1940000}"/>
    <cellStyle name="Normal 9 4 3 5 4" xfId="31113" xr:uid="{00000000-0005-0000-0000-0000E2940000}"/>
    <cellStyle name="Normal 9 4 3 5 5" xfId="25798" xr:uid="{00000000-0005-0000-0000-0000E3940000}"/>
    <cellStyle name="Normal 9 4 3 6" xfId="15020" xr:uid="{00000000-0005-0000-0000-0000E4940000}"/>
    <cellStyle name="Normal 9 4 3 6 2" xfId="38207" xr:uid="{00000000-0005-0000-0000-0000E5940000}"/>
    <cellStyle name="Normal 9 4 3 7" xfId="9711" xr:uid="{00000000-0005-0000-0000-0000E6940000}"/>
    <cellStyle name="Normal 9 4 3 7 2" xfId="32892" xr:uid="{00000000-0005-0000-0000-0000E7940000}"/>
    <cellStyle name="Normal 9 4 3 8" xfId="20338" xr:uid="{00000000-0005-0000-0000-0000E8940000}"/>
    <cellStyle name="Normal 9 4 3 8 2" xfId="27582" xr:uid="{00000000-0005-0000-0000-0000E9940000}"/>
    <cellStyle name="Normal 9 4 3 9" xfId="22267" xr:uid="{00000000-0005-0000-0000-0000EA940000}"/>
    <cellStyle name="Normal 9 4 4" xfId="869" xr:uid="{00000000-0005-0000-0000-0000EB940000}"/>
    <cellStyle name="Normal 9 4 4 10" xfId="43662" xr:uid="{00000000-0005-0000-0000-0000EC940000}"/>
    <cellStyle name="Normal 9 4 4 11" xfId="5636" xr:uid="{00000000-0005-0000-0000-0000ED940000}"/>
    <cellStyle name="Normal 9 4 4 12" xfId="2822" xr:uid="{00000000-0005-0000-0000-0000EE940000}"/>
    <cellStyle name="Normal 9 4 4 2" xfId="1277" xr:uid="{00000000-0005-0000-0000-0000EF940000}"/>
    <cellStyle name="Normal 9 4 4 2 10" xfId="5637" xr:uid="{00000000-0005-0000-0000-0000F0940000}"/>
    <cellStyle name="Normal 9 4 4 2 11" xfId="3228" xr:uid="{00000000-0005-0000-0000-0000F1940000}"/>
    <cellStyle name="Normal 9 4 4 2 2" xfId="2092" xr:uid="{00000000-0005-0000-0000-0000F2940000}"/>
    <cellStyle name="Normal 9 4 4 2 2 10" xfId="4040" xr:uid="{00000000-0005-0000-0000-0000F3940000}"/>
    <cellStyle name="Normal 9 4 4 2 2 2" xfId="7647" xr:uid="{00000000-0005-0000-0000-0000F4940000}"/>
    <cellStyle name="Normal 9 4 4 2 2 2 2" xfId="17981" xr:uid="{00000000-0005-0000-0000-0000F5940000}"/>
    <cellStyle name="Normal 9 4 4 2 2 2 2 2" xfId="41317" xr:uid="{00000000-0005-0000-0000-0000F6940000}"/>
    <cellStyle name="Normal 9 4 4 2 2 2 3" xfId="12819" xr:uid="{00000000-0005-0000-0000-0000F7940000}"/>
    <cellStyle name="Normal 9 4 4 2 2 2 3 2" xfId="36002" xr:uid="{00000000-0005-0000-0000-0000F8940000}"/>
    <cellStyle name="Normal 9 4 4 2 2 2 4" xfId="30692" xr:uid="{00000000-0005-0000-0000-0000F9940000}"/>
    <cellStyle name="Normal 9 4 4 2 2 2 5" xfId="25377" xr:uid="{00000000-0005-0000-0000-0000FA940000}"/>
    <cellStyle name="Normal 9 4 4 2 2 3" xfId="9271" xr:uid="{00000000-0005-0000-0000-0000FB940000}"/>
    <cellStyle name="Normal 9 4 4 2 2 3 2" xfId="19740" xr:uid="{00000000-0005-0000-0000-0000FC940000}"/>
    <cellStyle name="Normal 9 4 4 2 2 3 2 2" xfId="43085" xr:uid="{00000000-0005-0000-0000-0000FD940000}"/>
    <cellStyle name="Normal 9 4 4 2 2 3 3" xfId="14586" xr:uid="{00000000-0005-0000-0000-0000FE940000}"/>
    <cellStyle name="Normal 9 4 4 2 2 3 3 2" xfId="37770" xr:uid="{00000000-0005-0000-0000-0000FF940000}"/>
    <cellStyle name="Normal 9 4 4 2 2 3 4" xfId="32460" xr:uid="{00000000-0005-0000-0000-000000950000}"/>
    <cellStyle name="Normal 9 4 4 2 2 3 5" xfId="27145" xr:uid="{00000000-0005-0000-0000-000001950000}"/>
    <cellStyle name="Normal 9 4 4 2 2 4" xfId="16367" xr:uid="{00000000-0005-0000-0000-000002950000}"/>
    <cellStyle name="Normal 9 4 4 2 2 4 2" xfId="39554" xr:uid="{00000000-0005-0000-0000-000003950000}"/>
    <cellStyle name="Normal 9 4 4 2 2 5" xfId="11058" xr:uid="{00000000-0005-0000-0000-000004950000}"/>
    <cellStyle name="Normal 9 4 4 2 2 5 2" xfId="34239" xr:uid="{00000000-0005-0000-0000-000005950000}"/>
    <cellStyle name="Normal 9 4 4 2 2 6" xfId="21685" xr:uid="{00000000-0005-0000-0000-000006950000}"/>
    <cellStyle name="Normal 9 4 4 2 2 6 2" xfId="28929" xr:uid="{00000000-0005-0000-0000-000007950000}"/>
    <cellStyle name="Normal 9 4 4 2 2 7" xfId="23614" xr:uid="{00000000-0005-0000-0000-000008950000}"/>
    <cellStyle name="Normal 9 4 4 2 2 8" xfId="44880" xr:uid="{00000000-0005-0000-0000-000009950000}"/>
    <cellStyle name="Normal 9 4 4 2 2 9" xfId="5638" xr:uid="{00000000-0005-0000-0000-00000A950000}"/>
    <cellStyle name="Normal 9 4 4 2 3" xfId="6847" xr:uid="{00000000-0005-0000-0000-00000B950000}"/>
    <cellStyle name="Normal 9 4 4 2 3 2" xfId="17217" xr:uid="{00000000-0005-0000-0000-00000C950000}"/>
    <cellStyle name="Normal 9 4 4 2 3 2 2" xfId="40505" xr:uid="{00000000-0005-0000-0000-00000D950000}"/>
    <cellStyle name="Normal 9 4 4 2 3 3" xfId="12007" xr:uid="{00000000-0005-0000-0000-00000E950000}"/>
    <cellStyle name="Normal 9 4 4 2 3 3 2" xfId="35190" xr:uid="{00000000-0005-0000-0000-00000F950000}"/>
    <cellStyle name="Normal 9 4 4 2 3 4" xfId="29880" xr:uid="{00000000-0005-0000-0000-000010950000}"/>
    <cellStyle name="Normal 9 4 4 2 3 5" xfId="24565" xr:uid="{00000000-0005-0000-0000-000011950000}"/>
    <cellStyle name="Normal 9 4 4 2 4" xfId="8506" xr:uid="{00000000-0005-0000-0000-000012950000}"/>
    <cellStyle name="Normal 9 4 4 2 4 2" xfId="18928" xr:uid="{00000000-0005-0000-0000-000013950000}"/>
    <cellStyle name="Normal 9 4 4 2 4 2 2" xfId="42273" xr:uid="{00000000-0005-0000-0000-000014950000}"/>
    <cellStyle name="Normal 9 4 4 2 4 3" xfId="13774" xr:uid="{00000000-0005-0000-0000-000015950000}"/>
    <cellStyle name="Normal 9 4 4 2 4 3 2" xfId="36958" xr:uid="{00000000-0005-0000-0000-000016950000}"/>
    <cellStyle name="Normal 9 4 4 2 4 4" xfId="31648" xr:uid="{00000000-0005-0000-0000-000017950000}"/>
    <cellStyle name="Normal 9 4 4 2 4 5" xfId="26333" xr:uid="{00000000-0005-0000-0000-000018950000}"/>
    <cellStyle name="Normal 9 4 4 2 5" xfId="15555" xr:uid="{00000000-0005-0000-0000-000019950000}"/>
    <cellStyle name="Normal 9 4 4 2 5 2" xfId="38742" xr:uid="{00000000-0005-0000-0000-00001A950000}"/>
    <cellStyle name="Normal 9 4 4 2 6" xfId="10246" xr:uid="{00000000-0005-0000-0000-00001B950000}"/>
    <cellStyle name="Normal 9 4 4 2 6 2" xfId="33427" xr:uid="{00000000-0005-0000-0000-00001C950000}"/>
    <cellStyle name="Normal 9 4 4 2 7" xfId="20873" xr:uid="{00000000-0005-0000-0000-00001D950000}"/>
    <cellStyle name="Normal 9 4 4 2 7 2" xfId="28117" xr:uid="{00000000-0005-0000-0000-00001E950000}"/>
    <cellStyle name="Normal 9 4 4 2 8" xfId="22802" xr:uid="{00000000-0005-0000-0000-00001F950000}"/>
    <cellStyle name="Normal 9 4 4 2 9" xfId="44068" xr:uid="{00000000-0005-0000-0000-000020950000}"/>
    <cellStyle name="Normal 9 4 4 3" xfId="1685" xr:uid="{00000000-0005-0000-0000-000021950000}"/>
    <cellStyle name="Normal 9 4 4 3 10" xfId="3634" xr:uid="{00000000-0005-0000-0000-000022950000}"/>
    <cellStyle name="Normal 9 4 4 3 2" xfId="7247" xr:uid="{00000000-0005-0000-0000-000023950000}"/>
    <cellStyle name="Normal 9 4 4 3 2 2" xfId="17599" xr:uid="{00000000-0005-0000-0000-000024950000}"/>
    <cellStyle name="Normal 9 4 4 3 2 2 2" xfId="40911" xr:uid="{00000000-0005-0000-0000-000025950000}"/>
    <cellStyle name="Normal 9 4 4 3 2 3" xfId="12413" xr:uid="{00000000-0005-0000-0000-000026950000}"/>
    <cellStyle name="Normal 9 4 4 3 2 3 2" xfId="35596" xr:uid="{00000000-0005-0000-0000-000027950000}"/>
    <cellStyle name="Normal 9 4 4 3 2 4" xfId="30286" xr:uid="{00000000-0005-0000-0000-000028950000}"/>
    <cellStyle name="Normal 9 4 4 3 2 5" xfId="24971" xr:uid="{00000000-0005-0000-0000-000029950000}"/>
    <cellStyle name="Normal 9 4 4 3 3" xfId="8888" xr:uid="{00000000-0005-0000-0000-00002A950000}"/>
    <cellStyle name="Normal 9 4 4 3 3 2" xfId="19334" xr:uid="{00000000-0005-0000-0000-00002B950000}"/>
    <cellStyle name="Normal 9 4 4 3 3 2 2" xfId="42679" xr:uid="{00000000-0005-0000-0000-00002C950000}"/>
    <cellStyle name="Normal 9 4 4 3 3 3" xfId="14180" xr:uid="{00000000-0005-0000-0000-00002D950000}"/>
    <cellStyle name="Normal 9 4 4 3 3 3 2" xfId="37364" xr:uid="{00000000-0005-0000-0000-00002E950000}"/>
    <cellStyle name="Normal 9 4 4 3 3 4" xfId="32054" xr:uid="{00000000-0005-0000-0000-00002F950000}"/>
    <cellStyle name="Normal 9 4 4 3 3 5" xfId="26739" xr:uid="{00000000-0005-0000-0000-000030950000}"/>
    <cellStyle name="Normal 9 4 4 3 4" xfId="15961" xr:uid="{00000000-0005-0000-0000-000031950000}"/>
    <cellStyle name="Normal 9 4 4 3 4 2" xfId="39148" xr:uid="{00000000-0005-0000-0000-000032950000}"/>
    <cellStyle name="Normal 9 4 4 3 5" xfId="10652" xr:uid="{00000000-0005-0000-0000-000033950000}"/>
    <cellStyle name="Normal 9 4 4 3 5 2" xfId="33833" xr:uid="{00000000-0005-0000-0000-000034950000}"/>
    <cellStyle name="Normal 9 4 4 3 6" xfId="21279" xr:uid="{00000000-0005-0000-0000-000035950000}"/>
    <cellStyle name="Normal 9 4 4 3 6 2" xfId="28523" xr:uid="{00000000-0005-0000-0000-000036950000}"/>
    <cellStyle name="Normal 9 4 4 3 7" xfId="23208" xr:uid="{00000000-0005-0000-0000-000037950000}"/>
    <cellStyle name="Normal 9 4 4 3 8" xfId="44474" xr:uid="{00000000-0005-0000-0000-000038950000}"/>
    <cellStyle name="Normal 9 4 4 3 9" xfId="5639" xr:uid="{00000000-0005-0000-0000-000039950000}"/>
    <cellStyle name="Normal 9 4 4 4" xfId="6448" xr:uid="{00000000-0005-0000-0000-00003A950000}"/>
    <cellStyle name="Normal 9 4 4 4 2" xfId="16859" xr:uid="{00000000-0005-0000-0000-00003B950000}"/>
    <cellStyle name="Normal 9 4 4 4 2 2" xfId="40099" xr:uid="{00000000-0005-0000-0000-00003C950000}"/>
    <cellStyle name="Normal 9 4 4 4 3" xfId="11601" xr:uid="{00000000-0005-0000-0000-00003D950000}"/>
    <cellStyle name="Normal 9 4 4 4 3 2" xfId="34784" xr:uid="{00000000-0005-0000-0000-00003E950000}"/>
    <cellStyle name="Normal 9 4 4 4 4" xfId="29474" xr:uid="{00000000-0005-0000-0000-00003F950000}"/>
    <cellStyle name="Normal 9 4 4 4 5" xfId="24159" xr:uid="{00000000-0005-0000-0000-000040950000}"/>
    <cellStyle name="Normal 9 4 4 5" xfId="8148" xr:uid="{00000000-0005-0000-0000-000041950000}"/>
    <cellStyle name="Normal 9 4 4 5 2" xfId="18523" xr:uid="{00000000-0005-0000-0000-000042950000}"/>
    <cellStyle name="Normal 9 4 4 5 2 2" xfId="41867" xr:uid="{00000000-0005-0000-0000-000043950000}"/>
    <cellStyle name="Normal 9 4 4 5 3" xfId="13368" xr:uid="{00000000-0005-0000-0000-000044950000}"/>
    <cellStyle name="Normal 9 4 4 5 3 2" xfId="36552" xr:uid="{00000000-0005-0000-0000-000045950000}"/>
    <cellStyle name="Normal 9 4 4 5 4" xfId="31242" xr:uid="{00000000-0005-0000-0000-000046950000}"/>
    <cellStyle name="Normal 9 4 4 5 5" xfId="25927" xr:uid="{00000000-0005-0000-0000-000047950000}"/>
    <cellStyle name="Normal 9 4 4 6" xfId="15149" xr:uid="{00000000-0005-0000-0000-000048950000}"/>
    <cellStyle name="Normal 9 4 4 6 2" xfId="38336" xr:uid="{00000000-0005-0000-0000-000049950000}"/>
    <cellStyle name="Normal 9 4 4 7" xfId="9840" xr:uid="{00000000-0005-0000-0000-00004A950000}"/>
    <cellStyle name="Normal 9 4 4 7 2" xfId="33021" xr:uid="{00000000-0005-0000-0000-00004B950000}"/>
    <cellStyle name="Normal 9 4 4 8" xfId="20467" xr:uid="{00000000-0005-0000-0000-00004C950000}"/>
    <cellStyle name="Normal 9 4 4 8 2" xfId="27711" xr:uid="{00000000-0005-0000-0000-00004D950000}"/>
    <cellStyle name="Normal 9 4 4 9" xfId="22396" xr:uid="{00000000-0005-0000-0000-00004E950000}"/>
    <cellStyle name="Normal 9 4 5" xfId="1013" xr:uid="{00000000-0005-0000-0000-00004F950000}"/>
    <cellStyle name="Normal 9 4 5 10" xfId="5640" xr:uid="{00000000-0005-0000-0000-000050950000}"/>
    <cellStyle name="Normal 9 4 5 11" xfId="2964" xr:uid="{00000000-0005-0000-0000-000051950000}"/>
    <cellStyle name="Normal 9 4 5 2" xfId="1828" xr:uid="{00000000-0005-0000-0000-000052950000}"/>
    <cellStyle name="Normal 9 4 5 2 10" xfId="3776" xr:uid="{00000000-0005-0000-0000-000053950000}"/>
    <cellStyle name="Normal 9 4 5 2 2" xfId="7387" xr:uid="{00000000-0005-0000-0000-000054950000}"/>
    <cellStyle name="Normal 9 4 5 2 2 2" xfId="17741" xr:uid="{00000000-0005-0000-0000-000055950000}"/>
    <cellStyle name="Normal 9 4 5 2 2 2 2" xfId="41053" xr:uid="{00000000-0005-0000-0000-000056950000}"/>
    <cellStyle name="Normal 9 4 5 2 2 3" xfId="12555" xr:uid="{00000000-0005-0000-0000-000057950000}"/>
    <cellStyle name="Normal 9 4 5 2 2 3 2" xfId="35738" xr:uid="{00000000-0005-0000-0000-000058950000}"/>
    <cellStyle name="Normal 9 4 5 2 2 4" xfId="30428" xr:uid="{00000000-0005-0000-0000-000059950000}"/>
    <cellStyle name="Normal 9 4 5 2 2 5" xfId="25113" xr:uid="{00000000-0005-0000-0000-00005A950000}"/>
    <cellStyle name="Normal 9 4 5 2 3" xfId="9031" xr:uid="{00000000-0005-0000-0000-00005B950000}"/>
    <cellStyle name="Normal 9 4 5 2 3 2" xfId="19476" xr:uid="{00000000-0005-0000-0000-00005C950000}"/>
    <cellStyle name="Normal 9 4 5 2 3 2 2" xfId="42821" xr:uid="{00000000-0005-0000-0000-00005D950000}"/>
    <cellStyle name="Normal 9 4 5 2 3 3" xfId="14322" xr:uid="{00000000-0005-0000-0000-00005E950000}"/>
    <cellStyle name="Normal 9 4 5 2 3 3 2" xfId="37506" xr:uid="{00000000-0005-0000-0000-00005F950000}"/>
    <cellStyle name="Normal 9 4 5 2 3 4" xfId="32196" xr:uid="{00000000-0005-0000-0000-000060950000}"/>
    <cellStyle name="Normal 9 4 5 2 3 5" xfId="26881" xr:uid="{00000000-0005-0000-0000-000061950000}"/>
    <cellStyle name="Normal 9 4 5 2 4" xfId="16103" xr:uid="{00000000-0005-0000-0000-000062950000}"/>
    <cellStyle name="Normal 9 4 5 2 4 2" xfId="39290" xr:uid="{00000000-0005-0000-0000-000063950000}"/>
    <cellStyle name="Normal 9 4 5 2 5" xfId="10794" xr:uid="{00000000-0005-0000-0000-000064950000}"/>
    <cellStyle name="Normal 9 4 5 2 5 2" xfId="33975" xr:uid="{00000000-0005-0000-0000-000065950000}"/>
    <cellStyle name="Normal 9 4 5 2 6" xfId="21421" xr:uid="{00000000-0005-0000-0000-000066950000}"/>
    <cellStyle name="Normal 9 4 5 2 6 2" xfId="28665" xr:uid="{00000000-0005-0000-0000-000067950000}"/>
    <cellStyle name="Normal 9 4 5 2 7" xfId="23350" xr:uid="{00000000-0005-0000-0000-000068950000}"/>
    <cellStyle name="Normal 9 4 5 2 8" xfId="44616" xr:uid="{00000000-0005-0000-0000-000069950000}"/>
    <cellStyle name="Normal 9 4 5 2 9" xfId="5641" xr:uid="{00000000-0005-0000-0000-00006A950000}"/>
    <cellStyle name="Normal 9 4 5 3" xfId="6587" xr:uid="{00000000-0005-0000-0000-00006B950000}"/>
    <cellStyle name="Normal 9 4 5 3 2" xfId="16989" xr:uid="{00000000-0005-0000-0000-00006C950000}"/>
    <cellStyle name="Normal 9 4 5 3 2 2" xfId="40241" xr:uid="{00000000-0005-0000-0000-00006D950000}"/>
    <cellStyle name="Normal 9 4 5 3 3" xfId="11743" xr:uid="{00000000-0005-0000-0000-00006E950000}"/>
    <cellStyle name="Normal 9 4 5 3 3 2" xfId="34926" xr:uid="{00000000-0005-0000-0000-00006F950000}"/>
    <cellStyle name="Normal 9 4 5 3 4" xfId="29616" xr:uid="{00000000-0005-0000-0000-000070950000}"/>
    <cellStyle name="Normal 9 4 5 3 5" xfId="24301" xr:uid="{00000000-0005-0000-0000-000071950000}"/>
    <cellStyle name="Normal 9 4 5 4" xfId="8278" xr:uid="{00000000-0005-0000-0000-000072950000}"/>
    <cellStyle name="Normal 9 4 5 4 2" xfId="18664" xr:uid="{00000000-0005-0000-0000-000073950000}"/>
    <cellStyle name="Normal 9 4 5 4 2 2" xfId="42009" xr:uid="{00000000-0005-0000-0000-000074950000}"/>
    <cellStyle name="Normal 9 4 5 4 3" xfId="13510" xr:uid="{00000000-0005-0000-0000-000075950000}"/>
    <cellStyle name="Normal 9 4 5 4 3 2" xfId="36694" xr:uid="{00000000-0005-0000-0000-000076950000}"/>
    <cellStyle name="Normal 9 4 5 4 4" xfId="31384" xr:uid="{00000000-0005-0000-0000-000077950000}"/>
    <cellStyle name="Normal 9 4 5 4 5" xfId="26069" xr:uid="{00000000-0005-0000-0000-000078950000}"/>
    <cellStyle name="Normal 9 4 5 5" xfId="15291" xr:uid="{00000000-0005-0000-0000-000079950000}"/>
    <cellStyle name="Normal 9 4 5 5 2" xfId="38478" xr:uid="{00000000-0005-0000-0000-00007A950000}"/>
    <cellStyle name="Normal 9 4 5 6" xfId="9982" xr:uid="{00000000-0005-0000-0000-00007B950000}"/>
    <cellStyle name="Normal 9 4 5 6 2" xfId="33163" xr:uid="{00000000-0005-0000-0000-00007C950000}"/>
    <cellStyle name="Normal 9 4 5 7" xfId="20609" xr:uid="{00000000-0005-0000-0000-00007D950000}"/>
    <cellStyle name="Normal 9 4 5 7 2" xfId="27853" xr:uid="{00000000-0005-0000-0000-00007E950000}"/>
    <cellStyle name="Normal 9 4 5 8" xfId="22538" xr:uid="{00000000-0005-0000-0000-00007F950000}"/>
    <cellStyle name="Normal 9 4 5 9" xfId="43804" xr:uid="{00000000-0005-0000-0000-000080950000}"/>
    <cellStyle name="Normal 9 4 6" xfId="594" xr:uid="{00000000-0005-0000-0000-000081950000}"/>
    <cellStyle name="Normal 9 4 6 10" xfId="2558" xr:uid="{00000000-0005-0000-0000-000082950000}"/>
    <cellStyle name="Normal 9 4 6 2" xfId="6188" xr:uid="{00000000-0005-0000-0000-000083950000}"/>
    <cellStyle name="Normal 9 4 6 2 2" xfId="16631" xr:uid="{00000000-0005-0000-0000-000084950000}"/>
    <cellStyle name="Normal 9 4 6 2 2 2" xfId="39835" xr:uid="{00000000-0005-0000-0000-000085950000}"/>
    <cellStyle name="Normal 9 4 6 2 3" xfId="11337" xr:uid="{00000000-0005-0000-0000-000086950000}"/>
    <cellStyle name="Normal 9 4 6 2 3 2" xfId="34520" xr:uid="{00000000-0005-0000-0000-000087950000}"/>
    <cellStyle name="Normal 9 4 6 2 4" xfId="29210" xr:uid="{00000000-0005-0000-0000-000088950000}"/>
    <cellStyle name="Normal 9 4 6 2 5" xfId="23895" xr:uid="{00000000-0005-0000-0000-000089950000}"/>
    <cellStyle name="Normal 9 4 6 3" xfId="7920" xr:uid="{00000000-0005-0000-0000-00008A950000}"/>
    <cellStyle name="Normal 9 4 6 3 2" xfId="18259" xr:uid="{00000000-0005-0000-0000-00008B950000}"/>
    <cellStyle name="Normal 9 4 6 3 2 2" xfId="41603" xr:uid="{00000000-0005-0000-0000-00008C950000}"/>
    <cellStyle name="Normal 9 4 6 3 3" xfId="13104" xr:uid="{00000000-0005-0000-0000-00008D950000}"/>
    <cellStyle name="Normal 9 4 6 3 3 2" xfId="36288" xr:uid="{00000000-0005-0000-0000-00008E950000}"/>
    <cellStyle name="Normal 9 4 6 3 4" xfId="30978" xr:uid="{00000000-0005-0000-0000-00008F950000}"/>
    <cellStyle name="Normal 9 4 6 3 5" xfId="25663" xr:uid="{00000000-0005-0000-0000-000090950000}"/>
    <cellStyle name="Normal 9 4 6 4" xfId="14885" xr:uid="{00000000-0005-0000-0000-000091950000}"/>
    <cellStyle name="Normal 9 4 6 4 2" xfId="38072" xr:uid="{00000000-0005-0000-0000-000092950000}"/>
    <cellStyle name="Normal 9 4 6 5" xfId="9576" xr:uid="{00000000-0005-0000-0000-000093950000}"/>
    <cellStyle name="Normal 9 4 6 5 2" xfId="32757" xr:uid="{00000000-0005-0000-0000-000094950000}"/>
    <cellStyle name="Normal 9 4 6 6" xfId="20203" xr:uid="{00000000-0005-0000-0000-000095950000}"/>
    <cellStyle name="Normal 9 4 6 6 2" xfId="27447" xr:uid="{00000000-0005-0000-0000-000096950000}"/>
    <cellStyle name="Normal 9 4 6 7" xfId="22132" xr:uid="{00000000-0005-0000-0000-000097950000}"/>
    <cellStyle name="Normal 9 4 6 8" xfId="43398" xr:uid="{00000000-0005-0000-0000-000098950000}"/>
    <cellStyle name="Normal 9 4 6 9" xfId="5642" xr:uid="{00000000-0005-0000-0000-000099950000}"/>
    <cellStyle name="Normal 9 4 7" xfId="1421" xr:uid="{00000000-0005-0000-0000-00009A950000}"/>
    <cellStyle name="Normal 9 4 7 10" xfId="3370" xr:uid="{00000000-0005-0000-0000-00009B950000}"/>
    <cellStyle name="Normal 9 4 7 2" xfId="6987" xr:uid="{00000000-0005-0000-0000-00009C950000}"/>
    <cellStyle name="Normal 9 4 7 2 2" xfId="17359" xr:uid="{00000000-0005-0000-0000-00009D950000}"/>
    <cellStyle name="Normal 9 4 7 2 2 2" xfId="40647" xr:uid="{00000000-0005-0000-0000-00009E950000}"/>
    <cellStyle name="Normal 9 4 7 2 3" xfId="12149" xr:uid="{00000000-0005-0000-0000-00009F950000}"/>
    <cellStyle name="Normal 9 4 7 2 3 2" xfId="35332" xr:uid="{00000000-0005-0000-0000-0000A0950000}"/>
    <cellStyle name="Normal 9 4 7 2 4" xfId="30022" xr:uid="{00000000-0005-0000-0000-0000A1950000}"/>
    <cellStyle name="Normal 9 4 7 2 5" xfId="24707" xr:uid="{00000000-0005-0000-0000-0000A2950000}"/>
    <cellStyle name="Normal 9 4 7 3" xfId="8648" xr:uid="{00000000-0005-0000-0000-0000A3950000}"/>
    <cellStyle name="Normal 9 4 7 3 2" xfId="19070" xr:uid="{00000000-0005-0000-0000-0000A4950000}"/>
    <cellStyle name="Normal 9 4 7 3 2 2" xfId="42415" xr:uid="{00000000-0005-0000-0000-0000A5950000}"/>
    <cellStyle name="Normal 9 4 7 3 3" xfId="13916" xr:uid="{00000000-0005-0000-0000-0000A6950000}"/>
    <cellStyle name="Normal 9 4 7 3 3 2" xfId="37100" xr:uid="{00000000-0005-0000-0000-0000A7950000}"/>
    <cellStyle name="Normal 9 4 7 3 4" xfId="31790" xr:uid="{00000000-0005-0000-0000-0000A8950000}"/>
    <cellStyle name="Normal 9 4 7 3 5" xfId="26475" xr:uid="{00000000-0005-0000-0000-0000A9950000}"/>
    <cellStyle name="Normal 9 4 7 4" xfId="15697" xr:uid="{00000000-0005-0000-0000-0000AA950000}"/>
    <cellStyle name="Normal 9 4 7 4 2" xfId="38884" xr:uid="{00000000-0005-0000-0000-0000AB950000}"/>
    <cellStyle name="Normal 9 4 7 5" xfId="10388" xr:uid="{00000000-0005-0000-0000-0000AC950000}"/>
    <cellStyle name="Normal 9 4 7 5 2" xfId="33569" xr:uid="{00000000-0005-0000-0000-0000AD950000}"/>
    <cellStyle name="Normal 9 4 7 6" xfId="21015" xr:uid="{00000000-0005-0000-0000-0000AE950000}"/>
    <cellStyle name="Normal 9 4 7 6 2" xfId="28259" xr:uid="{00000000-0005-0000-0000-0000AF950000}"/>
    <cellStyle name="Normal 9 4 7 7" xfId="22944" xr:uid="{00000000-0005-0000-0000-0000B0950000}"/>
    <cellStyle name="Normal 9 4 7 8" xfId="44210" xr:uid="{00000000-0005-0000-0000-0000B1950000}"/>
    <cellStyle name="Normal 9 4 7 9" xfId="5643" xr:uid="{00000000-0005-0000-0000-0000B2950000}"/>
    <cellStyle name="Normal 9 4 8" xfId="6055" xr:uid="{00000000-0005-0000-0000-0000B3950000}"/>
    <cellStyle name="Normal 9 4 8 2" xfId="16510" xr:uid="{00000000-0005-0000-0000-0000B4950000}"/>
    <cellStyle name="Normal 9 4 8 2 2" xfId="39701" xr:uid="{00000000-0005-0000-0000-0000B5950000}"/>
    <cellStyle name="Normal 9 4 8 3" xfId="11203" xr:uid="{00000000-0005-0000-0000-0000B6950000}"/>
    <cellStyle name="Normal 9 4 8 3 2" xfId="34386" xr:uid="{00000000-0005-0000-0000-0000B7950000}"/>
    <cellStyle name="Normal 9 4 8 4" xfId="29076" xr:uid="{00000000-0005-0000-0000-0000B8950000}"/>
    <cellStyle name="Normal 9 4 8 5" xfId="23761" xr:uid="{00000000-0005-0000-0000-0000B9950000}"/>
    <cellStyle name="Normal 9 4 9" xfId="7799" xr:uid="{00000000-0005-0000-0000-0000BA950000}"/>
    <cellStyle name="Normal 9 4 9 2" xfId="18126" xr:uid="{00000000-0005-0000-0000-0000BB950000}"/>
    <cellStyle name="Normal 9 4 9 2 2" xfId="41469" xr:uid="{00000000-0005-0000-0000-0000BC950000}"/>
    <cellStyle name="Normal 9 4 9 3" xfId="12970" xr:uid="{00000000-0005-0000-0000-0000BD950000}"/>
    <cellStyle name="Normal 9 4 9 3 2" xfId="36154" xr:uid="{00000000-0005-0000-0000-0000BE950000}"/>
    <cellStyle name="Normal 9 4 9 4" xfId="30844" xr:uid="{00000000-0005-0000-0000-0000BF950000}"/>
    <cellStyle name="Normal 9 4 9 5" xfId="25529" xr:uid="{00000000-0005-0000-0000-0000C0950000}"/>
    <cellStyle name="Normal 9 5" xfId="385" xr:uid="{00000000-0005-0000-0000-0000C1950000}"/>
    <cellStyle name="Normal 9 6" xfId="482" xr:uid="{00000000-0005-0000-0000-0000C2950000}"/>
    <cellStyle name="Normal 9 6 10" xfId="9464" xr:uid="{00000000-0005-0000-0000-0000C3950000}"/>
    <cellStyle name="Normal 9 6 10 2" xfId="32645" xr:uid="{00000000-0005-0000-0000-0000C4950000}"/>
    <cellStyle name="Normal 9 6 11" xfId="20091" xr:uid="{00000000-0005-0000-0000-0000C5950000}"/>
    <cellStyle name="Normal 9 6 11 2" xfId="27335" xr:uid="{00000000-0005-0000-0000-0000C6950000}"/>
    <cellStyle name="Normal 9 6 12" xfId="22020" xr:uid="{00000000-0005-0000-0000-0000C7950000}"/>
    <cellStyle name="Normal 9 6 13" xfId="43286" xr:uid="{00000000-0005-0000-0000-0000C8950000}"/>
    <cellStyle name="Normal 9 6 14" xfId="5644" xr:uid="{00000000-0005-0000-0000-0000C9950000}"/>
    <cellStyle name="Normal 9 6 15" xfId="2446" xr:uid="{00000000-0005-0000-0000-0000CA950000}"/>
    <cellStyle name="Normal 9 6 2" xfId="754" xr:uid="{00000000-0005-0000-0000-0000CB950000}"/>
    <cellStyle name="Normal 9 6 2 10" xfId="43555" xr:uid="{00000000-0005-0000-0000-0000CC950000}"/>
    <cellStyle name="Normal 9 6 2 11" xfId="5645" xr:uid="{00000000-0005-0000-0000-0000CD950000}"/>
    <cellStyle name="Normal 9 6 2 12" xfId="2715" xr:uid="{00000000-0005-0000-0000-0000CE950000}"/>
    <cellStyle name="Normal 9 6 2 2" xfId="1170" xr:uid="{00000000-0005-0000-0000-0000CF950000}"/>
    <cellStyle name="Normal 9 6 2 2 10" xfId="5646" xr:uid="{00000000-0005-0000-0000-0000D0950000}"/>
    <cellStyle name="Normal 9 6 2 2 11" xfId="3121" xr:uid="{00000000-0005-0000-0000-0000D1950000}"/>
    <cellStyle name="Normal 9 6 2 2 2" xfId="1985" xr:uid="{00000000-0005-0000-0000-0000D2950000}"/>
    <cellStyle name="Normal 9 6 2 2 2 10" xfId="3933" xr:uid="{00000000-0005-0000-0000-0000D3950000}"/>
    <cellStyle name="Normal 9 6 2 2 2 2" xfId="7542" xr:uid="{00000000-0005-0000-0000-0000D4950000}"/>
    <cellStyle name="Normal 9 6 2 2 2 2 2" xfId="17886" xr:uid="{00000000-0005-0000-0000-0000D5950000}"/>
    <cellStyle name="Normal 9 6 2 2 2 2 2 2" xfId="41210" xr:uid="{00000000-0005-0000-0000-0000D6950000}"/>
    <cellStyle name="Normal 9 6 2 2 2 2 3" xfId="12712" xr:uid="{00000000-0005-0000-0000-0000D7950000}"/>
    <cellStyle name="Normal 9 6 2 2 2 2 3 2" xfId="35895" xr:uid="{00000000-0005-0000-0000-0000D8950000}"/>
    <cellStyle name="Normal 9 6 2 2 2 2 4" xfId="30585" xr:uid="{00000000-0005-0000-0000-0000D9950000}"/>
    <cellStyle name="Normal 9 6 2 2 2 2 5" xfId="25270" xr:uid="{00000000-0005-0000-0000-0000DA950000}"/>
    <cellStyle name="Normal 9 6 2 2 2 3" xfId="9176" xr:uid="{00000000-0005-0000-0000-0000DB950000}"/>
    <cellStyle name="Normal 9 6 2 2 2 3 2" xfId="19633" xr:uid="{00000000-0005-0000-0000-0000DC950000}"/>
    <cellStyle name="Normal 9 6 2 2 2 3 2 2" xfId="42978" xr:uid="{00000000-0005-0000-0000-0000DD950000}"/>
    <cellStyle name="Normal 9 6 2 2 2 3 3" xfId="14479" xr:uid="{00000000-0005-0000-0000-0000DE950000}"/>
    <cellStyle name="Normal 9 6 2 2 2 3 3 2" xfId="37663" xr:uid="{00000000-0005-0000-0000-0000DF950000}"/>
    <cellStyle name="Normal 9 6 2 2 2 3 4" xfId="32353" xr:uid="{00000000-0005-0000-0000-0000E0950000}"/>
    <cellStyle name="Normal 9 6 2 2 2 3 5" xfId="27038" xr:uid="{00000000-0005-0000-0000-0000E1950000}"/>
    <cellStyle name="Normal 9 6 2 2 2 4" xfId="16260" xr:uid="{00000000-0005-0000-0000-0000E2950000}"/>
    <cellStyle name="Normal 9 6 2 2 2 4 2" xfId="39447" xr:uid="{00000000-0005-0000-0000-0000E3950000}"/>
    <cellStyle name="Normal 9 6 2 2 2 5" xfId="10951" xr:uid="{00000000-0005-0000-0000-0000E4950000}"/>
    <cellStyle name="Normal 9 6 2 2 2 5 2" xfId="34132" xr:uid="{00000000-0005-0000-0000-0000E5950000}"/>
    <cellStyle name="Normal 9 6 2 2 2 6" xfId="21578" xr:uid="{00000000-0005-0000-0000-0000E6950000}"/>
    <cellStyle name="Normal 9 6 2 2 2 6 2" xfId="28822" xr:uid="{00000000-0005-0000-0000-0000E7950000}"/>
    <cellStyle name="Normal 9 6 2 2 2 7" xfId="23507" xr:uid="{00000000-0005-0000-0000-0000E8950000}"/>
    <cellStyle name="Normal 9 6 2 2 2 8" xfId="44773" xr:uid="{00000000-0005-0000-0000-0000E9950000}"/>
    <cellStyle name="Normal 9 6 2 2 2 9" xfId="5647" xr:uid="{00000000-0005-0000-0000-0000EA950000}"/>
    <cellStyle name="Normal 9 6 2 2 3" xfId="6742" xr:uid="{00000000-0005-0000-0000-0000EB950000}"/>
    <cellStyle name="Normal 9 6 2 2 3 2" xfId="17134" xr:uid="{00000000-0005-0000-0000-0000EC950000}"/>
    <cellStyle name="Normal 9 6 2 2 3 2 2" xfId="40398" xr:uid="{00000000-0005-0000-0000-0000ED950000}"/>
    <cellStyle name="Normal 9 6 2 2 3 3" xfId="11900" xr:uid="{00000000-0005-0000-0000-0000EE950000}"/>
    <cellStyle name="Normal 9 6 2 2 3 3 2" xfId="35083" xr:uid="{00000000-0005-0000-0000-0000EF950000}"/>
    <cellStyle name="Normal 9 6 2 2 3 4" xfId="29773" xr:uid="{00000000-0005-0000-0000-0000F0950000}"/>
    <cellStyle name="Normal 9 6 2 2 3 5" xfId="24458" xr:uid="{00000000-0005-0000-0000-0000F1950000}"/>
    <cellStyle name="Normal 9 6 2 2 4" xfId="8423" xr:uid="{00000000-0005-0000-0000-0000F2950000}"/>
    <cellStyle name="Normal 9 6 2 2 4 2" xfId="18821" xr:uid="{00000000-0005-0000-0000-0000F3950000}"/>
    <cellStyle name="Normal 9 6 2 2 4 2 2" xfId="42166" xr:uid="{00000000-0005-0000-0000-0000F4950000}"/>
    <cellStyle name="Normal 9 6 2 2 4 3" xfId="13667" xr:uid="{00000000-0005-0000-0000-0000F5950000}"/>
    <cellStyle name="Normal 9 6 2 2 4 3 2" xfId="36851" xr:uid="{00000000-0005-0000-0000-0000F6950000}"/>
    <cellStyle name="Normal 9 6 2 2 4 4" xfId="31541" xr:uid="{00000000-0005-0000-0000-0000F7950000}"/>
    <cellStyle name="Normal 9 6 2 2 4 5" xfId="26226" xr:uid="{00000000-0005-0000-0000-0000F8950000}"/>
    <cellStyle name="Normal 9 6 2 2 5" xfId="15448" xr:uid="{00000000-0005-0000-0000-0000F9950000}"/>
    <cellStyle name="Normal 9 6 2 2 5 2" xfId="38635" xr:uid="{00000000-0005-0000-0000-0000FA950000}"/>
    <cellStyle name="Normal 9 6 2 2 6" xfId="10139" xr:uid="{00000000-0005-0000-0000-0000FB950000}"/>
    <cellStyle name="Normal 9 6 2 2 6 2" xfId="33320" xr:uid="{00000000-0005-0000-0000-0000FC950000}"/>
    <cellStyle name="Normal 9 6 2 2 7" xfId="20766" xr:uid="{00000000-0005-0000-0000-0000FD950000}"/>
    <cellStyle name="Normal 9 6 2 2 7 2" xfId="28010" xr:uid="{00000000-0005-0000-0000-0000FE950000}"/>
    <cellStyle name="Normal 9 6 2 2 8" xfId="22695" xr:uid="{00000000-0005-0000-0000-0000FF950000}"/>
    <cellStyle name="Normal 9 6 2 2 9" xfId="43961" xr:uid="{00000000-0005-0000-0000-000000960000}"/>
    <cellStyle name="Normal 9 6 2 3" xfId="1578" xr:uid="{00000000-0005-0000-0000-000001960000}"/>
    <cellStyle name="Normal 9 6 2 3 10" xfId="3527" xr:uid="{00000000-0005-0000-0000-000002960000}"/>
    <cellStyle name="Normal 9 6 2 3 2" xfId="7142" xr:uid="{00000000-0005-0000-0000-000003960000}"/>
    <cellStyle name="Normal 9 6 2 3 2 2" xfId="17504" xr:uid="{00000000-0005-0000-0000-000004960000}"/>
    <cellStyle name="Normal 9 6 2 3 2 2 2" xfId="40804" xr:uid="{00000000-0005-0000-0000-000005960000}"/>
    <cellStyle name="Normal 9 6 2 3 2 3" xfId="12306" xr:uid="{00000000-0005-0000-0000-000006960000}"/>
    <cellStyle name="Normal 9 6 2 3 2 3 2" xfId="35489" xr:uid="{00000000-0005-0000-0000-000007960000}"/>
    <cellStyle name="Normal 9 6 2 3 2 4" xfId="30179" xr:uid="{00000000-0005-0000-0000-000008960000}"/>
    <cellStyle name="Normal 9 6 2 3 2 5" xfId="24864" xr:uid="{00000000-0005-0000-0000-000009960000}"/>
    <cellStyle name="Normal 9 6 2 3 3" xfId="8793" xr:uid="{00000000-0005-0000-0000-00000A960000}"/>
    <cellStyle name="Normal 9 6 2 3 3 2" xfId="19227" xr:uid="{00000000-0005-0000-0000-00000B960000}"/>
    <cellStyle name="Normal 9 6 2 3 3 2 2" xfId="42572" xr:uid="{00000000-0005-0000-0000-00000C960000}"/>
    <cellStyle name="Normal 9 6 2 3 3 3" xfId="14073" xr:uid="{00000000-0005-0000-0000-00000D960000}"/>
    <cellStyle name="Normal 9 6 2 3 3 3 2" xfId="37257" xr:uid="{00000000-0005-0000-0000-00000E960000}"/>
    <cellStyle name="Normal 9 6 2 3 3 4" xfId="31947" xr:uid="{00000000-0005-0000-0000-00000F960000}"/>
    <cellStyle name="Normal 9 6 2 3 3 5" xfId="26632" xr:uid="{00000000-0005-0000-0000-000010960000}"/>
    <cellStyle name="Normal 9 6 2 3 4" xfId="15854" xr:uid="{00000000-0005-0000-0000-000011960000}"/>
    <cellStyle name="Normal 9 6 2 3 4 2" xfId="39041" xr:uid="{00000000-0005-0000-0000-000012960000}"/>
    <cellStyle name="Normal 9 6 2 3 5" xfId="10545" xr:uid="{00000000-0005-0000-0000-000013960000}"/>
    <cellStyle name="Normal 9 6 2 3 5 2" xfId="33726" xr:uid="{00000000-0005-0000-0000-000014960000}"/>
    <cellStyle name="Normal 9 6 2 3 6" xfId="21172" xr:uid="{00000000-0005-0000-0000-000015960000}"/>
    <cellStyle name="Normal 9 6 2 3 6 2" xfId="28416" xr:uid="{00000000-0005-0000-0000-000016960000}"/>
    <cellStyle name="Normal 9 6 2 3 7" xfId="23101" xr:uid="{00000000-0005-0000-0000-000017960000}"/>
    <cellStyle name="Normal 9 6 2 3 8" xfId="44367" xr:uid="{00000000-0005-0000-0000-000018960000}"/>
    <cellStyle name="Normal 9 6 2 3 9" xfId="5648" xr:uid="{00000000-0005-0000-0000-000019960000}"/>
    <cellStyle name="Normal 9 6 2 4" xfId="6343" xr:uid="{00000000-0005-0000-0000-00001A960000}"/>
    <cellStyle name="Normal 9 6 2 4 2" xfId="16776" xr:uid="{00000000-0005-0000-0000-00001B960000}"/>
    <cellStyle name="Normal 9 6 2 4 2 2" xfId="39992" xr:uid="{00000000-0005-0000-0000-00001C960000}"/>
    <cellStyle name="Normal 9 6 2 4 3" xfId="11494" xr:uid="{00000000-0005-0000-0000-00001D960000}"/>
    <cellStyle name="Normal 9 6 2 4 3 2" xfId="34677" xr:uid="{00000000-0005-0000-0000-00001E960000}"/>
    <cellStyle name="Normal 9 6 2 4 4" xfId="29367" xr:uid="{00000000-0005-0000-0000-00001F960000}"/>
    <cellStyle name="Normal 9 6 2 4 5" xfId="24052" xr:uid="{00000000-0005-0000-0000-000020960000}"/>
    <cellStyle name="Normal 9 6 2 5" xfId="8065" xr:uid="{00000000-0005-0000-0000-000021960000}"/>
    <cellStyle name="Normal 9 6 2 5 2" xfId="18416" xr:uid="{00000000-0005-0000-0000-000022960000}"/>
    <cellStyle name="Normal 9 6 2 5 2 2" xfId="41760" xr:uid="{00000000-0005-0000-0000-000023960000}"/>
    <cellStyle name="Normal 9 6 2 5 3" xfId="13261" xr:uid="{00000000-0005-0000-0000-000024960000}"/>
    <cellStyle name="Normal 9 6 2 5 3 2" xfId="36445" xr:uid="{00000000-0005-0000-0000-000025960000}"/>
    <cellStyle name="Normal 9 6 2 5 4" xfId="31135" xr:uid="{00000000-0005-0000-0000-000026960000}"/>
    <cellStyle name="Normal 9 6 2 5 5" xfId="25820" xr:uid="{00000000-0005-0000-0000-000027960000}"/>
    <cellStyle name="Normal 9 6 2 6" xfId="15042" xr:uid="{00000000-0005-0000-0000-000028960000}"/>
    <cellStyle name="Normal 9 6 2 6 2" xfId="38229" xr:uid="{00000000-0005-0000-0000-000029960000}"/>
    <cellStyle name="Normal 9 6 2 7" xfId="9733" xr:uid="{00000000-0005-0000-0000-00002A960000}"/>
    <cellStyle name="Normal 9 6 2 7 2" xfId="32914" xr:uid="{00000000-0005-0000-0000-00002B960000}"/>
    <cellStyle name="Normal 9 6 2 8" xfId="20360" xr:uid="{00000000-0005-0000-0000-00002C960000}"/>
    <cellStyle name="Normal 9 6 2 8 2" xfId="27604" xr:uid="{00000000-0005-0000-0000-00002D960000}"/>
    <cellStyle name="Normal 9 6 2 9" xfId="22289" xr:uid="{00000000-0005-0000-0000-00002E960000}"/>
    <cellStyle name="Normal 9 6 3" xfId="891" xr:uid="{00000000-0005-0000-0000-00002F960000}"/>
    <cellStyle name="Normal 9 6 3 10" xfId="43684" xr:uid="{00000000-0005-0000-0000-000030960000}"/>
    <cellStyle name="Normal 9 6 3 11" xfId="5649" xr:uid="{00000000-0005-0000-0000-000031960000}"/>
    <cellStyle name="Normal 9 6 3 12" xfId="2844" xr:uid="{00000000-0005-0000-0000-000032960000}"/>
    <cellStyle name="Normal 9 6 3 2" xfId="1299" xr:uid="{00000000-0005-0000-0000-000033960000}"/>
    <cellStyle name="Normal 9 6 3 2 10" xfId="5650" xr:uid="{00000000-0005-0000-0000-000034960000}"/>
    <cellStyle name="Normal 9 6 3 2 11" xfId="3250" xr:uid="{00000000-0005-0000-0000-000035960000}"/>
    <cellStyle name="Normal 9 6 3 2 2" xfId="2114" xr:uid="{00000000-0005-0000-0000-000036960000}"/>
    <cellStyle name="Normal 9 6 3 2 2 10" xfId="4062" xr:uid="{00000000-0005-0000-0000-000037960000}"/>
    <cellStyle name="Normal 9 6 3 2 2 2" xfId="7669" xr:uid="{00000000-0005-0000-0000-000038960000}"/>
    <cellStyle name="Normal 9 6 3 2 2 2 2" xfId="18003" xr:uid="{00000000-0005-0000-0000-000039960000}"/>
    <cellStyle name="Normal 9 6 3 2 2 2 2 2" xfId="41339" xr:uid="{00000000-0005-0000-0000-00003A960000}"/>
    <cellStyle name="Normal 9 6 3 2 2 2 3" xfId="12841" xr:uid="{00000000-0005-0000-0000-00003B960000}"/>
    <cellStyle name="Normal 9 6 3 2 2 2 3 2" xfId="36024" xr:uid="{00000000-0005-0000-0000-00003C960000}"/>
    <cellStyle name="Normal 9 6 3 2 2 2 4" xfId="30714" xr:uid="{00000000-0005-0000-0000-00003D960000}"/>
    <cellStyle name="Normal 9 6 3 2 2 2 5" xfId="25399" xr:uid="{00000000-0005-0000-0000-00003E960000}"/>
    <cellStyle name="Normal 9 6 3 2 2 3" xfId="9293" xr:uid="{00000000-0005-0000-0000-00003F960000}"/>
    <cellStyle name="Normal 9 6 3 2 2 3 2" xfId="19762" xr:uid="{00000000-0005-0000-0000-000040960000}"/>
    <cellStyle name="Normal 9 6 3 2 2 3 2 2" xfId="43107" xr:uid="{00000000-0005-0000-0000-000041960000}"/>
    <cellStyle name="Normal 9 6 3 2 2 3 3" xfId="14608" xr:uid="{00000000-0005-0000-0000-000042960000}"/>
    <cellStyle name="Normal 9 6 3 2 2 3 3 2" xfId="37792" xr:uid="{00000000-0005-0000-0000-000043960000}"/>
    <cellStyle name="Normal 9 6 3 2 2 3 4" xfId="32482" xr:uid="{00000000-0005-0000-0000-000044960000}"/>
    <cellStyle name="Normal 9 6 3 2 2 3 5" xfId="27167" xr:uid="{00000000-0005-0000-0000-000045960000}"/>
    <cellStyle name="Normal 9 6 3 2 2 4" xfId="16389" xr:uid="{00000000-0005-0000-0000-000046960000}"/>
    <cellStyle name="Normal 9 6 3 2 2 4 2" xfId="39576" xr:uid="{00000000-0005-0000-0000-000047960000}"/>
    <cellStyle name="Normal 9 6 3 2 2 5" xfId="11080" xr:uid="{00000000-0005-0000-0000-000048960000}"/>
    <cellStyle name="Normal 9 6 3 2 2 5 2" xfId="34261" xr:uid="{00000000-0005-0000-0000-000049960000}"/>
    <cellStyle name="Normal 9 6 3 2 2 6" xfId="21707" xr:uid="{00000000-0005-0000-0000-00004A960000}"/>
    <cellStyle name="Normal 9 6 3 2 2 6 2" xfId="28951" xr:uid="{00000000-0005-0000-0000-00004B960000}"/>
    <cellStyle name="Normal 9 6 3 2 2 7" xfId="23636" xr:uid="{00000000-0005-0000-0000-00004C960000}"/>
    <cellStyle name="Normal 9 6 3 2 2 8" xfId="44902" xr:uid="{00000000-0005-0000-0000-00004D960000}"/>
    <cellStyle name="Normal 9 6 3 2 2 9" xfId="5651" xr:uid="{00000000-0005-0000-0000-00004E960000}"/>
    <cellStyle name="Normal 9 6 3 2 3" xfId="6869" xr:uid="{00000000-0005-0000-0000-00004F960000}"/>
    <cellStyle name="Normal 9 6 3 2 3 2" xfId="17239" xr:uid="{00000000-0005-0000-0000-000050960000}"/>
    <cellStyle name="Normal 9 6 3 2 3 2 2" xfId="40527" xr:uid="{00000000-0005-0000-0000-000051960000}"/>
    <cellStyle name="Normal 9 6 3 2 3 3" xfId="12029" xr:uid="{00000000-0005-0000-0000-000052960000}"/>
    <cellStyle name="Normal 9 6 3 2 3 3 2" xfId="35212" xr:uid="{00000000-0005-0000-0000-000053960000}"/>
    <cellStyle name="Normal 9 6 3 2 3 4" xfId="29902" xr:uid="{00000000-0005-0000-0000-000054960000}"/>
    <cellStyle name="Normal 9 6 3 2 3 5" xfId="24587" xr:uid="{00000000-0005-0000-0000-000055960000}"/>
    <cellStyle name="Normal 9 6 3 2 4" xfId="8528" xr:uid="{00000000-0005-0000-0000-000056960000}"/>
    <cellStyle name="Normal 9 6 3 2 4 2" xfId="18950" xr:uid="{00000000-0005-0000-0000-000057960000}"/>
    <cellStyle name="Normal 9 6 3 2 4 2 2" xfId="42295" xr:uid="{00000000-0005-0000-0000-000058960000}"/>
    <cellStyle name="Normal 9 6 3 2 4 3" xfId="13796" xr:uid="{00000000-0005-0000-0000-000059960000}"/>
    <cellStyle name="Normal 9 6 3 2 4 3 2" xfId="36980" xr:uid="{00000000-0005-0000-0000-00005A960000}"/>
    <cellStyle name="Normal 9 6 3 2 4 4" xfId="31670" xr:uid="{00000000-0005-0000-0000-00005B960000}"/>
    <cellStyle name="Normal 9 6 3 2 4 5" xfId="26355" xr:uid="{00000000-0005-0000-0000-00005C960000}"/>
    <cellStyle name="Normal 9 6 3 2 5" xfId="15577" xr:uid="{00000000-0005-0000-0000-00005D960000}"/>
    <cellStyle name="Normal 9 6 3 2 5 2" xfId="38764" xr:uid="{00000000-0005-0000-0000-00005E960000}"/>
    <cellStyle name="Normal 9 6 3 2 6" xfId="10268" xr:uid="{00000000-0005-0000-0000-00005F960000}"/>
    <cellStyle name="Normal 9 6 3 2 6 2" xfId="33449" xr:uid="{00000000-0005-0000-0000-000060960000}"/>
    <cellStyle name="Normal 9 6 3 2 7" xfId="20895" xr:uid="{00000000-0005-0000-0000-000061960000}"/>
    <cellStyle name="Normal 9 6 3 2 7 2" xfId="28139" xr:uid="{00000000-0005-0000-0000-000062960000}"/>
    <cellStyle name="Normal 9 6 3 2 8" xfId="22824" xr:uid="{00000000-0005-0000-0000-000063960000}"/>
    <cellStyle name="Normal 9 6 3 2 9" xfId="44090" xr:uid="{00000000-0005-0000-0000-000064960000}"/>
    <cellStyle name="Normal 9 6 3 3" xfId="1707" xr:uid="{00000000-0005-0000-0000-000065960000}"/>
    <cellStyle name="Normal 9 6 3 3 10" xfId="3656" xr:uid="{00000000-0005-0000-0000-000066960000}"/>
    <cellStyle name="Normal 9 6 3 3 2" xfId="7269" xr:uid="{00000000-0005-0000-0000-000067960000}"/>
    <cellStyle name="Normal 9 6 3 3 2 2" xfId="17621" xr:uid="{00000000-0005-0000-0000-000068960000}"/>
    <cellStyle name="Normal 9 6 3 3 2 2 2" xfId="40933" xr:uid="{00000000-0005-0000-0000-000069960000}"/>
    <cellStyle name="Normal 9 6 3 3 2 3" xfId="12435" xr:uid="{00000000-0005-0000-0000-00006A960000}"/>
    <cellStyle name="Normal 9 6 3 3 2 3 2" xfId="35618" xr:uid="{00000000-0005-0000-0000-00006B960000}"/>
    <cellStyle name="Normal 9 6 3 3 2 4" xfId="30308" xr:uid="{00000000-0005-0000-0000-00006C960000}"/>
    <cellStyle name="Normal 9 6 3 3 2 5" xfId="24993" xr:uid="{00000000-0005-0000-0000-00006D960000}"/>
    <cellStyle name="Normal 9 6 3 3 3" xfId="8910" xr:uid="{00000000-0005-0000-0000-00006E960000}"/>
    <cellStyle name="Normal 9 6 3 3 3 2" xfId="19356" xr:uid="{00000000-0005-0000-0000-00006F960000}"/>
    <cellStyle name="Normal 9 6 3 3 3 2 2" xfId="42701" xr:uid="{00000000-0005-0000-0000-000070960000}"/>
    <cellStyle name="Normal 9 6 3 3 3 3" xfId="14202" xr:uid="{00000000-0005-0000-0000-000071960000}"/>
    <cellStyle name="Normal 9 6 3 3 3 3 2" xfId="37386" xr:uid="{00000000-0005-0000-0000-000072960000}"/>
    <cellStyle name="Normal 9 6 3 3 3 4" xfId="32076" xr:uid="{00000000-0005-0000-0000-000073960000}"/>
    <cellStyle name="Normal 9 6 3 3 3 5" xfId="26761" xr:uid="{00000000-0005-0000-0000-000074960000}"/>
    <cellStyle name="Normal 9 6 3 3 4" xfId="15983" xr:uid="{00000000-0005-0000-0000-000075960000}"/>
    <cellStyle name="Normal 9 6 3 3 4 2" xfId="39170" xr:uid="{00000000-0005-0000-0000-000076960000}"/>
    <cellStyle name="Normal 9 6 3 3 5" xfId="10674" xr:uid="{00000000-0005-0000-0000-000077960000}"/>
    <cellStyle name="Normal 9 6 3 3 5 2" xfId="33855" xr:uid="{00000000-0005-0000-0000-000078960000}"/>
    <cellStyle name="Normal 9 6 3 3 6" xfId="21301" xr:uid="{00000000-0005-0000-0000-000079960000}"/>
    <cellStyle name="Normal 9 6 3 3 6 2" xfId="28545" xr:uid="{00000000-0005-0000-0000-00007A960000}"/>
    <cellStyle name="Normal 9 6 3 3 7" xfId="23230" xr:uid="{00000000-0005-0000-0000-00007B960000}"/>
    <cellStyle name="Normal 9 6 3 3 8" xfId="44496" xr:uid="{00000000-0005-0000-0000-00007C960000}"/>
    <cellStyle name="Normal 9 6 3 3 9" xfId="5652" xr:uid="{00000000-0005-0000-0000-00007D960000}"/>
    <cellStyle name="Normal 9 6 3 4" xfId="6470" xr:uid="{00000000-0005-0000-0000-00007E960000}"/>
    <cellStyle name="Normal 9 6 3 4 2" xfId="16881" xr:uid="{00000000-0005-0000-0000-00007F960000}"/>
    <cellStyle name="Normal 9 6 3 4 2 2" xfId="40121" xr:uid="{00000000-0005-0000-0000-000080960000}"/>
    <cellStyle name="Normal 9 6 3 4 3" xfId="11623" xr:uid="{00000000-0005-0000-0000-000081960000}"/>
    <cellStyle name="Normal 9 6 3 4 3 2" xfId="34806" xr:uid="{00000000-0005-0000-0000-000082960000}"/>
    <cellStyle name="Normal 9 6 3 4 4" xfId="29496" xr:uid="{00000000-0005-0000-0000-000083960000}"/>
    <cellStyle name="Normal 9 6 3 4 5" xfId="24181" xr:uid="{00000000-0005-0000-0000-000084960000}"/>
    <cellStyle name="Normal 9 6 3 5" xfId="8170" xr:uid="{00000000-0005-0000-0000-000085960000}"/>
    <cellStyle name="Normal 9 6 3 5 2" xfId="18545" xr:uid="{00000000-0005-0000-0000-000086960000}"/>
    <cellStyle name="Normal 9 6 3 5 2 2" xfId="41889" xr:uid="{00000000-0005-0000-0000-000087960000}"/>
    <cellStyle name="Normal 9 6 3 5 3" xfId="13390" xr:uid="{00000000-0005-0000-0000-000088960000}"/>
    <cellStyle name="Normal 9 6 3 5 3 2" xfId="36574" xr:uid="{00000000-0005-0000-0000-000089960000}"/>
    <cellStyle name="Normal 9 6 3 5 4" xfId="31264" xr:uid="{00000000-0005-0000-0000-00008A960000}"/>
    <cellStyle name="Normal 9 6 3 5 5" xfId="25949" xr:uid="{00000000-0005-0000-0000-00008B960000}"/>
    <cellStyle name="Normal 9 6 3 6" xfId="15171" xr:uid="{00000000-0005-0000-0000-00008C960000}"/>
    <cellStyle name="Normal 9 6 3 6 2" xfId="38358" xr:uid="{00000000-0005-0000-0000-00008D960000}"/>
    <cellStyle name="Normal 9 6 3 7" xfId="9862" xr:uid="{00000000-0005-0000-0000-00008E960000}"/>
    <cellStyle name="Normal 9 6 3 7 2" xfId="33043" xr:uid="{00000000-0005-0000-0000-00008F960000}"/>
    <cellStyle name="Normal 9 6 3 8" xfId="20489" xr:uid="{00000000-0005-0000-0000-000090960000}"/>
    <cellStyle name="Normal 9 6 3 8 2" xfId="27733" xr:uid="{00000000-0005-0000-0000-000091960000}"/>
    <cellStyle name="Normal 9 6 3 9" xfId="22418" xr:uid="{00000000-0005-0000-0000-000092960000}"/>
    <cellStyle name="Normal 9 6 4" xfId="1035" xr:uid="{00000000-0005-0000-0000-000093960000}"/>
    <cellStyle name="Normal 9 6 4 10" xfId="5653" xr:uid="{00000000-0005-0000-0000-000094960000}"/>
    <cellStyle name="Normal 9 6 4 11" xfId="2986" xr:uid="{00000000-0005-0000-0000-000095960000}"/>
    <cellStyle name="Normal 9 6 4 2" xfId="1850" xr:uid="{00000000-0005-0000-0000-000096960000}"/>
    <cellStyle name="Normal 9 6 4 2 10" xfId="3798" xr:uid="{00000000-0005-0000-0000-000097960000}"/>
    <cellStyle name="Normal 9 6 4 2 2" xfId="7409" xr:uid="{00000000-0005-0000-0000-000098960000}"/>
    <cellStyle name="Normal 9 6 4 2 2 2" xfId="17763" xr:uid="{00000000-0005-0000-0000-000099960000}"/>
    <cellStyle name="Normal 9 6 4 2 2 2 2" xfId="41075" xr:uid="{00000000-0005-0000-0000-00009A960000}"/>
    <cellStyle name="Normal 9 6 4 2 2 3" xfId="12577" xr:uid="{00000000-0005-0000-0000-00009B960000}"/>
    <cellStyle name="Normal 9 6 4 2 2 3 2" xfId="35760" xr:uid="{00000000-0005-0000-0000-00009C960000}"/>
    <cellStyle name="Normal 9 6 4 2 2 4" xfId="30450" xr:uid="{00000000-0005-0000-0000-00009D960000}"/>
    <cellStyle name="Normal 9 6 4 2 2 5" xfId="25135" xr:uid="{00000000-0005-0000-0000-00009E960000}"/>
    <cellStyle name="Normal 9 6 4 2 3" xfId="9053" xr:uid="{00000000-0005-0000-0000-00009F960000}"/>
    <cellStyle name="Normal 9 6 4 2 3 2" xfId="19498" xr:uid="{00000000-0005-0000-0000-0000A0960000}"/>
    <cellStyle name="Normal 9 6 4 2 3 2 2" xfId="42843" xr:uid="{00000000-0005-0000-0000-0000A1960000}"/>
    <cellStyle name="Normal 9 6 4 2 3 3" xfId="14344" xr:uid="{00000000-0005-0000-0000-0000A2960000}"/>
    <cellStyle name="Normal 9 6 4 2 3 3 2" xfId="37528" xr:uid="{00000000-0005-0000-0000-0000A3960000}"/>
    <cellStyle name="Normal 9 6 4 2 3 4" xfId="32218" xr:uid="{00000000-0005-0000-0000-0000A4960000}"/>
    <cellStyle name="Normal 9 6 4 2 3 5" xfId="26903" xr:uid="{00000000-0005-0000-0000-0000A5960000}"/>
    <cellStyle name="Normal 9 6 4 2 4" xfId="16125" xr:uid="{00000000-0005-0000-0000-0000A6960000}"/>
    <cellStyle name="Normal 9 6 4 2 4 2" xfId="39312" xr:uid="{00000000-0005-0000-0000-0000A7960000}"/>
    <cellStyle name="Normal 9 6 4 2 5" xfId="10816" xr:uid="{00000000-0005-0000-0000-0000A8960000}"/>
    <cellStyle name="Normal 9 6 4 2 5 2" xfId="33997" xr:uid="{00000000-0005-0000-0000-0000A9960000}"/>
    <cellStyle name="Normal 9 6 4 2 6" xfId="21443" xr:uid="{00000000-0005-0000-0000-0000AA960000}"/>
    <cellStyle name="Normal 9 6 4 2 6 2" xfId="28687" xr:uid="{00000000-0005-0000-0000-0000AB960000}"/>
    <cellStyle name="Normal 9 6 4 2 7" xfId="23372" xr:uid="{00000000-0005-0000-0000-0000AC960000}"/>
    <cellStyle name="Normal 9 6 4 2 8" xfId="44638" xr:uid="{00000000-0005-0000-0000-0000AD960000}"/>
    <cellStyle name="Normal 9 6 4 2 9" xfId="5654" xr:uid="{00000000-0005-0000-0000-0000AE960000}"/>
    <cellStyle name="Normal 9 6 4 3" xfId="6609" xr:uid="{00000000-0005-0000-0000-0000AF960000}"/>
    <cellStyle name="Normal 9 6 4 3 2" xfId="17011" xr:uid="{00000000-0005-0000-0000-0000B0960000}"/>
    <cellStyle name="Normal 9 6 4 3 2 2" xfId="40263" xr:uid="{00000000-0005-0000-0000-0000B1960000}"/>
    <cellStyle name="Normal 9 6 4 3 3" xfId="11765" xr:uid="{00000000-0005-0000-0000-0000B2960000}"/>
    <cellStyle name="Normal 9 6 4 3 3 2" xfId="34948" xr:uid="{00000000-0005-0000-0000-0000B3960000}"/>
    <cellStyle name="Normal 9 6 4 3 4" xfId="29638" xr:uid="{00000000-0005-0000-0000-0000B4960000}"/>
    <cellStyle name="Normal 9 6 4 3 5" xfId="24323" xr:uid="{00000000-0005-0000-0000-0000B5960000}"/>
    <cellStyle name="Normal 9 6 4 4" xfId="8300" xr:uid="{00000000-0005-0000-0000-0000B6960000}"/>
    <cellStyle name="Normal 9 6 4 4 2" xfId="18686" xr:uid="{00000000-0005-0000-0000-0000B7960000}"/>
    <cellStyle name="Normal 9 6 4 4 2 2" xfId="42031" xr:uid="{00000000-0005-0000-0000-0000B8960000}"/>
    <cellStyle name="Normal 9 6 4 4 3" xfId="13532" xr:uid="{00000000-0005-0000-0000-0000B9960000}"/>
    <cellStyle name="Normal 9 6 4 4 3 2" xfId="36716" xr:uid="{00000000-0005-0000-0000-0000BA960000}"/>
    <cellStyle name="Normal 9 6 4 4 4" xfId="31406" xr:uid="{00000000-0005-0000-0000-0000BB960000}"/>
    <cellStyle name="Normal 9 6 4 4 5" xfId="26091" xr:uid="{00000000-0005-0000-0000-0000BC960000}"/>
    <cellStyle name="Normal 9 6 4 5" xfId="15313" xr:uid="{00000000-0005-0000-0000-0000BD960000}"/>
    <cellStyle name="Normal 9 6 4 5 2" xfId="38500" xr:uid="{00000000-0005-0000-0000-0000BE960000}"/>
    <cellStyle name="Normal 9 6 4 6" xfId="10004" xr:uid="{00000000-0005-0000-0000-0000BF960000}"/>
    <cellStyle name="Normal 9 6 4 6 2" xfId="33185" xr:uid="{00000000-0005-0000-0000-0000C0960000}"/>
    <cellStyle name="Normal 9 6 4 7" xfId="20631" xr:uid="{00000000-0005-0000-0000-0000C1960000}"/>
    <cellStyle name="Normal 9 6 4 7 2" xfId="27875" xr:uid="{00000000-0005-0000-0000-0000C2960000}"/>
    <cellStyle name="Normal 9 6 4 8" xfId="22560" xr:uid="{00000000-0005-0000-0000-0000C3960000}"/>
    <cellStyle name="Normal 9 6 4 9" xfId="43826" xr:uid="{00000000-0005-0000-0000-0000C4960000}"/>
    <cellStyle name="Normal 9 6 5" xfId="616" xr:uid="{00000000-0005-0000-0000-0000C5960000}"/>
    <cellStyle name="Normal 9 6 5 10" xfId="2580" xr:uid="{00000000-0005-0000-0000-0000C6960000}"/>
    <cellStyle name="Normal 9 6 5 2" xfId="6210" xr:uid="{00000000-0005-0000-0000-0000C7960000}"/>
    <cellStyle name="Normal 9 6 5 2 2" xfId="16653" xr:uid="{00000000-0005-0000-0000-0000C8960000}"/>
    <cellStyle name="Normal 9 6 5 2 2 2" xfId="39857" xr:uid="{00000000-0005-0000-0000-0000C9960000}"/>
    <cellStyle name="Normal 9 6 5 2 3" xfId="11359" xr:uid="{00000000-0005-0000-0000-0000CA960000}"/>
    <cellStyle name="Normal 9 6 5 2 3 2" xfId="34542" xr:uid="{00000000-0005-0000-0000-0000CB960000}"/>
    <cellStyle name="Normal 9 6 5 2 4" xfId="29232" xr:uid="{00000000-0005-0000-0000-0000CC960000}"/>
    <cellStyle name="Normal 9 6 5 2 5" xfId="23917" xr:uid="{00000000-0005-0000-0000-0000CD960000}"/>
    <cellStyle name="Normal 9 6 5 3" xfId="7942" xr:uid="{00000000-0005-0000-0000-0000CE960000}"/>
    <cellStyle name="Normal 9 6 5 3 2" xfId="18281" xr:uid="{00000000-0005-0000-0000-0000CF960000}"/>
    <cellStyle name="Normal 9 6 5 3 2 2" xfId="41625" xr:uid="{00000000-0005-0000-0000-0000D0960000}"/>
    <cellStyle name="Normal 9 6 5 3 3" xfId="13126" xr:uid="{00000000-0005-0000-0000-0000D1960000}"/>
    <cellStyle name="Normal 9 6 5 3 3 2" xfId="36310" xr:uid="{00000000-0005-0000-0000-0000D2960000}"/>
    <cellStyle name="Normal 9 6 5 3 4" xfId="31000" xr:uid="{00000000-0005-0000-0000-0000D3960000}"/>
    <cellStyle name="Normal 9 6 5 3 5" xfId="25685" xr:uid="{00000000-0005-0000-0000-0000D4960000}"/>
    <cellStyle name="Normal 9 6 5 4" xfId="14907" xr:uid="{00000000-0005-0000-0000-0000D5960000}"/>
    <cellStyle name="Normal 9 6 5 4 2" xfId="38094" xr:uid="{00000000-0005-0000-0000-0000D6960000}"/>
    <cellStyle name="Normal 9 6 5 5" xfId="9598" xr:uid="{00000000-0005-0000-0000-0000D7960000}"/>
    <cellStyle name="Normal 9 6 5 5 2" xfId="32779" xr:uid="{00000000-0005-0000-0000-0000D8960000}"/>
    <cellStyle name="Normal 9 6 5 6" xfId="20225" xr:uid="{00000000-0005-0000-0000-0000D9960000}"/>
    <cellStyle name="Normal 9 6 5 6 2" xfId="27469" xr:uid="{00000000-0005-0000-0000-0000DA960000}"/>
    <cellStyle name="Normal 9 6 5 7" xfId="22154" xr:uid="{00000000-0005-0000-0000-0000DB960000}"/>
    <cellStyle name="Normal 9 6 5 8" xfId="43420" xr:uid="{00000000-0005-0000-0000-0000DC960000}"/>
    <cellStyle name="Normal 9 6 5 9" xfId="5655" xr:uid="{00000000-0005-0000-0000-0000DD960000}"/>
    <cellStyle name="Normal 9 6 6" xfId="1443" xr:uid="{00000000-0005-0000-0000-0000DE960000}"/>
    <cellStyle name="Normal 9 6 6 10" xfId="3392" xr:uid="{00000000-0005-0000-0000-0000DF960000}"/>
    <cellStyle name="Normal 9 6 6 2" xfId="7009" xr:uid="{00000000-0005-0000-0000-0000E0960000}"/>
    <cellStyle name="Normal 9 6 6 2 2" xfId="17381" xr:uid="{00000000-0005-0000-0000-0000E1960000}"/>
    <cellStyle name="Normal 9 6 6 2 2 2" xfId="40669" xr:uid="{00000000-0005-0000-0000-0000E2960000}"/>
    <cellStyle name="Normal 9 6 6 2 3" xfId="12171" xr:uid="{00000000-0005-0000-0000-0000E3960000}"/>
    <cellStyle name="Normal 9 6 6 2 3 2" xfId="35354" xr:uid="{00000000-0005-0000-0000-0000E4960000}"/>
    <cellStyle name="Normal 9 6 6 2 4" xfId="30044" xr:uid="{00000000-0005-0000-0000-0000E5960000}"/>
    <cellStyle name="Normal 9 6 6 2 5" xfId="24729" xr:uid="{00000000-0005-0000-0000-0000E6960000}"/>
    <cellStyle name="Normal 9 6 6 3" xfId="8670" xr:uid="{00000000-0005-0000-0000-0000E7960000}"/>
    <cellStyle name="Normal 9 6 6 3 2" xfId="19092" xr:uid="{00000000-0005-0000-0000-0000E8960000}"/>
    <cellStyle name="Normal 9 6 6 3 2 2" xfId="42437" xr:uid="{00000000-0005-0000-0000-0000E9960000}"/>
    <cellStyle name="Normal 9 6 6 3 3" xfId="13938" xr:uid="{00000000-0005-0000-0000-0000EA960000}"/>
    <cellStyle name="Normal 9 6 6 3 3 2" xfId="37122" xr:uid="{00000000-0005-0000-0000-0000EB960000}"/>
    <cellStyle name="Normal 9 6 6 3 4" xfId="31812" xr:uid="{00000000-0005-0000-0000-0000EC960000}"/>
    <cellStyle name="Normal 9 6 6 3 5" xfId="26497" xr:uid="{00000000-0005-0000-0000-0000ED960000}"/>
    <cellStyle name="Normal 9 6 6 4" xfId="15719" xr:uid="{00000000-0005-0000-0000-0000EE960000}"/>
    <cellStyle name="Normal 9 6 6 4 2" xfId="38906" xr:uid="{00000000-0005-0000-0000-0000EF960000}"/>
    <cellStyle name="Normal 9 6 6 5" xfId="10410" xr:uid="{00000000-0005-0000-0000-0000F0960000}"/>
    <cellStyle name="Normal 9 6 6 5 2" xfId="33591" xr:uid="{00000000-0005-0000-0000-0000F1960000}"/>
    <cellStyle name="Normal 9 6 6 6" xfId="21037" xr:uid="{00000000-0005-0000-0000-0000F2960000}"/>
    <cellStyle name="Normal 9 6 6 6 2" xfId="28281" xr:uid="{00000000-0005-0000-0000-0000F3960000}"/>
    <cellStyle name="Normal 9 6 6 7" xfId="22966" xr:uid="{00000000-0005-0000-0000-0000F4960000}"/>
    <cellStyle name="Normal 9 6 6 8" xfId="44232" xr:uid="{00000000-0005-0000-0000-0000F5960000}"/>
    <cellStyle name="Normal 9 6 6 9" xfId="5656" xr:uid="{00000000-0005-0000-0000-0000F6960000}"/>
    <cellStyle name="Normal 9 6 7" xfId="6077" xr:uid="{00000000-0005-0000-0000-0000F7960000}"/>
    <cellStyle name="Normal 9 6 7 2" xfId="16532" xr:uid="{00000000-0005-0000-0000-0000F8960000}"/>
    <cellStyle name="Normal 9 6 7 2 2" xfId="39723" xr:uid="{00000000-0005-0000-0000-0000F9960000}"/>
    <cellStyle name="Normal 9 6 7 3" xfId="11225" xr:uid="{00000000-0005-0000-0000-0000FA960000}"/>
    <cellStyle name="Normal 9 6 7 3 2" xfId="34408" xr:uid="{00000000-0005-0000-0000-0000FB960000}"/>
    <cellStyle name="Normal 9 6 7 4" xfId="29098" xr:uid="{00000000-0005-0000-0000-0000FC960000}"/>
    <cellStyle name="Normal 9 6 7 5" xfId="23783" xr:uid="{00000000-0005-0000-0000-0000FD960000}"/>
    <cellStyle name="Normal 9 6 8" xfId="7821" xr:uid="{00000000-0005-0000-0000-0000FE960000}"/>
    <cellStyle name="Normal 9 6 8 2" xfId="18148" xr:uid="{00000000-0005-0000-0000-0000FF960000}"/>
    <cellStyle name="Normal 9 6 8 2 2" xfId="41491" xr:uid="{00000000-0005-0000-0000-000000970000}"/>
    <cellStyle name="Normal 9 6 8 3" xfId="12992" xr:uid="{00000000-0005-0000-0000-000001970000}"/>
    <cellStyle name="Normal 9 6 8 3 2" xfId="36176" xr:uid="{00000000-0005-0000-0000-000002970000}"/>
    <cellStyle name="Normal 9 6 8 4" xfId="30866" xr:uid="{00000000-0005-0000-0000-000003970000}"/>
    <cellStyle name="Normal 9 6 8 5" xfId="25551" xr:uid="{00000000-0005-0000-0000-000004970000}"/>
    <cellStyle name="Normal 9 6 9" xfId="14773" xr:uid="{00000000-0005-0000-0000-000005970000}"/>
    <cellStyle name="Normal 9 6 9 2" xfId="37960" xr:uid="{00000000-0005-0000-0000-000006970000}"/>
    <cellStyle name="Normal 9 7" xfId="704" xr:uid="{00000000-0005-0000-0000-000007970000}"/>
    <cellStyle name="Normal 9 7 10" xfId="43505" xr:uid="{00000000-0005-0000-0000-000008970000}"/>
    <cellStyle name="Normal 9 7 11" xfId="5657" xr:uid="{00000000-0005-0000-0000-000009970000}"/>
    <cellStyle name="Normal 9 7 12" xfId="2665" xr:uid="{00000000-0005-0000-0000-00000A970000}"/>
    <cellStyle name="Normal 9 7 2" xfId="1120" xr:uid="{00000000-0005-0000-0000-00000B970000}"/>
    <cellStyle name="Normal 9 7 2 10" xfId="5658" xr:uid="{00000000-0005-0000-0000-00000C970000}"/>
    <cellStyle name="Normal 9 7 2 11" xfId="3071" xr:uid="{00000000-0005-0000-0000-00000D970000}"/>
    <cellStyle name="Normal 9 7 2 2" xfId="1935" xr:uid="{00000000-0005-0000-0000-00000E970000}"/>
    <cellStyle name="Normal 9 7 2 2 10" xfId="3883" xr:uid="{00000000-0005-0000-0000-00000F970000}"/>
    <cellStyle name="Normal 9 7 2 2 2" xfId="7493" xr:uid="{00000000-0005-0000-0000-000010970000}"/>
    <cellStyle name="Normal 9 7 2 2 2 2" xfId="17836" xr:uid="{00000000-0005-0000-0000-000011970000}"/>
    <cellStyle name="Normal 9 7 2 2 2 2 2" xfId="41160" xr:uid="{00000000-0005-0000-0000-000012970000}"/>
    <cellStyle name="Normal 9 7 2 2 2 3" xfId="12662" xr:uid="{00000000-0005-0000-0000-000013970000}"/>
    <cellStyle name="Normal 9 7 2 2 2 3 2" xfId="35845" xr:uid="{00000000-0005-0000-0000-000014970000}"/>
    <cellStyle name="Normal 9 7 2 2 2 4" xfId="30535" xr:uid="{00000000-0005-0000-0000-000015970000}"/>
    <cellStyle name="Normal 9 7 2 2 2 5" xfId="25220" xr:uid="{00000000-0005-0000-0000-000016970000}"/>
    <cellStyle name="Normal 9 7 2 2 3" xfId="9126" xr:uid="{00000000-0005-0000-0000-000017970000}"/>
    <cellStyle name="Normal 9 7 2 2 3 2" xfId="19583" xr:uid="{00000000-0005-0000-0000-000018970000}"/>
    <cellStyle name="Normal 9 7 2 2 3 2 2" xfId="42928" xr:uid="{00000000-0005-0000-0000-000019970000}"/>
    <cellStyle name="Normal 9 7 2 2 3 3" xfId="14429" xr:uid="{00000000-0005-0000-0000-00001A970000}"/>
    <cellStyle name="Normal 9 7 2 2 3 3 2" xfId="37613" xr:uid="{00000000-0005-0000-0000-00001B970000}"/>
    <cellStyle name="Normal 9 7 2 2 3 4" xfId="32303" xr:uid="{00000000-0005-0000-0000-00001C970000}"/>
    <cellStyle name="Normal 9 7 2 2 3 5" xfId="26988" xr:uid="{00000000-0005-0000-0000-00001D970000}"/>
    <cellStyle name="Normal 9 7 2 2 4" xfId="16210" xr:uid="{00000000-0005-0000-0000-00001E970000}"/>
    <cellStyle name="Normal 9 7 2 2 4 2" xfId="39397" xr:uid="{00000000-0005-0000-0000-00001F970000}"/>
    <cellStyle name="Normal 9 7 2 2 5" xfId="10901" xr:uid="{00000000-0005-0000-0000-000020970000}"/>
    <cellStyle name="Normal 9 7 2 2 5 2" xfId="34082" xr:uid="{00000000-0005-0000-0000-000021970000}"/>
    <cellStyle name="Normal 9 7 2 2 6" xfId="21528" xr:uid="{00000000-0005-0000-0000-000022970000}"/>
    <cellStyle name="Normal 9 7 2 2 6 2" xfId="28772" xr:uid="{00000000-0005-0000-0000-000023970000}"/>
    <cellStyle name="Normal 9 7 2 2 7" xfId="23457" xr:uid="{00000000-0005-0000-0000-000024970000}"/>
    <cellStyle name="Normal 9 7 2 2 8" xfId="44723" xr:uid="{00000000-0005-0000-0000-000025970000}"/>
    <cellStyle name="Normal 9 7 2 2 9" xfId="5659" xr:uid="{00000000-0005-0000-0000-000026970000}"/>
    <cellStyle name="Normal 9 7 2 3" xfId="6693" xr:uid="{00000000-0005-0000-0000-000027970000}"/>
    <cellStyle name="Normal 9 7 2 3 2" xfId="17084" xr:uid="{00000000-0005-0000-0000-000028970000}"/>
    <cellStyle name="Normal 9 7 2 3 2 2" xfId="40348" xr:uid="{00000000-0005-0000-0000-000029970000}"/>
    <cellStyle name="Normal 9 7 2 3 3" xfId="11850" xr:uid="{00000000-0005-0000-0000-00002A970000}"/>
    <cellStyle name="Normal 9 7 2 3 3 2" xfId="35033" xr:uid="{00000000-0005-0000-0000-00002B970000}"/>
    <cellStyle name="Normal 9 7 2 3 4" xfId="29723" xr:uid="{00000000-0005-0000-0000-00002C970000}"/>
    <cellStyle name="Normal 9 7 2 3 5" xfId="24408" xr:uid="{00000000-0005-0000-0000-00002D970000}"/>
    <cellStyle name="Normal 9 7 2 4" xfId="8373" xr:uid="{00000000-0005-0000-0000-00002E970000}"/>
    <cellStyle name="Normal 9 7 2 4 2" xfId="18771" xr:uid="{00000000-0005-0000-0000-00002F970000}"/>
    <cellStyle name="Normal 9 7 2 4 2 2" xfId="42116" xr:uid="{00000000-0005-0000-0000-000030970000}"/>
    <cellStyle name="Normal 9 7 2 4 3" xfId="13617" xr:uid="{00000000-0005-0000-0000-000031970000}"/>
    <cellStyle name="Normal 9 7 2 4 3 2" xfId="36801" xr:uid="{00000000-0005-0000-0000-000032970000}"/>
    <cellStyle name="Normal 9 7 2 4 4" xfId="31491" xr:uid="{00000000-0005-0000-0000-000033970000}"/>
    <cellStyle name="Normal 9 7 2 4 5" xfId="26176" xr:uid="{00000000-0005-0000-0000-000034970000}"/>
    <cellStyle name="Normal 9 7 2 5" xfId="15398" xr:uid="{00000000-0005-0000-0000-000035970000}"/>
    <cellStyle name="Normal 9 7 2 5 2" xfId="38585" xr:uid="{00000000-0005-0000-0000-000036970000}"/>
    <cellStyle name="Normal 9 7 2 6" xfId="10089" xr:uid="{00000000-0005-0000-0000-000037970000}"/>
    <cellStyle name="Normal 9 7 2 6 2" xfId="33270" xr:uid="{00000000-0005-0000-0000-000038970000}"/>
    <cellStyle name="Normal 9 7 2 7" xfId="20716" xr:uid="{00000000-0005-0000-0000-000039970000}"/>
    <cellStyle name="Normal 9 7 2 7 2" xfId="27960" xr:uid="{00000000-0005-0000-0000-00003A970000}"/>
    <cellStyle name="Normal 9 7 2 8" xfId="22645" xr:uid="{00000000-0005-0000-0000-00003B970000}"/>
    <cellStyle name="Normal 9 7 2 9" xfId="43911" xr:uid="{00000000-0005-0000-0000-00003C970000}"/>
    <cellStyle name="Normal 9 7 3" xfId="1528" xr:uid="{00000000-0005-0000-0000-00003D970000}"/>
    <cellStyle name="Normal 9 7 3 10" xfId="3477" xr:uid="{00000000-0005-0000-0000-00003E970000}"/>
    <cellStyle name="Normal 9 7 3 2" xfId="7093" xr:uid="{00000000-0005-0000-0000-00003F970000}"/>
    <cellStyle name="Normal 9 7 3 2 2" xfId="17454" xr:uid="{00000000-0005-0000-0000-000040970000}"/>
    <cellStyle name="Normal 9 7 3 2 2 2" xfId="40754" xr:uid="{00000000-0005-0000-0000-000041970000}"/>
    <cellStyle name="Normal 9 7 3 2 3" xfId="12256" xr:uid="{00000000-0005-0000-0000-000042970000}"/>
    <cellStyle name="Normal 9 7 3 2 3 2" xfId="35439" xr:uid="{00000000-0005-0000-0000-000043970000}"/>
    <cellStyle name="Normal 9 7 3 2 4" xfId="30129" xr:uid="{00000000-0005-0000-0000-000044970000}"/>
    <cellStyle name="Normal 9 7 3 2 5" xfId="24814" xr:uid="{00000000-0005-0000-0000-000045970000}"/>
    <cellStyle name="Normal 9 7 3 3" xfId="8743" xr:uid="{00000000-0005-0000-0000-000046970000}"/>
    <cellStyle name="Normal 9 7 3 3 2" xfId="19177" xr:uid="{00000000-0005-0000-0000-000047970000}"/>
    <cellStyle name="Normal 9 7 3 3 2 2" xfId="42522" xr:uid="{00000000-0005-0000-0000-000048970000}"/>
    <cellStyle name="Normal 9 7 3 3 3" xfId="14023" xr:uid="{00000000-0005-0000-0000-000049970000}"/>
    <cellStyle name="Normal 9 7 3 3 3 2" xfId="37207" xr:uid="{00000000-0005-0000-0000-00004A970000}"/>
    <cellStyle name="Normal 9 7 3 3 4" xfId="31897" xr:uid="{00000000-0005-0000-0000-00004B970000}"/>
    <cellStyle name="Normal 9 7 3 3 5" xfId="26582" xr:uid="{00000000-0005-0000-0000-00004C970000}"/>
    <cellStyle name="Normal 9 7 3 4" xfId="15804" xr:uid="{00000000-0005-0000-0000-00004D970000}"/>
    <cellStyle name="Normal 9 7 3 4 2" xfId="38991" xr:uid="{00000000-0005-0000-0000-00004E970000}"/>
    <cellStyle name="Normal 9 7 3 5" xfId="10495" xr:uid="{00000000-0005-0000-0000-00004F970000}"/>
    <cellStyle name="Normal 9 7 3 5 2" xfId="33676" xr:uid="{00000000-0005-0000-0000-000050970000}"/>
    <cellStyle name="Normal 9 7 3 6" xfId="21122" xr:uid="{00000000-0005-0000-0000-000051970000}"/>
    <cellStyle name="Normal 9 7 3 6 2" xfId="28366" xr:uid="{00000000-0005-0000-0000-000052970000}"/>
    <cellStyle name="Normal 9 7 3 7" xfId="23051" xr:uid="{00000000-0005-0000-0000-000053970000}"/>
    <cellStyle name="Normal 9 7 3 8" xfId="44317" xr:uid="{00000000-0005-0000-0000-000054970000}"/>
    <cellStyle name="Normal 9 7 3 9" xfId="5660" xr:uid="{00000000-0005-0000-0000-000055970000}"/>
    <cellStyle name="Normal 9 7 4" xfId="6294" xr:uid="{00000000-0005-0000-0000-000056970000}"/>
    <cellStyle name="Normal 9 7 4 2" xfId="16726" xr:uid="{00000000-0005-0000-0000-000057970000}"/>
    <cellStyle name="Normal 9 7 4 2 2" xfId="39942" xr:uid="{00000000-0005-0000-0000-000058970000}"/>
    <cellStyle name="Normal 9 7 4 3" xfId="11444" xr:uid="{00000000-0005-0000-0000-000059970000}"/>
    <cellStyle name="Normal 9 7 4 3 2" xfId="34627" xr:uid="{00000000-0005-0000-0000-00005A970000}"/>
    <cellStyle name="Normal 9 7 4 4" xfId="29317" xr:uid="{00000000-0005-0000-0000-00005B970000}"/>
    <cellStyle name="Normal 9 7 4 5" xfId="24002" xr:uid="{00000000-0005-0000-0000-00005C970000}"/>
    <cellStyle name="Normal 9 7 5" xfId="8015" xr:uid="{00000000-0005-0000-0000-00005D970000}"/>
    <cellStyle name="Normal 9 7 5 2" xfId="18366" xr:uid="{00000000-0005-0000-0000-00005E970000}"/>
    <cellStyle name="Normal 9 7 5 2 2" xfId="41710" xr:uid="{00000000-0005-0000-0000-00005F970000}"/>
    <cellStyle name="Normal 9 7 5 3" xfId="13211" xr:uid="{00000000-0005-0000-0000-000060970000}"/>
    <cellStyle name="Normal 9 7 5 3 2" xfId="36395" xr:uid="{00000000-0005-0000-0000-000061970000}"/>
    <cellStyle name="Normal 9 7 5 4" xfId="31085" xr:uid="{00000000-0005-0000-0000-000062970000}"/>
    <cellStyle name="Normal 9 7 5 5" xfId="25770" xr:uid="{00000000-0005-0000-0000-000063970000}"/>
    <cellStyle name="Normal 9 7 6" xfId="14992" xr:uid="{00000000-0005-0000-0000-000064970000}"/>
    <cellStyle name="Normal 9 7 6 2" xfId="38179" xr:uid="{00000000-0005-0000-0000-000065970000}"/>
    <cellStyle name="Normal 9 7 7" xfId="9683" xr:uid="{00000000-0005-0000-0000-000066970000}"/>
    <cellStyle name="Normal 9 7 7 2" xfId="32864" xr:uid="{00000000-0005-0000-0000-000067970000}"/>
    <cellStyle name="Normal 9 7 8" xfId="20310" xr:uid="{00000000-0005-0000-0000-000068970000}"/>
    <cellStyle name="Normal 9 7 8 2" xfId="27554" xr:uid="{00000000-0005-0000-0000-000069970000}"/>
    <cellStyle name="Normal 9 7 9" xfId="22239" xr:uid="{00000000-0005-0000-0000-00006A970000}"/>
    <cellStyle name="Normal 9 8" xfId="841" xr:uid="{00000000-0005-0000-0000-00006B970000}"/>
    <cellStyle name="Normal 9 8 10" xfId="43634" xr:uid="{00000000-0005-0000-0000-00006C970000}"/>
    <cellStyle name="Normal 9 8 11" xfId="5661" xr:uid="{00000000-0005-0000-0000-00006D970000}"/>
    <cellStyle name="Normal 9 8 12" xfId="2794" xr:uid="{00000000-0005-0000-0000-00006E970000}"/>
    <cellStyle name="Normal 9 8 2" xfId="1249" xr:uid="{00000000-0005-0000-0000-00006F970000}"/>
    <cellStyle name="Normal 9 8 2 10" xfId="5662" xr:uid="{00000000-0005-0000-0000-000070970000}"/>
    <cellStyle name="Normal 9 8 2 11" xfId="3200" xr:uid="{00000000-0005-0000-0000-000071970000}"/>
    <cellStyle name="Normal 9 8 2 2" xfId="2064" xr:uid="{00000000-0005-0000-0000-000072970000}"/>
    <cellStyle name="Normal 9 8 2 2 10" xfId="4012" xr:uid="{00000000-0005-0000-0000-000073970000}"/>
    <cellStyle name="Normal 9 8 2 2 2" xfId="7620" xr:uid="{00000000-0005-0000-0000-000074970000}"/>
    <cellStyle name="Normal 9 8 2 2 2 2" xfId="17953" xr:uid="{00000000-0005-0000-0000-000075970000}"/>
    <cellStyle name="Normal 9 8 2 2 2 2 2" xfId="41289" xr:uid="{00000000-0005-0000-0000-000076970000}"/>
    <cellStyle name="Normal 9 8 2 2 2 3" xfId="12791" xr:uid="{00000000-0005-0000-0000-000077970000}"/>
    <cellStyle name="Normal 9 8 2 2 2 3 2" xfId="35974" xr:uid="{00000000-0005-0000-0000-000078970000}"/>
    <cellStyle name="Normal 9 8 2 2 2 4" xfId="30664" xr:uid="{00000000-0005-0000-0000-000079970000}"/>
    <cellStyle name="Normal 9 8 2 2 2 5" xfId="25349" xr:uid="{00000000-0005-0000-0000-00007A970000}"/>
    <cellStyle name="Normal 9 8 2 2 3" xfId="9243" xr:uid="{00000000-0005-0000-0000-00007B970000}"/>
    <cellStyle name="Normal 9 8 2 2 3 2" xfId="19712" xr:uid="{00000000-0005-0000-0000-00007C970000}"/>
    <cellStyle name="Normal 9 8 2 2 3 2 2" xfId="43057" xr:uid="{00000000-0005-0000-0000-00007D970000}"/>
    <cellStyle name="Normal 9 8 2 2 3 3" xfId="14558" xr:uid="{00000000-0005-0000-0000-00007E970000}"/>
    <cellStyle name="Normal 9 8 2 2 3 3 2" xfId="37742" xr:uid="{00000000-0005-0000-0000-00007F970000}"/>
    <cellStyle name="Normal 9 8 2 2 3 4" xfId="32432" xr:uid="{00000000-0005-0000-0000-000080970000}"/>
    <cellStyle name="Normal 9 8 2 2 3 5" xfId="27117" xr:uid="{00000000-0005-0000-0000-000081970000}"/>
    <cellStyle name="Normal 9 8 2 2 4" xfId="16339" xr:uid="{00000000-0005-0000-0000-000082970000}"/>
    <cellStyle name="Normal 9 8 2 2 4 2" xfId="39526" xr:uid="{00000000-0005-0000-0000-000083970000}"/>
    <cellStyle name="Normal 9 8 2 2 5" xfId="11030" xr:uid="{00000000-0005-0000-0000-000084970000}"/>
    <cellStyle name="Normal 9 8 2 2 5 2" xfId="34211" xr:uid="{00000000-0005-0000-0000-000085970000}"/>
    <cellStyle name="Normal 9 8 2 2 6" xfId="21657" xr:uid="{00000000-0005-0000-0000-000086970000}"/>
    <cellStyle name="Normal 9 8 2 2 6 2" xfId="28901" xr:uid="{00000000-0005-0000-0000-000087970000}"/>
    <cellStyle name="Normal 9 8 2 2 7" xfId="23586" xr:uid="{00000000-0005-0000-0000-000088970000}"/>
    <cellStyle name="Normal 9 8 2 2 8" xfId="44852" xr:uid="{00000000-0005-0000-0000-000089970000}"/>
    <cellStyle name="Normal 9 8 2 2 9" xfId="5663" xr:uid="{00000000-0005-0000-0000-00008A970000}"/>
    <cellStyle name="Normal 9 8 2 3" xfId="6820" xr:uid="{00000000-0005-0000-0000-00008B970000}"/>
    <cellStyle name="Normal 9 8 2 3 2" xfId="17189" xr:uid="{00000000-0005-0000-0000-00008C970000}"/>
    <cellStyle name="Normal 9 8 2 3 2 2" xfId="40477" xr:uid="{00000000-0005-0000-0000-00008D970000}"/>
    <cellStyle name="Normal 9 8 2 3 3" xfId="11979" xr:uid="{00000000-0005-0000-0000-00008E970000}"/>
    <cellStyle name="Normal 9 8 2 3 3 2" xfId="35162" xr:uid="{00000000-0005-0000-0000-00008F970000}"/>
    <cellStyle name="Normal 9 8 2 3 4" xfId="29852" xr:uid="{00000000-0005-0000-0000-000090970000}"/>
    <cellStyle name="Normal 9 8 2 3 5" xfId="24537" xr:uid="{00000000-0005-0000-0000-000091970000}"/>
    <cellStyle name="Normal 9 8 2 4" xfId="8478" xr:uid="{00000000-0005-0000-0000-000092970000}"/>
    <cellStyle name="Normal 9 8 2 4 2" xfId="18900" xr:uid="{00000000-0005-0000-0000-000093970000}"/>
    <cellStyle name="Normal 9 8 2 4 2 2" xfId="42245" xr:uid="{00000000-0005-0000-0000-000094970000}"/>
    <cellStyle name="Normal 9 8 2 4 3" xfId="13746" xr:uid="{00000000-0005-0000-0000-000095970000}"/>
    <cellStyle name="Normal 9 8 2 4 3 2" xfId="36930" xr:uid="{00000000-0005-0000-0000-000096970000}"/>
    <cellStyle name="Normal 9 8 2 4 4" xfId="31620" xr:uid="{00000000-0005-0000-0000-000097970000}"/>
    <cellStyle name="Normal 9 8 2 4 5" xfId="26305" xr:uid="{00000000-0005-0000-0000-000098970000}"/>
    <cellStyle name="Normal 9 8 2 5" xfId="15527" xr:uid="{00000000-0005-0000-0000-000099970000}"/>
    <cellStyle name="Normal 9 8 2 5 2" xfId="38714" xr:uid="{00000000-0005-0000-0000-00009A970000}"/>
    <cellStyle name="Normal 9 8 2 6" xfId="10218" xr:uid="{00000000-0005-0000-0000-00009B970000}"/>
    <cellStyle name="Normal 9 8 2 6 2" xfId="33399" xr:uid="{00000000-0005-0000-0000-00009C970000}"/>
    <cellStyle name="Normal 9 8 2 7" xfId="20845" xr:uid="{00000000-0005-0000-0000-00009D970000}"/>
    <cellStyle name="Normal 9 8 2 7 2" xfId="28089" xr:uid="{00000000-0005-0000-0000-00009E970000}"/>
    <cellStyle name="Normal 9 8 2 8" xfId="22774" xr:uid="{00000000-0005-0000-0000-00009F970000}"/>
    <cellStyle name="Normal 9 8 2 9" xfId="44040" xr:uid="{00000000-0005-0000-0000-0000A0970000}"/>
    <cellStyle name="Normal 9 8 3" xfId="1657" xr:uid="{00000000-0005-0000-0000-0000A1970000}"/>
    <cellStyle name="Normal 9 8 3 10" xfId="3606" xr:uid="{00000000-0005-0000-0000-0000A2970000}"/>
    <cellStyle name="Normal 9 8 3 2" xfId="7220" xr:uid="{00000000-0005-0000-0000-0000A3970000}"/>
    <cellStyle name="Normal 9 8 3 2 2" xfId="17571" xr:uid="{00000000-0005-0000-0000-0000A4970000}"/>
    <cellStyle name="Normal 9 8 3 2 2 2" xfId="40883" xr:uid="{00000000-0005-0000-0000-0000A5970000}"/>
    <cellStyle name="Normal 9 8 3 2 3" xfId="12385" xr:uid="{00000000-0005-0000-0000-0000A6970000}"/>
    <cellStyle name="Normal 9 8 3 2 3 2" xfId="35568" xr:uid="{00000000-0005-0000-0000-0000A7970000}"/>
    <cellStyle name="Normal 9 8 3 2 4" xfId="30258" xr:uid="{00000000-0005-0000-0000-0000A8970000}"/>
    <cellStyle name="Normal 9 8 3 2 5" xfId="24943" xr:uid="{00000000-0005-0000-0000-0000A9970000}"/>
    <cellStyle name="Normal 9 8 3 3" xfId="8860" xr:uid="{00000000-0005-0000-0000-0000AA970000}"/>
    <cellStyle name="Normal 9 8 3 3 2" xfId="19306" xr:uid="{00000000-0005-0000-0000-0000AB970000}"/>
    <cellStyle name="Normal 9 8 3 3 2 2" xfId="42651" xr:uid="{00000000-0005-0000-0000-0000AC970000}"/>
    <cellStyle name="Normal 9 8 3 3 3" xfId="14152" xr:uid="{00000000-0005-0000-0000-0000AD970000}"/>
    <cellStyle name="Normal 9 8 3 3 3 2" xfId="37336" xr:uid="{00000000-0005-0000-0000-0000AE970000}"/>
    <cellStyle name="Normal 9 8 3 3 4" xfId="32026" xr:uid="{00000000-0005-0000-0000-0000AF970000}"/>
    <cellStyle name="Normal 9 8 3 3 5" xfId="26711" xr:uid="{00000000-0005-0000-0000-0000B0970000}"/>
    <cellStyle name="Normal 9 8 3 4" xfId="15933" xr:uid="{00000000-0005-0000-0000-0000B1970000}"/>
    <cellStyle name="Normal 9 8 3 4 2" xfId="39120" xr:uid="{00000000-0005-0000-0000-0000B2970000}"/>
    <cellStyle name="Normal 9 8 3 5" xfId="10624" xr:uid="{00000000-0005-0000-0000-0000B3970000}"/>
    <cellStyle name="Normal 9 8 3 5 2" xfId="33805" xr:uid="{00000000-0005-0000-0000-0000B4970000}"/>
    <cellStyle name="Normal 9 8 3 6" xfId="21251" xr:uid="{00000000-0005-0000-0000-0000B5970000}"/>
    <cellStyle name="Normal 9 8 3 6 2" xfId="28495" xr:uid="{00000000-0005-0000-0000-0000B6970000}"/>
    <cellStyle name="Normal 9 8 3 7" xfId="23180" xr:uid="{00000000-0005-0000-0000-0000B7970000}"/>
    <cellStyle name="Normal 9 8 3 8" xfId="44446" xr:uid="{00000000-0005-0000-0000-0000B8970000}"/>
    <cellStyle name="Normal 9 8 3 9" xfId="5664" xr:uid="{00000000-0005-0000-0000-0000B9970000}"/>
    <cellStyle name="Normal 9 8 4" xfId="6421" xr:uid="{00000000-0005-0000-0000-0000BA970000}"/>
    <cellStyle name="Normal 9 8 4 2" xfId="16831" xr:uid="{00000000-0005-0000-0000-0000BB970000}"/>
    <cellStyle name="Normal 9 8 4 2 2" xfId="40071" xr:uid="{00000000-0005-0000-0000-0000BC970000}"/>
    <cellStyle name="Normal 9 8 4 3" xfId="11573" xr:uid="{00000000-0005-0000-0000-0000BD970000}"/>
    <cellStyle name="Normal 9 8 4 3 2" xfId="34756" xr:uid="{00000000-0005-0000-0000-0000BE970000}"/>
    <cellStyle name="Normal 9 8 4 4" xfId="29446" xr:uid="{00000000-0005-0000-0000-0000BF970000}"/>
    <cellStyle name="Normal 9 8 4 5" xfId="24131" xr:uid="{00000000-0005-0000-0000-0000C0970000}"/>
    <cellStyle name="Normal 9 8 5" xfId="8120" xr:uid="{00000000-0005-0000-0000-0000C1970000}"/>
    <cellStyle name="Normal 9 8 5 2" xfId="18495" xr:uid="{00000000-0005-0000-0000-0000C2970000}"/>
    <cellStyle name="Normal 9 8 5 2 2" xfId="41839" xr:uid="{00000000-0005-0000-0000-0000C3970000}"/>
    <cellStyle name="Normal 9 8 5 3" xfId="13340" xr:uid="{00000000-0005-0000-0000-0000C4970000}"/>
    <cellStyle name="Normal 9 8 5 3 2" xfId="36524" xr:uid="{00000000-0005-0000-0000-0000C5970000}"/>
    <cellStyle name="Normal 9 8 5 4" xfId="31214" xr:uid="{00000000-0005-0000-0000-0000C6970000}"/>
    <cellStyle name="Normal 9 8 5 5" xfId="25899" xr:uid="{00000000-0005-0000-0000-0000C7970000}"/>
    <cellStyle name="Normal 9 8 6" xfId="15121" xr:uid="{00000000-0005-0000-0000-0000C8970000}"/>
    <cellStyle name="Normal 9 8 6 2" xfId="38308" xr:uid="{00000000-0005-0000-0000-0000C9970000}"/>
    <cellStyle name="Normal 9 8 7" xfId="9812" xr:uid="{00000000-0005-0000-0000-0000CA970000}"/>
    <cellStyle name="Normal 9 8 7 2" xfId="32993" xr:uid="{00000000-0005-0000-0000-0000CB970000}"/>
    <cellStyle name="Normal 9 8 8" xfId="20439" xr:uid="{00000000-0005-0000-0000-0000CC970000}"/>
    <cellStyle name="Normal 9 8 8 2" xfId="27683" xr:uid="{00000000-0005-0000-0000-0000CD970000}"/>
    <cellStyle name="Normal 9 8 9" xfId="22368" xr:uid="{00000000-0005-0000-0000-0000CE970000}"/>
    <cellStyle name="Normal 9 9" xfId="939" xr:uid="{00000000-0005-0000-0000-0000CF970000}"/>
    <cellStyle name="Normal 9 9 10" xfId="43732" xr:uid="{00000000-0005-0000-0000-0000D0970000}"/>
    <cellStyle name="Normal 9 9 11" xfId="5665" xr:uid="{00000000-0005-0000-0000-0000D1970000}"/>
    <cellStyle name="Normal 9 9 12" xfId="2892" xr:uid="{00000000-0005-0000-0000-0000D2970000}"/>
    <cellStyle name="Normal 9 9 2" xfId="1347" xr:uid="{00000000-0005-0000-0000-0000D3970000}"/>
    <cellStyle name="Normal 9 9 2 10" xfId="5666" xr:uid="{00000000-0005-0000-0000-0000D4970000}"/>
    <cellStyle name="Normal 9 9 2 11" xfId="3298" xr:uid="{00000000-0005-0000-0000-0000D5970000}"/>
    <cellStyle name="Normal 9 9 2 2" xfId="2162" xr:uid="{00000000-0005-0000-0000-0000D6970000}"/>
    <cellStyle name="Normal 9 9 2 2 10" xfId="4110" xr:uid="{00000000-0005-0000-0000-0000D7970000}"/>
    <cellStyle name="Normal 9 9 2 2 2" xfId="7716" xr:uid="{00000000-0005-0000-0000-0000D8970000}"/>
    <cellStyle name="Normal 9 9 2 2 2 2" xfId="18051" xr:uid="{00000000-0005-0000-0000-0000D9970000}"/>
    <cellStyle name="Normal 9 9 2 2 2 2 2" xfId="41387" xr:uid="{00000000-0005-0000-0000-0000DA970000}"/>
    <cellStyle name="Normal 9 9 2 2 2 3" xfId="12889" xr:uid="{00000000-0005-0000-0000-0000DB970000}"/>
    <cellStyle name="Normal 9 9 2 2 2 3 2" xfId="36072" xr:uid="{00000000-0005-0000-0000-0000DC970000}"/>
    <cellStyle name="Normal 9 9 2 2 2 4" xfId="30762" xr:uid="{00000000-0005-0000-0000-0000DD970000}"/>
    <cellStyle name="Normal 9 9 2 2 2 5" xfId="25447" xr:uid="{00000000-0005-0000-0000-0000DE970000}"/>
    <cellStyle name="Normal 9 9 2 2 3" xfId="9341" xr:uid="{00000000-0005-0000-0000-0000DF970000}"/>
    <cellStyle name="Normal 9 9 2 2 3 2" xfId="19810" xr:uid="{00000000-0005-0000-0000-0000E0970000}"/>
    <cellStyle name="Normal 9 9 2 2 3 2 2" xfId="43155" xr:uid="{00000000-0005-0000-0000-0000E1970000}"/>
    <cellStyle name="Normal 9 9 2 2 3 3" xfId="14656" xr:uid="{00000000-0005-0000-0000-0000E2970000}"/>
    <cellStyle name="Normal 9 9 2 2 3 3 2" xfId="37840" xr:uid="{00000000-0005-0000-0000-0000E3970000}"/>
    <cellStyle name="Normal 9 9 2 2 3 4" xfId="32530" xr:uid="{00000000-0005-0000-0000-0000E4970000}"/>
    <cellStyle name="Normal 9 9 2 2 3 5" xfId="27215" xr:uid="{00000000-0005-0000-0000-0000E5970000}"/>
    <cellStyle name="Normal 9 9 2 2 4" xfId="16437" xr:uid="{00000000-0005-0000-0000-0000E6970000}"/>
    <cellStyle name="Normal 9 9 2 2 4 2" xfId="39624" xr:uid="{00000000-0005-0000-0000-0000E7970000}"/>
    <cellStyle name="Normal 9 9 2 2 5" xfId="11128" xr:uid="{00000000-0005-0000-0000-0000E8970000}"/>
    <cellStyle name="Normal 9 9 2 2 5 2" xfId="34309" xr:uid="{00000000-0005-0000-0000-0000E9970000}"/>
    <cellStyle name="Normal 9 9 2 2 6" xfId="21755" xr:uid="{00000000-0005-0000-0000-0000EA970000}"/>
    <cellStyle name="Normal 9 9 2 2 6 2" xfId="28999" xr:uid="{00000000-0005-0000-0000-0000EB970000}"/>
    <cellStyle name="Normal 9 9 2 2 7" xfId="23684" xr:uid="{00000000-0005-0000-0000-0000EC970000}"/>
    <cellStyle name="Normal 9 9 2 2 8" xfId="44950" xr:uid="{00000000-0005-0000-0000-0000ED970000}"/>
    <cellStyle name="Normal 9 9 2 2 9" xfId="5667" xr:uid="{00000000-0005-0000-0000-0000EE970000}"/>
    <cellStyle name="Normal 9 9 2 3" xfId="6916" xr:uid="{00000000-0005-0000-0000-0000EF970000}"/>
    <cellStyle name="Normal 9 9 2 3 2" xfId="17287" xr:uid="{00000000-0005-0000-0000-0000F0970000}"/>
    <cellStyle name="Normal 9 9 2 3 2 2" xfId="40575" xr:uid="{00000000-0005-0000-0000-0000F1970000}"/>
    <cellStyle name="Normal 9 9 2 3 3" xfId="12077" xr:uid="{00000000-0005-0000-0000-0000F2970000}"/>
    <cellStyle name="Normal 9 9 2 3 3 2" xfId="35260" xr:uid="{00000000-0005-0000-0000-0000F3970000}"/>
    <cellStyle name="Normal 9 9 2 3 4" xfId="29950" xr:uid="{00000000-0005-0000-0000-0000F4970000}"/>
    <cellStyle name="Normal 9 9 2 3 5" xfId="24635" xr:uid="{00000000-0005-0000-0000-0000F5970000}"/>
    <cellStyle name="Normal 9 9 2 4" xfId="8576" xr:uid="{00000000-0005-0000-0000-0000F6970000}"/>
    <cellStyle name="Normal 9 9 2 4 2" xfId="18998" xr:uid="{00000000-0005-0000-0000-0000F7970000}"/>
    <cellStyle name="Normal 9 9 2 4 2 2" xfId="42343" xr:uid="{00000000-0005-0000-0000-0000F8970000}"/>
    <cellStyle name="Normal 9 9 2 4 3" xfId="13844" xr:uid="{00000000-0005-0000-0000-0000F9970000}"/>
    <cellStyle name="Normal 9 9 2 4 3 2" xfId="37028" xr:uid="{00000000-0005-0000-0000-0000FA970000}"/>
    <cellStyle name="Normal 9 9 2 4 4" xfId="31718" xr:uid="{00000000-0005-0000-0000-0000FB970000}"/>
    <cellStyle name="Normal 9 9 2 4 5" xfId="26403" xr:uid="{00000000-0005-0000-0000-0000FC970000}"/>
    <cellStyle name="Normal 9 9 2 5" xfId="15625" xr:uid="{00000000-0005-0000-0000-0000FD970000}"/>
    <cellStyle name="Normal 9 9 2 5 2" xfId="38812" xr:uid="{00000000-0005-0000-0000-0000FE970000}"/>
    <cellStyle name="Normal 9 9 2 6" xfId="10316" xr:uid="{00000000-0005-0000-0000-0000FF970000}"/>
    <cellStyle name="Normal 9 9 2 6 2" xfId="33497" xr:uid="{00000000-0005-0000-0000-000000980000}"/>
    <cellStyle name="Normal 9 9 2 7" xfId="20943" xr:uid="{00000000-0005-0000-0000-000001980000}"/>
    <cellStyle name="Normal 9 9 2 7 2" xfId="28187" xr:uid="{00000000-0005-0000-0000-000002980000}"/>
    <cellStyle name="Normal 9 9 2 8" xfId="22872" xr:uid="{00000000-0005-0000-0000-000003980000}"/>
    <cellStyle name="Normal 9 9 2 9" xfId="44138" xr:uid="{00000000-0005-0000-0000-000004980000}"/>
    <cellStyle name="Normal 9 9 3" xfId="1755" xr:uid="{00000000-0005-0000-0000-000005980000}"/>
    <cellStyle name="Normal 9 9 3 10" xfId="3704" xr:uid="{00000000-0005-0000-0000-000006980000}"/>
    <cellStyle name="Normal 9 9 3 2" xfId="7316" xr:uid="{00000000-0005-0000-0000-000007980000}"/>
    <cellStyle name="Normal 9 9 3 2 2" xfId="17669" xr:uid="{00000000-0005-0000-0000-000008980000}"/>
    <cellStyle name="Normal 9 9 3 2 2 2" xfId="40981" xr:uid="{00000000-0005-0000-0000-000009980000}"/>
    <cellStyle name="Normal 9 9 3 2 3" xfId="12483" xr:uid="{00000000-0005-0000-0000-00000A980000}"/>
    <cellStyle name="Normal 9 9 3 2 3 2" xfId="35666" xr:uid="{00000000-0005-0000-0000-00000B980000}"/>
    <cellStyle name="Normal 9 9 3 2 4" xfId="30356" xr:uid="{00000000-0005-0000-0000-00000C980000}"/>
    <cellStyle name="Normal 9 9 3 2 5" xfId="25041" xr:uid="{00000000-0005-0000-0000-00000D980000}"/>
    <cellStyle name="Normal 9 9 3 3" xfId="8958" xr:uid="{00000000-0005-0000-0000-00000E980000}"/>
    <cellStyle name="Normal 9 9 3 3 2" xfId="19404" xr:uid="{00000000-0005-0000-0000-00000F980000}"/>
    <cellStyle name="Normal 9 9 3 3 2 2" xfId="42749" xr:uid="{00000000-0005-0000-0000-000010980000}"/>
    <cellStyle name="Normal 9 9 3 3 3" xfId="14250" xr:uid="{00000000-0005-0000-0000-000011980000}"/>
    <cellStyle name="Normal 9 9 3 3 3 2" xfId="37434" xr:uid="{00000000-0005-0000-0000-000012980000}"/>
    <cellStyle name="Normal 9 9 3 3 4" xfId="32124" xr:uid="{00000000-0005-0000-0000-000013980000}"/>
    <cellStyle name="Normal 9 9 3 3 5" xfId="26809" xr:uid="{00000000-0005-0000-0000-000014980000}"/>
    <cellStyle name="Normal 9 9 3 4" xfId="16031" xr:uid="{00000000-0005-0000-0000-000015980000}"/>
    <cellStyle name="Normal 9 9 3 4 2" xfId="39218" xr:uid="{00000000-0005-0000-0000-000016980000}"/>
    <cellStyle name="Normal 9 9 3 5" xfId="10722" xr:uid="{00000000-0005-0000-0000-000017980000}"/>
    <cellStyle name="Normal 9 9 3 5 2" xfId="33903" xr:uid="{00000000-0005-0000-0000-000018980000}"/>
    <cellStyle name="Normal 9 9 3 6" xfId="21349" xr:uid="{00000000-0005-0000-0000-000019980000}"/>
    <cellStyle name="Normal 9 9 3 6 2" xfId="28593" xr:uid="{00000000-0005-0000-0000-00001A980000}"/>
    <cellStyle name="Normal 9 9 3 7" xfId="23278" xr:uid="{00000000-0005-0000-0000-00001B980000}"/>
    <cellStyle name="Normal 9 9 3 8" xfId="44544" xr:uid="{00000000-0005-0000-0000-00001C980000}"/>
    <cellStyle name="Normal 9 9 3 9" xfId="5668" xr:uid="{00000000-0005-0000-0000-00001D980000}"/>
    <cellStyle name="Normal 9 9 4" xfId="6517" xr:uid="{00000000-0005-0000-0000-00001E980000}"/>
    <cellStyle name="Normal 9 9 4 2" xfId="16917" xr:uid="{00000000-0005-0000-0000-00001F980000}"/>
    <cellStyle name="Normal 9 9 4 2 2" xfId="40169" xr:uid="{00000000-0005-0000-0000-000020980000}"/>
    <cellStyle name="Normal 9 9 4 3" xfId="11671" xr:uid="{00000000-0005-0000-0000-000021980000}"/>
    <cellStyle name="Normal 9 9 4 3 2" xfId="34854" xr:uid="{00000000-0005-0000-0000-000022980000}"/>
    <cellStyle name="Normal 9 9 4 4" xfId="29544" xr:uid="{00000000-0005-0000-0000-000023980000}"/>
    <cellStyle name="Normal 9 9 4 5" xfId="24229" xr:uid="{00000000-0005-0000-0000-000024980000}"/>
    <cellStyle name="Normal 9 9 5" xfId="8206" xr:uid="{00000000-0005-0000-0000-000025980000}"/>
    <cellStyle name="Normal 9 9 5 2" xfId="18593" xr:uid="{00000000-0005-0000-0000-000026980000}"/>
    <cellStyle name="Normal 9 9 5 2 2" xfId="41937" xr:uid="{00000000-0005-0000-0000-000027980000}"/>
    <cellStyle name="Normal 9 9 5 3" xfId="13438" xr:uid="{00000000-0005-0000-0000-000028980000}"/>
    <cellStyle name="Normal 9 9 5 3 2" xfId="36622" xr:uid="{00000000-0005-0000-0000-000029980000}"/>
    <cellStyle name="Normal 9 9 5 4" xfId="31312" xr:uid="{00000000-0005-0000-0000-00002A980000}"/>
    <cellStyle name="Normal 9 9 5 5" xfId="25997" xr:uid="{00000000-0005-0000-0000-00002B980000}"/>
    <cellStyle name="Normal 9 9 6" xfId="15219" xr:uid="{00000000-0005-0000-0000-00002C980000}"/>
    <cellStyle name="Normal 9 9 6 2" xfId="38406" xr:uid="{00000000-0005-0000-0000-00002D980000}"/>
    <cellStyle name="Normal 9 9 7" xfId="9910" xr:uid="{00000000-0005-0000-0000-00002E980000}"/>
    <cellStyle name="Normal 9 9 7 2" xfId="33091" xr:uid="{00000000-0005-0000-0000-00002F980000}"/>
    <cellStyle name="Normal 9 9 8" xfId="20537" xr:uid="{00000000-0005-0000-0000-000030980000}"/>
    <cellStyle name="Normal 9 9 8 2" xfId="27781" xr:uid="{00000000-0005-0000-0000-000031980000}"/>
    <cellStyle name="Normal 9 9 9" xfId="22466" xr:uid="{00000000-0005-0000-0000-000032980000}"/>
    <cellStyle name="Notas 10" xfId="5913" xr:uid="{00000000-0005-0000-0000-000033980000}"/>
    <cellStyle name="Notas 10 2" xfId="5971" xr:uid="{00000000-0005-0000-0000-000034980000}"/>
    <cellStyle name="Notas 11" xfId="43171" xr:uid="{00000000-0005-0000-0000-000035980000}"/>
    <cellStyle name="Notas 2" xfId="278" xr:uid="{00000000-0005-0000-0000-000036980000}"/>
    <cellStyle name="Notas 2 2" xfId="279" xr:uid="{00000000-0005-0000-0000-000037980000}"/>
    <cellStyle name="Notas 2 2 2" xfId="280" xr:uid="{00000000-0005-0000-0000-000038980000}"/>
    <cellStyle name="Notas 2 3" xfId="281" xr:uid="{00000000-0005-0000-0000-000039980000}"/>
    <cellStyle name="Notas 2 4" xfId="2320" xr:uid="{00000000-0005-0000-0000-00003A980000}"/>
    <cellStyle name="Notas 2 5" xfId="364" xr:uid="{00000000-0005-0000-0000-00003B980000}"/>
    <cellStyle name="Notas 2 6" xfId="19990" xr:uid="{00000000-0005-0000-0000-00003C980000}"/>
    <cellStyle name="Notas 3" xfId="282" xr:uid="{00000000-0005-0000-0000-00003D980000}"/>
    <cellStyle name="Notas 3 2" xfId="283" xr:uid="{00000000-0005-0000-0000-00003E980000}"/>
    <cellStyle name="Notas 3 2 2" xfId="284" xr:uid="{00000000-0005-0000-0000-00003F980000}"/>
    <cellStyle name="Notas 3 2 3" xfId="2322" xr:uid="{00000000-0005-0000-0000-000040980000}"/>
    <cellStyle name="Notas 3 2 4" xfId="402" xr:uid="{00000000-0005-0000-0000-000041980000}"/>
    <cellStyle name="Notas 3 2 5" xfId="19992" xr:uid="{00000000-0005-0000-0000-000042980000}"/>
    <cellStyle name="Notas 3 3" xfId="285" xr:uid="{00000000-0005-0000-0000-000043980000}"/>
    <cellStyle name="Notas 3 3 2" xfId="2323" xr:uid="{00000000-0005-0000-0000-000044980000}"/>
    <cellStyle name="Notas 3 3 3" xfId="420" xr:uid="{00000000-0005-0000-0000-000045980000}"/>
    <cellStyle name="Notas 3 3 4" xfId="19993" xr:uid="{00000000-0005-0000-0000-000046980000}"/>
    <cellStyle name="Notas 3 4" xfId="389" xr:uid="{00000000-0005-0000-0000-000047980000}"/>
    <cellStyle name="Notas 3 5" xfId="2321" xr:uid="{00000000-0005-0000-0000-000048980000}"/>
    <cellStyle name="Notas 3 6" xfId="365" xr:uid="{00000000-0005-0000-0000-000049980000}"/>
    <cellStyle name="Notas 3 6 2" xfId="43208" xr:uid="{00000000-0005-0000-0000-00004A980000}"/>
    <cellStyle name="Notas 3 6 3" xfId="5669" xr:uid="{00000000-0005-0000-0000-00004B980000}"/>
    <cellStyle name="Notas 3 6 4" xfId="2368" xr:uid="{00000000-0005-0000-0000-00004C980000}"/>
    <cellStyle name="Notas 3 7" xfId="19991" xr:uid="{00000000-0005-0000-0000-00004D980000}"/>
    <cellStyle name="Notas 4" xfId="286" xr:uid="{00000000-0005-0000-0000-00004E980000}"/>
    <cellStyle name="Notas 4 2" xfId="287" xr:uid="{00000000-0005-0000-0000-00004F980000}"/>
    <cellStyle name="Notas 4 2 2" xfId="288" xr:uid="{00000000-0005-0000-0000-000050980000}"/>
    <cellStyle name="Notas 4 3" xfId="289" xr:uid="{00000000-0005-0000-0000-000051980000}"/>
    <cellStyle name="Notas 4 4" xfId="2324" xr:uid="{00000000-0005-0000-0000-000052980000}"/>
    <cellStyle name="Notas 4 5" xfId="366" xr:uid="{00000000-0005-0000-0000-000053980000}"/>
    <cellStyle name="Notas 4 6" xfId="19994" xr:uid="{00000000-0005-0000-0000-000054980000}"/>
    <cellStyle name="Notas 5" xfId="388" xr:uid="{00000000-0005-0000-0000-000055980000}"/>
    <cellStyle name="Notas 6" xfId="672" xr:uid="{00000000-0005-0000-0000-000056980000}"/>
    <cellStyle name="Notas 7" xfId="2165" xr:uid="{00000000-0005-0000-0000-000057980000}"/>
    <cellStyle name="Notas 7 2" xfId="44953" xr:uid="{00000000-0005-0000-0000-000058980000}"/>
    <cellStyle name="Notas 7 3" xfId="5670" xr:uid="{00000000-0005-0000-0000-000059980000}"/>
    <cellStyle name="Notas 7 4" xfId="4113" xr:uid="{00000000-0005-0000-0000-00005A980000}"/>
    <cellStyle name="Notas 8" xfId="332" xr:uid="{00000000-0005-0000-0000-00005B980000}"/>
    <cellStyle name="Notas 9" xfId="54" xr:uid="{00000000-0005-0000-0000-00005C980000}"/>
    <cellStyle name="Notas 9 2" xfId="43192" xr:uid="{00000000-0005-0000-0000-00005D980000}"/>
    <cellStyle name="Notas 9 3" xfId="5671" xr:uid="{00000000-0005-0000-0000-00005E980000}"/>
    <cellStyle name="Notas 9 4" xfId="2352" xr:uid="{00000000-0005-0000-0000-00005F980000}"/>
    <cellStyle name="Porcentaje" xfId="10" builtinId="5"/>
    <cellStyle name="Porcentaje 2" xfId="329" xr:uid="{00000000-0005-0000-0000-000061980000}"/>
    <cellStyle name="Porcentaje 2 2" xfId="2332" xr:uid="{00000000-0005-0000-0000-000062980000}"/>
    <cellStyle name="Porcentaje 2 2 2" xfId="44957" xr:uid="{00000000-0005-0000-0000-000063980000}"/>
    <cellStyle name="Porcentaje 2 2 3" xfId="5673" xr:uid="{00000000-0005-0000-0000-000064980000}"/>
    <cellStyle name="Porcentaje 2 2 4" xfId="4118" xr:uid="{00000000-0005-0000-0000-000065980000}"/>
    <cellStyle name="Porcentaje 2 3" xfId="434" xr:uid="{00000000-0005-0000-0000-000066980000}"/>
    <cellStyle name="Porcentaje 2 4" xfId="19999" xr:uid="{00000000-0005-0000-0000-000067980000}"/>
    <cellStyle name="Porcentaje 2 5" xfId="43201" xr:uid="{00000000-0005-0000-0000-000068980000}"/>
    <cellStyle name="Porcentaje 2 6" xfId="5672" xr:uid="{00000000-0005-0000-0000-000069980000}"/>
    <cellStyle name="Porcentaje 2 7" xfId="2360" xr:uid="{00000000-0005-0000-0000-00006A980000}"/>
    <cellStyle name="Porcentaje 3" xfId="330" xr:uid="{00000000-0005-0000-0000-00006B980000}"/>
    <cellStyle name="Porcentaje 4" xfId="960" xr:uid="{00000000-0005-0000-0000-00006C980000}"/>
    <cellStyle name="Porcentaje 5" xfId="423" xr:uid="{00000000-0005-0000-0000-00006D980000}"/>
    <cellStyle name="Porcentaje 6" xfId="5958" xr:uid="{00000000-0005-0000-0000-00006E980000}"/>
    <cellStyle name="Porcentual 2" xfId="8" xr:uid="{00000000-0005-0000-0000-00006F980000}"/>
    <cellStyle name="Porcentual 2 10" xfId="937" xr:uid="{00000000-0005-0000-0000-000070980000}"/>
    <cellStyle name="Porcentual 2 10 10" xfId="43730" xr:uid="{00000000-0005-0000-0000-000071980000}"/>
    <cellStyle name="Porcentual 2 10 11" xfId="5675" xr:uid="{00000000-0005-0000-0000-000072980000}"/>
    <cellStyle name="Porcentual 2 10 12" xfId="2890" xr:uid="{00000000-0005-0000-0000-000073980000}"/>
    <cellStyle name="Porcentual 2 10 2" xfId="1345" xr:uid="{00000000-0005-0000-0000-000074980000}"/>
    <cellStyle name="Porcentual 2 10 2 10" xfId="5676" xr:uid="{00000000-0005-0000-0000-000075980000}"/>
    <cellStyle name="Porcentual 2 10 2 11" xfId="3296" xr:uid="{00000000-0005-0000-0000-000076980000}"/>
    <cellStyle name="Porcentual 2 10 2 2" xfId="2160" xr:uid="{00000000-0005-0000-0000-000077980000}"/>
    <cellStyle name="Porcentual 2 10 2 2 10" xfId="4108" xr:uid="{00000000-0005-0000-0000-000078980000}"/>
    <cellStyle name="Porcentual 2 10 2 2 2" xfId="7714" xr:uid="{00000000-0005-0000-0000-000079980000}"/>
    <cellStyle name="Porcentual 2 10 2 2 2 2" xfId="18049" xr:uid="{00000000-0005-0000-0000-00007A980000}"/>
    <cellStyle name="Porcentual 2 10 2 2 2 2 2" xfId="41385" xr:uid="{00000000-0005-0000-0000-00007B980000}"/>
    <cellStyle name="Porcentual 2 10 2 2 2 3" xfId="12887" xr:uid="{00000000-0005-0000-0000-00007C980000}"/>
    <cellStyle name="Porcentual 2 10 2 2 2 3 2" xfId="36070" xr:uid="{00000000-0005-0000-0000-00007D980000}"/>
    <cellStyle name="Porcentual 2 10 2 2 2 4" xfId="30760" xr:uid="{00000000-0005-0000-0000-00007E980000}"/>
    <cellStyle name="Porcentual 2 10 2 2 2 5" xfId="25445" xr:uid="{00000000-0005-0000-0000-00007F980000}"/>
    <cellStyle name="Porcentual 2 10 2 2 3" xfId="9339" xr:uid="{00000000-0005-0000-0000-000080980000}"/>
    <cellStyle name="Porcentual 2 10 2 2 3 2" xfId="19808" xr:uid="{00000000-0005-0000-0000-000081980000}"/>
    <cellStyle name="Porcentual 2 10 2 2 3 2 2" xfId="43153" xr:uid="{00000000-0005-0000-0000-000082980000}"/>
    <cellStyle name="Porcentual 2 10 2 2 3 3" xfId="14654" xr:uid="{00000000-0005-0000-0000-000083980000}"/>
    <cellStyle name="Porcentual 2 10 2 2 3 3 2" xfId="37838" xr:uid="{00000000-0005-0000-0000-000084980000}"/>
    <cellStyle name="Porcentual 2 10 2 2 3 4" xfId="32528" xr:uid="{00000000-0005-0000-0000-000085980000}"/>
    <cellStyle name="Porcentual 2 10 2 2 3 5" xfId="27213" xr:uid="{00000000-0005-0000-0000-000086980000}"/>
    <cellStyle name="Porcentual 2 10 2 2 4" xfId="16435" xr:uid="{00000000-0005-0000-0000-000087980000}"/>
    <cellStyle name="Porcentual 2 10 2 2 4 2" xfId="39622" xr:uid="{00000000-0005-0000-0000-000088980000}"/>
    <cellStyle name="Porcentual 2 10 2 2 5" xfId="11126" xr:uid="{00000000-0005-0000-0000-000089980000}"/>
    <cellStyle name="Porcentual 2 10 2 2 5 2" xfId="34307" xr:uid="{00000000-0005-0000-0000-00008A980000}"/>
    <cellStyle name="Porcentual 2 10 2 2 6" xfId="21753" xr:uid="{00000000-0005-0000-0000-00008B980000}"/>
    <cellStyle name="Porcentual 2 10 2 2 6 2" xfId="28997" xr:uid="{00000000-0005-0000-0000-00008C980000}"/>
    <cellStyle name="Porcentual 2 10 2 2 7" xfId="23682" xr:uid="{00000000-0005-0000-0000-00008D980000}"/>
    <cellStyle name="Porcentual 2 10 2 2 8" xfId="44948" xr:uid="{00000000-0005-0000-0000-00008E980000}"/>
    <cellStyle name="Porcentual 2 10 2 2 9" xfId="5677" xr:uid="{00000000-0005-0000-0000-00008F980000}"/>
    <cellStyle name="Porcentual 2 10 2 3" xfId="6914" xr:uid="{00000000-0005-0000-0000-000090980000}"/>
    <cellStyle name="Porcentual 2 10 2 3 2" xfId="17285" xr:uid="{00000000-0005-0000-0000-000091980000}"/>
    <cellStyle name="Porcentual 2 10 2 3 2 2" xfId="40573" xr:uid="{00000000-0005-0000-0000-000092980000}"/>
    <cellStyle name="Porcentual 2 10 2 3 3" xfId="12075" xr:uid="{00000000-0005-0000-0000-000093980000}"/>
    <cellStyle name="Porcentual 2 10 2 3 3 2" xfId="35258" xr:uid="{00000000-0005-0000-0000-000094980000}"/>
    <cellStyle name="Porcentual 2 10 2 3 4" xfId="29948" xr:uid="{00000000-0005-0000-0000-000095980000}"/>
    <cellStyle name="Porcentual 2 10 2 3 5" xfId="24633" xr:uid="{00000000-0005-0000-0000-000096980000}"/>
    <cellStyle name="Porcentual 2 10 2 4" xfId="8574" xr:uid="{00000000-0005-0000-0000-000097980000}"/>
    <cellStyle name="Porcentual 2 10 2 4 2" xfId="18996" xr:uid="{00000000-0005-0000-0000-000098980000}"/>
    <cellStyle name="Porcentual 2 10 2 4 2 2" xfId="42341" xr:uid="{00000000-0005-0000-0000-000099980000}"/>
    <cellStyle name="Porcentual 2 10 2 4 3" xfId="13842" xr:uid="{00000000-0005-0000-0000-00009A980000}"/>
    <cellStyle name="Porcentual 2 10 2 4 3 2" xfId="37026" xr:uid="{00000000-0005-0000-0000-00009B980000}"/>
    <cellStyle name="Porcentual 2 10 2 4 4" xfId="31716" xr:uid="{00000000-0005-0000-0000-00009C980000}"/>
    <cellStyle name="Porcentual 2 10 2 4 5" xfId="26401" xr:uid="{00000000-0005-0000-0000-00009D980000}"/>
    <cellStyle name="Porcentual 2 10 2 5" xfId="15623" xr:uid="{00000000-0005-0000-0000-00009E980000}"/>
    <cellStyle name="Porcentual 2 10 2 5 2" xfId="38810" xr:uid="{00000000-0005-0000-0000-00009F980000}"/>
    <cellStyle name="Porcentual 2 10 2 6" xfId="10314" xr:uid="{00000000-0005-0000-0000-0000A0980000}"/>
    <cellStyle name="Porcentual 2 10 2 6 2" xfId="33495" xr:uid="{00000000-0005-0000-0000-0000A1980000}"/>
    <cellStyle name="Porcentual 2 10 2 7" xfId="20941" xr:uid="{00000000-0005-0000-0000-0000A2980000}"/>
    <cellStyle name="Porcentual 2 10 2 7 2" xfId="28185" xr:uid="{00000000-0005-0000-0000-0000A3980000}"/>
    <cellStyle name="Porcentual 2 10 2 8" xfId="22870" xr:uid="{00000000-0005-0000-0000-0000A4980000}"/>
    <cellStyle name="Porcentual 2 10 2 9" xfId="44136" xr:uid="{00000000-0005-0000-0000-0000A5980000}"/>
    <cellStyle name="Porcentual 2 10 3" xfId="1753" xr:uid="{00000000-0005-0000-0000-0000A6980000}"/>
    <cellStyle name="Porcentual 2 10 3 10" xfId="3702" xr:uid="{00000000-0005-0000-0000-0000A7980000}"/>
    <cellStyle name="Porcentual 2 10 3 2" xfId="7314" xr:uid="{00000000-0005-0000-0000-0000A8980000}"/>
    <cellStyle name="Porcentual 2 10 3 2 2" xfId="17667" xr:uid="{00000000-0005-0000-0000-0000A9980000}"/>
    <cellStyle name="Porcentual 2 10 3 2 2 2" xfId="40979" xr:uid="{00000000-0005-0000-0000-0000AA980000}"/>
    <cellStyle name="Porcentual 2 10 3 2 3" xfId="12481" xr:uid="{00000000-0005-0000-0000-0000AB980000}"/>
    <cellStyle name="Porcentual 2 10 3 2 3 2" xfId="35664" xr:uid="{00000000-0005-0000-0000-0000AC980000}"/>
    <cellStyle name="Porcentual 2 10 3 2 4" xfId="30354" xr:uid="{00000000-0005-0000-0000-0000AD980000}"/>
    <cellStyle name="Porcentual 2 10 3 2 5" xfId="25039" xr:uid="{00000000-0005-0000-0000-0000AE980000}"/>
    <cellStyle name="Porcentual 2 10 3 3" xfId="8956" xr:uid="{00000000-0005-0000-0000-0000AF980000}"/>
    <cellStyle name="Porcentual 2 10 3 3 2" xfId="19402" xr:uid="{00000000-0005-0000-0000-0000B0980000}"/>
    <cellStyle name="Porcentual 2 10 3 3 2 2" xfId="42747" xr:uid="{00000000-0005-0000-0000-0000B1980000}"/>
    <cellStyle name="Porcentual 2 10 3 3 3" xfId="14248" xr:uid="{00000000-0005-0000-0000-0000B2980000}"/>
    <cellStyle name="Porcentual 2 10 3 3 3 2" xfId="37432" xr:uid="{00000000-0005-0000-0000-0000B3980000}"/>
    <cellStyle name="Porcentual 2 10 3 3 4" xfId="32122" xr:uid="{00000000-0005-0000-0000-0000B4980000}"/>
    <cellStyle name="Porcentual 2 10 3 3 5" xfId="26807" xr:uid="{00000000-0005-0000-0000-0000B5980000}"/>
    <cellStyle name="Porcentual 2 10 3 4" xfId="16029" xr:uid="{00000000-0005-0000-0000-0000B6980000}"/>
    <cellStyle name="Porcentual 2 10 3 4 2" xfId="39216" xr:uid="{00000000-0005-0000-0000-0000B7980000}"/>
    <cellStyle name="Porcentual 2 10 3 5" xfId="10720" xr:uid="{00000000-0005-0000-0000-0000B8980000}"/>
    <cellStyle name="Porcentual 2 10 3 5 2" xfId="33901" xr:uid="{00000000-0005-0000-0000-0000B9980000}"/>
    <cellStyle name="Porcentual 2 10 3 6" xfId="21347" xr:uid="{00000000-0005-0000-0000-0000BA980000}"/>
    <cellStyle name="Porcentual 2 10 3 6 2" xfId="28591" xr:uid="{00000000-0005-0000-0000-0000BB980000}"/>
    <cellStyle name="Porcentual 2 10 3 7" xfId="23276" xr:uid="{00000000-0005-0000-0000-0000BC980000}"/>
    <cellStyle name="Porcentual 2 10 3 8" xfId="44542" xr:uid="{00000000-0005-0000-0000-0000BD980000}"/>
    <cellStyle name="Porcentual 2 10 3 9" xfId="5678" xr:uid="{00000000-0005-0000-0000-0000BE980000}"/>
    <cellStyle name="Porcentual 2 10 4" xfId="6515" xr:uid="{00000000-0005-0000-0000-0000BF980000}"/>
    <cellStyle name="Porcentual 2 10 4 2" xfId="16915" xr:uid="{00000000-0005-0000-0000-0000C0980000}"/>
    <cellStyle name="Porcentual 2 10 4 2 2" xfId="40167" xr:uid="{00000000-0005-0000-0000-0000C1980000}"/>
    <cellStyle name="Porcentual 2 10 4 3" xfId="11669" xr:uid="{00000000-0005-0000-0000-0000C2980000}"/>
    <cellStyle name="Porcentual 2 10 4 3 2" xfId="34852" xr:uid="{00000000-0005-0000-0000-0000C3980000}"/>
    <cellStyle name="Porcentual 2 10 4 4" xfId="29542" xr:uid="{00000000-0005-0000-0000-0000C4980000}"/>
    <cellStyle name="Porcentual 2 10 4 5" xfId="24227" xr:uid="{00000000-0005-0000-0000-0000C5980000}"/>
    <cellStyle name="Porcentual 2 10 5" xfId="8204" xr:uid="{00000000-0005-0000-0000-0000C6980000}"/>
    <cellStyle name="Porcentual 2 10 5 2" xfId="18591" xr:uid="{00000000-0005-0000-0000-0000C7980000}"/>
    <cellStyle name="Porcentual 2 10 5 2 2" xfId="41935" xr:uid="{00000000-0005-0000-0000-0000C8980000}"/>
    <cellStyle name="Porcentual 2 10 5 3" xfId="13436" xr:uid="{00000000-0005-0000-0000-0000C9980000}"/>
    <cellStyle name="Porcentual 2 10 5 3 2" xfId="36620" xr:uid="{00000000-0005-0000-0000-0000CA980000}"/>
    <cellStyle name="Porcentual 2 10 5 4" xfId="31310" xr:uid="{00000000-0005-0000-0000-0000CB980000}"/>
    <cellStyle name="Porcentual 2 10 5 5" xfId="25995" xr:uid="{00000000-0005-0000-0000-0000CC980000}"/>
    <cellStyle name="Porcentual 2 10 6" xfId="15217" xr:uid="{00000000-0005-0000-0000-0000CD980000}"/>
    <cellStyle name="Porcentual 2 10 6 2" xfId="38404" xr:uid="{00000000-0005-0000-0000-0000CE980000}"/>
    <cellStyle name="Porcentual 2 10 7" xfId="9908" xr:uid="{00000000-0005-0000-0000-0000CF980000}"/>
    <cellStyle name="Porcentual 2 10 7 2" xfId="33089" xr:uid="{00000000-0005-0000-0000-0000D0980000}"/>
    <cellStyle name="Porcentual 2 10 8" xfId="20535" xr:uid="{00000000-0005-0000-0000-0000D1980000}"/>
    <cellStyle name="Porcentual 2 10 8 2" xfId="27779" xr:uid="{00000000-0005-0000-0000-0000D2980000}"/>
    <cellStyle name="Porcentual 2 10 9" xfId="22464" xr:uid="{00000000-0005-0000-0000-0000D3980000}"/>
    <cellStyle name="Porcentual 2 11" xfId="958" xr:uid="{00000000-0005-0000-0000-0000D4980000}"/>
    <cellStyle name="Porcentual 2 11 10" xfId="5679" xr:uid="{00000000-0005-0000-0000-0000D5980000}"/>
    <cellStyle name="Porcentual 2 11 11" xfId="2910" xr:uid="{00000000-0005-0000-0000-0000D6980000}"/>
    <cellStyle name="Porcentual 2 11 2" xfId="1774" xr:uid="{00000000-0005-0000-0000-0000D7980000}"/>
    <cellStyle name="Porcentual 2 11 2 10" xfId="3722" xr:uid="{00000000-0005-0000-0000-0000D8980000}"/>
    <cellStyle name="Porcentual 2 11 2 2" xfId="7334" xr:uid="{00000000-0005-0000-0000-0000D9980000}"/>
    <cellStyle name="Porcentual 2 11 2 2 2" xfId="17687" xr:uid="{00000000-0005-0000-0000-0000DA980000}"/>
    <cellStyle name="Porcentual 2 11 2 2 2 2" xfId="40999" xr:uid="{00000000-0005-0000-0000-0000DB980000}"/>
    <cellStyle name="Porcentual 2 11 2 2 3" xfId="12501" xr:uid="{00000000-0005-0000-0000-0000DC980000}"/>
    <cellStyle name="Porcentual 2 11 2 2 3 2" xfId="35684" xr:uid="{00000000-0005-0000-0000-0000DD980000}"/>
    <cellStyle name="Porcentual 2 11 2 2 4" xfId="30374" xr:uid="{00000000-0005-0000-0000-0000DE980000}"/>
    <cellStyle name="Porcentual 2 11 2 2 5" xfId="25059" xr:uid="{00000000-0005-0000-0000-0000DF980000}"/>
    <cellStyle name="Porcentual 2 11 2 3" xfId="8977" xr:uid="{00000000-0005-0000-0000-0000E0980000}"/>
    <cellStyle name="Porcentual 2 11 2 3 2" xfId="19422" xr:uid="{00000000-0005-0000-0000-0000E1980000}"/>
    <cellStyle name="Porcentual 2 11 2 3 2 2" xfId="42767" xr:uid="{00000000-0005-0000-0000-0000E2980000}"/>
    <cellStyle name="Porcentual 2 11 2 3 3" xfId="14268" xr:uid="{00000000-0005-0000-0000-0000E3980000}"/>
    <cellStyle name="Porcentual 2 11 2 3 3 2" xfId="37452" xr:uid="{00000000-0005-0000-0000-0000E4980000}"/>
    <cellStyle name="Porcentual 2 11 2 3 4" xfId="32142" xr:uid="{00000000-0005-0000-0000-0000E5980000}"/>
    <cellStyle name="Porcentual 2 11 2 3 5" xfId="26827" xr:uid="{00000000-0005-0000-0000-0000E6980000}"/>
    <cellStyle name="Porcentual 2 11 2 4" xfId="16049" xr:uid="{00000000-0005-0000-0000-0000E7980000}"/>
    <cellStyle name="Porcentual 2 11 2 4 2" xfId="39236" xr:uid="{00000000-0005-0000-0000-0000E8980000}"/>
    <cellStyle name="Porcentual 2 11 2 5" xfId="10740" xr:uid="{00000000-0005-0000-0000-0000E9980000}"/>
    <cellStyle name="Porcentual 2 11 2 5 2" xfId="33921" xr:uid="{00000000-0005-0000-0000-0000EA980000}"/>
    <cellStyle name="Porcentual 2 11 2 6" xfId="21367" xr:uid="{00000000-0005-0000-0000-0000EB980000}"/>
    <cellStyle name="Porcentual 2 11 2 6 2" xfId="28611" xr:uid="{00000000-0005-0000-0000-0000EC980000}"/>
    <cellStyle name="Porcentual 2 11 2 7" xfId="23296" xr:uid="{00000000-0005-0000-0000-0000ED980000}"/>
    <cellStyle name="Porcentual 2 11 2 8" xfId="44562" xr:uid="{00000000-0005-0000-0000-0000EE980000}"/>
    <cellStyle name="Porcentual 2 11 2 9" xfId="5680" xr:uid="{00000000-0005-0000-0000-0000EF980000}"/>
    <cellStyle name="Porcentual 2 11 3" xfId="6534" xr:uid="{00000000-0005-0000-0000-0000F0980000}"/>
    <cellStyle name="Porcentual 2 11 3 2" xfId="16935" xr:uid="{00000000-0005-0000-0000-0000F1980000}"/>
    <cellStyle name="Porcentual 2 11 3 2 2" xfId="40187" xr:uid="{00000000-0005-0000-0000-0000F2980000}"/>
    <cellStyle name="Porcentual 2 11 3 3" xfId="11689" xr:uid="{00000000-0005-0000-0000-0000F3980000}"/>
    <cellStyle name="Porcentual 2 11 3 3 2" xfId="34872" xr:uid="{00000000-0005-0000-0000-0000F4980000}"/>
    <cellStyle name="Porcentual 2 11 3 4" xfId="29562" xr:uid="{00000000-0005-0000-0000-0000F5980000}"/>
    <cellStyle name="Porcentual 2 11 3 5" xfId="24247" xr:uid="{00000000-0005-0000-0000-0000F6980000}"/>
    <cellStyle name="Porcentual 2 11 4" xfId="8224" xr:uid="{00000000-0005-0000-0000-0000F7980000}"/>
    <cellStyle name="Porcentual 2 11 4 2" xfId="18610" xr:uid="{00000000-0005-0000-0000-0000F8980000}"/>
    <cellStyle name="Porcentual 2 11 4 2 2" xfId="41955" xr:uid="{00000000-0005-0000-0000-0000F9980000}"/>
    <cellStyle name="Porcentual 2 11 4 3" xfId="13456" xr:uid="{00000000-0005-0000-0000-0000FA980000}"/>
    <cellStyle name="Porcentual 2 11 4 3 2" xfId="36640" xr:uid="{00000000-0005-0000-0000-0000FB980000}"/>
    <cellStyle name="Porcentual 2 11 4 4" xfId="31330" xr:uid="{00000000-0005-0000-0000-0000FC980000}"/>
    <cellStyle name="Porcentual 2 11 4 5" xfId="26015" xr:uid="{00000000-0005-0000-0000-0000FD980000}"/>
    <cellStyle name="Porcentual 2 11 5" xfId="15237" xr:uid="{00000000-0005-0000-0000-0000FE980000}"/>
    <cellStyle name="Porcentual 2 11 5 2" xfId="38424" xr:uid="{00000000-0005-0000-0000-0000FF980000}"/>
    <cellStyle name="Porcentual 2 11 6" xfId="9928" xr:uid="{00000000-0005-0000-0000-000000990000}"/>
    <cellStyle name="Porcentual 2 11 6 2" xfId="33109" xr:uid="{00000000-0005-0000-0000-000001990000}"/>
    <cellStyle name="Porcentual 2 11 7" xfId="20555" xr:uid="{00000000-0005-0000-0000-000002990000}"/>
    <cellStyle name="Porcentual 2 11 7 2" xfId="27799" xr:uid="{00000000-0005-0000-0000-000003990000}"/>
    <cellStyle name="Porcentual 2 11 8" xfId="22484" xr:uid="{00000000-0005-0000-0000-000004990000}"/>
    <cellStyle name="Porcentual 2 11 9" xfId="43750" xr:uid="{00000000-0005-0000-0000-000005990000}"/>
    <cellStyle name="Porcentual 2 12" xfId="528" xr:uid="{00000000-0005-0000-0000-000006990000}"/>
    <cellStyle name="Porcentual 2 12 10" xfId="2492" xr:uid="{00000000-0005-0000-0000-000007990000}"/>
    <cellStyle name="Porcentual 2 12 2" xfId="6123" xr:uid="{00000000-0005-0000-0000-000008990000}"/>
    <cellStyle name="Porcentual 2 12 2 2" xfId="16565" xr:uid="{00000000-0005-0000-0000-000009990000}"/>
    <cellStyle name="Porcentual 2 12 2 2 2" xfId="39769" xr:uid="{00000000-0005-0000-0000-00000A990000}"/>
    <cellStyle name="Porcentual 2 12 2 3" xfId="11271" xr:uid="{00000000-0005-0000-0000-00000B990000}"/>
    <cellStyle name="Porcentual 2 12 2 3 2" xfId="34454" xr:uid="{00000000-0005-0000-0000-00000C990000}"/>
    <cellStyle name="Porcentual 2 12 2 4" xfId="29144" xr:uid="{00000000-0005-0000-0000-00000D990000}"/>
    <cellStyle name="Porcentual 2 12 2 5" xfId="23829" xr:uid="{00000000-0005-0000-0000-00000E990000}"/>
    <cellStyle name="Porcentual 2 12 3" xfId="7854" xr:uid="{00000000-0005-0000-0000-00000F990000}"/>
    <cellStyle name="Porcentual 2 12 3 2" xfId="18193" xr:uid="{00000000-0005-0000-0000-000010990000}"/>
    <cellStyle name="Porcentual 2 12 3 2 2" xfId="41537" xr:uid="{00000000-0005-0000-0000-000011990000}"/>
    <cellStyle name="Porcentual 2 12 3 3" xfId="13038" xr:uid="{00000000-0005-0000-0000-000012990000}"/>
    <cellStyle name="Porcentual 2 12 3 3 2" xfId="36222" xr:uid="{00000000-0005-0000-0000-000013990000}"/>
    <cellStyle name="Porcentual 2 12 3 4" xfId="30912" xr:uid="{00000000-0005-0000-0000-000014990000}"/>
    <cellStyle name="Porcentual 2 12 3 5" xfId="25597" xr:uid="{00000000-0005-0000-0000-000015990000}"/>
    <cellStyle name="Porcentual 2 12 4" xfId="14819" xr:uid="{00000000-0005-0000-0000-000016990000}"/>
    <cellStyle name="Porcentual 2 12 4 2" xfId="38006" xr:uid="{00000000-0005-0000-0000-000017990000}"/>
    <cellStyle name="Porcentual 2 12 5" xfId="9510" xr:uid="{00000000-0005-0000-0000-000018990000}"/>
    <cellStyle name="Porcentual 2 12 5 2" xfId="32691" xr:uid="{00000000-0005-0000-0000-000019990000}"/>
    <cellStyle name="Porcentual 2 12 6" xfId="20137" xr:uid="{00000000-0005-0000-0000-00001A990000}"/>
    <cellStyle name="Porcentual 2 12 6 2" xfId="27381" xr:uid="{00000000-0005-0000-0000-00001B990000}"/>
    <cellStyle name="Porcentual 2 12 7" xfId="22066" xr:uid="{00000000-0005-0000-0000-00001C990000}"/>
    <cellStyle name="Porcentual 2 12 8" xfId="43332" xr:uid="{00000000-0005-0000-0000-00001D990000}"/>
    <cellStyle name="Porcentual 2 12 9" xfId="5681" xr:uid="{00000000-0005-0000-0000-00001E990000}"/>
    <cellStyle name="Porcentual 2 13" xfId="1355" xr:uid="{00000000-0005-0000-0000-00001F990000}"/>
    <cellStyle name="Porcentual 2 13 10" xfId="3304" xr:uid="{00000000-0005-0000-0000-000020990000}"/>
    <cellStyle name="Porcentual 2 13 2" xfId="6922" xr:uid="{00000000-0005-0000-0000-000021990000}"/>
    <cellStyle name="Porcentual 2 13 2 2" xfId="17293" xr:uid="{00000000-0005-0000-0000-000022990000}"/>
    <cellStyle name="Porcentual 2 13 2 2 2" xfId="40581" xr:uid="{00000000-0005-0000-0000-000023990000}"/>
    <cellStyle name="Porcentual 2 13 2 3" xfId="12083" xr:uid="{00000000-0005-0000-0000-000024990000}"/>
    <cellStyle name="Porcentual 2 13 2 3 2" xfId="35266" xr:uid="{00000000-0005-0000-0000-000025990000}"/>
    <cellStyle name="Porcentual 2 13 2 4" xfId="29956" xr:uid="{00000000-0005-0000-0000-000026990000}"/>
    <cellStyle name="Porcentual 2 13 2 5" xfId="24641" xr:uid="{00000000-0005-0000-0000-000027990000}"/>
    <cellStyle name="Porcentual 2 13 3" xfId="8582" xr:uid="{00000000-0005-0000-0000-000028990000}"/>
    <cellStyle name="Porcentual 2 13 3 2" xfId="19004" xr:uid="{00000000-0005-0000-0000-000029990000}"/>
    <cellStyle name="Porcentual 2 13 3 2 2" xfId="42349" xr:uid="{00000000-0005-0000-0000-00002A990000}"/>
    <cellStyle name="Porcentual 2 13 3 3" xfId="13850" xr:uid="{00000000-0005-0000-0000-00002B990000}"/>
    <cellStyle name="Porcentual 2 13 3 3 2" xfId="37034" xr:uid="{00000000-0005-0000-0000-00002C990000}"/>
    <cellStyle name="Porcentual 2 13 3 4" xfId="31724" xr:uid="{00000000-0005-0000-0000-00002D990000}"/>
    <cellStyle name="Porcentual 2 13 3 5" xfId="26409" xr:uid="{00000000-0005-0000-0000-00002E990000}"/>
    <cellStyle name="Porcentual 2 13 4" xfId="15631" xr:uid="{00000000-0005-0000-0000-00002F990000}"/>
    <cellStyle name="Porcentual 2 13 4 2" xfId="38818" xr:uid="{00000000-0005-0000-0000-000030990000}"/>
    <cellStyle name="Porcentual 2 13 5" xfId="10322" xr:uid="{00000000-0005-0000-0000-000031990000}"/>
    <cellStyle name="Porcentual 2 13 5 2" xfId="33503" xr:uid="{00000000-0005-0000-0000-000032990000}"/>
    <cellStyle name="Porcentual 2 13 6" xfId="20949" xr:uid="{00000000-0005-0000-0000-000033990000}"/>
    <cellStyle name="Porcentual 2 13 6 2" xfId="28193" xr:uid="{00000000-0005-0000-0000-000034990000}"/>
    <cellStyle name="Porcentual 2 13 7" xfId="22878" xr:uid="{00000000-0005-0000-0000-000035990000}"/>
    <cellStyle name="Porcentual 2 13 8" xfId="44144" xr:uid="{00000000-0005-0000-0000-000036990000}"/>
    <cellStyle name="Porcentual 2 13 9" xfId="5682" xr:uid="{00000000-0005-0000-0000-000037990000}"/>
    <cellStyle name="Porcentual 2 14" xfId="382" xr:uid="{00000000-0005-0000-0000-000038990000}"/>
    <cellStyle name="Porcentual 2 14 2" xfId="7741" xr:uid="{00000000-0005-0000-0000-000039990000}"/>
    <cellStyle name="Porcentual 2 14 2 2" xfId="18073" xr:uid="{00000000-0005-0000-0000-00003A990000}"/>
    <cellStyle name="Porcentual 2 14 2 2 2" xfId="41410" xr:uid="{00000000-0005-0000-0000-00003B990000}"/>
    <cellStyle name="Porcentual 2 14 2 3" xfId="12911" xr:uid="{00000000-0005-0000-0000-00003C990000}"/>
    <cellStyle name="Porcentual 2 14 2 3 2" xfId="36095" xr:uid="{00000000-0005-0000-0000-00003D990000}"/>
    <cellStyle name="Porcentual 2 14 2 4" xfId="30785" xr:uid="{00000000-0005-0000-0000-00003E990000}"/>
    <cellStyle name="Porcentual 2 14 2 5" xfId="25470" xr:uid="{00000000-0005-0000-0000-00003F990000}"/>
    <cellStyle name="Porcentual 2 14 3" xfId="14693" xr:uid="{00000000-0005-0000-0000-000040990000}"/>
    <cellStyle name="Porcentual 2 14 3 2" xfId="37879" xr:uid="{00000000-0005-0000-0000-000041990000}"/>
    <cellStyle name="Porcentual 2 14 4" xfId="9383" xr:uid="{00000000-0005-0000-0000-000042990000}"/>
    <cellStyle name="Porcentual 2 14 4 2" xfId="32564" xr:uid="{00000000-0005-0000-0000-000043990000}"/>
    <cellStyle name="Porcentual 2 14 5" xfId="27254" xr:uid="{00000000-0005-0000-0000-000044990000}"/>
    <cellStyle name="Porcentual 2 14 6" xfId="21939" xr:uid="{00000000-0005-0000-0000-000045990000}"/>
    <cellStyle name="Porcentual 2 14 7" xfId="43218" xr:uid="{00000000-0005-0000-0000-000046990000}"/>
    <cellStyle name="Porcentual 2 14 8" xfId="5961" xr:uid="{00000000-0005-0000-0000-000047990000}"/>
    <cellStyle name="Porcentual 2 14 9" xfId="2378" xr:uid="{00000000-0005-0000-0000-000048990000}"/>
    <cellStyle name="Porcentual 2 15" xfId="5991" xr:uid="{00000000-0005-0000-0000-000049990000}"/>
    <cellStyle name="Porcentual 2 15 2" xfId="16442" xr:uid="{00000000-0005-0000-0000-00004A990000}"/>
    <cellStyle name="Porcentual 2 15 2 2" xfId="39630" xr:uid="{00000000-0005-0000-0000-00004B990000}"/>
    <cellStyle name="Porcentual 2 15 3" xfId="11133" xr:uid="{00000000-0005-0000-0000-00004C990000}"/>
    <cellStyle name="Porcentual 2 15 3 2" xfId="34315" xr:uid="{00000000-0005-0000-0000-00004D990000}"/>
    <cellStyle name="Porcentual 2 15 4" xfId="29005" xr:uid="{00000000-0005-0000-0000-00004E990000}"/>
    <cellStyle name="Porcentual 2 15 5" xfId="23690" xr:uid="{00000000-0005-0000-0000-00004F990000}"/>
    <cellStyle name="Porcentual 2 16" xfId="7722" xr:uid="{00000000-0005-0000-0000-000050990000}"/>
    <cellStyle name="Porcentual 2 16 2" xfId="18057" xr:uid="{00000000-0005-0000-0000-000051990000}"/>
    <cellStyle name="Porcentual 2 16 2 2" xfId="41393" xr:uid="{00000000-0005-0000-0000-000052990000}"/>
    <cellStyle name="Porcentual 2 16 3" xfId="12894" xr:uid="{00000000-0005-0000-0000-000053990000}"/>
    <cellStyle name="Porcentual 2 16 3 2" xfId="36078" xr:uid="{00000000-0005-0000-0000-000054990000}"/>
    <cellStyle name="Porcentual 2 16 4" xfId="30768" xr:uid="{00000000-0005-0000-0000-000055990000}"/>
    <cellStyle name="Porcentual 2 16 5" xfId="25453" xr:uid="{00000000-0005-0000-0000-000056990000}"/>
    <cellStyle name="Porcentual 2 17" xfId="9347" xr:uid="{00000000-0005-0000-0000-000057990000}"/>
    <cellStyle name="Porcentual 2 17 2" xfId="19816" xr:uid="{00000000-0005-0000-0000-000058990000}"/>
    <cellStyle name="Porcentual 2 17 2 2" xfId="43161" xr:uid="{00000000-0005-0000-0000-000059990000}"/>
    <cellStyle name="Porcentual 2 17 3" xfId="14662" xr:uid="{00000000-0005-0000-0000-00005A990000}"/>
    <cellStyle name="Porcentual 2 17 3 2" xfId="37846" xr:uid="{00000000-0005-0000-0000-00005B990000}"/>
    <cellStyle name="Porcentual 2 17 4" xfId="32536" xr:uid="{00000000-0005-0000-0000-00005C990000}"/>
    <cellStyle name="Porcentual 2 17 5" xfId="27221" xr:uid="{00000000-0005-0000-0000-00005D990000}"/>
    <cellStyle name="Porcentual 2 18" xfId="9361" xr:uid="{00000000-0005-0000-0000-00005E990000}"/>
    <cellStyle name="Porcentual 2 18 2" xfId="19822" xr:uid="{00000000-0005-0000-0000-00005F990000}"/>
    <cellStyle name="Porcentual 2 18 2 2" xfId="43167" xr:uid="{00000000-0005-0000-0000-000060990000}"/>
    <cellStyle name="Porcentual 2 18 3" xfId="14667" xr:uid="{00000000-0005-0000-0000-000061990000}"/>
    <cellStyle name="Porcentual 2 18 3 2" xfId="37852" xr:uid="{00000000-0005-0000-0000-000062990000}"/>
    <cellStyle name="Porcentual 2 18 4" xfId="32542" xr:uid="{00000000-0005-0000-0000-000063990000}"/>
    <cellStyle name="Porcentual 2 18 5" xfId="27227" xr:uid="{00000000-0005-0000-0000-000064990000}"/>
    <cellStyle name="Porcentual 2 19" xfId="9357" xr:uid="{00000000-0005-0000-0000-000065990000}"/>
    <cellStyle name="Porcentual 2 19 2" xfId="14689" xr:uid="{00000000-0005-0000-0000-000066990000}"/>
    <cellStyle name="Porcentual 2 19 2 2" xfId="37874" xr:uid="{00000000-0005-0000-0000-000067990000}"/>
    <cellStyle name="Porcentual 2 19 3" xfId="27249" xr:uid="{00000000-0005-0000-0000-000068990000}"/>
    <cellStyle name="Porcentual 2 2" xfId="383" xr:uid="{00000000-0005-0000-0000-000069990000}"/>
    <cellStyle name="Porcentual 2 2 10" xfId="6031" xr:uid="{00000000-0005-0000-0000-00006A990000}"/>
    <cellStyle name="Porcentual 2 2 10 2" xfId="16485" xr:uid="{00000000-0005-0000-0000-00006B990000}"/>
    <cellStyle name="Porcentual 2 2 10 2 2" xfId="39675" xr:uid="{00000000-0005-0000-0000-00006C990000}"/>
    <cellStyle name="Porcentual 2 2 10 3" xfId="11177" xr:uid="{00000000-0005-0000-0000-00006D990000}"/>
    <cellStyle name="Porcentual 2 2 10 3 2" xfId="34360" xr:uid="{00000000-0005-0000-0000-00006E990000}"/>
    <cellStyle name="Porcentual 2 2 10 4" xfId="29050" xr:uid="{00000000-0005-0000-0000-00006F990000}"/>
    <cellStyle name="Porcentual 2 2 10 5" xfId="23735" xr:uid="{00000000-0005-0000-0000-000070990000}"/>
    <cellStyle name="Porcentual 2 2 11" xfId="7773" xr:uid="{00000000-0005-0000-0000-000071990000}"/>
    <cellStyle name="Porcentual 2 2 11 2" xfId="18102" xr:uid="{00000000-0005-0000-0000-000072990000}"/>
    <cellStyle name="Porcentual 2 2 11 2 2" xfId="41443" xr:uid="{00000000-0005-0000-0000-000073990000}"/>
    <cellStyle name="Porcentual 2 2 11 3" xfId="12944" xr:uid="{00000000-0005-0000-0000-000074990000}"/>
    <cellStyle name="Porcentual 2 2 11 3 2" xfId="36128" xr:uid="{00000000-0005-0000-0000-000075990000}"/>
    <cellStyle name="Porcentual 2 2 11 4" xfId="30818" xr:uid="{00000000-0005-0000-0000-000076990000}"/>
    <cellStyle name="Porcentual 2 2 11 5" xfId="25503" xr:uid="{00000000-0005-0000-0000-000077990000}"/>
    <cellStyle name="Porcentual 2 2 12" xfId="14725" xr:uid="{00000000-0005-0000-0000-000078990000}"/>
    <cellStyle name="Porcentual 2 2 12 2" xfId="37912" xr:uid="{00000000-0005-0000-0000-000079990000}"/>
    <cellStyle name="Porcentual 2 2 13" xfId="9416" xr:uid="{00000000-0005-0000-0000-00007A990000}"/>
    <cellStyle name="Porcentual 2 2 13 2" xfId="32597" xr:uid="{00000000-0005-0000-0000-00007B990000}"/>
    <cellStyle name="Porcentual 2 2 14" xfId="20024" xr:uid="{00000000-0005-0000-0000-00007C990000}"/>
    <cellStyle name="Porcentual 2 2 14 2" xfId="27287" xr:uid="{00000000-0005-0000-0000-00007D990000}"/>
    <cellStyle name="Porcentual 2 2 15" xfId="21972" xr:uid="{00000000-0005-0000-0000-00007E990000}"/>
    <cellStyle name="Porcentual 2 2 16" xfId="43219" xr:uid="{00000000-0005-0000-0000-00007F990000}"/>
    <cellStyle name="Porcentual 2 2 17" xfId="5683" xr:uid="{00000000-0005-0000-0000-000080990000}"/>
    <cellStyle name="Porcentual 2 2 18" xfId="2379" xr:uid="{00000000-0005-0000-0000-000081990000}"/>
    <cellStyle name="Porcentual 2 2 2" xfId="419" xr:uid="{00000000-0005-0000-0000-000082990000}"/>
    <cellStyle name="Porcentual 2 2 2 10" xfId="7774" xr:uid="{00000000-0005-0000-0000-000083990000}"/>
    <cellStyle name="Porcentual 2 2 2 10 2" xfId="18103" xr:uid="{00000000-0005-0000-0000-000084990000}"/>
    <cellStyle name="Porcentual 2 2 2 10 2 2" xfId="41444" xr:uid="{00000000-0005-0000-0000-000085990000}"/>
    <cellStyle name="Porcentual 2 2 2 10 3" xfId="12945" xr:uid="{00000000-0005-0000-0000-000086990000}"/>
    <cellStyle name="Porcentual 2 2 2 10 3 2" xfId="36129" xr:uid="{00000000-0005-0000-0000-000087990000}"/>
    <cellStyle name="Porcentual 2 2 2 10 4" xfId="30819" xr:uid="{00000000-0005-0000-0000-000088990000}"/>
    <cellStyle name="Porcentual 2 2 2 10 5" xfId="25504" xr:uid="{00000000-0005-0000-0000-000089990000}"/>
    <cellStyle name="Porcentual 2 2 2 11" xfId="14726" xr:uid="{00000000-0005-0000-0000-00008A990000}"/>
    <cellStyle name="Porcentual 2 2 2 11 2" xfId="37913" xr:uid="{00000000-0005-0000-0000-00008B990000}"/>
    <cellStyle name="Porcentual 2 2 2 12" xfId="9417" xr:uid="{00000000-0005-0000-0000-00008C990000}"/>
    <cellStyle name="Porcentual 2 2 2 12 2" xfId="32598" xr:uid="{00000000-0005-0000-0000-00008D990000}"/>
    <cellStyle name="Porcentual 2 2 2 13" xfId="20034" xr:uid="{00000000-0005-0000-0000-00008E990000}"/>
    <cellStyle name="Porcentual 2 2 2 13 2" xfId="27288" xr:uid="{00000000-0005-0000-0000-00008F990000}"/>
    <cellStyle name="Porcentual 2 2 2 14" xfId="21973" xr:uid="{00000000-0005-0000-0000-000090990000}"/>
    <cellStyle name="Porcentual 2 2 2 15" xfId="43229" xr:uid="{00000000-0005-0000-0000-000091990000}"/>
    <cellStyle name="Porcentual 2 2 2 16" xfId="5684" xr:uid="{00000000-0005-0000-0000-000092990000}"/>
    <cellStyle name="Porcentual 2 2 2 17" xfId="2389" xr:uid="{00000000-0005-0000-0000-000093990000}"/>
    <cellStyle name="Porcentual 2 2 2 2" xfId="462" xr:uid="{00000000-0005-0000-0000-000094990000}"/>
    <cellStyle name="Porcentual 2 2 2 2 10" xfId="14753" xr:uid="{00000000-0005-0000-0000-000095990000}"/>
    <cellStyle name="Porcentual 2 2 2 2 10 2" xfId="37940" xr:uid="{00000000-0005-0000-0000-000096990000}"/>
    <cellStyle name="Porcentual 2 2 2 2 11" xfId="9444" xr:uid="{00000000-0005-0000-0000-000097990000}"/>
    <cellStyle name="Porcentual 2 2 2 2 11 2" xfId="32625" xr:uid="{00000000-0005-0000-0000-000098990000}"/>
    <cellStyle name="Porcentual 2 2 2 2 12" xfId="20071" xr:uid="{00000000-0005-0000-0000-000099990000}"/>
    <cellStyle name="Porcentual 2 2 2 2 12 2" xfId="27315" xr:uid="{00000000-0005-0000-0000-00009A990000}"/>
    <cellStyle name="Porcentual 2 2 2 2 13" xfId="22000" xr:uid="{00000000-0005-0000-0000-00009B990000}"/>
    <cellStyle name="Porcentual 2 2 2 2 14" xfId="43266" xr:uid="{00000000-0005-0000-0000-00009C990000}"/>
    <cellStyle name="Porcentual 2 2 2 2 15" xfId="5685" xr:uid="{00000000-0005-0000-0000-00009D990000}"/>
    <cellStyle name="Porcentual 2 2 2 2 16" xfId="2426" xr:uid="{00000000-0005-0000-0000-00009E990000}"/>
    <cellStyle name="Porcentual 2 2 2 2 2" xfId="524" xr:uid="{00000000-0005-0000-0000-00009F990000}"/>
    <cellStyle name="Porcentual 2 2 2 2 2 10" xfId="9506" xr:uid="{00000000-0005-0000-0000-0000A0990000}"/>
    <cellStyle name="Porcentual 2 2 2 2 2 10 2" xfId="32687" xr:uid="{00000000-0005-0000-0000-0000A1990000}"/>
    <cellStyle name="Porcentual 2 2 2 2 2 11" xfId="20133" xr:uid="{00000000-0005-0000-0000-0000A2990000}"/>
    <cellStyle name="Porcentual 2 2 2 2 2 11 2" xfId="27377" xr:uid="{00000000-0005-0000-0000-0000A3990000}"/>
    <cellStyle name="Porcentual 2 2 2 2 2 12" xfId="22062" xr:uid="{00000000-0005-0000-0000-0000A4990000}"/>
    <cellStyle name="Porcentual 2 2 2 2 2 13" xfId="43328" xr:uid="{00000000-0005-0000-0000-0000A5990000}"/>
    <cellStyle name="Porcentual 2 2 2 2 2 14" xfId="5686" xr:uid="{00000000-0005-0000-0000-0000A6990000}"/>
    <cellStyle name="Porcentual 2 2 2 2 2 15" xfId="2488" xr:uid="{00000000-0005-0000-0000-0000A7990000}"/>
    <cellStyle name="Porcentual 2 2 2 2 2 2" xfId="796" xr:uid="{00000000-0005-0000-0000-0000A8990000}"/>
    <cellStyle name="Porcentual 2 2 2 2 2 2 10" xfId="43597" xr:uid="{00000000-0005-0000-0000-0000A9990000}"/>
    <cellStyle name="Porcentual 2 2 2 2 2 2 11" xfId="5687" xr:uid="{00000000-0005-0000-0000-0000AA990000}"/>
    <cellStyle name="Porcentual 2 2 2 2 2 2 12" xfId="2757" xr:uid="{00000000-0005-0000-0000-0000AB990000}"/>
    <cellStyle name="Porcentual 2 2 2 2 2 2 2" xfId="1212" xr:uid="{00000000-0005-0000-0000-0000AC990000}"/>
    <cellStyle name="Porcentual 2 2 2 2 2 2 2 10" xfId="5688" xr:uid="{00000000-0005-0000-0000-0000AD990000}"/>
    <cellStyle name="Porcentual 2 2 2 2 2 2 2 11" xfId="3163" xr:uid="{00000000-0005-0000-0000-0000AE990000}"/>
    <cellStyle name="Porcentual 2 2 2 2 2 2 2 2" xfId="2027" xr:uid="{00000000-0005-0000-0000-0000AF990000}"/>
    <cellStyle name="Porcentual 2 2 2 2 2 2 2 2 10" xfId="3975" xr:uid="{00000000-0005-0000-0000-0000B0990000}"/>
    <cellStyle name="Porcentual 2 2 2 2 2 2 2 2 2" xfId="7583" xr:uid="{00000000-0005-0000-0000-0000B1990000}"/>
    <cellStyle name="Porcentual 2 2 2 2 2 2 2 2 2 2" xfId="17928" xr:uid="{00000000-0005-0000-0000-0000B2990000}"/>
    <cellStyle name="Porcentual 2 2 2 2 2 2 2 2 2 2 2" xfId="41252" xr:uid="{00000000-0005-0000-0000-0000B3990000}"/>
    <cellStyle name="Porcentual 2 2 2 2 2 2 2 2 2 3" xfId="12754" xr:uid="{00000000-0005-0000-0000-0000B4990000}"/>
    <cellStyle name="Porcentual 2 2 2 2 2 2 2 2 2 3 2" xfId="35937" xr:uid="{00000000-0005-0000-0000-0000B5990000}"/>
    <cellStyle name="Porcentual 2 2 2 2 2 2 2 2 2 4" xfId="30627" xr:uid="{00000000-0005-0000-0000-0000B6990000}"/>
    <cellStyle name="Porcentual 2 2 2 2 2 2 2 2 2 5" xfId="25312" xr:uid="{00000000-0005-0000-0000-0000B7990000}"/>
    <cellStyle name="Porcentual 2 2 2 2 2 2 2 2 3" xfId="9218" xr:uid="{00000000-0005-0000-0000-0000B8990000}"/>
    <cellStyle name="Porcentual 2 2 2 2 2 2 2 2 3 2" xfId="19675" xr:uid="{00000000-0005-0000-0000-0000B9990000}"/>
    <cellStyle name="Porcentual 2 2 2 2 2 2 2 2 3 2 2" xfId="43020" xr:uid="{00000000-0005-0000-0000-0000BA990000}"/>
    <cellStyle name="Porcentual 2 2 2 2 2 2 2 2 3 3" xfId="14521" xr:uid="{00000000-0005-0000-0000-0000BB990000}"/>
    <cellStyle name="Porcentual 2 2 2 2 2 2 2 2 3 3 2" xfId="37705" xr:uid="{00000000-0005-0000-0000-0000BC990000}"/>
    <cellStyle name="Porcentual 2 2 2 2 2 2 2 2 3 4" xfId="32395" xr:uid="{00000000-0005-0000-0000-0000BD990000}"/>
    <cellStyle name="Porcentual 2 2 2 2 2 2 2 2 3 5" xfId="27080" xr:uid="{00000000-0005-0000-0000-0000BE990000}"/>
    <cellStyle name="Porcentual 2 2 2 2 2 2 2 2 4" xfId="16302" xr:uid="{00000000-0005-0000-0000-0000BF990000}"/>
    <cellStyle name="Porcentual 2 2 2 2 2 2 2 2 4 2" xfId="39489" xr:uid="{00000000-0005-0000-0000-0000C0990000}"/>
    <cellStyle name="Porcentual 2 2 2 2 2 2 2 2 5" xfId="10993" xr:uid="{00000000-0005-0000-0000-0000C1990000}"/>
    <cellStyle name="Porcentual 2 2 2 2 2 2 2 2 5 2" xfId="34174" xr:uid="{00000000-0005-0000-0000-0000C2990000}"/>
    <cellStyle name="Porcentual 2 2 2 2 2 2 2 2 6" xfId="21620" xr:uid="{00000000-0005-0000-0000-0000C3990000}"/>
    <cellStyle name="Porcentual 2 2 2 2 2 2 2 2 6 2" xfId="28864" xr:uid="{00000000-0005-0000-0000-0000C4990000}"/>
    <cellStyle name="Porcentual 2 2 2 2 2 2 2 2 7" xfId="23549" xr:uid="{00000000-0005-0000-0000-0000C5990000}"/>
    <cellStyle name="Porcentual 2 2 2 2 2 2 2 2 8" xfId="44815" xr:uid="{00000000-0005-0000-0000-0000C6990000}"/>
    <cellStyle name="Porcentual 2 2 2 2 2 2 2 2 9" xfId="5689" xr:uid="{00000000-0005-0000-0000-0000C7990000}"/>
    <cellStyle name="Porcentual 2 2 2 2 2 2 2 3" xfId="6783" xr:uid="{00000000-0005-0000-0000-0000C8990000}"/>
    <cellStyle name="Porcentual 2 2 2 2 2 2 2 3 2" xfId="17164" xr:uid="{00000000-0005-0000-0000-0000C9990000}"/>
    <cellStyle name="Porcentual 2 2 2 2 2 2 2 3 2 2" xfId="40440" xr:uid="{00000000-0005-0000-0000-0000CA990000}"/>
    <cellStyle name="Porcentual 2 2 2 2 2 2 2 3 3" xfId="11942" xr:uid="{00000000-0005-0000-0000-0000CB990000}"/>
    <cellStyle name="Porcentual 2 2 2 2 2 2 2 3 3 2" xfId="35125" xr:uid="{00000000-0005-0000-0000-0000CC990000}"/>
    <cellStyle name="Porcentual 2 2 2 2 2 2 2 3 4" xfId="29815" xr:uid="{00000000-0005-0000-0000-0000CD990000}"/>
    <cellStyle name="Porcentual 2 2 2 2 2 2 2 3 5" xfId="24500" xr:uid="{00000000-0005-0000-0000-0000CE990000}"/>
    <cellStyle name="Porcentual 2 2 2 2 2 2 2 4" xfId="8453" xr:uid="{00000000-0005-0000-0000-0000CF990000}"/>
    <cellStyle name="Porcentual 2 2 2 2 2 2 2 4 2" xfId="18863" xr:uid="{00000000-0005-0000-0000-0000D0990000}"/>
    <cellStyle name="Porcentual 2 2 2 2 2 2 2 4 2 2" xfId="42208" xr:uid="{00000000-0005-0000-0000-0000D1990000}"/>
    <cellStyle name="Porcentual 2 2 2 2 2 2 2 4 3" xfId="13709" xr:uid="{00000000-0005-0000-0000-0000D2990000}"/>
    <cellStyle name="Porcentual 2 2 2 2 2 2 2 4 3 2" xfId="36893" xr:uid="{00000000-0005-0000-0000-0000D3990000}"/>
    <cellStyle name="Porcentual 2 2 2 2 2 2 2 4 4" xfId="31583" xr:uid="{00000000-0005-0000-0000-0000D4990000}"/>
    <cellStyle name="Porcentual 2 2 2 2 2 2 2 4 5" xfId="26268" xr:uid="{00000000-0005-0000-0000-0000D5990000}"/>
    <cellStyle name="Porcentual 2 2 2 2 2 2 2 5" xfId="15490" xr:uid="{00000000-0005-0000-0000-0000D6990000}"/>
    <cellStyle name="Porcentual 2 2 2 2 2 2 2 5 2" xfId="38677" xr:uid="{00000000-0005-0000-0000-0000D7990000}"/>
    <cellStyle name="Porcentual 2 2 2 2 2 2 2 6" xfId="10181" xr:uid="{00000000-0005-0000-0000-0000D8990000}"/>
    <cellStyle name="Porcentual 2 2 2 2 2 2 2 6 2" xfId="33362" xr:uid="{00000000-0005-0000-0000-0000D9990000}"/>
    <cellStyle name="Porcentual 2 2 2 2 2 2 2 7" xfId="20808" xr:uid="{00000000-0005-0000-0000-0000DA990000}"/>
    <cellStyle name="Porcentual 2 2 2 2 2 2 2 7 2" xfId="28052" xr:uid="{00000000-0005-0000-0000-0000DB990000}"/>
    <cellStyle name="Porcentual 2 2 2 2 2 2 2 8" xfId="22737" xr:uid="{00000000-0005-0000-0000-0000DC990000}"/>
    <cellStyle name="Porcentual 2 2 2 2 2 2 2 9" xfId="44003" xr:uid="{00000000-0005-0000-0000-0000DD990000}"/>
    <cellStyle name="Porcentual 2 2 2 2 2 2 3" xfId="1620" xr:uid="{00000000-0005-0000-0000-0000DE990000}"/>
    <cellStyle name="Porcentual 2 2 2 2 2 2 3 10" xfId="3569" xr:uid="{00000000-0005-0000-0000-0000DF990000}"/>
    <cellStyle name="Porcentual 2 2 2 2 2 2 3 2" xfId="7183" xr:uid="{00000000-0005-0000-0000-0000E0990000}"/>
    <cellStyle name="Porcentual 2 2 2 2 2 2 3 2 2" xfId="17546" xr:uid="{00000000-0005-0000-0000-0000E1990000}"/>
    <cellStyle name="Porcentual 2 2 2 2 2 2 3 2 2 2" xfId="40846" xr:uid="{00000000-0005-0000-0000-0000E2990000}"/>
    <cellStyle name="Porcentual 2 2 2 2 2 2 3 2 3" xfId="12348" xr:uid="{00000000-0005-0000-0000-0000E3990000}"/>
    <cellStyle name="Porcentual 2 2 2 2 2 2 3 2 3 2" xfId="35531" xr:uid="{00000000-0005-0000-0000-0000E4990000}"/>
    <cellStyle name="Porcentual 2 2 2 2 2 2 3 2 4" xfId="30221" xr:uid="{00000000-0005-0000-0000-0000E5990000}"/>
    <cellStyle name="Porcentual 2 2 2 2 2 2 3 2 5" xfId="24906" xr:uid="{00000000-0005-0000-0000-0000E6990000}"/>
    <cellStyle name="Porcentual 2 2 2 2 2 2 3 3" xfId="8835" xr:uid="{00000000-0005-0000-0000-0000E7990000}"/>
    <cellStyle name="Porcentual 2 2 2 2 2 2 3 3 2" xfId="19269" xr:uid="{00000000-0005-0000-0000-0000E8990000}"/>
    <cellStyle name="Porcentual 2 2 2 2 2 2 3 3 2 2" xfId="42614" xr:uid="{00000000-0005-0000-0000-0000E9990000}"/>
    <cellStyle name="Porcentual 2 2 2 2 2 2 3 3 3" xfId="14115" xr:uid="{00000000-0005-0000-0000-0000EA990000}"/>
    <cellStyle name="Porcentual 2 2 2 2 2 2 3 3 3 2" xfId="37299" xr:uid="{00000000-0005-0000-0000-0000EB990000}"/>
    <cellStyle name="Porcentual 2 2 2 2 2 2 3 3 4" xfId="31989" xr:uid="{00000000-0005-0000-0000-0000EC990000}"/>
    <cellStyle name="Porcentual 2 2 2 2 2 2 3 3 5" xfId="26674" xr:uid="{00000000-0005-0000-0000-0000ED990000}"/>
    <cellStyle name="Porcentual 2 2 2 2 2 2 3 4" xfId="15896" xr:uid="{00000000-0005-0000-0000-0000EE990000}"/>
    <cellStyle name="Porcentual 2 2 2 2 2 2 3 4 2" xfId="39083" xr:uid="{00000000-0005-0000-0000-0000EF990000}"/>
    <cellStyle name="Porcentual 2 2 2 2 2 2 3 5" xfId="10587" xr:uid="{00000000-0005-0000-0000-0000F0990000}"/>
    <cellStyle name="Porcentual 2 2 2 2 2 2 3 5 2" xfId="33768" xr:uid="{00000000-0005-0000-0000-0000F1990000}"/>
    <cellStyle name="Porcentual 2 2 2 2 2 2 3 6" xfId="21214" xr:uid="{00000000-0005-0000-0000-0000F2990000}"/>
    <cellStyle name="Porcentual 2 2 2 2 2 2 3 6 2" xfId="28458" xr:uid="{00000000-0005-0000-0000-0000F3990000}"/>
    <cellStyle name="Porcentual 2 2 2 2 2 2 3 7" xfId="23143" xr:uid="{00000000-0005-0000-0000-0000F4990000}"/>
    <cellStyle name="Porcentual 2 2 2 2 2 2 3 8" xfId="44409" xr:uid="{00000000-0005-0000-0000-0000F5990000}"/>
    <cellStyle name="Porcentual 2 2 2 2 2 2 3 9" xfId="5690" xr:uid="{00000000-0005-0000-0000-0000F6990000}"/>
    <cellStyle name="Porcentual 2 2 2 2 2 2 4" xfId="6384" xr:uid="{00000000-0005-0000-0000-0000F7990000}"/>
    <cellStyle name="Porcentual 2 2 2 2 2 2 4 2" xfId="16806" xr:uid="{00000000-0005-0000-0000-0000F8990000}"/>
    <cellStyle name="Porcentual 2 2 2 2 2 2 4 2 2" xfId="40034" xr:uid="{00000000-0005-0000-0000-0000F9990000}"/>
    <cellStyle name="Porcentual 2 2 2 2 2 2 4 3" xfId="11536" xr:uid="{00000000-0005-0000-0000-0000FA990000}"/>
    <cellStyle name="Porcentual 2 2 2 2 2 2 4 3 2" xfId="34719" xr:uid="{00000000-0005-0000-0000-0000FB990000}"/>
    <cellStyle name="Porcentual 2 2 2 2 2 2 4 4" xfId="29409" xr:uid="{00000000-0005-0000-0000-0000FC990000}"/>
    <cellStyle name="Porcentual 2 2 2 2 2 2 4 5" xfId="24094" xr:uid="{00000000-0005-0000-0000-0000FD990000}"/>
    <cellStyle name="Porcentual 2 2 2 2 2 2 5" xfId="8095" xr:uid="{00000000-0005-0000-0000-0000FE990000}"/>
    <cellStyle name="Porcentual 2 2 2 2 2 2 5 2" xfId="18458" xr:uid="{00000000-0005-0000-0000-0000FF990000}"/>
    <cellStyle name="Porcentual 2 2 2 2 2 2 5 2 2" xfId="41802" xr:uid="{00000000-0005-0000-0000-0000009A0000}"/>
    <cellStyle name="Porcentual 2 2 2 2 2 2 5 3" xfId="13303" xr:uid="{00000000-0005-0000-0000-0000019A0000}"/>
    <cellStyle name="Porcentual 2 2 2 2 2 2 5 3 2" xfId="36487" xr:uid="{00000000-0005-0000-0000-0000029A0000}"/>
    <cellStyle name="Porcentual 2 2 2 2 2 2 5 4" xfId="31177" xr:uid="{00000000-0005-0000-0000-0000039A0000}"/>
    <cellStyle name="Porcentual 2 2 2 2 2 2 5 5" xfId="25862" xr:uid="{00000000-0005-0000-0000-0000049A0000}"/>
    <cellStyle name="Porcentual 2 2 2 2 2 2 6" xfId="15084" xr:uid="{00000000-0005-0000-0000-0000059A0000}"/>
    <cellStyle name="Porcentual 2 2 2 2 2 2 6 2" xfId="38271" xr:uid="{00000000-0005-0000-0000-0000069A0000}"/>
    <cellStyle name="Porcentual 2 2 2 2 2 2 7" xfId="9775" xr:uid="{00000000-0005-0000-0000-0000079A0000}"/>
    <cellStyle name="Porcentual 2 2 2 2 2 2 7 2" xfId="32956" xr:uid="{00000000-0005-0000-0000-0000089A0000}"/>
    <cellStyle name="Porcentual 2 2 2 2 2 2 8" xfId="20402" xr:uid="{00000000-0005-0000-0000-0000099A0000}"/>
    <cellStyle name="Porcentual 2 2 2 2 2 2 8 2" xfId="27646" xr:uid="{00000000-0005-0000-0000-00000A9A0000}"/>
    <cellStyle name="Porcentual 2 2 2 2 2 2 9" xfId="22331" xr:uid="{00000000-0005-0000-0000-00000B9A0000}"/>
    <cellStyle name="Porcentual 2 2 2 2 2 3" xfId="933" xr:uid="{00000000-0005-0000-0000-00000C9A0000}"/>
    <cellStyle name="Porcentual 2 2 2 2 2 3 10" xfId="43726" xr:uid="{00000000-0005-0000-0000-00000D9A0000}"/>
    <cellStyle name="Porcentual 2 2 2 2 2 3 11" xfId="5691" xr:uid="{00000000-0005-0000-0000-00000E9A0000}"/>
    <cellStyle name="Porcentual 2 2 2 2 2 3 12" xfId="2886" xr:uid="{00000000-0005-0000-0000-00000F9A0000}"/>
    <cellStyle name="Porcentual 2 2 2 2 2 3 2" xfId="1341" xr:uid="{00000000-0005-0000-0000-0000109A0000}"/>
    <cellStyle name="Porcentual 2 2 2 2 2 3 2 10" xfId="5692" xr:uid="{00000000-0005-0000-0000-0000119A0000}"/>
    <cellStyle name="Porcentual 2 2 2 2 2 3 2 11" xfId="3292" xr:uid="{00000000-0005-0000-0000-0000129A0000}"/>
    <cellStyle name="Porcentual 2 2 2 2 2 3 2 2" xfId="2156" xr:uid="{00000000-0005-0000-0000-0000139A0000}"/>
    <cellStyle name="Porcentual 2 2 2 2 2 3 2 2 10" xfId="4104" xr:uid="{00000000-0005-0000-0000-0000149A0000}"/>
    <cellStyle name="Porcentual 2 2 2 2 2 3 2 2 2" xfId="7710" xr:uid="{00000000-0005-0000-0000-0000159A0000}"/>
    <cellStyle name="Porcentual 2 2 2 2 2 3 2 2 2 2" xfId="18045" xr:uid="{00000000-0005-0000-0000-0000169A0000}"/>
    <cellStyle name="Porcentual 2 2 2 2 2 3 2 2 2 2 2" xfId="41381" xr:uid="{00000000-0005-0000-0000-0000179A0000}"/>
    <cellStyle name="Porcentual 2 2 2 2 2 3 2 2 2 3" xfId="12883" xr:uid="{00000000-0005-0000-0000-0000189A0000}"/>
    <cellStyle name="Porcentual 2 2 2 2 2 3 2 2 2 3 2" xfId="36066" xr:uid="{00000000-0005-0000-0000-0000199A0000}"/>
    <cellStyle name="Porcentual 2 2 2 2 2 3 2 2 2 4" xfId="30756" xr:uid="{00000000-0005-0000-0000-00001A9A0000}"/>
    <cellStyle name="Porcentual 2 2 2 2 2 3 2 2 2 5" xfId="25441" xr:uid="{00000000-0005-0000-0000-00001B9A0000}"/>
    <cellStyle name="Porcentual 2 2 2 2 2 3 2 2 3" xfId="9335" xr:uid="{00000000-0005-0000-0000-00001C9A0000}"/>
    <cellStyle name="Porcentual 2 2 2 2 2 3 2 2 3 2" xfId="19804" xr:uid="{00000000-0005-0000-0000-00001D9A0000}"/>
    <cellStyle name="Porcentual 2 2 2 2 2 3 2 2 3 2 2" xfId="43149" xr:uid="{00000000-0005-0000-0000-00001E9A0000}"/>
    <cellStyle name="Porcentual 2 2 2 2 2 3 2 2 3 3" xfId="14650" xr:uid="{00000000-0005-0000-0000-00001F9A0000}"/>
    <cellStyle name="Porcentual 2 2 2 2 2 3 2 2 3 3 2" xfId="37834" xr:uid="{00000000-0005-0000-0000-0000209A0000}"/>
    <cellStyle name="Porcentual 2 2 2 2 2 3 2 2 3 4" xfId="32524" xr:uid="{00000000-0005-0000-0000-0000219A0000}"/>
    <cellStyle name="Porcentual 2 2 2 2 2 3 2 2 3 5" xfId="27209" xr:uid="{00000000-0005-0000-0000-0000229A0000}"/>
    <cellStyle name="Porcentual 2 2 2 2 2 3 2 2 4" xfId="16431" xr:uid="{00000000-0005-0000-0000-0000239A0000}"/>
    <cellStyle name="Porcentual 2 2 2 2 2 3 2 2 4 2" xfId="39618" xr:uid="{00000000-0005-0000-0000-0000249A0000}"/>
    <cellStyle name="Porcentual 2 2 2 2 2 3 2 2 5" xfId="11122" xr:uid="{00000000-0005-0000-0000-0000259A0000}"/>
    <cellStyle name="Porcentual 2 2 2 2 2 3 2 2 5 2" xfId="34303" xr:uid="{00000000-0005-0000-0000-0000269A0000}"/>
    <cellStyle name="Porcentual 2 2 2 2 2 3 2 2 6" xfId="21749" xr:uid="{00000000-0005-0000-0000-0000279A0000}"/>
    <cellStyle name="Porcentual 2 2 2 2 2 3 2 2 6 2" xfId="28993" xr:uid="{00000000-0005-0000-0000-0000289A0000}"/>
    <cellStyle name="Porcentual 2 2 2 2 2 3 2 2 7" xfId="23678" xr:uid="{00000000-0005-0000-0000-0000299A0000}"/>
    <cellStyle name="Porcentual 2 2 2 2 2 3 2 2 8" xfId="44944" xr:uid="{00000000-0005-0000-0000-00002A9A0000}"/>
    <cellStyle name="Porcentual 2 2 2 2 2 3 2 2 9" xfId="5693" xr:uid="{00000000-0005-0000-0000-00002B9A0000}"/>
    <cellStyle name="Porcentual 2 2 2 2 2 3 2 3" xfId="6910" xr:uid="{00000000-0005-0000-0000-00002C9A0000}"/>
    <cellStyle name="Porcentual 2 2 2 2 2 3 2 3 2" xfId="17281" xr:uid="{00000000-0005-0000-0000-00002D9A0000}"/>
    <cellStyle name="Porcentual 2 2 2 2 2 3 2 3 2 2" xfId="40569" xr:uid="{00000000-0005-0000-0000-00002E9A0000}"/>
    <cellStyle name="Porcentual 2 2 2 2 2 3 2 3 3" xfId="12071" xr:uid="{00000000-0005-0000-0000-00002F9A0000}"/>
    <cellStyle name="Porcentual 2 2 2 2 2 3 2 3 3 2" xfId="35254" xr:uid="{00000000-0005-0000-0000-0000309A0000}"/>
    <cellStyle name="Porcentual 2 2 2 2 2 3 2 3 4" xfId="29944" xr:uid="{00000000-0005-0000-0000-0000319A0000}"/>
    <cellStyle name="Porcentual 2 2 2 2 2 3 2 3 5" xfId="24629" xr:uid="{00000000-0005-0000-0000-0000329A0000}"/>
    <cellStyle name="Porcentual 2 2 2 2 2 3 2 4" xfId="8570" xr:uid="{00000000-0005-0000-0000-0000339A0000}"/>
    <cellStyle name="Porcentual 2 2 2 2 2 3 2 4 2" xfId="18992" xr:uid="{00000000-0005-0000-0000-0000349A0000}"/>
    <cellStyle name="Porcentual 2 2 2 2 2 3 2 4 2 2" xfId="42337" xr:uid="{00000000-0005-0000-0000-0000359A0000}"/>
    <cellStyle name="Porcentual 2 2 2 2 2 3 2 4 3" xfId="13838" xr:uid="{00000000-0005-0000-0000-0000369A0000}"/>
    <cellStyle name="Porcentual 2 2 2 2 2 3 2 4 3 2" xfId="37022" xr:uid="{00000000-0005-0000-0000-0000379A0000}"/>
    <cellStyle name="Porcentual 2 2 2 2 2 3 2 4 4" xfId="31712" xr:uid="{00000000-0005-0000-0000-0000389A0000}"/>
    <cellStyle name="Porcentual 2 2 2 2 2 3 2 4 5" xfId="26397" xr:uid="{00000000-0005-0000-0000-0000399A0000}"/>
    <cellStyle name="Porcentual 2 2 2 2 2 3 2 5" xfId="15619" xr:uid="{00000000-0005-0000-0000-00003A9A0000}"/>
    <cellStyle name="Porcentual 2 2 2 2 2 3 2 5 2" xfId="38806" xr:uid="{00000000-0005-0000-0000-00003B9A0000}"/>
    <cellStyle name="Porcentual 2 2 2 2 2 3 2 6" xfId="10310" xr:uid="{00000000-0005-0000-0000-00003C9A0000}"/>
    <cellStyle name="Porcentual 2 2 2 2 2 3 2 6 2" xfId="33491" xr:uid="{00000000-0005-0000-0000-00003D9A0000}"/>
    <cellStyle name="Porcentual 2 2 2 2 2 3 2 7" xfId="20937" xr:uid="{00000000-0005-0000-0000-00003E9A0000}"/>
    <cellStyle name="Porcentual 2 2 2 2 2 3 2 7 2" xfId="28181" xr:uid="{00000000-0005-0000-0000-00003F9A0000}"/>
    <cellStyle name="Porcentual 2 2 2 2 2 3 2 8" xfId="22866" xr:uid="{00000000-0005-0000-0000-0000409A0000}"/>
    <cellStyle name="Porcentual 2 2 2 2 2 3 2 9" xfId="44132" xr:uid="{00000000-0005-0000-0000-0000419A0000}"/>
    <cellStyle name="Porcentual 2 2 2 2 2 3 3" xfId="1749" xr:uid="{00000000-0005-0000-0000-0000429A0000}"/>
    <cellStyle name="Porcentual 2 2 2 2 2 3 3 10" xfId="3698" xr:uid="{00000000-0005-0000-0000-0000439A0000}"/>
    <cellStyle name="Porcentual 2 2 2 2 2 3 3 2" xfId="7310" xr:uid="{00000000-0005-0000-0000-0000449A0000}"/>
    <cellStyle name="Porcentual 2 2 2 2 2 3 3 2 2" xfId="17663" xr:uid="{00000000-0005-0000-0000-0000459A0000}"/>
    <cellStyle name="Porcentual 2 2 2 2 2 3 3 2 2 2" xfId="40975" xr:uid="{00000000-0005-0000-0000-0000469A0000}"/>
    <cellStyle name="Porcentual 2 2 2 2 2 3 3 2 3" xfId="12477" xr:uid="{00000000-0005-0000-0000-0000479A0000}"/>
    <cellStyle name="Porcentual 2 2 2 2 2 3 3 2 3 2" xfId="35660" xr:uid="{00000000-0005-0000-0000-0000489A0000}"/>
    <cellStyle name="Porcentual 2 2 2 2 2 3 3 2 4" xfId="30350" xr:uid="{00000000-0005-0000-0000-0000499A0000}"/>
    <cellStyle name="Porcentual 2 2 2 2 2 3 3 2 5" xfId="25035" xr:uid="{00000000-0005-0000-0000-00004A9A0000}"/>
    <cellStyle name="Porcentual 2 2 2 2 2 3 3 3" xfId="8952" xr:uid="{00000000-0005-0000-0000-00004B9A0000}"/>
    <cellStyle name="Porcentual 2 2 2 2 2 3 3 3 2" xfId="19398" xr:uid="{00000000-0005-0000-0000-00004C9A0000}"/>
    <cellStyle name="Porcentual 2 2 2 2 2 3 3 3 2 2" xfId="42743" xr:uid="{00000000-0005-0000-0000-00004D9A0000}"/>
    <cellStyle name="Porcentual 2 2 2 2 2 3 3 3 3" xfId="14244" xr:uid="{00000000-0005-0000-0000-00004E9A0000}"/>
    <cellStyle name="Porcentual 2 2 2 2 2 3 3 3 3 2" xfId="37428" xr:uid="{00000000-0005-0000-0000-00004F9A0000}"/>
    <cellStyle name="Porcentual 2 2 2 2 2 3 3 3 4" xfId="32118" xr:uid="{00000000-0005-0000-0000-0000509A0000}"/>
    <cellStyle name="Porcentual 2 2 2 2 2 3 3 3 5" xfId="26803" xr:uid="{00000000-0005-0000-0000-0000519A0000}"/>
    <cellStyle name="Porcentual 2 2 2 2 2 3 3 4" xfId="16025" xr:uid="{00000000-0005-0000-0000-0000529A0000}"/>
    <cellStyle name="Porcentual 2 2 2 2 2 3 3 4 2" xfId="39212" xr:uid="{00000000-0005-0000-0000-0000539A0000}"/>
    <cellStyle name="Porcentual 2 2 2 2 2 3 3 5" xfId="10716" xr:uid="{00000000-0005-0000-0000-0000549A0000}"/>
    <cellStyle name="Porcentual 2 2 2 2 2 3 3 5 2" xfId="33897" xr:uid="{00000000-0005-0000-0000-0000559A0000}"/>
    <cellStyle name="Porcentual 2 2 2 2 2 3 3 6" xfId="21343" xr:uid="{00000000-0005-0000-0000-0000569A0000}"/>
    <cellStyle name="Porcentual 2 2 2 2 2 3 3 6 2" xfId="28587" xr:uid="{00000000-0005-0000-0000-0000579A0000}"/>
    <cellStyle name="Porcentual 2 2 2 2 2 3 3 7" xfId="23272" xr:uid="{00000000-0005-0000-0000-0000589A0000}"/>
    <cellStyle name="Porcentual 2 2 2 2 2 3 3 8" xfId="44538" xr:uid="{00000000-0005-0000-0000-0000599A0000}"/>
    <cellStyle name="Porcentual 2 2 2 2 2 3 3 9" xfId="5694" xr:uid="{00000000-0005-0000-0000-00005A9A0000}"/>
    <cellStyle name="Porcentual 2 2 2 2 2 3 4" xfId="6511" xr:uid="{00000000-0005-0000-0000-00005B9A0000}"/>
    <cellStyle name="Porcentual 2 2 2 2 2 3 4 2" xfId="16911" xr:uid="{00000000-0005-0000-0000-00005C9A0000}"/>
    <cellStyle name="Porcentual 2 2 2 2 2 3 4 2 2" xfId="40163" xr:uid="{00000000-0005-0000-0000-00005D9A0000}"/>
    <cellStyle name="Porcentual 2 2 2 2 2 3 4 3" xfId="11665" xr:uid="{00000000-0005-0000-0000-00005E9A0000}"/>
    <cellStyle name="Porcentual 2 2 2 2 2 3 4 3 2" xfId="34848" xr:uid="{00000000-0005-0000-0000-00005F9A0000}"/>
    <cellStyle name="Porcentual 2 2 2 2 2 3 4 4" xfId="29538" xr:uid="{00000000-0005-0000-0000-0000609A0000}"/>
    <cellStyle name="Porcentual 2 2 2 2 2 3 4 5" xfId="24223" xr:uid="{00000000-0005-0000-0000-0000619A0000}"/>
    <cellStyle name="Porcentual 2 2 2 2 2 3 5" xfId="8200" xr:uid="{00000000-0005-0000-0000-0000629A0000}"/>
    <cellStyle name="Porcentual 2 2 2 2 2 3 5 2" xfId="18587" xr:uid="{00000000-0005-0000-0000-0000639A0000}"/>
    <cellStyle name="Porcentual 2 2 2 2 2 3 5 2 2" xfId="41931" xr:uid="{00000000-0005-0000-0000-0000649A0000}"/>
    <cellStyle name="Porcentual 2 2 2 2 2 3 5 3" xfId="13432" xr:uid="{00000000-0005-0000-0000-0000659A0000}"/>
    <cellStyle name="Porcentual 2 2 2 2 2 3 5 3 2" xfId="36616" xr:uid="{00000000-0005-0000-0000-0000669A0000}"/>
    <cellStyle name="Porcentual 2 2 2 2 2 3 5 4" xfId="31306" xr:uid="{00000000-0005-0000-0000-0000679A0000}"/>
    <cellStyle name="Porcentual 2 2 2 2 2 3 5 5" xfId="25991" xr:uid="{00000000-0005-0000-0000-0000689A0000}"/>
    <cellStyle name="Porcentual 2 2 2 2 2 3 6" xfId="15213" xr:uid="{00000000-0005-0000-0000-0000699A0000}"/>
    <cellStyle name="Porcentual 2 2 2 2 2 3 6 2" xfId="38400" xr:uid="{00000000-0005-0000-0000-00006A9A0000}"/>
    <cellStyle name="Porcentual 2 2 2 2 2 3 7" xfId="9904" xr:uid="{00000000-0005-0000-0000-00006B9A0000}"/>
    <cellStyle name="Porcentual 2 2 2 2 2 3 7 2" xfId="33085" xr:uid="{00000000-0005-0000-0000-00006C9A0000}"/>
    <cellStyle name="Porcentual 2 2 2 2 2 3 8" xfId="20531" xr:uid="{00000000-0005-0000-0000-00006D9A0000}"/>
    <cellStyle name="Porcentual 2 2 2 2 2 3 8 2" xfId="27775" xr:uid="{00000000-0005-0000-0000-00006E9A0000}"/>
    <cellStyle name="Porcentual 2 2 2 2 2 3 9" xfId="22460" xr:uid="{00000000-0005-0000-0000-00006F9A0000}"/>
    <cellStyle name="Porcentual 2 2 2 2 2 4" xfId="1077" xr:uid="{00000000-0005-0000-0000-0000709A0000}"/>
    <cellStyle name="Porcentual 2 2 2 2 2 4 10" xfId="5695" xr:uid="{00000000-0005-0000-0000-0000719A0000}"/>
    <cellStyle name="Porcentual 2 2 2 2 2 4 11" xfId="3028" xr:uid="{00000000-0005-0000-0000-0000729A0000}"/>
    <cellStyle name="Porcentual 2 2 2 2 2 4 2" xfId="1892" xr:uid="{00000000-0005-0000-0000-0000739A0000}"/>
    <cellStyle name="Porcentual 2 2 2 2 2 4 2 10" xfId="3840" xr:uid="{00000000-0005-0000-0000-0000749A0000}"/>
    <cellStyle name="Porcentual 2 2 2 2 2 4 2 2" xfId="7450" xr:uid="{00000000-0005-0000-0000-0000759A0000}"/>
    <cellStyle name="Porcentual 2 2 2 2 2 4 2 2 2" xfId="17805" xr:uid="{00000000-0005-0000-0000-0000769A0000}"/>
    <cellStyle name="Porcentual 2 2 2 2 2 4 2 2 2 2" xfId="41117" xr:uid="{00000000-0005-0000-0000-0000779A0000}"/>
    <cellStyle name="Porcentual 2 2 2 2 2 4 2 2 3" xfId="12619" xr:uid="{00000000-0005-0000-0000-0000789A0000}"/>
    <cellStyle name="Porcentual 2 2 2 2 2 4 2 2 3 2" xfId="35802" xr:uid="{00000000-0005-0000-0000-0000799A0000}"/>
    <cellStyle name="Porcentual 2 2 2 2 2 4 2 2 4" xfId="30492" xr:uid="{00000000-0005-0000-0000-00007A9A0000}"/>
    <cellStyle name="Porcentual 2 2 2 2 2 4 2 2 5" xfId="25177" xr:uid="{00000000-0005-0000-0000-00007B9A0000}"/>
    <cellStyle name="Porcentual 2 2 2 2 2 4 2 3" xfId="9095" xr:uid="{00000000-0005-0000-0000-00007C9A0000}"/>
    <cellStyle name="Porcentual 2 2 2 2 2 4 2 3 2" xfId="19540" xr:uid="{00000000-0005-0000-0000-00007D9A0000}"/>
    <cellStyle name="Porcentual 2 2 2 2 2 4 2 3 2 2" xfId="42885" xr:uid="{00000000-0005-0000-0000-00007E9A0000}"/>
    <cellStyle name="Porcentual 2 2 2 2 2 4 2 3 3" xfId="14386" xr:uid="{00000000-0005-0000-0000-00007F9A0000}"/>
    <cellStyle name="Porcentual 2 2 2 2 2 4 2 3 3 2" xfId="37570" xr:uid="{00000000-0005-0000-0000-0000809A0000}"/>
    <cellStyle name="Porcentual 2 2 2 2 2 4 2 3 4" xfId="32260" xr:uid="{00000000-0005-0000-0000-0000819A0000}"/>
    <cellStyle name="Porcentual 2 2 2 2 2 4 2 3 5" xfId="26945" xr:uid="{00000000-0005-0000-0000-0000829A0000}"/>
    <cellStyle name="Porcentual 2 2 2 2 2 4 2 4" xfId="16167" xr:uid="{00000000-0005-0000-0000-0000839A0000}"/>
    <cellStyle name="Porcentual 2 2 2 2 2 4 2 4 2" xfId="39354" xr:uid="{00000000-0005-0000-0000-0000849A0000}"/>
    <cellStyle name="Porcentual 2 2 2 2 2 4 2 5" xfId="10858" xr:uid="{00000000-0005-0000-0000-0000859A0000}"/>
    <cellStyle name="Porcentual 2 2 2 2 2 4 2 5 2" xfId="34039" xr:uid="{00000000-0005-0000-0000-0000869A0000}"/>
    <cellStyle name="Porcentual 2 2 2 2 2 4 2 6" xfId="21485" xr:uid="{00000000-0005-0000-0000-0000879A0000}"/>
    <cellStyle name="Porcentual 2 2 2 2 2 4 2 6 2" xfId="28729" xr:uid="{00000000-0005-0000-0000-0000889A0000}"/>
    <cellStyle name="Porcentual 2 2 2 2 2 4 2 7" xfId="23414" xr:uid="{00000000-0005-0000-0000-0000899A0000}"/>
    <cellStyle name="Porcentual 2 2 2 2 2 4 2 8" xfId="44680" xr:uid="{00000000-0005-0000-0000-00008A9A0000}"/>
    <cellStyle name="Porcentual 2 2 2 2 2 4 2 9" xfId="5696" xr:uid="{00000000-0005-0000-0000-00008B9A0000}"/>
    <cellStyle name="Porcentual 2 2 2 2 2 4 3" xfId="6650" xr:uid="{00000000-0005-0000-0000-00008C9A0000}"/>
    <cellStyle name="Porcentual 2 2 2 2 2 4 3 2" xfId="17053" xr:uid="{00000000-0005-0000-0000-00008D9A0000}"/>
    <cellStyle name="Porcentual 2 2 2 2 2 4 3 2 2" xfId="40305" xr:uid="{00000000-0005-0000-0000-00008E9A0000}"/>
    <cellStyle name="Porcentual 2 2 2 2 2 4 3 3" xfId="11807" xr:uid="{00000000-0005-0000-0000-00008F9A0000}"/>
    <cellStyle name="Porcentual 2 2 2 2 2 4 3 3 2" xfId="34990" xr:uid="{00000000-0005-0000-0000-0000909A0000}"/>
    <cellStyle name="Porcentual 2 2 2 2 2 4 3 4" xfId="29680" xr:uid="{00000000-0005-0000-0000-0000919A0000}"/>
    <cellStyle name="Porcentual 2 2 2 2 2 4 3 5" xfId="24365" xr:uid="{00000000-0005-0000-0000-0000929A0000}"/>
    <cellStyle name="Porcentual 2 2 2 2 2 4 4" xfId="8342" xr:uid="{00000000-0005-0000-0000-0000939A0000}"/>
    <cellStyle name="Porcentual 2 2 2 2 2 4 4 2" xfId="18728" xr:uid="{00000000-0005-0000-0000-0000949A0000}"/>
    <cellStyle name="Porcentual 2 2 2 2 2 4 4 2 2" xfId="42073" xr:uid="{00000000-0005-0000-0000-0000959A0000}"/>
    <cellStyle name="Porcentual 2 2 2 2 2 4 4 3" xfId="13574" xr:uid="{00000000-0005-0000-0000-0000969A0000}"/>
    <cellStyle name="Porcentual 2 2 2 2 2 4 4 3 2" xfId="36758" xr:uid="{00000000-0005-0000-0000-0000979A0000}"/>
    <cellStyle name="Porcentual 2 2 2 2 2 4 4 4" xfId="31448" xr:uid="{00000000-0005-0000-0000-0000989A0000}"/>
    <cellStyle name="Porcentual 2 2 2 2 2 4 4 5" xfId="26133" xr:uid="{00000000-0005-0000-0000-0000999A0000}"/>
    <cellStyle name="Porcentual 2 2 2 2 2 4 5" xfId="15355" xr:uid="{00000000-0005-0000-0000-00009A9A0000}"/>
    <cellStyle name="Porcentual 2 2 2 2 2 4 5 2" xfId="38542" xr:uid="{00000000-0005-0000-0000-00009B9A0000}"/>
    <cellStyle name="Porcentual 2 2 2 2 2 4 6" xfId="10046" xr:uid="{00000000-0005-0000-0000-00009C9A0000}"/>
    <cellStyle name="Porcentual 2 2 2 2 2 4 6 2" xfId="33227" xr:uid="{00000000-0005-0000-0000-00009D9A0000}"/>
    <cellStyle name="Porcentual 2 2 2 2 2 4 7" xfId="20673" xr:uid="{00000000-0005-0000-0000-00009E9A0000}"/>
    <cellStyle name="Porcentual 2 2 2 2 2 4 7 2" xfId="27917" xr:uid="{00000000-0005-0000-0000-00009F9A0000}"/>
    <cellStyle name="Porcentual 2 2 2 2 2 4 8" xfId="22602" xr:uid="{00000000-0005-0000-0000-0000A09A0000}"/>
    <cellStyle name="Porcentual 2 2 2 2 2 4 9" xfId="43868" xr:uid="{00000000-0005-0000-0000-0000A19A0000}"/>
    <cellStyle name="Porcentual 2 2 2 2 2 5" xfId="658" xr:uid="{00000000-0005-0000-0000-0000A29A0000}"/>
    <cellStyle name="Porcentual 2 2 2 2 2 5 10" xfId="2622" xr:uid="{00000000-0005-0000-0000-0000A39A0000}"/>
    <cellStyle name="Porcentual 2 2 2 2 2 5 2" xfId="6251" xr:uid="{00000000-0005-0000-0000-0000A49A0000}"/>
    <cellStyle name="Porcentual 2 2 2 2 2 5 2 2" xfId="16695" xr:uid="{00000000-0005-0000-0000-0000A59A0000}"/>
    <cellStyle name="Porcentual 2 2 2 2 2 5 2 2 2" xfId="39899" xr:uid="{00000000-0005-0000-0000-0000A69A0000}"/>
    <cellStyle name="Porcentual 2 2 2 2 2 5 2 3" xfId="11401" xr:uid="{00000000-0005-0000-0000-0000A79A0000}"/>
    <cellStyle name="Porcentual 2 2 2 2 2 5 2 3 2" xfId="34584" xr:uid="{00000000-0005-0000-0000-0000A89A0000}"/>
    <cellStyle name="Porcentual 2 2 2 2 2 5 2 4" xfId="29274" xr:uid="{00000000-0005-0000-0000-0000A99A0000}"/>
    <cellStyle name="Porcentual 2 2 2 2 2 5 2 5" xfId="23959" xr:uid="{00000000-0005-0000-0000-0000AA9A0000}"/>
    <cellStyle name="Porcentual 2 2 2 2 2 5 3" xfId="7984" xr:uid="{00000000-0005-0000-0000-0000AB9A0000}"/>
    <cellStyle name="Porcentual 2 2 2 2 2 5 3 2" xfId="18323" xr:uid="{00000000-0005-0000-0000-0000AC9A0000}"/>
    <cellStyle name="Porcentual 2 2 2 2 2 5 3 2 2" xfId="41667" xr:uid="{00000000-0005-0000-0000-0000AD9A0000}"/>
    <cellStyle name="Porcentual 2 2 2 2 2 5 3 3" xfId="13168" xr:uid="{00000000-0005-0000-0000-0000AE9A0000}"/>
    <cellStyle name="Porcentual 2 2 2 2 2 5 3 3 2" xfId="36352" xr:uid="{00000000-0005-0000-0000-0000AF9A0000}"/>
    <cellStyle name="Porcentual 2 2 2 2 2 5 3 4" xfId="31042" xr:uid="{00000000-0005-0000-0000-0000B09A0000}"/>
    <cellStyle name="Porcentual 2 2 2 2 2 5 3 5" xfId="25727" xr:uid="{00000000-0005-0000-0000-0000B19A0000}"/>
    <cellStyle name="Porcentual 2 2 2 2 2 5 4" xfId="14949" xr:uid="{00000000-0005-0000-0000-0000B29A0000}"/>
    <cellStyle name="Porcentual 2 2 2 2 2 5 4 2" xfId="38136" xr:uid="{00000000-0005-0000-0000-0000B39A0000}"/>
    <cellStyle name="Porcentual 2 2 2 2 2 5 5" xfId="9640" xr:uid="{00000000-0005-0000-0000-0000B49A0000}"/>
    <cellStyle name="Porcentual 2 2 2 2 2 5 5 2" xfId="32821" xr:uid="{00000000-0005-0000-0000-0000B59A0000}"/>
    <cellStyle name="Porcentual 2 2 2 2 2 5 6" xfId="20267" xr:uid="{00000000-0005-0000-0000-0000B69A0000}"/>
    <cellStyle name="Porcentual 2 2 2 2 2 5 6 2" xfId="27511" xr:uid="{00000000-0005-0000-0000-0000B79A0000}"/>
    <cellStyle name="Porcentual 2 2 2 2 2 5 7" xfId="22196" xr:uid="{00000000-0005-0000-0000-0000B89A0000}"/>
    <cellStyle name="Porcentual 2 2 2 2 2 5 8" xfId="43462" xr:uid="{00000000-0005-0000-0000-0000B99A0000}"/>
    <cellStyle name="Porcentual 2 2 2 2 2 5 9" xfId="5697" xr:uid="{00000000-0005-0000-0000-0000BA9A0000}"/>
    <cellStyle name="Porcentual 2 2 2 2 2 6" xfId="1485" xr:uid="{00000000-0005-0000-0000-0000BB9A0000}"/>
    <cellStyle name="Porcentual 2 2 2 2 2 6 10" xfId="3434" xr:uid="{00000000-0005-0000-0000-0000BC9A0000}"/>
    <cellStyle name="Porcentual 2 2 2 2 2 6 2" xfId="7050" xr:uid="{00000000-0005-0000-0000-0000BD9A0000}"/>
    <cellStyle name="Porcentual 2 2 2 2 2 6 2 2" xfId="17423" xr:uid="{00000000-0005-0000-0000-0000BE9A0000}"/>
    <cellStyle name="Porcentual 2 2 2 2 2 6 2 2 2" xfId="40711" xr:uid="{00000000-0005-0000-0000-0000BF9A0000}"/>
    <cellStyle name="Porcentual 2 2 2 2 2 6 2 3" xfId="12213" xr:uid="{00000000-0005-0000-0000-0000C09A0000}"/>
    <cellStyle name="Porcentual 2 2 2 2 2 6 2 3 2" xfId="35396" xr:uid="{00000000-0005-0000-0000-0000C19A0000}"/>
    <cellStyle name="Porcentual 2 2 2 2 2 6 2 4" xfId="30086" xr:uid="{00000000-0005-0000-0000-0000C29A0000}"/>
    <cellStyle name="Porcentual 2 2 2 2 2 6 2 5" xfId="24771" xr:uid="{00000000-0005-0000-0000-0000C39A0000}"/>
    <cellStyle name="Porcentual 2 2 2 2 2 6 3" xfId="8712" xr:uid="{00000000-0005-0000-0000-0000C49A0000}"/>
    <cellStyle name="Porcentual 2 2 2 2 2 6 3 2" xfId="19134" xr:uid="{00000000-0005-0000-0000-0000C59A0000}"/>
    <cellStyle name="Porcentual 2 2 2 2 2 6 3 2 2" xfId="42479" xr:uid="{00000000-0005-0000-0000-0000C69A0000}"/>
    <cellStyle name="Porcentual 2 2 2 2 2 6 3 3" xfId="13980" xr:uid="{00000000-0005-0000-0000-0000C79A0000}"/>
    <cellStyle name="Porcentual 2 2 2 2 2 6 3 3 2" xfId="37164" xr:uid="{00000000-0005-0000-0000-0000C89A0000}"/>
    <cellStyle name="Porcentual 2 2 2 2 2 6 3 4" xfId="31854" xr:uid="{00000000-0005-0000-0000-0000C99A0000}"/>
    <cellStyle name="Porcentual 2 2 2 2 2 6 3 5" xfId="26539" xr:uid="{00000000-0005-0000-0000-0000CA9A0000}"/>
    <cellStyle name="Porcentual 2 2 2 2 2 6 4" xfId="15761" xr:uid="{00000000-0005-0000-0000-0000CB9A0000}"/>
    <cellStyle name="Porcentual 2 2 2 2 2 6 4 2" xfId="38948" xr:uid="{00000000-0005-0000-0000-0000CC9A0000}"/>
    <cellStyle name="Porcentual 2 2 2 2 2 6 5" xfId="10452" xr:uid="{00000000-0005-0000-0000-0000CD9A0000}"/>
    <cellStyle name="Porcentual 2 2 2 2 2 6 5 2" xfId="33633" xr:uid="{00000000-0005-0000-0000-0000CE9A0000}"/>
    <cellStyle name="Porcentual 2 2 2 2 2 6 6" xfId="21079" xr:uid="{00000000-0005-0000-0000-0000CF9A0000}"/>
    <cellStyle name="Porcentual 2 2 2 2 2 6 6 2" xfId="28323" xr:uid="{00000000-0005-0000-0000-0000D09A0000}"/>
    <cellStyle name="Porcentual 2 2 2 2 2 6 7" xfId="23008" xr:uid="{00000000-0005-0000-0000-0000D19A0000}"/>
    <cellStyle name="Porcentual 2 2 2 2 2 6 8" xfId="44274" xr:uid="{00000000-0005-0000-0000-0000D29A0000}"/>
    <cellStyle name="Porcentual 2 2 2 2 2 6 9" xfId="5698" xr:uid="{00000000-0005-0000-0000-0000D39A0000}"/>
    <cellStyle name="Porcentual 2 2 2 2 2 7" xfId="6119" xr:uid="{00000000-0005-0000-0000-0000D49A0000}"/>
    <cellStyle name="Porcentual 2 2 2 2 2 7 2" xfId="16561" xr:uid="{00000000-0005-0000-0000-0000D59A0000}"/>
    <cellStyle name="Porcentual 2 2 2 2 2 7 2 2" xfId="39765" xr:uid="{00000000-0005-0000-0000-0000D69A0000}"/>
    <cellStyle name="Porcentual 2 2 2 2 2 7 3" xfId="11267" xr:uid="{00000000-0005-0000-0000-0000D79A0000}"/>
    <cellStyle name="Porcentual 2 2 2 2 2 7 3 2" xfId="34450" xr:uid="{00000000-0005-0000-0000-0000D89A0000}"/>
    <cellStyle name="Porcentual 2 2 2 2 2 7 4" xfId="29140" xr:uid="{00000000-0005-0000-0000-0000D99A0000}"/>
    <cellStyle name="Porcentual 2 2 2 2 2 7 5" xfId="23825" xr:uid="{00000000-0005-0000-0000-0000DA9A0000}"/>
    <cellStyle name="Porcentual 2 2 2 2 2 8" xfId="7850" xr:uid="{00000000-0005-0000-0000-0000DB9A0000}"/>
    <cellStyle name="Porcentual 2 2 2 2 2 8 2" xfId="18189" xr:uid="{00000000-0005-0000-0000-0000DC9A0000}"/>
    <cellStyle name="Porcentual 2 2 2 2 2 8 2 2" xfId="41533" xr:uid="{00000000-0005-0000-0000-0000DD9A0000}"/>
    <cellStyle name="Porcentual 2 2 2 2 2 8 3" xfId="13034" xr:uid="{00000000-0005-0000-0000-0000DE9A0000}"/>
    <cellStyle name="Porcentual 2 2 2 2 2 8 3 2" xfId="36218" xr:uid="{00000000-0005-0000-0000-0000DF9A0000}"/>
    <cellStyle name="Porcentual 2 2 2 2 2 8 4" xfId="30908" xr:uid="{00000000-0005-0000-0000-0000E09A0000}"/>
    <cellStyle name="Porcentual 2 2 2 2 2 8 5" xfId="25593" xr:uid="{00000000-0005-0000-0000-0000E19A0000}"/>
    <cellStyle name="Porcentual 2 2 2 2 2 9" xfId="14815" xr:uid="{00000000-0005-0000-0000-0000E29A0000}"/>
    <cellStyle name="Porcentual 2 2 2 2 2 9 2" xfId="38002" xr:uid="{00000000-0005-0000-0000-0000E39A0000}"/>
    <cellStyle name="Porcentual 2 2 2 2 3" xfId="734" xr:uid="{00000000-0005-0000-0000-0000E49A0000}"/>
    <cellStyle name="Porcentual 2 2 2 2 3 10" xfId="43535" xr:uid="{00000000-0005-0000-0000-0000E59A0000}"/>
    <cellStyle name="Porcentual 2 2 2 2 3 11" xfId="5699" xr:uid="{00000000-0005-0000-0000-0000E69A0000}"/>
    <cellStyle name="Porcentual 2 2 2 2 3 12" xfId="2695" xr:uid="{00000000-0005-0000-0000-0000E79A0000}"/>
    <cellStyle name="Porcentual 2 2 2 2 3 2" xfId="1150" xr:uid="{00000000-0005-0000-0000-0000E89A0000}"/>
    <cellStyle name="Porcentual 2 2 2 2 3 2 10" xfId="5700" xr:uid="{00000000-0005-0000-0000-0000E99A0000}"/>
    <cellStyle name="Porcentual 2 2 2 2 3 2 11" xfId="3101" xr:uid="{00000000-0005-0000-0000-0000EA9A0000}"/>
    <cellStyle name="Porcentual 2 2 2 2 3 2 2" xfId="1965" xr:uid="{00000000-0005-0000-0000-0000EB9A0000}"/>
    <cellStyle name="Porcentual 2 2 2 2 3 2 2 10" xfId="3913" xr:uid="{00000000-0005-0000-0000-0000EC9A0000}"/>
    <cellStyle name="Porcentual 2 2 2 2 3 2 2 2" xfId="7522" xr:uid="{00000000-0005-0000-0000-0000ED9A0000}"/>
    <cellStyle name="Porcentual 2 2 2 2 3 2 2 2 2" xfId="17866" xr:uid="{00000000-0005-0000-0000-0000EE9A0000}"/>
    <cellStyle name="Porcentual 2 2 2 2 3 2 2 2 2 2" xfId="41190" xr:uid="{00000000-0005-0000-0000-0000EF9A0000}"/>
    <cellStyle name="Porcentual 2 2 2 2 3 2 2 2 3" xfId="12692" xr:uid="{00000000-0005-0000-0000-0000F09A0000}"/>
    <cellStyle name="Porcentual 2 2 2 2 3 2 2 2 3 2" xfId="35875" xr:uid="{00000000-0005-0000-0000-0000F19A0000}"/>
    <cellStyle name="Porcentual 2 2 2 2 3 2 2 2 4" xfId="30565" xr:uid="{00000000-0005-0000-0000-0000F29A0000}"/>
    <cellStyle name="Porcentual 2 2 2 2 3 2 2 2 5" xfId="25250" xr:uid="{00000000-0005-0000-0000-0000F39A0000}"/>
    <cellStyle name="Porcentual 2 2 2 2 3 2 2 3" xfId="9156" xr:uid="{00000000-0005-0000-0000-0000F49A0000}"/>
    <cellStyle name="Porcentual 2 2 2 2 3 2 2 3 2" xfId="19613" xr:uid="{00000000-0005-0000-0000-0000F59A0000}"/>
    <cellStyle name="Porcentual 2 2 2 2 3 2 2 3 2 2" xfId="42958" xr:uid="{00000000-0005-0000-0000-0000F69A0000}"/>
    <cellStyle name="Porcentual 2 2 2 2 3 2 2 3 3" xfId="14459" xr:uid="{00000000-0005-0000-0000-0000F79A0000}"/>
    <cellStyle name="Porcentual 2 2 2 2 3 2 2 3 3 2" xfId="37643" xr:uid="{00000000-0005-0000-0000-0000F89A0000}"/>
    <cellStyle name="Porcentual 2 2 2 2 3 2 2 3 4" xfId="32333" xr:uid="{00000000-0005-0000-0000-0000F99A0000}"/>
    <cellStyle name="Porcentual 2 2 2 2 3 2 2 3 5" xfId="27018" xr:uid="{00000000-0005-0000-0000-0000FA9A0000}"/>
    <cellStyle name="Porcentual 2 2 2 2 3 2 2 4" xfId="16240" xr:uid="{00000000-0005-0000-0000-0000FB9A0000}"/>
    <cellStyle name="Porcentual 2 2 2 2 3 2 2 4 2" xfId="39427" xr:uid="{00000000-0005-0000-0000-0000FC9A0000}"/>
    <cellStyle name="Porcentual 2 2 2 2 3 2 2 5" xfId="10931" xr:uid="{00000000-0005-0000-0000-0000FD9A0000}"/>
    <cellStyle name="Porcentual 2 2 2 2 3 2 2 5 2" xfId="34112" xr:uid="{00000000-0005-0000-0000-0000FE9A0000}"/>
    <cellStyle name="Porcentual 2 2 2 2 3 2 2 6" xfId="21558" xr:uid="{00000000-0005-0000-0000-0000FF9A0000}"/>
    <cellStyle name="Porcentual 2 2 2 2 3 2 2 6 2" xfId="28802" xr:uid="{00000000-0005-0000-0000-0000009B0000}"/>
    <cellStyle name="Porcentual 2 2 2 2 3 2 2 7" xfId="23487" xr:uid="{00000000-0005-0000-0000-0000019B0000}"/>
    <cellStyle name="Porcentual 2 2 2 2 3 2 2 8" xfId="44753" xr:uid="{00000000-0005-0000-0000-0000029B0000}"/>
    <cellStyle name="Porcentual 2 2 2 2 3 2 2 9" xfId="5701" xr:uid="{00000000-0005-0000-0000-0000039B0000}"/>
    <cellStyle name="Porcentual 2 2 2 2 3 2 3" xfId="6722" xr:uid="{00000000-0005-0000-0000-0000049B0000}"/>
    <cellStyle name="Porcentual 2 2 2 2 3 2 3 2" xfId="17114" xr:uid="{00000000-0005-0000-0000-0000059B0000}"/>
    <cellStyle name="Porcentual 2 2 2 2 3 2 3 2 2" xfId="40378" xr:uid="{00000000-0005-0000-0000-0000069B0000}"/>
    <cellStyle name="Porcentual 2 2 2 2 3 2 3 3" xfId="11880" xr:uid="{00000000-0005-0000-0000-0000079B0000}"/>
    <cellStyle name="Porcentual 2 2 2 2 3 2 3 3 2" xfId="35063" xr:uid="{00000000-0005-0000-0000-0000089B0000}"/>
    <cellStyle name="Porcentual 2 2 2 2 3 2 3 4" xfId="29753" xr:uid="{00000000-0005-0000-0000-0000099B0000}"/>
    <cellStyle name="Porcentual 2 2 2 2 3 2 3 5" xfId="24438" xr:uid="{00000000-0005-0000-0000-00000A9B0000}"/>
    <cellStyle name="Porcentual 2 2 2 2 3 2 4" xfId="8403" xr:uid="{00000000-0005-0000-0000-00000B9B0000}"/>
    <cellStyle name="Porcentual 2 2 2 2 3 2 4 2" xfId="18801" xr:uid="{00000000-0005-0000-0000-00000C9B0000}"/>
    <cellStyle name="Porcentual 2 2 2 2 3 2 4 2 2" xfId="42146" xr:uid="{00000000-0005-0000-0000-00000D9B0000}"/>
    <cellStyle name="Porcentual 2 2 2 2 3 2 4 3" xfId="13647" xr:uid="{00000000-0005-0000-0000-00000E9B0000}"/>
    <cellStyle name="Porcentual 2 2 2 2 3 2 4 3 2" xfId="36831" xr:uid="{00000000-0005-0000-0000-00000F9B0000}"/>
    <cellStyle name="Porcentual 2 2 2 2 3 2 4 4" xfId="31521" xr:uid="{00000000-0005-0000-0000-0000109B0000}"/>
    <cellStyle name="Porcentual 2 2 2 2 3 2 4 5" xfId="26206" xr:uid="{00000000-0005-0000-0000-0000119B0000}"/>
    <cellStyle name="Porcentual 2 2 2 2 3 2 5" xfId="15428" xr:uid="{00000000-0005-0000-0000-0000129B0000}"/>
    <cellStyle name="Porcentual 2 2 2 2 3 2 5 2" xfId="38615" xr:uid="{00000000-0005-0000-0000-0000139B0000}"/>
    <cellStyle name="Porcentual 2 2 2 2 3 2 6" xfId="10119" xr:uid="{00000000-0005-0000-0000-0000149B0000}"/>
    <cellStyle name="Porcentual 2 2 2 2 3 2 6 2" xfId="33300" xr:uid="{00000000-0005-0000-0000-0000159B0000}"/>
    <cellStyle name="Porcentual 2 2 2 2 3 2 7" xfId="20746" xr:uid="{00000000-0005-0000-0000-0000169B0000}"/>
    <cellStyle name="Porcentual 2 2 2 2 3 2 7 2" xfId="27990" xr:uid="{00000000-0005-0000-0000-0000179B0000}"/>
    <cellStyle name="Porcentual 2 2 2 2 3 2 8" xfId="22675" xr:uid="{00000000-0005-0000-0000-0000189B0000}"/>
    <cellStyle name="Porcentual 2 2 2 2 3 2 9" xfId="43941" xr:uid="{00000000-0005-0000-0000-0000199B0000}"/>
    <cellStyle name="Porcentual 2 2 2 2 3 3" xfId="1558" xr:uid="{00000000-0005-0000-0000-00001A9B0000}"/>
    <cellStyle name="Porcentual 2 2 2 2 3 3 10" xfId="3507" xr:uid="{00000000-0005-0000-0000-00001B9B0000}"/>
    <cellStyle name="Porcentual 2 2 2 2 3 3 2" xfId="7122" xr:uid="{00000000-0005-0000-0000-00001C9B0000}"/>
    <cellStyle name="Porcentual 2 2 2 2 3 3 2 2" xfId="17484" xr:uid="{00000000-0005-0000-0000-00001D9B0000}"/>
    <cellStyle name="Porcentual 2 2 2 2 3 3 2 2 2" xfId="40784" xr:uid="{00000000-0005-0000-0000-00001E9B0000}"/>
    <cellStyle name="Porcentual 2 2 2 2 3 3 2 3" xfId="12286" xr:uid="{00000000-0005-0000-0000-00001F9B0000}"/>
    <cellStyle name="Porcentual 2 2 2 2 3 3 2 3 2" xfId="35469" xr:uid="{00000000-0005-0000-0000-0000209B0000}"/>
    <cellStyle name="Porcentual 2 2 2 2 3 3 2 4" xfId="30159" xr:uid="{00000000-0005-0000-0000-0000219B0000}"/>
    <cellStyle name="Porcentual 2 2 2 2 3 3 2 5" xfId="24844" xr:uid="{00000000-0005-0000-0000-0000229B0000}"/>
    <cellStyle name="Porcentual 2 2 2 2 3 3 3" xfId="8773" xr:uid="{00000000-0005-0000-0000-0000239B0000}"/>
    <cellStyle name="Porcentual 2 2 2 2 3 3 3 2" xfId="19207" xr:uid="{00000000-0005-0000-0000-0000249B0000}"/>
    <cellStyle name="Porcentual 2 2 2 2 3 3 3 2 2" xfId="42552" xr:uid="{00000000-0005-0000-0000-0000259B0000}"/>
    <cellStyle name="Porcentual 2 2 2 2 3 3 3 3" xfId="14053" xr:uid="{00000000-0005-0000-0000-0000269B0000}"/>
    <cellStyle name="Porcentual 2 2 2 2 3 3 3 3 2" xfId="37237" xr:uid="{00000000-0005-0000-0000-0000279B0000}"/>
    <cellStyle name="Porcentual 2 2 2 2 3 3 3 4" xfId="31927" xr:uid="{00000000-0005-0000-0000-0000289B0000}"/>
    <cellStyle name="Porcentual 2 2 2 2 3 3 3 5" xfId="26612" xr:uid="{00000000-0005-0000-0000-0000299B0000}"/>
    <cellStyle name="Porcentual 2 2 2 2 3 3 4" xfId="15834" xr:uid="{00000000-0005-0000-0000-00002A9B0000}"/>
    <cellStyle name="Porcentual 2 2 2 2 3 3 4 2" xfId="39021" xr:uid="{00000000-0005-0000-0000-00002B9B0000}"/>
    <cellStyle name="Porcentual 2 2 2 2 3 3 5" xfId="10525" xr:uid="{00000000-0005-0000-0000-00002C9B0000}"/>
    <cellStyle name="Porcentual 2 2 2 2 3 3 5 2" xfId="33706" xr:uid="{00000000-0005-0000-0000-00002D9B0000}"/>
    <cellStyle name="Porcentual 2 2 2 2 3 3 6" xfId="21152" xr:uid="{00000000-0005-0000-0000-00002E9B0000}"/>
    <cellStyle name="Porcentual 2 2 2 2 3 3 6 2" xfId="28396" xr:uid="{00000000-0005-0000-0000-00002F9B0000}"/>
    <cellStyle name="Porcentual 2 2 2 2 3 3 7" xfId="23081" xr:uid="{00000000-0005-0000-0000-0000309B0000}"/>
    <cellStyle name="Porcentual 2 2 2 2 3 3 8" xfId="44347" xr:uid="{00000000-0005-0000-0000-0000319B0000}"/>
    <cellStyle name="Porcentual 2 2 2 2 3 3 9" xfId="5702" xr:uid="{00000000-0005-0000-0000-0000329B0000}"/>
    <cellStyle name="Porcentual 2 2 2 2 3 4" xfId="6323" xr:uid="{00000000-0005-0000-0000-0000339B0000}"/>
    <cellStyle name="Porcentual 2 2 2 2 3 4 2" xfId="16756" xr:uid="{00000000-0005-0000-0000-0000349B0000}"/>
    <cellStyle name="Porcentual 2 2 2 2 3 4 2 2" xfId="39972" xr:uid="{00000000-0005-0000-0000-0000359B0000}"/>
    <cellStyle name="Porcentual 2 2 2 2 3 4 3" xfId="11474" xr:uid="{00000000-0005-0000-0000-0000369B0000}"/>
    <cellStyle name="Porcentual 2 2 2 2 3 4 3 2" xfId="34657" xr:uid="{00000000-0005-0000-0000-0000379B0000}"/>
    <cellStyle name="Porcentual 2 2 2 2 3 4 4" xfId="29347" xr:uid="{00000000-0005-0000-0000-0000389B0000}"/>
    <cellStyle name="Porcentual 2 2 2 2 3 4 5" xfId="24032" xr:uid="{00000000-0005-0000-0000-0000399B0000}"/>
    <cellStyle name="Porcentual 2 2 2 2 3 5" xfId="8045" xr:uid="{00000000-0005-0000-0000-00003A9B0000}"/>
    <cellStyle name="Porcentual 2 2 2 2 3 5 2" xfId="18396" xr:uid="{00000000-0005-0000-0000-00003B9B0000}"/>
    <cellStyle name="Porcentual 2 2 2 2 3 5 2 2" xfId="41740" xr:uid="{00000000-0005-0000-0000-00003C9B0000}"/>
    <cellStyle name="Porcentual 2 2 2 2 3 5 3" xfId="13241" xr:uid="{00000000-0005-0000-0000-00003D9B0000}"/>
    <cellStyle name="Porcentual 2 2 2 2 3 5 3 2" xfId="36425" xr:uid="{00000000-0005-0000-0000-00003E9B0000}"/>
    <cellStyle name="Porcentual 2 2 2 2 3 5 4" xfId="31115" xr:uid="{00000000-0005-0000-0000-00003F9B0000}"/>
    <cellStyle name="Porcentual 2 2 2 2 3 5 5" xfId="25800" xr:uid="{00000000-0005-0000-0000-0000409B0000}"/>
    <cellStyle name="Porcentual 2 2 2 2 3 6" xfId="15022" xr:uid="{00000000-0005-0000-0000-0000419B0000}"/>
    <cellStyle name="Porcentual 2 2 2 2 3 6 2" xfId="38209" xr:uid="{00000000-0005-0000-0000-0000429B0000}"/>
    <cellStyle name="Porcentual 2 2 2 2 3 7" xfId="9713" xr:uid="{00000000-0005-0000-0000-0000439B0000}"/>
    <cellStyle name="Porcentual 2 2 2 2 3 7 2" xfId="32894" xr:uid="{00000000-0005-0000-0000-0000449B0000}"/>
    <cellStyle name="Porcentual 2 2 2 2 3 8" xfId="20340" xr:uid="{00000000-0005-0000-0000-0000459B0000}"/>
    <cellStyle name="Porcentual 2 2 2 2 3 8 2" xfId="27584" xr:uid="{00000000-0005-0000-0000-0000469B0000}"/>
    <cellStyle name="Porcentual 2 2 2 2 3 9" xfId="22269" xr:uid="{00000000-0005-0000-0000-0000479B0000}"/>
    <cellStyle name="Porcentual 2 2 2 2 4" xfId="871" xr:uid="{00000000-0005-0000-0000-0000489B0000}"/>
    <cellStyle name="Porcentual 2 2 2 2 4 10" xfId="43664" xr:uid="{00000000-0005-0000-0000-0000499B0000}"/>
    <cellStyle name="Porcentual 2 2 2 2 4 11" xfId="5703" xr:uid="{00000000-0005-0000-0000-00004A9B0000}"/>
    <cellStyle name="Porcentual 2 2 2 2 4 12" xfId="2824" xr:uid="{00000000-0005-0000-0000-00004B9B0000}"/>
    <cellStyle name="Porcentual 2 2 2 2 4 2" xfId="1279" xr:uid="{00000000-0005-0000-0000-00004C9B0000}"/>
    <cellStyle name="Porcentual 2 2 2 2 4 2 10" xfId="5704" xr:uid="{00000000-0005-0000-0000-00004D9B0000}"/>
    <cellStyle name="Porcentual 2 2 2 2 4 2 11" xfId="3230" xr:uid="{00000000-0005-0000-0000-00004E9B0000}"/>
    <cellStyle name="Porcentual 2 2 2 2 4 2 2" xfId="2094" xr:uid="{00000000-0005-0000-0000-00004F9B0000}"/>
    <cellStyle name="Porcentual 2 2 2 2 4 2 2 10" xfId="4042" xr:uid="{00000000-0005-0000-0000-0000509B0000}"/>
    <cellStyle name="Porcentual 2 2 2 2 4 2 2 2" xfId="7649" xr:uid="{00000000-0005-0000-0000-0000519B0000}"/>
    <cellStyle name="Porcentual 2 2 2 2 4 2 2 2 2" xfId="17983" xr:uid="{00000000-0005-0000-0000-0000529B0000}"/>
    <cellStyle name="Porcentual 2 2 2 2 4 2 2 2 2 2" xfId="41319" xr:uid="{00000000-0005-0000-0000-0000539B0000}"/>
    <cellStyle name="Porcentual 2 2 2 2 4 2 2 2 3" xfId="12821" xr:uid="{00000000-0005-0000-0000-0000549B0000}"/>
    <cellStyle name="Porcentual 2 2 2 2 4 2 2 2 3 2" xfId="36004" xr:uid="{00000000-0005-0000-0000-0000559B0000}"/>
    <cellStyle name="Porcentual 2 2 2 2 4 2 2 2 4" xfId="30694" xr:uid="{00000000-0005-0000-0000-0000569B0000}"/>
    <cellStyle name="Porcentual 2 2 2 2 4 2 2 2 5" xfId="25379" xr:uid="{00000000-0005-0000-0000-0000579B0000}"/>
    <cellStyle name="Porcentual 2 2 2 2 4 2 2 3" xfId="9273" xr:uid="{00000000-0005-0000-0000-0000589B0000}"/>
    <cellStyle name="Porcentual 2 2 2 2 4 2 2 3 2" xfId="19742" xr:uid="{00000000-0005-0000-0000-0000599B0000}"/>
    <cellStyle name="Porcentual 2 2 2 2 4 2 2 3 2 2" xfId="43087" xr:uid="{00000000-0005-0000-0000-00005A9B0000}"/>
    <cellStyle name="Porcentual 2 2 2 2 4 2 2 3 3" xfId="14588" xr:uid="{00000000-0005-0000-0000-00005B9B0000}"/>
    <cellStyle name="Porcentual 2 2 2 2 4 2 2 3 3 2" xfId="37772" xr:uid="{00000000-0005-0000-0000-00005C9B0000}"/>
    <cellStyle name="Porcentual 2 2 2 2 4 2 2 3 4" xfId="32462" xr:uid="{00000000-0005-0000-0000-00005D9B0000}"/>
    <cellStyle name="Porcentual 2 2 2 2 4 2 2 3 5" xfId="27147" xr:uid="{00000000-0005-0000-0000-00005E9B0000}"/>
    <cellStyle name="Porcentual 2 2 2 2 4 2 2 4" xfId="16369" xr:uid="{00000000-0005-0000-0000-00005F9B0000}"/>
    <cellStyle name="Porcentual 2 2 2 2 4 2 2 4 2" xfId="39556" xr:uid="{00000000-0005-0000-0000-0000609B0000}"/>
    <cellStyle name="Porcentual 2 2 2 2 4 2 2 5" xfId="11060" xr:uid="{00000000-0005-0000-0000-0000619B0000}"/>
    <cellStyle name="Porcentual 2 2 2 2 4 2 2 5 2" xfId="34241" xr:uid="{00000000-0005-0000-0000-0000629B0000}"/>
    <cellStyle name="Porcentual 2 2 2 2 4 2 2 6" xfId="21687" xr:uid="{00000000-0005-0000-0000-0000639B0000}"/>
    <cellStyle name="Porcentual 2 2 2 2 4 2 2 6 2" xfId="28931" xr:uid="{00000000-0005-0000-0000-0000649B0000}"/>
    <cellStyle name="Porcentual 2 2 2 2 4 2 2 7" xfId="23616" xr:uid="{00000000-0005-0000-0000-0000659B0000}"/>
    <cellStyle name="Porcentual 2 2 2 2 4 2 2 8" xfId="44882" xr:uid="{00000000-0005-0000-0000-0000669B0000}"/>
    <cellStyle name="Porcentual 2 2 2 2 4 2 2 9" xfId="5705" xr:uid="{00000000-0005-0000-0000-0000679B0000}"/>
    <cellStyle name="Porcentual 2 2 2 2 4 2 3" xfId="6849" xr:uid="{00000000-0005-0000-0000-0000689B0000}"/>
    <cellStyle name="Porcentual 2 2 2 2 4 2 3 2" xfId="17219" xr:uid="{00000000-0005-0000-0000-0000699B0000}"/>
    <cellStyle name="Porcentual 2 2 2 2 4 2 3 2 2" xfId="40507" xr:uid="{00000000-0005-0000-0000-00006A9B0000}"/>
    <cellStyle name="Porcentual 2 2 2 2 4 2 3 3" xfId="12009" xr:uid="{00000000-0005-0000-0000-00006B9B0000}"/>
    <cellStyle name="Porcentual 2 2 2 2 4 2 3 3 2" xfId="35192" xr:uid="{00000000-0005-0000-0000-00006C9B0000}"/>
    <cellStyle name="Porcentual 2 2 2 2 4 2 3 4" xfId="29882" xr:uid="{00000000-0005-0000-0000-00006D9B0000}"/>
    <cellStyle name="Porcentual 2 2 2 2 4 2 3 5" xfId="24567" xr:uid="{00000000-0005-0000-0000-00006E9B0000}"/>
    <cellStyle name="Porcentual 2 2 2 2 4 2 4" xfId="8508" xr:uid="{00000000-0005-0000-0000-00006F9B0000}"/>
    <cellStyle name="Porcentual 2 2 2 2 4 2 4 2" xfId="18930" xr:uid="{00000000-0005-0000-0000-0000709B0000}"/>
    <cellStyle name="Porcentual 2 2 2 2 4 2 4 2 2" xfId="42275" xr:uid="{00000000-0005-0000-0000-0000719B0000}"/>
    <cellStyle name="Porcentual 2 2 2 2 4 2 4 3" xfId="13776" xr:uid="{00000000-0005-0000-0000-0000729B0000}"/>
    <cellStyle name="Porcentual 2 2 2 2 4 2 4 3 2" xfId="36960" xr:uid="{00000000-0005-0000-0000-0000739B0000}"/>
    <cellStyle name="Porcentual 2 2 2 2 4 2 4 4" xfId="31650" xr:uid="{00000000-0005-0000-0000-0000749B0000}"/>
    <cellStyle name="Porcentual 2 2 2 2 4 2 4 5" xfId="26335" xr:uid="{00000000-0005-0000-0000-0000759B0000}"/>
    <cellStyle name="Porcentual 2 2 2 2 4 2 5" xfId="15557" xr:uid="{00000000-0005-0000-0000-0000769B0000}"/>
    <cellStyle name="Porcentual 2 2 2 2 4 2 5 2" xfId="38744" xr:uid="{00000000-0005-0000-0000-0000779B0000}"/>
    <cellStyle name="Porcentual 2 2 2 2 4 2 6" xfId="10248" xr:uid="{00000000-0005-0000-0000-0000789B0000}"/>
    <cellStyle name="Porcentual 2 2 2 2 4 2 6 2" xfId="33429" xr:uid="{00000000-0005-0000-0000-0000799B0000}"/>
    <cellStyle name="Porcentual 2 2 2 2 4 2 7" xfId="20875" xr:uid="{00000000-0005-0000-0000-00007A9B0000}"/>
    <cellStyle name="Porcentual 2 2 2 2 4 2 7 2" xfId="28119" xr:uid="{00000000-0005-0000-0000-00007B9B0000}"/>
    <cellStyle name="Porcentual 2 2 2 2 4 2 8" xfId="22804" xr:uid="{00000000-0005-0000-0000-00007C9B0000}"/>
    <cellStyle name="Porcentual 2 2 2 2 4 2 9" xfId="44070" xr:uid="{00000000-0005-0000-0000-00007D9B0000}"/>
    <cellStyle name="Porcentual 2 2 2 2 4 3" xfId="1687" xr:uid="{00000000-0005-0000-0000-00007E9B0000}"/>
    <cellStyle name="Porcentual 2 2 2 2 4 3 10" xfId="3636" xr:uid="{00000000-0005-0000-0000-00007F9B0000}"/>
    <cellStyle name="Porcentual 2 2 2 2 4 3 2" xfId="7249" xr:uid="{00000000-0005-0000-0000-0000809B0000}"/>
    <cellStyle name="Porcentual 2 2 2 2 4 3 2 2" xfId="17601" xr:uid="{00000000-0005-0000-0000-0000819B0000}"/>
    <cellStyle name="Porcentual 2 2 2 2 4 3 2 2 2" xfId="40913" xr:uid="{00000000-0005-0000-0000-0000829B0000}"/>
    <cellStyle name="Porcentual 2 2 2 2 4 3 2 3" xfId="12415" xr:uid="{00000000-0005-0000-0000-0000839B0000}"/>
    <cellStyle name="Porcentual 2 2 2 2 4 3 2 3 2" xfId="35598" xr:uid="{00000000-0005-0000-0000-0000849B0000}"/>
    <cellStyle name="Porcentual 2 2 2 2 4 3 2 4" xfId="30288" xr:uid="{00000000-0005-0000-0000-0000859B0000}"/>
    <cellStyle name="Porcentual 2 2 2 2 4 3 2 5" xfId="24973" xr:uid="{00000000-0005-0000-0000-0000869B0000}"/>
    <cellStyle name="Porcentual 2 2 2 2 4 3 3" xfId="8890" xr:uid="{00000000-0005-0000-0000-0000879B0000}"/>
    <cellStyle name="Porcentual 2 2 2 2 4 3 3 2" xfId="19336" xr:uid="{00000000-0005-0000-0000-0000889B0000}"/>
    <cellStyle name="Porcentual 2 2 2 2 4 3 3 2 2" xfId="42681" xr:uid="{00000000-0005-0000-0000-0000899B0000}"/>
    <cellStyle name="Porcentual 2 2 2 2 4 3 3 3" xfId="14182" xr:uid="{00000000-0005-0000-0000-00008A9B0000}"/>
    <cellStyle name="Porcentual 2 2 2 2 4 3 3 3 2" xfId="37366" xr:uid="{00000000-0005-0000-0000-00008B9B0000}"/>
    <cellStyle name="Porcentual 2 2 2 2 4 3 3 4" xfId="32056" xr:uid="{00000000-0005-0000-0000-00008C9B0000}"/>
    <cellStyle name="Porcentual 2 2 2 2 4 3 3 5" xfId="26741" xr:uid="{00000000-0005-0000-0000-00008D9B0000}"/>
    <cellStyle name="Porcentual 2 2 2 2 4 3 4" xfId="15963" xr:uid="{00000000-0005-0000-0000-00008E9B0000}"/>
    <cellStyle name="Porcentual 2 2 2 2 4 3 4 2" xfId="39150" xr:uid="{00000000-0005-0000-0000-00008F9B0000}"/>
    <cellStyle name="Porcentual 2 2 2 2 4 3 5" xfId="10654" xr:uid="{00000000-0005-0000-0000-0000909B0000}"/>
    <cellStyle name="Porcentual 2 2 2 2 4 3 5 2" xfId="33835" xr:uid="{00000000-0005-0000-0000-0000919B0000}"/>
    <cellStyle name="Porcentual 2 2 2 2 4 3 6" xfId="21281" xr:uid="{00000000-0005-0000-0000-0000929B0000}"/>
    <cellStyle name="Porcentual 2 2 2 2 4 3 6 2" xfId="28525" xr:uid="{00000000-0005-0000-0000-0000939B0000}"/>
    <cellStyle name="Porcentual 2 2 2 2 4 3 7" xfId="23210" xr:uid="{00000000-0005-0000-0000-0000949B0000}"/>
    <cellStyle name="Porcentual 2 2 2 2 4 3 8" xfId="44476" xr:uid="{00000000-0005-0000-0000-0000959B0000}"/>
    <cellStyle name="Porcentual 2 2 2 2 4 3 9" xfId="5706" xr:uid="{00000000-0005-0000-0000-0000969B0000}"/>
    <cellStyle name="Porcentual 2 2 2 2 4 4" xfId="6450" xr:uid="{00000000-0005-0000-0000-0000979B0000}"/>
    <cellStyle name="Porcentual 2 2 2 2 4 4 2" xfId="16861" xr:uid="{00000000-0005-0000-0000-0000989B0000}"/>
    <cellStyle name="Porcentual 2 2 2 2 4 4 2 2" xfId="40101" xr:uid="{00000000-0005-0000-0000-0000999B0000}"/>
    <cellStyle name="Porcentual 2 2 2 2 4 4 3" xfId="11603" xr:uid="{00000000-0005-0000-0000-00009A9B0000}"/>
    <cellStyle name="Porcentual 2 2 2 2 4 4 3 2" xfId="34786" xr:uid="{00000000-0005-0000-0000-00009B9B0000}"/>
    <cellStyle name="Porcentual 2 2 2 2 4 4 4" xfId="29476" xr:uid="{00000000-0005-0000-0000-00009C9B0000}"/>
    <cellStyle name="Porcentual 2 2 2 2 4 4 5" xfId="24161" xr:uid="{00000000-0005-0000-0000-00009D9B0000}"/>
    <cellStyle name="Porcentual 2 2 2 2 4 5" xfId="8150" xr:uid="{00000000-0005-0000-0000-00009E9B0000}"/>
    <cellStyle name="Porcentual 2 2 2 2 4 5 2" xfId="18525" xr:uid="{00000000-0005-0000-0000-00009F9B0000}"/>
    <cellStyle name="Porcentual 2 2 2 2 4 5 2 2" xfId="41869" xr:uid="{00000000-0005-0000-0000-0000A09B0000}"/>
    <cellStyle name="Porcentual 2 2 2 2 4 5 3" xfId="13370" xr:uid="{00000000-0005-0000-0000-0000A19B0000}"/>
    <cellStyle name="Porcentual 2 2 2 2 4 5 3 2" xfId="36554" xr:uid="{00000000-0005-0000-0000-0000A29B0000}"/>
    <cellStyle name="Porcentual 2 2 2 2 4 5 4" xfId="31244" xr:uid="{00000000-0005-0000-0000-0000A39B0000}"/>
    <cellStyle name="Porcentual 2 2 2 2 4 5 5" xfId="25929" xr:uid="{00000000-0005-0000-0000-0000A49B0000}"/>
    <cellStyle name="Porcentual 2 2 2 2 4 6" xfId="15151" xr:uid="{00000000-0005-0000-0000-0000A59B0000}"/>
    <cellStyle name="Porcentual 2 2 2 2 4 6 2" xfId="38338" xr:uid="{00000000-0005-0000-0000-0000A69B0000}"/>
    <cellStyle name="Porcentual 2 2 2 2 4 7" xfId="9842" xr:uid="{00000000-0005-0000-0000-0000A79B0000}"/>
    <cellStyle name="Porcentual 2 2 2 2 4 7 2" xfId="33023" xr:uid="{00000000-0005-0000-0000-0000A89B0000}"/>
    <cellStyle name="Porcentual 2 2 2 2 4 8" xfId="20469" xr:uid="{00000000-0005-0000-0000-0000A99B0000}"/>
    <cellStyle name="Porcentual 2 2 2 2 4 8 2" xfId="27713" xr:uid="{00000000-0005-0000-0000-0000AA9B0000}"/>
    <cellStyle name="Porcentual 2 2 2 2 4 9" xfId="22398" xr:uid="{00000000-0005-0000-0000-0000AB9B0000}"/>
    <cellStyle name="Porcentual 2 2 2 2 5" xfId="1015" xr:uid="{00000000-0005-0000-0000-0000AC9B0000}"/>
    <cellStyle name="Porcentual 2 2 2 2 5 10" xfId="5707" xr:uid="{00000000-0005-0000-0000-0000AD9B0000}"/>
    <cellStyle name="Porcentual 2 2 2 2 5 11" xfId="2966" xr:uid="{00000000-0005-0000-0000-0000AE9B0000}"/>
    <cellStyle name="Porcentual 2 2 2 2 5 2" xfId="1830" xr:uid="{00000000-0005-0000-0000-0000AF9B0000}"/>
    <cellStyle name="Porcentual 2 2 2 2 5 2 10" xfId="3778" xr:uid="{00000000-0005-0000-0000-0000B09B0000}"/>
    <cellStyle name="Porcentual 2 2 2 2 5 2 2" xfId="7389" xr:uid="{00000000-0005-0000-0000-0000B19B0000}"/>
    <cellStyle name="Porcentual 2 2 2 2 5 2 2 2" xfId="17743" xr:uid="{00000000-0005-0000-0000-0000B29B0000}"/>
    <cellStyle name="Porcentual 2 2 2 2 5 2 2 2 2" xfId="41055" xr:uid="{00000000-0005-0000-0000-0000B39B0000}"/>
    <cellStyle name="Porcentual 2 2 2 2 5 2 2 3" xfId="12557" xr:uid="{00000000-0005-0000-0000-0000B49B0000}"/>
    <cellStyle name="Porcentual 2 2 2 2 5 2 2 3 2" xfId="35740" xr:uid="{00000000-0005-0000-0000-0000B59B0000}"/>
    <cellStyle name="Porcentual 2 2 2 2 5 2 2 4" xfId="30430" xr:uid="{00000000-0005-0000-0000-0000B69B0000}"/>
    <cellStyle name="Porcentual 2 2 2 2 5 2 2 5" xfId="25115" xr:uid="{00000000-0005-0000-0000-0000B79B0000}"/>
    <cellStyle name="Porcentual 2 2 2 2 5 2 3" xfId="9033" xr:uid="{00000000-0005-0000-0000-0000B89B0000}"/>
    <cellStyle name="Porcentual 2 2 2 2 5 2 3 2" xfId="19478" xr:uid="{00000000-0005-0000-0000-0000B99B0000}"/>
    <cellStyle name="Porcentual 2 2 2 2 5 2 3 2 2" xfId="42823" xr:uid="{00000000-0005-0000-0000-0000BA9B0000}"/>
    <cellStyle name="Porcentual 2 2 2 2 5 2 3 3" xfId="14324" xr:uid="{00000000-0005-0000-0000-0000BB9B0000}"/>
    <cellStyle name="Porcentual 2 2 2 2 5 2 3 3 2" xfId="37508" xr:uid="{00000000-0005-0000-0000-0000BC9B0000}"/>
    <cellStyle name="Porcentual 2 2 2 2 5 2 3 4" xfId="32198" xr:uid="{00000000-0005-0000-0000-0000BD9B0000}"/>
    <cellStyle name="Porcentual 2 2 2 2 5 2 3 5" xfId="26883" xr:uid="{00000000-0005-0000-0000-0000BE9B0000}"/>
    <cellStyle name="Porcentual 2 2 2 2 5 2 4" xfId="16105" xr:uid="{00000000-0005-0000-0000-0000BF9B0000}"/>
    <cellStyle name="Porcentual 2 2 2 2 5 2 4 2" xfId="39292" xr:uid="{00000000-0005-0000-0000-0000C09B0000}"/>
    <cellStyle name="Porcentual 2 2 2 2 5 2 5" xfId="10796" xr:uid="{00000000-0005-0000-0000-0000C19B0000}"/>
    <cellStyle name="Porcentual 2 2 2 2 5 2 5 2" xfId="33977" xr:uid="{00000000-0005-0000-0000-0000C29B0000}"/>
    <cellStyle name="Porcentual 2 2 2 2 5 2 6" xfId="21423" xr:uid="{00000000-0005-0000-0000-0000C39B0000}"/>
    <cellStyle name="Porcentual 2 2 2 2 5 2 6 2" xfId="28667" xr:uid="{00000000-0005-0000-0000-0000C49B0000}"/>
    <cellStyle name="Porcentual 2 2 2 2 5 2 7" xfId="23352" xr:uid="{00000000-0005-0000-0000-0000C59B0000}"/>
    <cellStyle name="Porcentual 2 2 2 2 5 2 8" xfId="44618" xr:uid="{00000000-0005-0000-0000-0000C69B0000}"/>
    <cellStyle name="Porcentual 2 2 2 2 5 2 9" xfId="5708" xr:uid="{00000000-0005-0000-0000-0000C79B0000}"/>
    <cellStyle name="Porcentual 2 2 2 2 5 3" xfId="6589" xr:uid="{00000000-0005-0000-0000-0000C89B0000}"/>
    <cellStyle name="Porcentual 2 2 2 2 5 3 2" xfId="16991" xr:uid="{00000000-0005-0000-0000-0000C99B0000}"/>
    <cellStyle name="Porcentual 2 2 2 2 5 3 2 2" xfId="40243" xr:uid="{00000000-0005-0000-0000-0000CA9B0000}"/>
    <cellStyle name="Porcentual 2 2 2 2 5 3 3" xfId="11745" xr:uid="{00000000-0005-0000-0000-0000CB9B0000}"/>
    <cellStyle name="Porcentual 2 2 2 2 5 3 3 2" xfId="34928" xr:uid="{00000000-0005-0000-0000-0000CC9B0000}"/>
    <cellStyle name="Porcentual 2 2 2 2 5 3 4" xfId="29618" xr:uid="{00000000-0005-0000-0000-0000CD9B0000}"/>
    <cellStyle name="Porcentual 2 2 2 2 5 3 5" xfId="24303" xr:uid="{00000000-0005-0000-0000-0000CE9B0000}"/>
    <cellStyle name="Porcentual 2 2 2 2 5 4" xfId="8280" xr:uid="{00000000-0005-0000-0000-0000CF9B0000}"/>
    <cellStyle name="Porcentual 2 2 2 2 5 4 2" xfId="18666" xr:uid="{00000000-0005-0000-0000-0000D09B0000}"/>
    <cellStyle name="Porcentual 2 2 2 2 5 4 2 2" xfId="42011" xr:uid="{00000000-0005-0000-0000-0000D19B0000}"/>
    <cellStyle name="Porcentual 2 2 2 2 5 4 3" xfId="13512" xr:uid="{00000000-0005-0000-0000-0000D29B0000}"/>
    <cellStyle name="Porcentual 2 2 2 2 5 4 3 2" xfId="36696" xr:uid="{00000000-0005-0000-0000-0000D39B0000}"/>
    <cellStyle name="Porcentual 2 2 2 2 5 4 4" xfId="31386" xr:uid="{00000000-0005-0000-0000-0000D49B0000}"/>
    <cellStyle name="Porcentual 2 2 2 2 5 4 5" xfId="26071" xr:uid="{00000000-0005-0000-0000-0000D59B0000}"/>
    <cellStyle name="Porcentual 2 2 2 2 5 5" xfId="15293" xr:uid="{00000000-0005-0000-0000-0000D69B0000}"/>
    <cellStyle name="Porcentual 2 2 2 2 5 5 2" xfId="38480" xr:uid="{00000000-0005-0000-0000-0000D79B0000}"/>
    <cellStyle name="Porcentual 2 2 2 2 5 6" xfId="9984" xr:uid="{00000000-0005-0000-0000-0000D89B0000}"/>
    <cellStyle name="Porcentual 2 2 2 2 5 6 2" xfId="33165" xr:uid="{00000000-0005-0000-0000-0000D99B0000}"/>
    <cellStyle name="Porcentual 2 2 2 2 5 7" xfId="20611" xr:uid="{00000000-0005-0000-0000-0000DA9B0000}"/>
    <cellStyle name="Porcentual 2 2 2 2 5 7 2" xfId="27855" xr:uid="{00000000-0005-0000-0000-0000DB9B0000}"/>
    <cellStyle name="Porcentual 2 2 2 2 5 8" xfId="22540" xr:uid="{00000000-0005-0000-0000-0000DC9B0000}"/>
    <cellStyle name="Porcentual 2 2 2 2 5 9" xfId="43806" xr:uid="{00000000-0005-0000-0000-0000DD9B0000}"/>
    <cellStyle name="Porcentual 2 2 2 2 6" xfId="596" xr:uid="{00000000-0005-0000-0000-0000DE9B0000}"/>
    <cellStyle name="Porcentual 2 2 2 2 6 10" xfId="2560" xr:uid="{00000000-0005-0000-0000-0000DF9B0000}"/>
    <cellStyle name="Porcentual 2 2 2 2 6 2" xfId="6190" xr:uid="{00000000-0005-0000-0000-0000E09B0000}"/>
    <cellStyle name="Porcentual 2 2 2 2 6 2 2" xfId="16633" xr:uid="{00000000-0005-0000-0000-0000E19B0000}"/>
    <cellStyle name="Porcentual 2 2 2 2 6 2 2 2" xfId="39837" xr:uid="{00000000-0005-0000-0000-0000E29B0000}"/>
    <cellStyle name="Porcentual 2 2 2 2 6 2 3" xfId="11339" xr:uid="{00000000-0005-0000-0000-0000E39B0000}"/>
    <cellStyle name="Porcentual 2 2 2 2 6 2 3 2" xfId="34522" xr:uid="{00000000-0005-0000-0000-0000E49B0000}"/>
    <cellStyle name="Porcentual 2 2 2 2 6 2 4" xfId="29212" xr:uid="{00000000-0005-0000-0000-0000E59B0000}"/>
    <cellStyle name="Porcentual 2 2 2 2 6 2 5" xfId="23897" xr:uid="{00000000-0005-0000-0000-0000E69B0000}"/>
    <cellStyle name="Porcentual 2 2 2 2 6 3" xfId="7922" xr:uid="{00000000-0005-0000-0000-0000E79B0000}"/>
    <cellStyle name="Porcentual 2 2 2 2 6 3 2" xfId="18261" xr:uid="{00000000-0005-0000-0000-0000E89B0000}"/>
    <cellStyle name="Porcentual 2 2 2 2 6 3 2 2" xfId="41605" xr:uid="{00000000-0005-0000-0000-0000E99B0000}"/>
    <cellStyle name="Porcentual 2 2 2 2 6 3 3" xfId="13106" xr:uid="{00000000-0005-0000-0000-0000EA9B0000}"/>
    <cellStyle name="Porcentual 2 2 2 2 6 3 3 2" xfId="36290" xr:uid="{00000000-0005-0000-0000-0000EB9B0000}"/>
    <cellStyle name="Porcentual 2 2 2 2 6 3 4" xfId="30980" xr:uid="{00000000-0005-0000-0000-0000EC9B0000}"/>
    <cellStyle name="Porcentual 2 2 2 2 6 3 5" xfId="25665" xr:uid="{00000000-0005-0000-0000-0000ED9B0000}"/>
    <cellStyle name="Porcentual 2 2 2 2 6 4" xfId="14887" xr:uid="{00000000-0005-0000-0000-0000EE9B0000}"/>
    <cellStyle name="Porcentual 2 2 2 2 6 4 2" xfId="38074" xr:uid="{00000000-0005-0000-0000-0000EF9B0000}"/>
    <cellStyle name="Porcentual 2 2 2 2 6 5" xfId="9578" xr:uid="{00000000-0005-0000-0000-0000F09B0000}"/>
    <cellStyle name="Porcentual 2 2 2 2 6 5 2" xfId="32759" xr:uid="{00000000-0005-0000-0000-0000F19B0000}"/>
    <cellStyle name="Porcentual 2 2 2 2 6 6" xfId="20205" xr:uid="{00000000-0005-0000-0000-0000F29B0000}"/>
    <cellStyle name="Porcentual 2 2 2 2 6 6 2" xfId="27449" xr:uid="{00000000-0005-0000-0000-0000F39B0000}"/>
    <cellStyle name="Porcentual 2 2 2 2 6 7" xfId="22134" xr:uid="{00000000-0005-0000-0000-0000F49B0000}"/>
    <cellStyle name="Porcentual 2 2 2 2 6 8" xfId="43400" xr:uid="{00000000-0005-0000-0000-0000F59B0000}"/>
    <cellStyle name="Porcentual 2 2 2 2 6 9" xfId="5709" xr:uid="{00000000-0005-0000-0000-0000F69B0000}"/>
    <cellStyle name="Porcentual 2 2 2 2 7" xfId="1423" xr:uid="{00000000-0005-0000-0000-0000F79B0000}"/>
    <cellStyle name="Porcentual 2 2 2 2 7 10" xfId="3372" xr:uid="{00000000-0005-0000-0000-0000F89B0000}"/>
    <cellStyle name="Porcentual 2 2 2 2 7 2" xfId="6989" xr:uid="{00000000-0005-0000-0000-0000F99B0000}"/>
    <cellStyle name="Porcentual 2 2 2 2 7 2 2" xfId="17361" xr:uid="{00000000-0005-0000-0000-0000FA9B0000}"/>
    <cellStyle name="Porcentual 2 2 2 2 7 2 2 2" xfId="40649" xr:uid="{00000000-0005-0000-0000-0000FB9B0000}"/>
    <cellStyle name="Porcentual 2 2 2 2 7 2 3" xfId="12151" xr:uid="{00000000-0005-0000-0000-0000FC9B0000}"/>
    <cellStyle name="Porcentual 2 2 2 2 7 2 3 2" xfId="35334" xr:uid="{00000000-0005-0000-0000-0000FD9B0000}"/>
    <cellStyle name="Porcentual 2 2 2 2 7 2 4" xfId="30024" xr:uid="{00000000-0005-0000-0000-0000FE9B0000}"/>
    <cellStyle name="Porcentual 2 2 2 2 7 2 5" xfId="24709" xr:uid="{00000000-0005-0000-0000-0000FF9B0000}"/>
    <cellStyle name="Porcentual 2 2 2 2 7 3" xfId="8650" xr:uid="{00000000-0005-0000-0000-0000009C0000}"/>
    <cellStyle name="Porcentual 2 2 2 2 7 3 2" xfId="19072" xr:uid="{00000000-0005-0000-0000-0000019C0000}"/>
    <cellStyle name="Porcentual 2 2 2 2 7 3 2 2" xfId="42417" xr:uid="{00000000-0005-0000-0000-0000029C0000}"/>
    <cellStyle name="Porcentual 2 2 2 2 7 3 3" xfId="13918" xr:uid="{00000000-0005-0000-0000-0000039C0000}"/>
    <cellStyle name="Porcentual 2 2 2 2 7 3 3 2" xfId="37102" xr:uid="{00000000-0005-0000-0000-0000049C0000}"/>
    <cellStyle name="Porcentual 2 2 2 2 7 3 4" xfId="31792" xr:uid="{00000000-0005-0000-0000-0000059C0000}"/>
    <cellStyle name="Porcentual 2 2 2 2 7 3 5" xfId="26477" xr:uid="{00000000-0005-0000-0000-0000069C0000}"/>
    <cellStyle name="Porcentual 2 2 2 2 7 4" xfId="15699" xr:uid="{00000000-0005-0000-0000-0000079C0000}"/>
    <cellStyle name="Porcentual 2 2 2 2 7 4 2" xfId="38886" xr:uid="{00000000-0005-0000-0000-0000089C0000}"/>
    <cellStyle name="Porcentual 2 2 2 2 7 5" xfId="10390" xr:uid="{00000000-0005-0000-0000-0000099C0000}"/>
    <cellStyle name="Porcentual 2 2 2 2 7 5 2" xfId="33571" xr:uid="{00000000-0005-0000-0000-00000A9C0000}"/>
    <cellStyle name="Porcentual 2 2 2 2 7 6" xfId="21017" xr:uid="{00000000-0005-0000-0000-00000B9C0000}"/>
    <cellStyle name="Porcentual 2 2 2 2 7 6 2" xfId="28261" xr:uid="{00000000-0005-0000-0000-00000C9C0000}"/>
    <cellStyle name="Porcentual 2 2 2 2 7 7" xfId="22946" xr:uid="{00000000-0005-0000-0000-00000D9C0000}"/>
    <cellStyle name="Porcentual 2 2 2 2 7 8" xfId="44212" xr:uid="{00000000-0005-0000-0000-00000E9C0000}"/>
    <cellStyle name="Porcentual 2 2 2 2 7 9" xfId="5710" xr:uid="{00000000-0005-0000-0000-00000F9C0000}"/>
    <cellStyle name="Porcentual 2 2 2 2 8" xfId="6057" xr:uid="{00000000-0005-0000-0000-0000109C0000}"/>
    <cellStyle name="Porcentual 2 2 2 2 8 2" xfId="16512" xr:uid="{00000000-0005-0000-0000-0000119C0000}"/>
    <cellStyle name="Porcentual 2 2 2 2 8 2 2" xfId="39703" xr:uid="{00000000-0005-0000-0000-0000129C0000}"/>
    <cellStyle name="Porcentual 2 2 2 2 8 3" xfId="11205" xr:uid="{00000000-0005-0000-0000-0000139C0000}"/>
    <cellStyle name="Porcentual 2 2 2 2 8 3 2" xfId="34388" xr:uid="{00000000-0005-0000-0000-0000149C0000}"/>
    <cellStyle name="Porcentual 2 2 2 2 8 4" xfId="29078" xr:uid="{00000000-0005-0000-0000-0000159C0000}"/>
    <cellStyle name="Porcentual 2 2 2 2 8 5" xfId="23763" xr:uid="{00000000-0005-0000-0000-0000169C0000}"/>
    <cellStyle name="Porcentual 2 2 2 2 9" xfId="7801" xr:uid="{00000000-0005-0000-0000-0000179C0000}"/>
    <cellStyle name="Porcentual 2 2 2 2 9 2" xfId="18128" xr:uid="{00000000-0005-0000-0000-0000189C0000}"/>
    <cellStyle name="Porcentual 2 2 2 2 9 2 2" xfId="41471" xr:uid="{00000000-0005-0000-0000-0000199C0000}"/>
    <cellStyle name="Porcentual 2 2 2 2 9 3" xfId="12972" xr:uid="{00000000-0005-0000-0000-00001A9C0000}"/>
    <cellStyle name="Porcentual 2 2 2 2 9 3 2" xfId="36156" xr:uid="{00000000-0005-0000-0000-00001B9C0000}"/>
    <cellStyle name="Porcentual 2 2 2 2 9 4" xfId="30846" xr:uid="{00000000-0005-0000-0000-00001C9C0000}"/>
    <cellStyle name="Porcentual 2 2 2 2 9 5" xfId="25531" xr:uid="{00000000-0005-0000-0000-00001D9C0000}"/>
    <cellStyle name="Porcentual 2 2 2 3" xfId="485" xr:uid="{00000000-0005-0000-0000-00001E9C0000}"/>
    <cellStyle name="Porcentual 2 2 2 3 10" xfId="9467" xr:uid="{00000000-0005-0000-0000-00001F9C0000}"/>
    <cellStyle name="Porcentual 2 2 2 3 10 2" xfId="32648" xr:uid="{00000000-0005-0000-0000-0000209C0000}"/>
    <cellStyle name="Porcentual 2 2 2 3 11" xfId="20094" xr:uid="{00000000-0005-0000-0000-0000219C0000}"/>
    <cellStyle name="Porcentual 2 2 2 3 11 2" xfId="27338" xr:uid="{00000000-0005-0000-0000-0000229C0000}"/>
    <cellStyle name="Porcentual 2 2 2 3 12" xfId="22023" xr:uid="{00000000-0005-0000-0000-0000239C0000}"/>
    <cellStyle name="Porcentual 2 2 2 3 13" xfId="43289" xr:uid="{00000000-0005-0000-0000-0000249C0000}"/>
    <cellStyle name="Porcentual 2 2 2 3 14" xfId="5711" xr:uid="{00000000-0005-0000-0000-0000259C0000}"/>
    <cellStyle name="Porcentual 2 2 2 3 15" xfId="2449" xr:uid="{00000000-0005-0000-0000-0000269C0000}"/>
    <cellStyle name="Porcentual 2 2 2 3 2" xfId="757" xr:uid="{00000000-0005-0000-0000-0000279C0000}"/>
    <cellStyle name="Porcentual 2 2 2 3 2 10" xfId="43558" xr:uid="{00000000-0005-0000-0000-0000289C0000}"/>
    <cellStyle name="Porcentual 2 2 2 3 2 11" xfId="5712" xr:uid="{00000000-0005-0000-0000-0000299C0000}"/>
    <cellStyle name="Porcentual 2 2 2 3 2 12" xfId="2718" xr:uid="{00000000-0005-0000-0000-00002A9C0000}"/>
    <cellStyle name="Porcentual 2 2 2 3 2 2" xfId="1173" xr:uid="{00000000-0005-0000-0000-00002B9C0000}"/>
    <cellStyle name="Porcentual 2 2 2 3 2 2 10" xfId="5713" xr:uid="{00000000-0005-0000-0000-00002C9C0000}"/>
    <cellStyle name="Porcentual 2 2 2 3 2 2 11" xfId="3124" xr:uid="{00000000-0005-0000-0000-00002D9C0000}"/>
    <cellStyle name="Porcentual 2 2 2 3 2 2 2" xfId="1988" xr:uid="{00000000-0005-0000-0000-00002E9C0000}"/>
    <cellStyle name="Porcentual 2 2 2 3 2 2 2 10" xfId="3936" xr:uid="{00000000-0005-0000-0000-00002F9C0000}"/>
    <cellStyle name="Porcentual 2 2 2 3 2 2 2 2" xfId="7545" xr:uid="{00000000-0005-0000-0000-0000309C0000}"/>
    <cellStyle name="Porcentual 2 2 2 3 2 2 2 2 2" xfId="17889" xr:uid="{00000000-0005-0000-0000-0000319C0000}"/>
    <cellStyle name="Porcentual 2 2 2 3 2 2 2 2 2 2" xfId="41213" xr:uid="{00000000-0005-0000-0000-0000329C0000}"/>
    <cellStyle name="Porcentual 2 2 2 3 2 2 2 2 3" xfId="12715" xr:uid="{00000000-0005-0000-0000-0000339C0000}"/>
    <cellStyle name="Porcentual 2 2 2 3 2 2 2 2 3 2" xfId="35898" xr:uid="{00000000-0005-0000-0000-0000349C0000}"/>
    <cellStyle name="Porcentual 2 2 2 3 2 2 2 2 4" xfId="30588" xr:uid="{00000000-0005-0000-0000-0000359C0000}"/>
    <cellStyle name="Porcentual 2 2 2 3 2 2 2 2 5" xfId="25273" xr:uid="{00000000-0005-0000-0000-0000369C0000}"/>
    <cellStyle name="Porcentual 2 2 2 3 2 2 2 3" xfId="9179" xr:uid="{00000000-0005-0000-0000-0000379C0000}"/>
    <cellStyle name="Porcentual 2 2 2 3 2 2 2 3 2" xfId="19636" xr:uid="{00000000-0005-0000-0000-0000389C0000}"/>
    <cellStyle name="Porcentual 2 2 2 3 2 2 2 3 2 2" xfId="42981" xr:uid="{00000000-0005-0000-0000-0000399C0000}"/>
    <cellStyle name="Porcentual 2 2 2 3 2 2 2 3 3" xfId="14482" xr:uid="{00000000-0005-0000-0000-00003A9C0000}"/>
    <cellStyle name="Porcentual 2 2 2 3 2 2 2 3 3 2" xfId="37666" xr:uid="{00000000-0005-0000-0000-00003B9C0000}"/>
    <cellStyle name="Porcentual 2 2 2 3 2 2 2 3 4" xfId="32356" xr:uid="{00000000-0005-0000-0000-00003C9C0000}"/>
    <cellStyle name="Porcentual 2 2 2 3 2 2 2 3 5" xfId="27041" xr:uid="{00000000-0005-0000-0000-00003D9C0000}"/>
    <cellStyle name="Porcentual 2 2 2 3 2 2 2 4" xfId="16263" xr:uid="{00000000-0005-0000-0000-00003E9C0000}"/>
    <cellStyle name="Porcentual 2 2 2 3 2 2 2 4 2" xfId="39450" xr:uid="{00000000-0005-0000-0000-00003F9C0000}"/>
    <cellStyle name="Porcentual 2 2 2 3 2 2 2 5" xfId="10954" xr:uid="{00000000-0005-0000-0000-0000409C0000}"/>
    <cellStyle name="Porcentual 2 2 2 3 2 2 2 5 2" xfId="34135" xr:uid="{00000000-0005-0000-0000-0000419C0000}"/>
    <cellStyle name="Porcentual 2 2 2 3 2 2 2 6" xfId="21581" xr:uid="{00000000-0005-0000-0000-0000429C0000}"/>
    <cellStyle name="Porcentual 2 2 2 3 2 2 2 6 2" xfId="28825" xr:uid="{00000000-0005-0000-0000-0000439C0000}"/>
    <cellStyle name="Porcentual 2 2 2 3 2 2 2 7" xfId="23510" xr:uid="{00000000-0005-0000-0000-0000449C0000}"/>
    <cellStyle name="Porcentual 2 2 2 3 2 2 2 8" xfId="44776" xr:uid="{00000000-0005-0000-0000-0000459C0000}"/>
    <cellStyle name="Porcentual 2 2 2 3 2 2 2 9" xfId="5714" xr:uid="{00000000-0005-0000-0000-0000469C0000}"/>
    <cellStyle name="Porcentual 2 2 2 3 2 2 3" xfId="6745" xr:uid="{00000000-0005-0000-0000-0000479C0000}"/>
    <cellStyle name="Porcentual 2 2 2 3 2 2 3 2" xfId="17137" xr:uid="{00000000-0005-0000-0000-0000489C0000}"/>
    <cellStyle name="Porcentual 2 2 2 3 2 2 3 2 2" xfId="40401" xr:uid="{00000000-0005-0000-0000-0000499C0000}"/>
    <cellStyle name="Porcentual 2 2 2 3 2 2 3 3" xfId="11903" xr:uid="{00000000-0005-0000-0000-00004A9C0000}"/>
    <cellStyle name="Porcentual 2 2 2 3 2 2 3 3 2" xfId="35086" xr:uid="{00000000-0005-0000-0000-00004B9C0000}"/>
    <cellStyle name="Porcentual 2 2 2 3 2 2 3 4" xfId="29776" xr:uid="{00000000-0005-0000-0000-00004C9C0000}"/>
    <cellStyle name="Porcentual 2 2 2 3 2 2 3 5" xfId="24461" xr:uid="{00000000-0005-0000-0000-00004D9C0000}"/>
    <cellStyle name="Porcentual 2 2 2 3 2 2 4" xfId="8426" xr:uid="{00000000-0005-0000-0000-00004E9C0000}"/>
    <cellStyle name="Porcentual 2 2 2 3 2 2 4 2" xfId="18824" xr:uid="{00000000-0005-0000-0000-00004F9C0000}"/>
    <cellStyle name="Porcentual 2 2 2 3 2 2 4 2 2" xfId="42169" xr:uid="{00000000-0005-0000-0000-0000509C0000}"/>
    <cellStyle name="Porcentual 2 2 2 3 2 2 4 3" xfId="13670" xr:uid="{00000000-0005-0000-0000-0000519C0000}"/>
    <cellStyle name="Porcentual 2 2 2 3 2 2 4 3 2" xfId="36854" xr:uid="{00000000-0005-0000-0000-0000529C0000}"/>
    <cellStyle name="Porcentual 2 2 2 3 2 2 4 4" xfId="31544" xr:uid="{00000000-0005-0000-0000-0000539C0000}"/>
    <cellStyle name="Porcentual 2 2 2 3 2 2 4 5" xfId="26229" xr:uid="{00000000-0005-0000-0000-0000549C0000}"/>
    <cellStyle name="Porcentual 2 2 2 3 2 2 5" xfId="15451" xr:uid="{00000000-0005-0000-0000-0000559C0000}"/>
    <cellStyle name="Porcentual 2 2 2 3 2 2 5 2" xfId="38638" xr:uid="{00000000-0005-0000-0000-0000569C0000}"/>
    <cellStyle name="Porcentual 2 2 2 3 2 2 6" xfId="10142" xr:uid="{00000000-0005-0000-0000-0000579C0000}"/>
    <cellStyle name="Porcentual 2 2 2 3 2 2 6 2" xfId="33323" xr:uid="{00000000-0005-0000-0000-0000589C0000}"/>
    <cellStyle name="Porcentual 2 2 2 3 2 2 7" xfId="20769" xr:uid="{00000000-0005-0000-0000-0000599C0000}"/>
    <cellStyle name="Porcentual 2 2 2 3 2 2 7 2" xfId="28013" xr:uid="{00000000-0005-0000-0000-00005A9C0000}"/>
    <cellStyle name="Porcentual 2 2 2 3 2 2 8" xfId="22698" xr:uid="{00000000-0005-0000-0000-00005B9C0000}"/>
    <cellStyle name="Porcentual 2 2 2 3 2 2 9" xfId="43964" xr:uid="{00000000-0005-0000-0000-00005C9C0000}"/>
    <cellStyle name="Porcentual 2 2 2 3 2 3" xfId="1581" xr:uid="{00000000-0005-0000-0000-00005D9C0000}"/>
    <cellStyle name="Porcentual 2 2 2 3 2 3 10" xfId="3530" xr:uid="{00000000-0005-0000-0000-00005E9C0000}"/>
    <cellStyle name="Porcentual 2 2 2 3 2 3 2" xfId="7145" xr:uid="{00000000-0005-0000-0000-00005F9C0000}"/>
    <cellStyle name="Porcentual 2 2 2 3 2 3 2 2" xfId="17507" xr:uid="{00000000-0005-0000-0000-0000609C0000}"/>
    <cellStyle name="Porcentual 2 2 2 3 2 3 2 2 2" xfId="40807" xr:uid="{00000000-0005-0000-0000-0000619C0000}"/>
    <cellStyle name="Porcentual 2 2 2 3 2 3 2 3" xfId="12309" xr:uid="{00000000-0005-0000-0000-0000629C0000}"/>
    <cellStyle name="Porcentual 2 2 2 3 2 3 2 3 2" xfId="35492" xr:uid="{00000000-0005-0000-0000-0000639C0000}"/>
    <cellStyle name="Porcentual 2 2 2 3 2 3 2 4" xfId="30182" xr:uid="{00000000-0005-0000-0000-0000649C0000}"/>
    <cellStyle name="Porcentual 2 2 2 3 2 3 2 5" xfId="24867" xr:uid="{00000000-0005-0000-0000-0000659C0000}"/>
    <cellStyle name="Porcentual 2 2 2 3 2 3 3" xfId="8796" xr:uid="{00000000-0005-0000-0000-0000669C0000}"/>
    <cellStyle name="Porcentual 2 2 2 3 2 3 3 2" xfId="19230" xr:uid="{00000000-0005-0000-0000-0000679C0000}"/>
    <cellStyle name="Porcentual 2 2 2 3 2 3 3 2 2" xfId="42575" xr:uid="{00000000-0005-0000-0000-0000689C0000}"/>
    <cellStyle name="Porcentual 2 2 2 3 2 3 3 3" xfId="14076" xr:uid="{00000000-0005-0000-0000-0000699C0000}"/>
    <cellStyle name="Porcentual 2 2 2 3 2 3 3 3 2" xfId="37260" xr:uid="{00000000-0005-0000-0000-00006A9C0000}"/>
    <cellStyle name="Porcentual 2 2 2 3 2 3 3 4" xfId="31950" xr:uid="{00000000-0005-0000-0000-00006B9C0000}"/>
    <cellStyle name="Porcentual 2 2 2 3 2 3 3 5" xfId="26635" xr:uid="{00000000-0005-0000-0000-00006C9C0000}"/>
    <cellStyle name="Porcentual 2 2 2 3 2 3 4" xfId="15857" xr:uid="{00000000-0005-0000-0000-00006D9C0000}"/>
    <cellStyle name="Porcentual 2 2 2 3 2 3 4 2" xfId="39044" xr:uid="{00000000-0005-0000-0000-00006E9C0000}"/>
    <cellStyle name="Porcentual 2 2 2 3 2 3 5" xfId="10548" xr:uid="{00000000-0005-0000-0000-00006F9C0000}"/>
    <cellStyle name="Porcentual 2 2 2 3 2 3 5 2" xfId="33729" xr:uid="{00000000-0005-0000-0000-0000709C0000}"/>
    <cellStyle name="Porcentual 2 2 2 3 2 3 6" xfId="21175" xr:uid="{00000000-0005-0000-0000-0000719C0000}"/>
    <cellStyle name="Porcentual 2 2 2 3 2 3 6 2" xfId="28419" xr:uid="{00000000-0005-0000-0000-0000729C0000}"/>
    <cellStyle name="Porcentual 2 2 2 3 2 3 7" xfId="23104" xr:uid="{00000000-0005-0000-0000-0000739C0000}"/>
    <cellStyle name="Porcentual 2 2 2 3 2 3 8" xfId="44370" xr:uid="{00000000-0005-0000-0000-0000749C0000}"/>
    <cellStyle name="Porcentual 2 2 2 3 2 3 9" xfId="5715" xr:uid="{00000000-0005-0000-0000-0000759C0000}"/>
    <cellStyle name="Porcentual 2 2 2 3 2 4" xfId="6346" xr:uid="{00000000-0005-0000-0000-0000769C0000}"/>
    <cellStyle name="Porcentual 2 2 2 3 2 4 2" xfId="16779" xr:uid="{00000000-0005-0000-0000-0000779C0000}"/>
    <cellStyle name="Porcentual 2 2 2 3 2 4 2 2" xfId="39995" xr:uid="{00000000-0005-0000-0000-0000789C0000}"/>
    <cellStyle name="Porcentual 2 2 2 3 2 4 3" xfId="11497" xr:uid="{00000000-0005-0000-0000-0000799C0000}"/>
    <cellStyle name="Porcentual 2 2 2 3 2 4 3 2" xfId="34680" xr:uid="{00000000-0005-0000-0000-00007A9C0000}"/>
    <cellStyle name="Porcentual 2 2 2 3 2 4 4" xfId="29370" xr:uid="{00000000-0005-0000-0000-00007B9C0000}"/>
    <cellStyle name="Porcentual 2 2 2 3 2 4 5" xfId="24055" xr:uid="{00000000-0005-0000-0000-00007C9C0000}"/>
    <cellStyle name="Porcentual 2 2 2 3 2 5" xfId="8068" xr:uid="{00000000-0005-0000-0000-00007D9C0000}"/>
    <cellStyle name="Porcentual 2 2 2 3 2 5 2" xfId="18419" xr:uid="{00000000-0005-0000-0000-00007E9C0000}"/>
    <cellStyle name="Porcentual 2 2 2 3 2 5 2 2" xfId="41763" xr:uid="{00000000-0005-0000-0000-00007F9C0000}"/>
    <cellStyle name="Porcentual 2 2 2 3 2 5 3" xfId="13264" xr:uid="{00000000-0005-0000-0000-0000809C0000}"/>
    <cellStyle name="Porcentual 2 2 2 3 2 5 3 2" xfId="36448" xr:uid="{00000000-0005-0000-0000-0000819C0000}"/>
    <cellStyle name="Porcentual 2 2 2 3 2 5 4" xfId="31138" xr:uid="{00000000-0005-0000-0000-0000829C0000}"/>
    <cellStyle name="Porcentual 2 2 2 3 2 5 5" xfId="25823" xr:uid="{00000000-0005-0000-0000-0000839C0000}"/>
    <cellStyle name="Porcentual 2 2 2 3 2 6" xfId="15045" xr:uid="{00000000-0005-0000-0000-0000849C0000}"/>
    <cellStyle name="Porcentual 2 2 2 3 2 6 2" xfId="38232" xr:uid="{00000000-0005-0000-0000-0000859C0000}"/>
    <cellStyle name="Porcentual 2 2 2 3 2 7" xfId="9736" xr:uid="{00000000-0005-0000-0000-0000869C0000}"/>
    <cellStyle name="Porcentual 2 2 2 3 2 7 2" xfId="32917" xr:uid="{00000000-0005-0000-0000-0000879C0000}"/>
    <cellStyle name="Porcentual 2 2 2 3 2 8" xfId="20363" xr:uid="{00000000-0005-0000-0000-0000889C0000}"/>
    <cellStyle name="Porcentual 2 2 2 3 2 8 2" xfId="27607" xr:uid="{00000000-0005-0000-0000-0000899C0000}"/>
    <cellStyle name="Porcentual 2 2 2 3 2 9" xfId="22292" xr:uid="{00000000-0005-0000-0000-00008A9C0000}"/>
    <cellStyle name="Porcentual 2 2 2 3 3" xfId="894" xr:uid="{00000000-0005-0000-0000-00008B9C0000}"/>
    <cellStyle name="Porcentual 2 2 2 3 3 10" xfId="43687" xr:uid="{00000000-0005-0000-0000-00008C9C0000}"/>
    <cellStyle name="Porcentual 2 2 2 3 3 11" xfId="5716" xr:uid="{00000000-0005-0000-0000-00008D9C0000}"/>
    <cellStyle name="Porcentual 2 2 2 3 3 12" xfId="2847" xr:uid="{00000000-0005-0000-0000-00008E9C0000}"/>
    <cellStyle name="Porcentual 2 2 2 3 3 2" xfId="1302" xr:uid="{00000000-0005-0000-0000-00008F9C0000}"/>
    <cellStyle name="Porcentual 2 2 2 3 3 2 10" xfId="5717" xr:uid="{00000000-0005-0000-0000-0000909C0000}"/>
    <cellStyle name="Porcentual 2 2 2 3 3 2 11" xfId="3253" xr:uid="{00000000-0005-0000-0000-0000919C0000}"/>
    <cellStyle name="Porcentual 2 2 2 3 3 2 2" xfId="2117" xr:uid="{00000000-0005-0000-0000-0000929C0000}"/>
    <cellStyle name="Porcentual 2 2 2 3 3 2 2 10" xfId="4065" xr:uid="{00000000-0005-0000-0000-0000939C0000}"/>
    <cellStyle name="Porcentual 2 2 2 3 3 2 2 2" xfId="7672" xr:uid="{00000000-0005-0000-0000-0000949C0000}"/>
    <cellStyle name="Porcentual 2 2 2 3 3 2 2 2 2" xfId="18006" xr:uid="{00000000-0005-0000-0000-0000959C0000}"/>
    <cellStyle name="Porcentual 2 2 2 3 3 2 2 2 2 2" xfId="41342" xr:uid="{00000000-0005-0000-0000-0000969C0000}"/>
    <cellStyle name="Porcentual 2 2 2 3 3 2 2 2 3" xfId="12844" xr:uid="{00000000-0005-0000-0000-0000979C0000}"/>
    <cellStyle name="Porcentual 2 2 2 3 3 2 2 2 3 2" xfId="36027" xr:uid="{00000000-0005-0000-0000-0000989C0000}"/>
    <cellStyle name="Porcentual 2 2 2 3 3 2 2 2 4" xfId="30717" xr:uid="{00000000-0005-0000-0000-0000999C0000}"/>
    <cellStyle name="Porcentual 2 2 2 3 3 2 2 2 5" xfId="25402" xr:uid="{00000000-0005-0000-0000-00009A9C0000}"/>
    <cellStyle name="Porcentual 2 2 2 3 3 2 2 3" xfId="9296" xr:uid="{00000000-0005-0000-0000-00009B9C0000}"/>
    <cellStyle name="Porcentual 2 2 2 3 3 2 2 3 2" xfId="19765" xr:uid="{00000000-0005-0000-0000-00009C9C0000}"/>
    <cellStyle name="Porcentual 2 2 2 3 3 2 2 3 2 2" xfId="43110" xr:uid="{00000000-0005-0000-0000-00009D9C0000}"/>
    <cellStyle name="Porcentual 2 2 2 3 3 2 2 3 3" xfId="14611" xr:uid="{00000000-0005-0000-0000-00009E9C0000}"/>
    <cellStyle name="Porcentual 2 2 2 3 3 2 2 3 3 2" xfId="37795" xr:uid="{00000000-0005-0000-0000-00009F9C0000}"/>
    <cellStyle name="Porcentual 2 2 2 3 3 2 2 3 4" xfId="32485" xr:uid="{00000000-0005-0000-0000-0000A09C0000}"/>
    <cellStyle name="Porcentual 2 2 2 3 3 2 2 3 5" xfId="27170" xr:uid="{00000000-0005-0000-0000-0000A19C0000}"/>
    <cellStyle name="Porcentual 2 2 2 3 3 2 2 4" xfId="16392" xr:uid="{00000000-0005-0000-0000-0000A29C0000}"/>
    <cellStyle name="Porcentual 2 2 2 3 3 2 2 4 2" xfId="39579" xr:uid="{00000000-0005-0000-0000-0000A39C0000}"/>
    <cellStyle name="Porcentual 2 2 2 3 3 2 2 5" xfId="11083" xr:uid="{00000000-0005-0000-0000-0000A49C0000}"/>
    <cellStyle name="Porcentual 2 2 2 3 3 2 2 5 2" xfId="34264" xr:uid="{00000000-0005-0000-0000-0000A59C0000}"/>
    <cellStyle name="Porcentual 2 2 2 3 3 2 2 6" xfId="21710" xr:uid="{00000000-0005-0000-0000-0000A69C0000}"/>
    <cellStyle name="Porcentual 2 2 2 3 3 2 2 6 2" xfId="28954" xr:uid="{00000000-0005-0000-0000-0000A79C0000}"/>
    <cellStyle name="Porcentual 2 2 2 3 3 2 2 7" xfId="23639" xr:uid="{00000000-0005-0000-0000-0000A89C0000}"/>
    <cellStyle name="Porcentual 2 2 2 3 3 2 2 8" xfId="44905" xr:uid="{00000000-0005-0000-0000-0000A99C0000}"/>
    <cellStyle name="Porcentual 2 2 2 3 3 2 2 9" xfId="5718" xr:uid="{00000000-0005-0000-0000-0000AA9C0000}"/>
    <cellStyle name="Porcentual 2 2 2 3 3 2 3" xfId="6872" xr:uid="{00000000-0005-0000-0000-0000AB9C0000}"/>
    <cellStyle name="Porcentual 2 2 2 3 3 2 3 2" xfId="17242" xr:uid="{00000000-0005-0000-0000-0000AC9C0000}"/>
    <cellStyle name="Porcentual 2 2 2 3 3 2 3 2 2" xfId="40530" xr:uid="{00000000-0005-0000-0000-0000AD9C0000}"/>
    <cellStyle name="Porcentual 2 2 2 3 3 2 3 3" xfId="12032" xr:uid="{00000000-0005-0000-0000-0000AE9C0000}"/>
    <cellStyle name="Porcentual 2 2 2 3 3 2 3 3 2" xfId="35215" xr:uid="{00000000-0005-0000-0000-0000AF9C0000}"/>
    <cellStyle name="Porcentual 2 2 2 3 3 2 3 4" xfId="29905" xr:uid="{00000000-0005-0000-0000-0000B09C0000}"/>
    <cellStyle name="Porcentual 2 2 2 3 3 2 3 5" xfId="24590" xr:uid="{00000000-0005-0000-0000-0000B19C0000}"/>
    <cellStyle name="Porcentual 2 2 2 3 3 2 4" xfId="8531" xr:uid="{00000000-0005-0000-0000-0000B29C0000}"/>
    <cellStyle name="Porcentual 2 2 2 3 3 2 4 2" xfId="18953" xr:uid="{00000000-0005-0000-0000-0000B39C0000}"/>
    <cellStyle name="Porcentual 2 2 2 3 3 2 4 2 2" xfId="42298" xr:uid="{00000000-0005-0000-0000-0000B49C0000}"/>
    <cellStyle name="Porcentual 2 2 2 3 3 2 4 3" xfId="13799" xr:uid="{00000000-0005-0000-0000-0000B59C0000}"/>
    <cellStyle name="Porcentual 2 2 2 3 3 2 4 3 2" xfId="36983" xr:uid="{00000000-0005-0000-0000-0000B69C0000}"/>
    <cellStyle name="Porcentual 2 2 2 3 3 2 4 4" xfId="31673" xr:uid="{00000000-0005-0000-0000-0000B79C0000}"/>
    <cellStyle name="Porcentual 2 2 2 3 3 2 4 5" xfId="26358" xr:uid="{00000000-0005-0000-0000-0000B89C0000}"/>
    <cellStyle name="Porcentual 2 2 2 3 3 2 5" xfId="15580" xr:uid="{00000000-0005-0000-0000-0000B99C0000}"/>
    <cellStyle name="Porcentual 2 2 2 3 3 2 5 2" xfId="38767" xr:uid="{00000000-0005-0000-0000-0000BA9C0000}"/>
    <cellStyle name="Porcentual 2 2 2 3 3 2 6" xfId="10271" xr:uid="{00000000-0005-0000-0000-0000BB9C0000}"/>
    <cellStyle name="Porcentual 2 2 2 3 3 2 6 2" xfId="33452" xr:uid="{00000000-0005-0000-0000-0000BC9C0000}"/>
    <cellStyle name="Porcentual 2 2 2 3 3 2 7" xfId="20898" xr:uid="{00000000-0005-0000-0000-0000BD9C0000}"/>
    <cellStyle name="Porcentual 2 2 2 3 3 2 7 2" xfId="28142" xr:uid="{00000000-0005-0000-0000-0000BE9C0000}"/>
    <cellStyle name="Porcentual 2 2 2 3 3 2 8" xfId="22827" xr:uid="{00000000-0005-0000-0000-0000BF9C0000}"/>
    <cellStyle name="Porcentual 2 2 2 3 3 2 9" xfId="44093" xr:uid="{00000000-0005-0000-0000-0000C09C0000}"/>
    <cellStyle name="Porcentual 2 2 2 3 3 3" xfId="1710" xr:uid="{00000000-0005-0000-0000-0000C19C0000}"/>
    <cellStyle name="Porcentual 2 2 2 3 3 3 10" xfId="3659" xr:uid="{00000000-0005-0000-0000-0000C29C0000}"/>
    <cellStyle name="Porcentual 2 2 2 3 3 3 2" xfId="7272" xr:uid="{00000000-0005-0000-0000-0000C39C0000}"/>
    <cellStyle name="Porcentual 2 2 2 3 3 3 2 2" xfId="17624" xr:uid="{00000000-0005-0000-0000-0000C49C0000}"/>
    <cellStyle name="Porcentual 2 2 2 3 3 3 2 2 2" xfId="40936" xr:uid="{00000000-0005-0000-0000-0000C59C0000}"/>
    <cellStyle name="Porcentual 2 2 2 3 3 3 2 3" xfId="12438" xr:uid="{00000000-0005-0000-0000-0000C69C0000}"/>
    <cellStyle name="Porcentual 2 2 2 3 3 3 2 3 2" xfId="35621" xr:uid="{00000000-0005-0000-0000-0000C79C0000}"/>
    <cellStyle name="Porcentual 2 2 2 3 3 3 2 4" xfId="30311" xr:uid="{00000000-0005-0000-0000-0000C89C0000}"/>
    <cellStyle name="Porcentual 2 2 2 3 3 3 2 5" xfId="24996" xr:uid="{00000000-0005-0000-0000-0000C99C0000}"/>
    <cellStyle name="Porcentual 2 2 2 3 3 3 3" xfId="8913" xr:uid="{00000000-0005-0000-0000-0000CA9C0000}"/>
    <cellStyle name="Porcentual 2 2 2 3 3 3 3 2" xfId="19359" xr:uid="{00000000-0005-0000-0000-0000CB9C0000}"/>
    <cellStyle name="Porcentual 2 2 2 3 3 3 3 2 2" xfId="42704" xr:uid="{00000000-0005-0000-0000-0000CC9C0000}"/>
    <cellStyle name="Porcentual 2 2 2 3 3 3 3 3" xfId="14205" xr:uid="{00000000-0005-0000-0000-0000CD9C0000}"/>
    <cellStyle name="Porcentual 2 2 2 3 3 3 3 3 2" xfId="37389" xr:uid="{00000000-0005-0000-0000-0000CE9C0000}"/>
    <cellStyle name="Porcentual 2 2 2 3 3 3 3 4" xfId="32079" xr:uid="{00000000-0005-0000-0000-0000CF9C0000}"/>
    <cellStyle name="Porcentual 2 2 2 3 3 3 3 5" xfId="26764" xr:uid="{00000000-0005-0000-0000-0000D09C0000}"/>
    <cellStyle name="Porcentual 2 2 2 3 3 3 4" xfId="15986" xr:uid="{00000000-0005-0000-0000-0000D19C0000}"/>
    <cellStyle name="Porcentual 2 2 2 3 3 3 4 2" xfId="39173" xr:uid="{00000000-0005-0000-0000-0000D29C0000}"/>
    <cellStyle name="Porcentual 2 2 2 3 3 3 5" xfId="10677" xr:uid="{00000000-0005-0000-0000-0000D39C0000}"/>
    <cellStyle name="Porcentual 2 2 2 3 3 3 5 2" xfId="33858" xr:uid="{00000000-0005-0000-0000-0000D49C0000}"/>
    <cellStyle name="Porcentual 2 2 2 3 3 3 6" xfId="21304" xr:uid="{00000000-0005-0000-0000-0000D59C0000}"/>
    <cellStyle name="Porcentual 2 2 2 3 3 3 6 2" xfId="28548" xr:uid="{00000000-0005-0000-0000-0000D69C0000}"/>
    <cellStyle name="Porcentual 2 2 2 3 3 3 7" xfId="23233" xr:uid="{00000000-0005-0000-0000-0000D79C0000}"/>
    <cellStyle name="Porcentual 2 2 2 3 3 3 8" xfId="44499" xr:uid="{00000000-0005-0000-0000-0000D89C0000}"/>
    <cellStyle name="Porcentual 2 2 2 3 3 3 9" xfId="5719" xr:uid="{00000000-0005-0000-0000-0000D99C0000}"/>
    <cellStyle name="Porcentual 2 2 2 3 3 4" xfId="6473" xr:uid="{00000000-0005-0000-0000-0000DA9C0000}"/>
    <cellStyle name="Porcentual 2 2 2 3 3 4 2" xfId="16884" xr:uid="{00000000-0005-0000-0000-0000DB9C0000}"/>
    <cellStyle name="Porcentual 2 2 2 3 3 4 2 2" xfId="40124" xr:uid="{00000000-0005-0000-0000-0000DC9C0000}"/>
    <cellStyle name="Porcentual 2 2 2 3 3 4 3" xfId="11626" xr:uid="{00000000-0005-0000-0000-0000DD9C0000}"/>
    <cellStyle name="Porcentual 2 2 2 3 3 4 3 2" xfId="34809" xr:uid="{00000000-0005-0000-0000-0000DE9C0000}"/>
    <cellStyle name="Porcentual 2 2 2 3 3 4 4" xfId="29499" xr:uid="{00000000-0005-0000-0000-0000DF9C0000}"/>
    <cellStyle name="Porcentual 2 2 2 3 3 4 5" xfId="24184" xr:uid="{00000000-0005-0000-0000-0000E09C0000}"/>
    <cellStyle name="Porcentual 2 2 2 3 3 5" xfId="8173" xr:uid="{00000000-0005-0000-0000-0000E19C0000}"/>
    <cellStyle name="Porcentual 2 2 2 3 3 5 2" xfId="18548" xr:uid="{00000000-0005-0000-0000-0000E29C0000}"/>
    <cellStyle name="Porcentual 2 2 2 3 3 5 2 2" xfId="41892" xr:uid="{00000000-0005-0000-0000-0000E39C0000}"/>
    <cellStyle name="Porcentual 2 2 2 3 3 5 3" xfId="13393" xr:uid="{00000000-0005-0000-0000-0000E49C0000}"/>
    <cellStyle name="Porcentual 2 2 2 3 3 5 3 2" xfId="36577" xr:uid="{00000000-0005-0000-0000-0000E59C0000}"/>
    <cellStyle name="Porcentual 2 2 2 3 3 5 4" xfId="31267" xr:uid="{00000000-0005-0000-0000-0000E69C0000}"/>
    <cellStyle name="Porcentual 2 2 2 3 3 5 5" xfId="25952" xr:uid="{00000000-0005-0000-0000-0000E79C0000}"/>
    <cellStyle name="Porcentual 2 2 2 3 3 6" xfId="15174" xr:uid="{00000000-0005-0000-0000-0000E89C0000}"/>
    <cellStyle name="Porcentual 2 2 2 3 3 6 2" xfId="38361" xr:uid="{00000000-0005-0000-0000-0000E99C0000}"/>
    <cellStyle name="Porcentual 2 2 2 3 3 7" xfId="9865" xr:uid="{00000000-0005-0000-0000-0000EA9C0000}"/>
    <cellStyle name="Porcentual 2 2 2 3 3 7 2" xfId="33046" xr:uid="{00000000-0005-0000-0000-0000EB9C0000}"/>
    <cellStyle name="Porcentual 2 2 2 3 3 8" xfId="20492" xr:uid="{00000000-0005-0000-0000-0000EC9C0000}"/>
    <cellStyle name="Porcentual 2 2 2 3 3 8 2" xfId="27736" xr:uid="{00000000-0005-0000-0000-0000ED9C0000}"/>
    <cellStyle name="Porcentual 2 2 2 3 3 9" xfId="22421" xr:uid="{00000000-0005-0000-0000-0000EE9C0000}"/>
    <cellStyle name="Porcentual 2 2 2 3 4" xfId="1038" xr:uid="{00000000-0005-0000-0000-0000EF9C0000}"/>
    <cellStyle name="Porcentual 2 2 2 3 4 10" xfId="5720" xr:uid="{00000000-0005-0000-0000-0000F09C0000}"/>
    <cellStyle name="Porcentual 2 2 2 3 4 11" xfId="2989" xr:uid="{00000000-0005-0000-0000-0000F19C0000}"/>
    <cellStyle name="Porcentual 2 2 2 3 4 2" xfId="1853" xr:uid="{00000000-0005-0000-0000-0000F29C0000}"/>
    <cellStyle name="Porcentual 2 2 2 3 4 2 10" xfId="3801" xr:uid="{00000000-0005-0000-0000-0000F39C0000}"/>
    <cellStyle name="Porcentual 2 2 2 3 4 2 2" xfId="7412" xr:uid="{00000000-0005-0000-0000-0000F49C0000}"/>
    <cellStyle name="Porcentual 2 2 2 3 4 2 2 2" xfId="17766" xr:uid="{00000000-0005-0000-0000-0000F59C0000}"/>
    <cellStyle name="Porcentual 2 2 2 3 4 2 2 2 2" xfId="41078" xr:uid="{00000000-0005-0000-0000-0000F69C0000}"/>
    <cellStyle name="Porcentual 2 2 2 3 4 2 2 3" xfId="12580" xr:uid="{00000000-0005-0000-0000-0000F79C0000}"/>
    <cellStyle name="Porcentual 2 2 2 3 4 2 2 3 2" xfId="35763" xr:uid="{00000000-0005-0000-0000-0000F89C0000}"/>
    <cellStyle name="Porcentual 2 2 2 3 4 2 2 4" xfId="30453" xr:uid="{00000000-0005-0000-0000-0000F99C0000}"/>
    <cellStyle name="Porcentual 2 2 2 3 4 2 2 5" xfId="25138" xr:uid="{00000000-0005-0000-0000-0000FA9C0000}"/>
    <cellStyle name="Porcentual 2 2 2 3 4 2 3" xfId="9056" xr:uid="{00000000-0005-0000-0000-0000FB9C0000}"/>
    <cellStyle name="Porcentual 2 2 2 3 4 2 3 2" xfId="19501" xr:uid="{00000000-0005-0000-0000-0000FC9C0000}"/>
    <cellStyle name="Porcentual 2 2 2 3 4 2 3 2 2" xfId="42846" xr:uid="{00000000-0005-0000-0000-0000FD9C0000}"/>
    <cellStyle name="Porcentual 2 2 2 3 4 2 3 3" xfId="14347" xr:uid="{00000000-0005-0000-0000-0000FE9C0000}"/>
    <cellStyle name="Porcentual 2 2 2 3 4 2 3 3 2" xfId="37531" xr:uid="{00000000-0005-0000-0000-0000FF9C0000}"/>
    <cellStyle name="Porcentual 2 2 2 3 4 2 3 4" xfId="32221" xr:uid="{00000000-0005-0000-0000-0000009D0000}"/>
    <cellStyle name="Porcentual 2 2 2 3 4 2 3 5" xfId="26906" xr:uid="{00000000-0005-0000-0000-0000019D0000}"/>
    <cellStyle name="Porcentual 2 2 2 3 4 2 4" xfId="16128" xr:uid="{00000000-0005-0000-0000-0000029D0000}"/>
    <cellStyle name="Porcentual 2 2 2 3 4 2 4 2" xfId="39315" xr:uid="{00000000-0005-0000-0000-0000039D0000}"/>
    <cellStyle name="Porcentual 2 2 2 3 4 2 5" xfId="10819" xr:uid="{00000000-0005-0000-0000-0000049D0000}"/>
    <cellStyle name="Porcentual 2 2 2 3 4 2 5 2" xfId="34000" xr:uid="{00000000-0005-0000-0000-0000059D0000}"/>
    <cellStyle name="Porcentual 2 2 2 3 4 2 6" xfId="21446" xr:uid="{00000000-0005-0000-0000-0000069D0000}"/>
    <cellStyle name="Porcentual 2 2 2 3 4 2 6 2" xfId="28690" xr:uid="{00000000-0005-0000-0000-0000079D0000}"/>
    <cellStyle name="Porcentual 2 2 2 3 4 2 7" xfId="23375" xr:uid="{00000000-0005-0000-0000-0000089D0000}"/>
    <cellStyle name="Porcentual 2 2 2 3 4 2 8" xfId="44641" xr:uid="{00000000-0005-0000-0000-0000099D0000}"/>
    <cellStyle name="Porcentual 2 2 2 3 4 2 9" xfId="5721" xr:uid="{00000000-0005-0000-0000-00000A9D0000}"/>
    <cellStyle name="Porcentual 2 2 2 3 4 3" xfId="6612" xr:uid="{00000000-0005-0000-0000-00000B9D0000}"/>
    <cellStyle name="Porcentual 2 2 2 3 4 3 2" xfId="17014" xr:uid="{00000000-0005-0000-0000-00000C9D0000}"/>
    <cellStyle name="Porcentual 2 2 2 3 4 3 2 2" xfId="40266" xr:uid="{00000000-0005-0000-0000-00000D9D0000}"/>
    <cellStyle name="Porcentual 2 2 2 3 4 3 3" xfId="11768" xr:uid="{00000000-0005-0000-0000-00000E9D0000}"/>
    <cellStyle name="Porcentual 2 2 2 3 4 3 3 2" xfId="34951" xr:uid="{00000000-0005-0000-0000-00000F9D0000}"/>
    <cellStyle name="Porcentual 2 2 2 3 4 3 4" xfId="29641" xr:uid="{00000000-0005-0000-0000-0000109D0000}"/>
    <cellStyle name="Porcentual 2 2 2 3 4 3 5" xfId="24326" xr:uid="{00000000-0005-0000-0000-0000119D0000}"/>
    <cellStyle name="Porcentual 2 2 2 3 4 4" xfId="8303" xr:uid="{00000000-0005-0000-0000-0000129D0000}"/>
    <cellStyle name="Porcentual 2 2 2 3 4 4 2" xfId="18689" xr:uid="{00000000-0005-0000-0000-0000139D0000}"/>
    <cellStyle name="Porcentual 2 2 2 3 4 4 2 2" xfId="42034" xr:uid="{00000000-0005-0000-0000-0000149D0000}"/>
    <cellStyle name="Porcentual 2 2 2 3 4 4 3" xfId="13535" xr:uid="{00000000-0005-0000-0000-0000159D0000}"/>
    <cellStyle name="Porcentual 2 2 2 3 4 4 3 2" xfId="36719" xr:uid="{00000000-0005-0000-0000-0000169D0000}"/>
    <cellStyle name="Porcentual 2 2 2 3 4 4 4" xfId="31409" xr:uid="{00000000-0005-0000-0000-0000179D0000}"/>
    <cellStyle name="Porcentual 2 2 2 3 4 4 5" xfId="26094" xr:uid="{00000000-0005-0000-0000-0000189D0000}"/>
    <cellStyle name="Porcentual 2 2 2 3 4 5" xfId="15316" xr:uid="{00000000-0005-0000-0000-0000199D0000}"/>
    <cellStyle name="Porcentual 2 2 2 3 4 5 2" xfId="38503" xr:uid="{00000000-0005-0000-0000-00001A9D0000}"/>
    <cellStyle name="Porcentual 2 2 2 3 4 6" xfId="10007" xr:uid="{00000000-0005-0000-0000-00001B9D0000}"/>
    <cellStyle name="Porcentual 2 2 2 3 4 6 2" xfId="33188" xr:uid="{00000000-0005-0000-0000-00001C9D0000}"/>
    <cellStyle name="Porcentual 2 2 2 3 4 7" xfId="20634" xr:uid="{00000000-0005-0000-0000-00001D9D0000}"/>
    <cellStyle name="Porcentual 2 2 2 3 4 7 2" xfId="27878" xr:uid="{00000000-0005-0000-0000-00001E9D0000}"/>
    <cellStyle name="Porcentual 2 2 2 3 4 8" xfId="22563" xr:uid="{00000000-0005-0000-0000-00001F9D0000}"/>
    <cellStyle name="Porcentual 2 2 2 3 4 9" xfId="43829" xr:uid="{00000000-0005-0000-0000-0000209D0000}"/>
    <cellStyle name="Porcentual 2 2 2 3 5" xfId="619" xr:uid="{00000000-0005-0000-0000-0000219D0000}"/>
    <cellStyle name="Porcentual 2 2 2 3 5 10" xfId="2583" xr:uid="{00000000-0005-0000-0000-0000229D0000}"/>
    <cellStyle name="Porcentual 2 2 2 3 5 2" xfId="6213" xr:uid="{00000000-0005-0000-0000-0000239D0000}"/>
    <cellStyle name="Porcentual 2 2 2 3 5 2 2" xfId="16656" xr:uid="{00000000-0005-0000-0000-0000249D0000}"/>
    <cellStyle name="Porcentual 2 2 2 3 5 2 2 2" xfId="39860" xr:uid="{00000000-0005-0000-0000-0000259D0000}"/>
    <cellStyle name="Porcentual 2 2 2 3 5 2 3" xfId="11362" xr:uid="{00000000-0005-0000-0000-0000269D0000}"/>
    <cellStyle name="Porcentual 2 2 2 3 5 2 3 2" xfId="34545" xr:uid="{00000000-0005-0000-0000-0000279D0000}"/>
    <cellStyle name="Porcentual 2 2 2 3 5 2 4" xfId="29235" xr:uid="{00000000-0005-0000-0000-0000289D0000}"/>
    <cellStyle name="Porcentual 2 2 2 3 5 2 5" xfId="23920" xr:uid="{00000000-0005-0000-0000-0000299D0000}"/>
    <cellStyle name="Porcentual 2 2 2 3 5 3" xfId="7945" xr:uid="{00000000-0005-0000-0000-00002A9D0000}"/>
    <cellStyle name="Porcentual 2 2 2 3 5 3 2" xfId="18284" xr:uid="{00000000-0005-0000-0000-00002B9D0000}"/>
    <cellStyle name="Porcentual 2 2 2 3 5 3 2 2" xfId="41628" xr:uid="{00000000-0005-0000-0000-00002C9D0000}"/>
    <cellStyle name="Porcentual 2 2 2 3 5 3 3" xfId="13129" xr:uid="{00000000-0005-0000-0000-00002D9D0000}"/>
    <cellStyle name="Porcentual 2 2 2 3 5 3 3 2" xfId="36313" xr:uid="{00000000-0005-0000-0000-00002E9D0000}"/>
    <cellStyle name="Porcentual 2 2 2 3 5 3 4" xfId="31003" xr:uid="{00000000-0005-0000-0000-00002F9D0000}"/>
    <cellStyle name="Porcentual 2 2 2 3 5 3 5" xfId="25688" xr:uid="{00000000-0005-0000-0000-0000309D0000}"/>
    <cellStyle name="Porcentual 2 2 2 3 5 4" xfId="14910" xr:uid="{00000000-0005-0000-0000-0000319D0000}"/>
    <cellStyle name="Porcentual 2 2 2 3 5 4 2" xfId="38097" xr:uid="{00000000-0005-0000-0000-0000329D0000}"/>
    <cellStyle name="Porcentual 2 2 2 3 5 5" xfId="9601" xr:uid="{00000000-0005-0000-0000-0000339D0000}"/>
    <cellStyle name="Porcentual 2 2 2 3 5 5 2" xfId="32782" xr:uid="{00000000-0005-0000-0000-0000349D0000}"/>
    <cellStyle name="Porcentual 2 2 2 3 5 6" xfId="20228" xr:uid="{00000000-0005-0000-0000-0000359D0000}"/>
    <cellStyle name="Porcentual 2 2 2 3 5 6 2" xfId="27472" xr:uid="{00000000-0005-0000-0000-0000369D0000}"/>
    <cellStyle name="Porcentual 2 2 2 3 5 7" xfId="22157" xr:uid="{00000000-0005-0000-0000-0000379D0000}"/>
    <cellStyle name="Porcentual 2 2 2 3 5 8" xfId="43423" xr:uid="{00000000-0005-0000-0000-0000389D0000}"/>
    <cellStyle name="Porcentual 2 2 2 3 5 9" xfId="5722" xr:uid="{00000000-0005-0000-0000-0000399D0000}"/>
    <cellStyle name="Porcentual 2 2 2 3 6" xfId="1446" xr:uid="{00000000-0005-0000-0000-00003A9D0000}"/>
    <cellStyle name="Porcentual 2 2 2 3 6 10" xfId="3395" xr:uid="{00000000-0005-0000-0000-00003B9D0000}"/>
    <cellStyle name="Porcentual 2 2 2 3 6 2" xfId="7012" xr:uid="{00000000-0005-0000-0000-00003C9D0000}"/>
    <cellStyle name="Porcentual 2 2 2 3 6 2 2" xfId="17384" xr:uid="{00000000-0005-0000-0000-00003D9D0000}"/>
    <cellStyle name="Porcentual 2 2 2 3 6 2 2 2" xfId="40672" xr:uid="{00000000-0005-0000-0000-00003E9D0000}"/>
    <cellStyle name="Porcentual 2 2 2 3 6 2 3" xfId="12174" xr:uid="{00000000-0005-0000-0000-00003F9D0000}"/>
    <cellStyle name="Porcentual 2 2 2 3 6 2 3 2" xfId="35357" xr:uid="{00000000-0005-0000-0000-0000409D0000}"/>
    <cellStyle name="Porcentual 2 2 2 3 6 2 4" xfId="30047" xr:uid="{00000000-0005-0000-0000-0000419D0000}"/>
    <cellStyle name="Porcentual 2 2 2 3 6 2 5" xfId="24732" xr:uid="{00000000-0005-0000-0000-0000429D0000}"/>
    <cellStyle name="Porcentual 2 2 2 3 6 3" xfId="8673" xr:uid="{00000000-0005-0000-0000-0000439D0000}"/>
    <cellStyle name="Porcentual 2 2 2 3 6 3 2" xfId="19095" xr:uid="{00000000-0005-0000-0000-0000449D0000}"/>
    <cellStyle name="Porcentual 2 2 2 3 6 3 2 2" xfId="42440" xr:uid="{00000000-0005-0000-0000-0000459D0000}"/>
    <cellStyle name="Porcentual 2 2 2 3 6 3 3" xfId="13941" xr:uid="{00000000-0005-0000-0000-0000469D0000}"/>
    <cellStyle name="Porcentual 2 2 2 3 6 3 3 2" xfId="37125" xr:uid="{00000000-0005-0000-0000-0000479D0000}"/>
    <cellStyle name="Porcentual 2 2 2 3 6 3 4" xfId="31815" xr:uid="{00000000-0005-0000-0000-0000489D0000}"/>
    <cellStyle name="Porcentual 2 2 2 3 6 3 5" xfId="26500" xr:uid="{00000000-0005-0000-0000-0000499D0000}"/>
    <cellStyle name="Porcentual 2 2 2 3 6 4" xfId="15722" xr:uid="{00000000-0005-0000-0000-00004A9D0000}"/>
    <cellStyle name="Porcentual 2 2 2 3 6 4 2" xfId="38909" xr:uid="{00000000-0005-0000-0000-00004B9D0000}"/>
    <cellStyle name="Porcentual 2 2 2 3 6 5" xfId="10413" xr:uid="{00000000-0005-0000-0000-00004C9D0000}"/>
    <cellStyle name="Porcentual 2 2 2 3 6 5 2" xfId="33594" xr:uid="{00000000-0005-0000-0000-00004D9D0000}"/>
    <cellStyle name="Porcentual 2 2 2 3 6 6" xfId="21040" xr:uid="{00000000-0005-0000-0000-00004E9D0000}"/>
    <cellStyle name="Porcentual 2 2 2 3 6 6 2" xfId="28284" xr:uid="{00000000-0005-0000-0000-00004F9D0000}"/>
    <cellStyle name="Porcentual 2 2 2 3 6 7" xfId="22969" xr:uid="{00000000-0005-0000-0000-0000509D0000}"/>
    <cellStyle name="Porcentual 2 2 2 3 6 8" xfId="44235" xr:uid="{00000000-0005-0000-0000-0000519D0000}"/>
    <cellStyle name="Porcentual 2 2 2 3 6 9" xfId="5723" xr:uid="{00000000-0005-0000-0000-0000529D0000}"/>
    <cellStyle name="Porcentual 2 2 2 3 7" xfId="6080" xr:uid="{00000000-0005-0000-0000-0000539D0000}"/>
    <cellStyle name="Porcentual 2 2 2 3 7 2" xfId="16535" xr:uid="{00000000-0005-0000-0000-0000549D0000}"/>
    <cellStyle name="Porcentual 2 2 2 3 7 2 2" xfId="39726" xr:uid="{00000000-0005-0000-0000-0000559D0000}"/>
    <cellStyle name="Porcentual 2 2 2 3 7 3" xfId="11228" xr:uid="{00000000-0005-0000-0000-0000569D0000}"/>
    <cellStyle name="Porcentual 2 2 2 3 7 3 2" xfId="34411" xr:uid="{00000000-0005-0000-0000-0000579D0000}"/>
    <cellStyle name="Porcentual 2 2 2 3 7 4" xfId="29101" xr:uid="{00000000-0005-0000-0000-0000589D0000}"/>
    <cellStyle name="Porcentual 2 2 2 3 7 5" xfId="23786" xr:uid="{00000000-0005-0000-0000-0000599D0000}"/>
    <cellStyle name="Porcentual 2 2 2 3 8" xfId="7824" xr:uid="{00000000-0005-0000-0000-00005A9D0000}"/>
    <cellStyle name="Porcentual 2 2 2 3 8 2" xfId="18151" xr:uid="{00000000-0005-0000-0000-00005B9D0000}"/>
    <cellStyle name="Porcentual 2 2 2 3 8 2 2" xfId="41494" xr:uid="{00000000-0005-0000-0000-00005C9D0000}"/>
    <cellStyle name="Porcentual 2 2 2 3 8 3" xfId="12995" xr:uid="{00000000-0005-0000-0000-00005D9D0000}"/>
    <cellStyle name="Porcentual 2 2 2 3 8 3 2" xfId="36179" xr:uid="{00000000-0005-0000-0000-00005E9D0000}"/>
    <cellStyle name="Porcentual 2 2 2 3 8 4" xfId="30869" xr:uid="{00000000-0005-0000-0000-00005F9D0000}"/>
    <cellStyle name="Porcentual 2 2 2 3 8 5" xfId="25554" xr:uid="{00000000-0005-0000-0000-0000609D0000}"/>
    <cellStyle name="Porcentual 2 2 2 3 9" xfId="14776" xr:uid="{00000000-0005-0000-0000-0000619D0000}"/>
    <cellStyle name="Porcentual 2 2 2 3 9 2" xfId="37963" xr:uid="{00000000-0005-0000-0000-0000629D0000}"/>
    <cellStyle name="Porcentual 2 2 2 4" xfId="707" xr:uid="{00000000-0005-0000-0000-0000639D0000}"/>
    <cellStyle name="Porcentual 2 2 2 4 10" xfId="43508" xr:uid="{00000000-0005-0000-0000-0000649D0000}"/>
    <cellStyle name="Porcentual 2 2 2 4 11" xfId="5724" xr:uid="{00000000-0005-0000-0000-0000659D0000}"/>
    <cellStyle name="Porcentual 2 2 2 4 12" xfId="2668" xr:uid="{00000000-0005-0000-0000-0000669D0000}"/>
    <cellStyle name="Porcentual 2 2 2 4 2" xfId="1123" xr:uid="{00000000-0005-0000-0000-0000679D0000}"/>
    <cellStyle name="Porcentual 2 2 2 4 2 10" xfId="5725" xr:uid="{00000000-0005-0000-0000-0000689D0000}"/>
    <cellStyle name="Porcentual 2 2 2 4 2 11" xfId="3074" xr:uid="{00000000-0005-0000-0000-0000699D0000}"/>
    <cellStyle name="Porcentual 2 2 2 4 2 2" xfId="1938" xr:uid="{00000000-0005-0000-0000-00006A9D0000}"/>
    <cellStyle name="Porcentual 2 2 2 4 2 2 10" xfId="3886" xr:uid="{00000000-0005-0000-0000-00006B9D0000}"/>
    <cellStyle name="Porcentual 2 2 2 4 2 2 2" xfId="7496" xr:uid="{00000000-0005-0000-0000-00006C9D0000}"/>
    <cellStyle name="Porcentual 2 2 2 4 2 2 2 2" xfId="17839" xr:uid="{00000000-0005-0000-0000-00006D9D0000}"/>
    <cellStyle name="Porcentual 2 2 2 4 2 2 2 2 2" xfId="41163" xr:uid="{00000000-0005-0000-0000-00006E9D0000}"/>
    <cellStyle name="Porcentual 2 2 2 4 2 2 2 3" xfId="12665" xr:uid="{00000000-0005-0000-0000-00006F9D0000}"/>
    <cellStyle name="Porcentual 2 2 2 4 2 2 2 3 2" xfId="35848" xr:uid="{00000000-0005-0000-0000-0000709D0000}"/>
    <cellStyle name="Porcentual 2 2 2 4 2 2 2 4" xfId="30538" xr:uid="{00000000-0005-0000-0000-0000719D0000}"/>
    <cellStyle name="Porcentual 2 2 2 4 2 2 2 5" xfId="25223" xr:uid="{00000000-0005-0000-0000-0000729D0000}"/>
    <cellStyle name="Porcentual 2 2 2 4 2 2 3" xfId="9129" xr:uid="{00000000-0005-0000-0000-0000739D0000}"/>
    <cellStyle name="Porcentual 2 2 2 4 2 2 3 2" xfId="19586" xr:uid="{00000000-0005-0000-0000-0000749D0000}"/>
    <cellStyle name="Porcentual 2 2 2 4 2 2 3 2 2" xfId="42931" xr:uid="{00000000-0005-0000-0000-0000759D0000}"/>
    <cellStyle name="Porcentual 2 2 2 4 2 2 3 3" xfId="14432" xr:uid="{00000000-0005-0000-0000-0000769D0000}"/>
    <cellStyle name="Porcentual 2 2 2 4 2 2 3 3 2" xfId="37616" xr:uid="{00000000-0005-0000-0000-0000779D0000}"/>
    <cellStyle name="Porcentual 2 2 2 4 2 2 3 4" xfId="32306" xr:uid="{00000000-0005-0000-0000-0000789D0000}"/>
    <cellStyle name="Porcentual 2 2 2 4 2 2 3 5" xfId="26991" xr:uid="{00000000-0005-0000-0000-0000799D0000}"/>
    <cellStyle name="Porcentual 2 2 2 4 2 2 4" xfId="16213" xr:uid="{00000000-0005-0000-0000-00007A9D0000}"/>
    <cellStyle name="Porcentual 2 2 2 4 2 2 4 2" xfId="39400" xr:uid="{00000000-0005-0000-0000-00007B9D0000}"/>
    <cellStyle name="Porcentual 2 2 2 4 2 2 5" xfId="10904" xr:uid="{00000000-0005-0000-0000-00007C9D0000}"/>
    <cellStyle name="Porcentual 2 2 2 4 2 2 5 2" xfId="34085" xr:uid="{00000000-0005-0000-0000-00007D9D0000}"/>
    <cellStyle name="Porcentual 2 2 2 4 2 2 6" xfId="21531" xr:uid="{00000000-0005-0000-0000-00007E9D0000}"/>
    <cellStyle name="Porcentual 2 2 2 4 2 2 6 2" xfId="28775" xr:uid="{00000000-0005-0000-0000-00007F9D0000}"/>
    <cellStyle name="Porcentual 2 2 2 4 2 2 7" xfId="23460" xr:uid="{00000000-0005-0000-0000-0000809D0000}"/>
    <cellStyle name="Porcentual 2 2 2 4 2 2 8" xfId="44726" xr:uid="{00000000-0005-0000-0000-0000819D0000}"/>
    <cellStyle name="Porcentual 2 2 2 4 2 2 9" xfId="5726" xr:uid="{00000000-0005-0000-0000-0000829D0000}"/>
    <cellStyle name="Porcentual 2 2 2 4 2 3" xfId="6696" xr:uid="{00000000-0005-0000-0000-0000839D0000}"/>
    <cellStyle name="Porcentual 2 2 2 4 2 3 2" xfId="17087" xr:uid="{00000000-0005-0000-0000-0000849D0000}"/>
    <cellStyle name="Porcentual 2 2 2 4 2 3 2 2" xfId="40351" xr:uid="{00000000-0005-0000-0000-0000859D0000}"/>
    <cellStyle name="Porcentual 2 2 2 4 2 3 3" xfId="11853" xr:uid="{00000000-0005-0000-0000-0000869D0000}"/>
    <cellStyle name="Porcentual 2 2 2 4 2 3 3 2" xfId="35036" xr:uid="{00000000-0005-0000-0000-0000879D0000}"/>
    <cellStyle name="Porcentual 2 2 2 4 2 3 4" xfId="29726" xr:uid="{00000000-0005-0000-0000-0000889D0000}"/>
    <cellStyle name="Porcentual 2 2 2 4 2 3 5" xfId="24411" xr:uid="{00000000-0005-0000-0000-0000899D0000}"/>
    <cellStyle name="Porcentual 2 2 2 4 2 4" xfId="8376" xr:uid="{00000000-0005-0000-0000-00008A9D0000}"/>
    <cellStyle name="Porcentual 2 2 2 4 2 4 2" xfId="18774" xr:uid="{00000000-0005-0000-0000-00008B9D0000}"/>
    <cellStyle name="Porcentual 2 2 2 4 2 4 2 2" xfId="42119" xr:uid="{00000000-0005-0000-0000-00008C9D0000}"/>
    <cellStyle name="Porcentual 2 2 2 4 2 4 3" xfId="13620" xr:uid="{00000000-0005-0000-0000-00008D9D0000}"/>
    <cellStyle name="Porcentual 2 2 2 4 2 4 3 2" xfId="36804" xr:uid="{00000000-0005-0000-0000-00008E9D0000}"/>
    <cellStyle name="Porcentual 2 2 2 4 2 4 4" xfId="31494" xr:uid="{00000000-0005-0000-0000-00008F9D0000}"/>
    <cellStyle name="Porcentual 2 2 2 4 2 4 5" xfId="26179" xr:uid="{00000000-0005-0000-0000-0000909D0000}"/>
    <cellStyle name="Porcentual 2 2 2 4 2 5" xfId="15401" xr:uid="{00000000-0005-0000-0000-0000919D0000}"/>
    <cellStyle name="Porcentual 2 2 2 4 2 5 2" xfId="38588" xr:uid="{00000000-0005-0000-0000-0000929D0000}"/>
    <cellStyle name="Porcentual 2 2 2 4 2 6" xfId="10092" xr:uid="{00000000-0005-0000-0000-0000939D0000}"/>
    <cellStyle name="Porcentual 2 2 2 4 2 6 2" xfId="33273" xr:uid="{00000000-0005-0000-0000-0000949D0000}"/>
    <cellStyle name="Porcentual 2 2 2 4 2 7" xfId="20719" xr:uid="{00000000-0005-0000-0000-0000959D0000}"/>
    <cellStyle name="Porcentual 2 2 2 4 2 7 2" xfId="27963" xr:uid="{00000000-0005-0000-0000-0000969D0000}"/>
    <cellStyle name="Porcentual 2 2 2 4 2 8" xfId="22648" xr:uid="{00000000-0005-0000-0000-0000979D0000}"/>
    <cellStyle name="Porcentual 2 2 2 4 2 9" xfId="43914" xr:uid="{00000000-0005-0000-0000-0000989D0000}"/>
    <cellStyle name="Porcentual 2 2 2 4 3" xfId="1531" xr:uid="{00000000-0005-0000-0000-0000999D0000}"/>
    <cellStyle name="Porcentual 2 2 2 4 3 10" xfId="3480" xr:uid="{00000000-0005-0000-0000-00009A9D0000}"/>
    <cellStyle name="Porcentual 2 2 2 4 3 2" xfId="7096" xr:uid="{00000000-0005-0000-0000-00009B9D0000}"/>
    <cellStyle name="Porcentual 2 2 2 4 3 2 2" xfId="17457" xr:uid="{00000000-0005-0000-0000-00009C9D0000}"/>
    <cellStyle name="Porcentual 2 2 2 4 3 2 2 2" xfId="40757" xr:uid="{00000000-0005-0000-0000-00009D9D0000}"/>
    <cellStyle name="Porcentual 2 2 2 4 3 2 3" xfId="12259" xr:uid="{00000000-0005-0000-0000-00009E9D0000}"/>
    <cellStyle name="Porcentual 2 2 2 4 3 2 3 2" xfId="35442" xr:uid="{00000000-0005-0000-0000-00009F9D0000}"/>
    <cellStyle name="Porcentual 2 2 2 4 3 2 4" xfId="30132" xr:uid="{00000000-0005-0000-0000-0000A09D0000}"/>
    <cellStyle name="Porcentual 2 2 2 4 3 2 5" xfId="24817" xr:uid="{00000000-0005-0000-0000-0000A19D0000}"/>
    <cellStyle name="Porcentual 2 2 2 4 3 3" xfId="8746" xr:uid="{00000000-0005-0000-0000-0000A29D0000}"/>
    <cellStyle name="Porcentual 2 2 2 4 3 3 2" xfId="19180" xr:uid="{00000000-0005-0000-0000-0000A39D0000}"/>
    <cellStyle name="Porcentual 2 2 2 4 3 3 2 2" xfId="42525" xr:uid="{00000000-0005-0000-0000-0000A49D0000}"/>
    <cellStyle name="Porcentual 2 2 2 4 3 3 3" xfId="14026" xr:uid="{00000000-0005-0000-0000-0000A59D0000}"/>
    <cellStyle name="Porcentual 2 2 2 4 3 3 3 2" xfId="37210" xr:uid="{00000000-0005-0000-0000-0000A69D0000}"/>
    <cellStyle name="Porcentual 2 2 2 4 3 3 4" xfId="31900" xr:uid="{00000000-0005-0000-0000-0000A79D0000}"/>
    <cellStyle name="Porcentual 2 2 2 4 3 3 5" xfId="26585" xr:uid="{00000000-0005-0000-0000-0000A89D0000}"/>
    <cellStyle name="Porcentual 2 2 2 4 3 4" xfId="15807" xr:uid="{00000000-0005-0000-0000-0000A99D0000}"/>
    <cellStyle name="Porcentual 2 2 2 4 3 4 2" xfId="38994" xr:uid="{00000000-0005-0000-0000-0000AA9D0000}"/>
    <cellStyle name="Porcentual 2 2 2 4 3 5" xfId="10498" xr:uid="{00000000-0005-0000-0000-0000AB9D0000}"/>
    <cellStyle name="Porcentual 2 2 2 4 3 5 2" xfId="33679" xr:uid="{00000000-0005-0000-0000-0000AC9D0000}"/>
    <cellStyle name="Porcentual 2 2 2 4 3 6" xfId="21125" xr:uid="{00000000-0005-0000-0000-0000AD9D0000}"/>
    <cellStyle name="Porcentual 2 2 2 4 3 6 2" xfId="28369" xr:uid="{00000000-0005-0000-0000-0000AE9D0000}"/>
    <cellStyle name="Porcentual 2 2 2 4 3 7" xfId="23054" xr:uid="{00000000-0005-0000-0000-0000AF9D0000}"/>
    <cellStyle name="Porcentual 2 2 2 4 3 8" xfId="44320" xr:uid="{00000000-0005-0000-0000-0000B09D0000}"/>
    <cellStyle name="Porcentual 2 2 2 4 3 9" xfId="5727" xr:uid="{00000000-0005-0000-0000-0000B19D0000}"/>
    <cellStyle name="Porcentual 2 2 2 4 4" xfId="6297" xr:uid="{00000000-0005-0000-0000-0000B29D0000}"/>
    <cellStyle name="Porcentual 2 2 2 4 4 2" xfId="16729" xr:uid="{00000000-0005-0000-0000-0000B39D0000}"/>
    <cellStyle name="Porcentual 2 2 2 4 4 2 2" xfId="39945" xr:uid="{00000000-0005-0000-0000-0000B49D0000}"/>
    <cellStyle name="Porcentual 2 2 2 4 4 3" xfId="11447" xr:uid="{00000000-0005-0000-0000-0000B59D0000}"/>
    <cellStyle name="Porcentual 2 2 2 4 4 3 2" xfId="34630" xr:uid="{00000000-0005-0000-0000-0000B69D0000}"/>
    <cellStyle name="Porcentual 2 2 2 4 4 4" xfId="29320" xr:uid="{00000000-0005-0000-0000-0000B79D0000}"/>
    <cellStyle name="Porcentual 2 2 2 4 4 5" xfId="24005" xr:uid="{00000000-0005-0000-0000-0000B89D0000}"/>
    <cellStyle name="Porcentual 2 2 2 4 5" xfId="8018" xr:uid="{00000000-0005-0000-0000-0000B99D0000}"/>
    <cellStyle name="Porcentual 2 2 2 4 5 2" xfId="18369" xr:uid="{00000000-0005-0000-0000-0000BA9D0000}"/>
    <cellStyle name="Porcentual 2 2 2 4 5 2 2" xfId="41713" xr:uid="{00000000-0005-0000-0000-0000BB9D0000}"/>
    <cellStyle name="Porcentual 2 2 2 4 5 3" xfId="13214" xr:uid="{00000000-0005-0000-0000-0000BC9D0000}"/>
    <cellStyle name="Porcentual 2 2 2 4 5 3 2" xfId="36398" xr:uid="{00000000-0005-0000-0000-0000BD9D0000}"/>
    <cellStyle name="Porcentual 2 2 2 4 5 4" xfId="31088" xr:uid="{00000000-0005-0000-0000-0000BE9D0000}"/>
    <cellStyle name="Porcentual 2 2 2 4 5 5" xfId="25773" xr:uid="{00000000-0005-0000-0000-0000BF9D0000}"/>
    <cellStyle name="Porcentual 2 2 2 4 6" xfId="14995" xr:uid="{00000000-0005-0000-0000-0000C09D0000}"/>
    <cellStyle name="Porcentual 2 2 2 4 6 2" xfId="38182" xr:uid="{00000000-0005-0000-0000-0000C19D0000}"/>
    <cellStyle name="Porcentual 2 2 2 4 7" xfId="9686" xr:uid="{00000000-0005-0000-0000-0000C29D0000}"/>
    <cellStyle name="Porcentual 2 2 2 4 7 2" xfId="32867" xr:uid="{00000000-0005-0000-0000-0000C39D0000}"/>
    <cellStyle name="Porcentual 2 2 2 4 8" xfId="20313" xr:uid="{00000000-0005-0000-0000-0000C49D0000}"/>
    <cellStyle name="Porcentual 2 2 2 4 8 2" xfId="27557" xr:uid="{00000000-0005-0000-0000-0000C59D0000}"/>
    <cellStyle name="Porcentual 2 2 2 4 9" xfId="22242" xr:uid="{00000000-0005-0000-0000-0000C69D0000}"/>
    <cellStyle name="Porcentual 2 2 2 5" xfId="844" xr:uid="{00000000-0005-0000-0000-0000C79D0000}"/>
    <cellStyle name="Porcentual 2 2 2 5 10" xfId="43637" xr:uid="{00000000-0005-0000-0000-0000C89D0000}"/>
    <cellStyle name="Porcentual 2 2 2 5 11" xfId="5728" xr:uid="{00000000-0005-0000-0000-0000C99D0000}"/>
    <cellStyle name="Porcentual 2 2 2 5 12" xfId="2797" xr:uid="{00000000-0005-0000-0000-0000CA9D0000}"/>
    <cellStyle name="Porcentual 2 2 2 5 2" xfId="1252" xr:uid="{00000000-0005-0000-0000-0000CB9D0000}"/>
    <cellStyle name="Porcentual 2 2 2 5 2 10" xfId="5729" xr:uid="{00000000-0005-0000-0000-0000CC9D0000}"/>
    <cellStyle name="Porcentual 2 2 2 5 2 11" xfId="3203" xr:uid="{00000000-0005-0000-0000-0000CD9D0000}"/>
    <cellStyle name="Porcentual 2 2 2 5 2 2" xfId="2067" xr:uid="{00000000-0005-0000-0000-0000CE9D0000}"/>
    <cellStyle name="Porcentual 2 2 2 5 2 2 10" xfId="4015" xr:uid="{00000000-0005-0000-0000-0000CF9D0000}"/>
    <cellStyle name="Porcentual 2 2 2 5 2 2 2" xfId="7623" xr:uid="{00000000-0005-0000-0000-0000D09D0000}"/>
    <cellStyle name="Porcentual 2 2 2 5 2 2 2 2" xfId="17956" xr:uid="{00000000-0005-0000-0000-0000D19D0000}"/>
    <cellStyle name="Porcentual 2 2 2 5 2 2 2 2 2" xfId="41292" xr:uid="{00000000-0005-0000-0000-0000D29D0000}"/>
    <cellStyle name="Porcentual 2 2 2 5 2 2 2 3" xfId="12794" xr:uid="{00000000-0005-0000-0000-0000D39D0000}"/>
    <cellStyle name="Porcentual 2 2 2 5 2 2 2 3 2" xfId="35977" xr:uid="{00000000-0005-0000-0000-0000D49D0000}"/>
    <cellStyle name="Porcentual 2 2 2 5 2 2 2 4" xfId="30667" xr:uid="{00000000-0005-0000-0000-0000D59D0000}"/>
    <cellStyle name="Porcentual 2 2 2 5 2 2 2 5" xfId="25352" xr:uid="{00000000-0005-0000-0000-0000D69D0000}"/>
    <cellStyle name="Porcentual 2 2 2 5 2 2 3" xfId="9246" xr:uid="{00000000-0005-0000-0000-0000D79D0000}"/>
    <cellStyle name="Porcentual 2 2 2 5 2 2 3 2" xfId="19715" xr:uid="{00000000-0005-0000-0000-0000D89D0000}"/>
    <cellStyle name="Porcentual 2 2 2 5 2 2 3 2 2" xfId="43060" xr:uid="{00000000-0005-0000-0000-0000D99D0000}"/>
    <cellStyle name="Porcentual 2 2 2 5 2 2 3 3" xfId="14561" xr:uid="{00000000-0005-0000-0000-0000DA9D0000}"/>
    <cellStyle name="Porcentual 2 2 2 5 2 2 3 3 2" xfId="37745" xr:uid="{00000000-0005-0000-0000-0000DB9D0000}"/>
    <cellStyle name="Porcentual 2 2 2 5 2 2 3 4" xfId="32435" xr:uid="{00000000-0005-0000-0000-0000DC9D0000}"/>
    <cellStyle name="Porcentual 2 2 2 5 2 2 3 5" xfId="27120" xr:uid="{00000000-0005-0000-0000-0000DD9D0000}"/>
    <cellStyle name="Porcentual 2 2 2 5 2 2 4" xfId="16342" xr:uid="{00000000-0005-0000-0000-0000DE9D0000}"/>
    <cellStyle name="Porcentual 2 2 2 5 2 2 4 2" xfId="39529" xr:uid="{00000000-0005-0000-0000-0000DF9D0000}"/>
    <cellStyle name="Porcentual 2 2 2 5 2 2 5" xfId="11033" xr:uid="{00000000-0005-0000-0000-0000E09D0000}"/>
    <cellStyle name="Porcentual 2 2 2 5 2 2 5 2" xfId="34214" xr:uid="{00000000-0005-0000-0000-0000E19D0000}"/>
    <cellStyle name="Porcentual 2 2 2 5 2 2 6" xfId="21660" xr:uid="{00000000-0005-0000-0000-0000E29D0000}"/>
    <cellStyle name="Porcentual 2 2 2 5 2 2 6 2" xfId="28904" xr:uid="{00000000-0005-0000-0000-0000E39D0000}"/>
    <cellStyle name="Porcentual 2 2 2 5 2 2 7" xfId="23589" xr:uid="{00000000-0005-0000-0000-0000E49D0000}"/>
    <cellStyle name="Porcentual 2 2 2 5 2 2 8" xfId="44855" xr:uid="{00000000-0005-0000-0000-0000E59D0000}"/>
    <cellStyle name="Porcentual 2 2 2 5 2 2 9" xfId="5730" xr:uid="{00000000-0005-0000-0000-0000E69D0000}"/>
    <cellStyle name="Porcentual 2 2 2 5 2 3" xfId="6823" xr:uid="{00000000-0005-0000-0000-0000E79D0000}"/>
    <cellStyle name="Porcentual 2 2 2 5 2 3 2" xfId="17192" xr:uid="{00000000-0005-0000-0000-0000E89D0000}"/>
    <cellStyle name="Porcentual 2 2 2 5 2 3 2 2" xfId="40480" xr:uid="{00000000-0005-0000-0000-0000E99D0000}"/>
    <cellStyle name="Porcentual 2 2 2 5 2 3 3" xfId="11982" xr:uid="{00000000-0005-0000-0000-0000EA9D0000}"/>
    <cellStyle name="Porcentual 2 2 2 5 2 3 3 2" xfId="35165" xr:uid="{00000000-0005-0000-0000-0000EB9D0000}"/>
    <cellStyle name="Porcentual 2 2 2 5 2 3 4" xfId="29855" xr:uid="{00000000-0005-0000-0000-0000EC9D0000}"/>
    <cellStyle name="Porcentual 2 2 2 5 2 3 5" xfId="24540" xr:uid="{00000000-0005-0000-0000-0000ED9D0000}"/>
    <cellStyle name="Porcentual 2 2 2 5 2 4" xfId="8481" xr:uid="{00000000-0005-0000-0000-0000EE9D0000}"/>
    <cellStyle name="Porcentual 2 2 2 5 2 4 2" xfId="18903" xr:uid="{00000000-0005-0000-0000-0000EF9D0000}"/>
    <cellStyle name="Porcentual 2 2 2 5 2 4 2 2" xfId="42248" xr:uid="{00000000-0005-0000-0000-0000F09D0000}"/>
    <cellStyle name="Porcentual 2 2 2 5 2 4 3" xfId="13749" xr:uid="{00000000-0005-0000-0000-0000F19D0000}"/>
    <cellStyle name="Porcentual 2 2 2 5 2 4 3 2" xfId="36933" xr:uid="{00000000-0005-0000-0000-0000F29D0000}"/>
    <cellStyle name="Porcentual 2 2 2 5 2 4 4" xfId="31623" xr:uid="{00000000-0005-0000-0000-0000F39D0000}"/>
    <cellStyle name="Porcentual 2 2 2 5 2 4 5" xfId="26308" xr:uid="{00000000-0005-0000-0000-0000F49D0000}"/>
    <cellStyle name="Porcentual 2 2 2 5 2 5" xfId="15530" xr:uid="{00000000-0005-0000-0000-0000F59D0000}"/>
    <cellStyle name="Porcentual 2 2 2 5 2 5 2" xfId="38717" xr:uid="{00000000-0005-0000-0000-0000F69D0000}"/>
    <cellStyle name="Porcentual 2 2 2 5 2 6" xfId="10221" xr:uid="{00000000-0005-0000-0000-0000F79D0000}"/>
    <cellStyle name="Porcentual 2 2 2 5 2 6 2" xfId="33402" xr:uid="{00000000-0005-0000-0000-0000F89D0000}"/>
    <cellStyle name="Porcentual 2 2 2 5 2 7" xfId="20848" xr:uid="{00000000-0005-0000-0000-0000F99D0000}"/>
    <cellStyle name="Porcentual 2 2 2 5 2 7 2" xfId="28092" xr:uid="{00000000-0005-0000-0000-0000FA9D0000}"/>
    <cellStyle name="Porcentual 2 2 2 5 2 8" xfId="22777" xr:uid="{00000000-0005-0000-0000-0000FB9D0000}"/>
    <cellStyle name="Porcentual 2 2 2 5 2 9" xfId="44043" xr:uid="{00000000-0005-0000-0000-0000FC9D0000}"/>
    <cellStyle name="Porcentual 2 2 2 5 3" xfId="1660" xr:uid="{00000000-0005-0000-0000-0000FD9D0000}"/>
    <cellStyle name="Porcentual 2 2 2 5 3 10" xfId="3609" xr:uid="{00000000-0005-0000-0000-0000FE9D0000}"/>
    <cellStyle name="Porcentual 2 2 2 5 3 2" xfId="7223" xr:uid="{00000000-0005-0000-0000-0000FF9D0000}"/>
    <cellStyle name="Porcentual 2 2 2 5 3 2 2" xfId="17574" xr:uid="{00000000-0005-0000-0000-0000009E0000}"/>
    <cellStyle name="Porcentual 2 2 2 5 3 2 2 2" xfId="40886" xr:uid="{00000000-0005-0000-0000-0000019E0000}"/>
    <cellStyle name="Porcentual 2 2 2 5 3 2 3" xfId="12388" xr:uid="{00000000-0005-0000-0000-0000029E0000}"/>
    <cellStyle name="Porcentual 2 2 2 5 3 2 3 2" xfId="35571" xr:uid="{00000000-0005-0000-0000-0000039E0000}"/>
    <cellStyle name="Porcentual 2 2 2 5 3 2 4" xfId="30261" xr:uid="{00000000-0005-0000-0000-0000049E0000}"/>
    <cellStyle name="Porcentual 2 2 2 5 3 2 5" xfId="24946" xr:uid="{00000000-0005-0000-0000-0000059E0000}"/>
    <cellStyle name="Porcentual 2 2 2 5 3 3" xfId="8863" xr:uid="{00000000-0005-0000-0000-0000069E0000}"/>
    <cellStyle name="Porcentual 2 2 2 5 3 3 2" xfId="19309" xr:uid="{00000000-0005-0000-0000-0000079E0000}"/>
    <cellStyle name="Porcentual 2 2 2 5 3 3 2 2" xfId="42654" xr:uid="{00000000-0005-0000-0000-0000089E0000}"/>
    <cellStyle name="Porcentual 2 2 2 5 3 3 3" xfId="14155" xr:uid="{00000000-0005-0000-0000-0000099E0000}"/>
    <cellStyle name="Porcentual 2 2 2 5 3 3 3 2" xfId="37339" xr:uid="{00000000-0005-0000-0000-00000A9E0000}"/>
    <cellStyle name="Porcentual 2 2 2 5 3 3 4" xfId="32029" xr:uid="{00000000-0005-0000-0000-00000B9E0000}"/>
    <cellStyle name="Porcentual 2 2 2 5 3 3 5" xfId="26714" xr:uid="{00000000-0005-0000-0000-00000C9E0000}"/>
    <cellStyle name="Porcentual 2 2 2 5 3 4" xfId="15936" xr:uid="{00000000-0005-0000-0000-00000D9E0000}"/>
    <cellStyle name="Porcentual 2 2 2 5 3 4 2" xfId="39123" xr:uid="{00000000-0005-0000-0000-00000E9E0000}"/>
    <cellStyle name="Porcentual 2 2 2 5 3 5" xfId="10627" xr:uid="{00000000-0005-0000-0000-00000F9E0000}"/>
    <cellStyle name="Porcentual 2 2 2 5 3 5 2" xfId="33808" xr:uid="{00000000-0005-0000-0000-0000109E0000}"/>
    <cellStyle name="Porcentual 2 2 2 5 3 6" xfId="21254" xr:uid="{00000000-0005-0000-0000-0000119E0000}"/>
    <cellStyle name="Porcentual 2 2 2 5 3 6 2" xfId="28498" xr:uid="{00000000-0005-0000-0000-0000129E0000}"/>
    <cellStyle name="Porcentual 2 2 2 5 3 7" xfId="23183" xr:uid="{00000000-0005-0000-0000-0000139E0000}"/>
    <cellStyle name="Porcentual 2 2 2 5 3 8" xfId="44449" xr:uid="{00000000-0005-0000-0000-0000149E0000}"/>
    <cellStyle name="Porcentual 2 2 2 5 3 9" xfId="5731" xr:uid="{00000000-0005-0000-0000-0000159E0000}"/>
    <cellStyle name="Porcentual 2 2 2 5 4" xfId="6424" xr:uid="{00000000-0005-0000-0000-0000169E0000}"/>
    <cellStyle name="Porcentual 2 2 2 5 4 2" xfId="16834" xr:uid="{00000000-0005-0000-0000-0000179E0000}"/>
    <cellStyle name="Porcentual 2 2 2 5 4 2 2" xfId="40074" xr:uid="{00000000-0005-0000-0000-0000189E0000}"/>
    <cellStyle name="Porcentual 2 2 2 5 4 3" xfId="11576" xr:uid="{00000000-0005-0000-0000-0000199E0000}"/>
    <cellStyle name="Porcentual 2 2 2 5 4 3 2" xfId="34759" xr:uid="{00000000-0005-0000-0000-00001A9E0000}"/>
    <cellStyle name="Porcentual 2 2 2 5 4 4" xfId="29449" xr:uid="{00000000-0005-0000-0000-00001B9E0000}"/>
    <cellStyle name="Porcentual 2 2 2 5 4 5" xfId="24134" xr:uid="{00000000-0005-0000-0000-00001C9E0000}"/>
    <cellStyle name="Porcentual 2 2 2 5 5" xfId="8123" xr:uid="{00000000-0005-0000-0000-00001D9E0000}"/>
    <cellStyle name="Porcentual 2 2 2 5 5 2" xfId="18498" xr:uid="{00000000-0005-0000-0000-00001E9E0000}"/>
    <cellStyle name="Porcentual 2 2 2 5 5 2 2" xfId="41842" xr:uid="{00000000-0005-0000-0000-00001F9E0000}"/>
    <cellStyle name="Porcentual 2 2 2 5 5 3" xfId="13343" xr:uid="{00000000-0005-0000-0000-0000209E0000}"/>
    <cellStyle name="Porcentual 2 2 2 5 5 3 2" xfId="36527" xr:uid="{00000000-0005-0000-0000-0000219E0000}"/>
    <cellStyle name="Porcentual 2 2 2 5 5 4" xfId="31217" xr:uid="{00000000-0005-0000-0000-0000229E0000}"/>
    <cellStyle name="Porcentual 2 2 2 5 5 5" xfId="25902" xr:uid="{00000000-0005-0000-0000-0000239E0000}"/>
    <cellStyle name="Porcentual 2 2 2 5 6" xfId="15124" xr:uid="{00000000-0005-0000-0000-0000249E0000}"/>
    <cellStyle name="Porcentual 2 2 2 5 6 2" xfId="38311" xr:uid="{00000000-0005-0000-0000-0000259E0000}"/>
    <cellStyle name="Porcentual 2 2 2 5 7" xfId="9815" xr:uid="{00000000-0005-0000-0000-0000269E0000}"/>
    <cellStyle name="Porcentual 2 2 2 5 7 2" xfId="32996" xr:uid="{00000000-0005-0000-0000-0000279E0000}"/>
    <cellStyle name="Porcentual 2 2 2 5 8" xfId="20442" xr:uid="{00000000-0005-0000-0000-0000289E0000}"/>
    <cellStyle name="Porcentual 2 2 2 5 8 2" xfId="27686" xr:uid="{00000000-0005-0000-0000-0000299E0000}"/>
    <cellStyle name="Porcentual 2 2 2 5 9" xfId="22371" xr:uid="{00000000-0005-0000-0000-00002A9E0000}"/>
    <cellStyle name="Porcentual 2 2 2 6" xfId="988" xr:uid="{00000000-0005-0000-0000-00002B9E0000}"/>
    <cellStyle name="Porcentual 2 2 2 6 10" xfId="5732" xr:uid="{00000000-0005-0000-0000-00002C9E0000}"/>
    <cellStyle name="Porcentual 2 2 2 6 11" xfId="2939" xr:uid="{00000000-0005-0000-0000-00002D9E0000}"/>
    <cellStyle name="Porcentual 2 2 2 6 2" xfId="1803" xr:uid="{00000000-0005-0000-0000-00002E9E0000}"/>
    <cellStyle name="Porcentual 2 2 2 6 2 10" xfId="3751" xr:uid="{00000000-0005-0000-0000-00002F9E0000}"/>
    <cellStyle name="Porcentual 2 2 2 6 2 2" xfId="7363" xr:uid="{00000000-0005-0000-0000-0000309E0000}"/>
    <cellStyle name="Porcentual 2 2 2 6 2 2 2" xfId="17716" xr:uid="{00000000-0005-0000-0000-0000319E0000}"/>
    <cellStyle name="Porcentual 2 2 2 6 2 2 2 2" xfId="41028" xr:uid="{00000000-0005-0000-0000-0000329E0000}"/>
    <cellStyle name="Porcentual 2 2 2 6 2 2 3" xfId="12530" xr:uid="{00000000-0005-0000-0000-0000339E0000}"/>
    <cellStyle name="Porcentual 2 2 2 6 2 2 3 2" xfId="35713" xr:uid="{00000000-0005-0000-0000-0000349E0000}"/>
    <cellStyle name="Porcentual 2 2 2 6 2 2 4" xfId="30403" xr:uid="{00000000-0005-0000-0000-0000359E0000}"/>
    <cellStyle name="Porcentual 2 2 2 6 2 2 5" xfId="25088" xr:uid="{00000000-0005-0000-0000-0000369E0000}"/>
    <cellStyle name="Porcentual 2 2 2 6 2 3" xfId="9006" xr:uid="{00000000-0005-0000-0000-0000379E0000}"/>
    <cellStyle name="Porcentual 2 2 2 6 2 3 2" xfId="19451" xr:uid="{00000000-0005-0000-0000-0000389E0000}"/>
    <cellStyle name="Porcentual 2 2 2 6 2 3 2 2" xfId="42796" xr:uid="{00000000-0005-0000-0000-0000399E0000}"/>
    <cellStyle name="Porcentual 2 2 2 6 2 3 3" xfId="14297" xr:uid="{00000000-0005-0000-0000-00003A9E0000}"/>
    <cellStyle name="Porcentual 2 2 2 6 2 3 3 2" xfId="37481" xr:uid="{00000000-0005-0000-0000-00003B9E0000}"/>
    <cellStyle name="Porcentual 2 2 2 6 2 3 4" xfId="32171" xr:uid="{00000000-0005-0000-0000-00003C9E0000}"/>
    <cellStyle name="Porcentual 2 2 2 6 2 3 5" xfId="26856" xr:uid="{00000000-0005-0000-0000-00003D9E0000}"/>
    <cellStyle name="Porcentual 2 2 2 6 2 4" xfId="16078" xr:uid="{00000000-0005-0000-0000-00003E9E0000}"/>
    <cellStyle name="Porcentual 2 2 2 6 2 4 2" xfId="39265" xr:uid="{00000000-0005-0000-0000-00003F9E0000}"/>
    <cellStyle name="Porcentual 2 2 2 6 2 5" xfId="10769" xr:uid="{00000000-0005-0000-0000-0000409E0000}"/>
    <cellStyle name="Porcentual 2 2 2 6 2 5 2" xfId="33950" xr:uid="{00000000-0005-0000-0000-0000419E0000}"/>
    <cellStyle name="Porcentual 2 2 2 6 2 6" xfId="21396" xr:uid="{00000000-0005-0000-0000-0000429E0000}"/>
    <cellStyle name="Porcentual 2 2 2 6 2 6 2" xfId="28640" xr:uid="{00000000-0005-0000-0000-0000439E0000}"/>
    <cellStyle name="Porcentual 2 2 2 6 2 7" xfId="23325" xr:uid="{00000000-0005-0000-0000-0000449E0000}"/>
    <cellStyle name="Porcentual 2 2 2 6 2 8" xfId="44591" xr:uid="{00000000-0005-0000-0000-0000459E0000}"/>
    <cellStyle name="Porcentual 2 2 2 6 2 9" xfId="5733" xr:uid="{00000000-0005-0000-0000-0000469E0000}"/>
    <cellStyle name="Porcentual 2 2 2 6 3" xfId="6563" xr:uid="{00000000-0005-0000-0000-0000479E0000}"/>
    <cellStyle name="Porcentual 2 2 2 6 3 2" xfId="16964" xr:uid="{00000000-0005-0000-0000-0000489E0000}"/>
    <cellStyle name="Porcentual 2 2 2 6 3 2 2" xfId="40216" xr:uid="{00000000-0005-0000-0000-0000499E0000}"/>
    <cellStyle name="Porcentual 2 2 2 6 3 3" xfId="11718" xr:uid="{00000000-0005-0000-0000-00004A9E0000}"/>
    <cellStyle name="Porcentual 2 2 2 6 3 3 2" xfId="34901" xr:uid="{00000000-0005-0000-0000-00004B9E0000}"/>
    <cellStyle name="Porcentual 2 2 2 6 3 4" xfId="29591" xr:uid="{00000000-0005-0000-0000-00004C9E0000}"/>
    <cellStyle name="Porcentual 2 2 2 6 3 5" xfId="24276" xr:uid="{00000000-0005-0000-0000-00004D9E0000}"/>
    <cellStyle name="Porcentual 2 2 2 6 4" xfId="8253" xr:uid="{00000000-0005-0000-0000-00004E9E0000}"/>
    <cellStyle name="Porcentual 2 2 2 6 4 2" xfId="18639" xr:uid="{00000000-0005-0000-0000-00004F9E0000}"/>
    <cellStyle name="Porcentual 2 2 2 6 4 2 2" xfId="41984" xr:uid="{00000000-0005-0000-0000-0000509E0000}"/>
    <cellStyle name="Porcentual 2 2 2 6 4 3" xfId="13485" xr:uid="{00000000-0005-0000-0000-0000519E0000}"/>
    <cellStyle name="Porcentual 2 2 2 6 4 3 2" xfId="36669" xr:uid="{00000000-0005-0000-0000-0000529E0000}"/>
    <cellStyle name="Porcentual 2 2 2 6 4 4" xfId="31359" xr:uid="{00000000-0005-0000-0000-0000539E0000}"/>
    <cellStyle name="Porcentual 2 2 2 6 4 5" xfId="26044" xr:uid="{00000000-0005-0000-0000-0000549E0000}"/>
    <cellStyle name="Porcentual 2 2 2 6 5" xfId="15266" xr:uid="{00000000-0005-0000-0000-0000559E0000}"/>
    <cellStyle name="Porcentual 2 2 2 6 5 2" xfId="38453" xr:uid="{00000000-0005-0000-0000-0000569E0000}"/>
    <cellStyle name="Porcentual 2 2 2 6 6" xfId="9957" xr:uid="{00000000-0005-0000-0000-0000579E0000}"/>
    <cellStyle name="Porcentual 2 2 2 6 6 2" xfId="33138" xr:uid="{00000000-0005-0000-0000-0000589E0000}"/>
    <cellStyle name="Porcentual 2 2 2 6 7" xfId="20584" xr:uid="{00000000-0005-0000-0000-0000599E0000}"/>
    <cellStyle name="Porcentual 2 2 2 6 7 2" xfId="27828" xr:uid="{00000000-0005-0000-0000-00005A9E0000}"/>
    <cellStyle name="Porcentual 2 2 2 6 8" xfId="22513" xr:uid="{00000000-0005-0000-0000-00005B9E0000}"/>
    <cellStyle name="Porcentual 2 2 2 6 9" xfId="43779" xr:uid="{00000000-0005-0000-0000-00005C9E0000}"/>
    <cellStyle name="Porcentual 2 2 2 7" xfId="569" xr:uid="{00000000-0005-0000-0000-00005D9E0000}"/>
    <cellStyle name="Porcentual 2 2 2 7 10" xfId="2533" xr:uid="{00000000-0005-0000-0000-00005E9E0000}"/>
    <cellStyle name="Porcentual 2 2 2 7 2" xfId="6164" xr:uid="{00000000-0005-0000-0000-00005F9E0000}"/>
    <cellStyle name="Porcentual 2 2 2 7 2 2" xfId="16606" xr:uid="{00000000-0005-0000-0000-0000609E0000}"/>
    <cellStyle name="Porcentual 2 2 2 7 2 2 2" xfId="39810" xr:uid="{00000000-0005-0000-0000-0000619E0000}"/>
    <cellStyle name="Porcentual 2 2 2 7 2 3" xfId="11312" xr:uid="{00000000-0005-0000-0000-0000629E0000}"/>
    <cellStyle name="Porcentual 2 2 2 7 2 3 2" xfId="34495" xr:uid="{00000000-0005-0000-0000-0000639E0000}"/>
    <cellStyle name="Porcentual 2 2 2 7 2 4" xfId="29185" xr:uid="{00000000-0005-0000-0000-0000649E0000}"/>
    <cellStyle name="Porcentual 2 2 2 7 2 5" xfId="23870" xr:uid="{00000000-0005-0000-0000-0000659E0000}"/>
    <cellStyle name="Porcentual 2 2 2 7 3" xfId="7895" xr:uid="{00000000-0005-0000-0000-0000669E0000}"/>
    <cellStyle name="Porcentual 2 2 2 7 3 2" xfId="18234" xr:uid="{00000000-0005-0000-0000-0000679E0000}"/>
    <cellStyle name="Porcentual 2 2 2 7 3 2 2" xfId="41578" xr:uid="{00000000-0005-0000-0000-0000689E0000}"/>
    <cellStyle name="Porcentual 2 2 2 7 3 3" xfId="13079" xr:uid="{00000000-0005-0000-0000-0000699E0000}"/>
    <cellStyle name="Porcentual 2 2 2 7 3 3 2" xfId="36263" xr:uid="{00000000-0005-0000-0000-00006A9E0000}"/>
    <cellStyle name="Porcentual 2 2 2 7 3 4" xfId="30953" xr:uid="{00000000-0005-0000-0000-00006B9E0000}"/>
    <cellStyle name="Porcentual 2 2 2 7 3 5" xfId="25638" xr:uid="{00000000-0005-0000-0000-00006C9E0000}"/>
    <cellStyle name="Porcentual 2 2 2 7 4" xfId="14860" xr:uid="{00000000-0005-0000-0000-00006D9E0000}"/>
    <cellStyle name="Porcentual 2 2 2 7 4 2" xfId="38047" xr:uid="{00000000-0005-0000-0000-00006E9E0000}"/>
    <cellStyle name="Porcentual 2 2 2 7 5" xfId="9551" xr:uid="{00000000-0005-0000-0000-00006F9E0000}"/>
    <cellStyle name="Porcentual 2 2 2 7 5 2" xfId="32732" xr:uid="{00000000-0005-0000-0000-0000709E0000}"/>
    <cellStyle name="Porcentual 2 2 2 7 6" xfId="20178" xr:uid="{00000000-0005-0000-0000-0000719E0000}"/>
    <cellStyle name="Porcentual 2 2 2 7 6 2" xfId="27422" xr:uid="{00000000-0005-0000-0000-0000729E0000}"/>
    <cellStyle name="Porcentual 2 2 2 7 7" xfId="22107" xr:uid="{00000000-0005-0000-0000-0000739E0000}"/>
    <cellStyle name="Porcentual 2 2 2 7 8" xfId="43373" xr:uid="{00000000-0005-0000-0000-0000749E0000}"/>
    <cellStyle name="Porcentual 2 2 2 7 9" xfId="5734" xr:uid="{00000000-0005-0000-0000-0000759E0000}"/>
    <cellStyle name="Porcentual 2 2 2 8" xfId="1396" xr:uid="{00000000-0005-0000-0000-0000769E0000}"/>
    <cellStyle name="Porcentual 2 2 2 8 10" xfId="3345" xr:uid="{00000000-0005-0000-0000-0000779E0000}"/>
    <cellStyle name="Porcentual 2 2 2 8 2" xfId="6963" xr:uid="{00000000-0005-0000-0000-0000789E0000}"/>
    <cellStyle name="Porcentual 2 2 2 8 2 2" xfId="17334" xr:uid="{00000000-0005-0000-0000-0000799E0000}"/>
    <cellStyle name="Porcentual 2 2 2 8 2 2 2" xfId="40622" xr:uid="{00000000-0005-0000-0000-00007A9E0000}"/>
    <cellStyle name="Porcentual 2 2 2 8 2 3" xfId="12124" xr:uid="{00000000-0005-0000-0000-00007B9E0000}"/>
    <cellStyle name="Porcentual 2 2 2 8 2 3 2" xfId="35307" xr:uid="{00000000-0005-0000-0000-00007C9E0000}"/>
    <cellStyle name="Porcentual 2 2 2 8 2 4" xfId="29997" xr:uid="{00000000-0005-0000-0000-00007D9E0000}"/>
    <cellStyle name="Porcentual 2 2 2 8 2 5" xfId="24682" xr:uid="{00000000-0005-0000-0000-00007E9E0000}"/>
    <cellStyle name="Porcentual 2 2 2 8 3" xfId="8623" xr:uid="{00000000-0005-0000-0000-00007F9E0000}"/>
    <cellStyle name="Porcentual 2 2 2 8 3 2" xfId="19045" xr:uid="{00000000-0005-0000-0000-0000809E0000}"/>
    <cellStyle name="Porcentual 2 2 2 8 3 2 2" xfId="42390" xr:uid="{00000000-0005-0000-0000-0000819E0000}"/>
    <cellStyle name="Porcentual 2 2 2 8 3 3" xfId="13891" xr:uid="{00000000-0005-0000-0000-0000829E0000}"/>
    <cellStyle name="Porcentual 2 2 2 8 3 3 2" xfId="37075" xr:uid="{00000000-0005-0000-0000-0000839E0000}"/>
    <cellStyle name="Porcentual 2 2 2 8 3 4" xfId="31765" xr:uid="{00000000-0005-0000-0000-0000849E0000}"/>
    <cellStyle name="Porcentual 2 2 2 8 3 5" xfId="26450" xr:uid="{00000000-0005-0000-0000-0000859E0000}"/>
    <cellStyle name="Porcentual 2 2 2 8 4" xfId="15672" xr:uid="{00000000-0005-0000-0000-0000869E0000}"/>
    <cellStyle name="Porcentual 2 2 2 8 4 2" xfId="38859" xr:uid="{00000000-0005-0000-0000-0000879E0000}"/>
    <cellStyle name="Porcentual 2 2 2 8 5" xfId="10363" xr:uid="{00000000-0005-0000-0000-0000889E0000}"/>
    <cellStyle name="Porcentual 2 2 2 8 5 2" xfId="33544" xr:uid="{00000000-0005-0000-0000-0000899E0000}"/>
    <cellStyle name="Porcentual 2 2 2 8 6" xfId="20990" xr:uid="{00000000-0005-0000-0000-00008A9E0000}"/>
    <cellStyle name="Porcentual 2 2 2 8 6 2" xfId="28234" xr:uid="{00000000-0005-0000-0000-00008B9E0000}"/>
    <cellStyle name="Porcentual 2 2 2 8 7" xfId="22919" xr:uid="{00000000-0005-0000-0000-00008C9E0000}"/>
    <cellStyle name="Porcentual 2 2 2 8 8" xfId="44185" xr:uid="{00000000-0005-0000-0000-00008D9E0000}"/>
    <cellStyle name="Porcentual 2 2 2 8 9" xfId="5735" xr:uid="{00000000-0005-0000-0000-00008E9E0000}"/>
    <cellStyle name="Porcentual 2 2 2 9" xfId="6032" xr:uid="{00000000-0005-0000-0000-00008F9E0000}"/>
    <cellStyle name="Porcentual 2 2 2 9 2" xfId="16486" xr:uid="{00000000-0005-0000-0000-0000909E0000}"/>
    <cellStyle name="Porcentual 2 2 2 9 2 2" xfId="39676" xr:uid="{00000000-0005-0000-0000-0000919E0000}"/>
    <cellStyle name="Porcentual 2 2 2 9 3" xfId="11178" xr:uid="{00000000-0005-0000-0000-0000929E0000}"/>
    <cellStyle name="Porcentual 2 2 2 9 3 2" xfId="34361" xr:uid="{00000000-0005-0000-0000-0000939E0000}"/>
    <cellStyle name="Porcentual 2 2 2 9 4" xfId="29051" xr:uid="{00000000-0005-0000-0000-0000949E0000}"/>
    <cellStyle name="Porcentual 2 2 2 9 5" xfId="23736" xr:uid="{00000000-0005-0000-0000-0000959E0000}"/>
    <cellStyle name="Porcentual 2 2 3" xfId="448" xr:uid="{00000000-0005-0000-0000-0000969E0000}"/>
    <cellStyle name="Porcentual 2 2 3 10" xfId="14737" xr:uid="{00000000-0005-0000-0000-0000979E0000}"/>
    <cellStyle name="Porcentual 2 2 3 10 2" xfId="37924" xr:uid="{00000000-0005-0000-0000-0000989E0000}"/>
    <cellStyle name="Porcentual 2 2 3 11" xfId="9428" xr:uid="{00000000-0005-0000-0000-0000999E0000}"/>
    <cellStyle name="Porcentual 2 2 3 11 2" xfId="32609" xr:uid="{00000000-0005-0000-0000-00009A9E0000}"/>
    <cellStyle name="Porcentual 2 2 3 12" xfId="20058" xr:uid="{00000000-0005-0000-0000-00009B9E0000}"/>
    <cellStyle name="Porcentual 2 2 3 12 2" xfId="27299" xr:uid="{00000000-0005-0000-0000-00009C9E0000}"/>
    <cellStyle name="Porcentual 2 2 3 13" xfId="21984" xr:uid="{00000000-0005-0000-0000-00009D9E0000}"/>
    <cellStyle name="Porcentual 2 2 3 14" xfId="43253" xr:uid="{00000000-0005-0000-0000-00009E9E0000}"/>
    <cellStyle name="Porcentual 2 2 3 15" xfId="5736" xr:uid="{00000000-0005-0000-0000-00009F9E0000}"/>
    <cellStyle name="Porcentual 2 2 3 16" xfId="2413" xr:uid="{00000000-0005-0000-0000-0000A09E0000}"/>
    <cellStyle name="Porcentual 2 2 3 2" xfId="508" xr:uid="{00000000-0005-0000-0000-0000A19E0000}"/>
    <cellStyle name="Porcentual 2 2 3 2 10" xfId="9490" xr:uid="{00000000-0005-0000-0000-0000A29E0000}"/>
    <cellStyle name="Porcentual 2 2 3 2 10 2" xfId="32671" xr:uid="{00000000-0005-0000-0000-0000A39E0000}"/>
    <cellStyle name="Porcentual 2 2 3 2 11" xfId="20117" xr:uid="{00000000-0005-0000-0000-0000A49E0000}"/>
    <cellStyle name="Porcentual 2 2 3 2 11 2" xfId="27361" xr:uid="{00000000-0005-0000-0000-0000A59E0000}"/>
    <cellStyle name="Porcentual 2 2 3 2 12" xfId="22046" xr:uid="{00000000-0005-0000-0000-0000A69E0000}"/>
    <cellStyle name="Porcentual 2 2 3 2 13" xfId="43312" xr:uid="{00000000-0005-0000-0000-0000A79E0000}"/>
    <cellStyle name="Porcentual 2 2 3 2 14" xfId="5737" xr:uid="{00000000-0005-0000-0000-0000A89E0000}"/>
    <cellStyle name="Porcentual 2 2 3 2 15" xfId="2472" xr:uid="{00000000-0005-0000-0000-0000A99E0000}"/>
    <cellStyle name="Porcentual 2 2 3 2 2" xfId="780" xr:uid="{00000000-0005-0000-0000-0000AA9E0000}"/>
    <cellStyle name="Porcentual 2 2 3 2 2 10" xfId="43581" xr:uid="{00000000-0005-0000-0000-0000AB9E0000}"/>
    <cellStyle name="Porcentual 2 2 3 2 2 11" xfId="5738" xr:uid="{00000000-0005-0000-0000-0000AC9E0000}"/>
    <cellStyle name="Porcentual 2 2 3 2 2 12" xfId="2741" xr:uid="{00000000-0005-0000-0000-0000AD9E0000}"/>
    <cellStyle name="Porcentual 2 2 3 2 2 2" xfId="1196" xr:uid="{00000000-0005-0000-0000-0000AE9E0000}"/>
    <cellStyle name="Porcentual 2 2 3 2 2 2 10" xfId="5739" xr:uid="{00000000-0005-0000-0000-0000AF9E0000}"/>
    <cellStyle name="Porcentual 2 2 3 2 2 2 11" xfId="3147" xr:uid="{00000000-0005-0000-0000-0000B09E0000}"/>
    <cellStyle name="Porcentual 2 2 3 2 2 2 2" xfId="2011" xr:uid="{00000000-0005-0000-0000-0000B19E0000}"/>
    <cellStyle name="Porcentual 2 2 3 2 2 2 2 10" xfId="3959" xr:uid="{00000000-0005-0000-0000-0000B29E0000}"/>
    <cellStyle name="Porcentual 2 2 3 2 2 2 2 2" xfId="7568" xr:uid="{00000000-0005-0000-0000-0000B39E0000}"/>
    <cellStyle name="Porcentual 2 2 3 2 2 2 2 2 2" xfId="17912" xr:uid="{00000000-0005-0000-0000-0000B49E0000}"/>
    <cellStyle name="Porcentual 2 2 3 2 2 2 2 2 2 2" xfId="41236" xr:uid="{00000000-0005-0000-0000-0000B59E0000}"/>
    <cellStyle name="Porcentual 2 2 3 2 2 2 2 2 3" xfId="12738" xr:uid="{00000000-0005-0000-0000-0000B69E0000}"/>
    <cellStyle name="Porcentual 2 2 3 2 2 2 2 2 3 2" xfId="35921" xr:uid="{00000000-0005-0000-0000-0000B79E0000}"/>
    <cellStyle name="Porcentual 2 2 3 2 2 2 2 2 4" xfId="30611" xr:uid="{00000000-0005-0000-0000-0000B89E0000}"/>
    <cellStyle name="Porcentual 2 2 3 2 2 2 2 2 5" xfId="25296" xr:uid="{00000000-0005-0000-0000-0000B99E0000}"/>
    <cellStyle name="Porcentual 2 2 3 2 2 2 2 3" xfId="9202" xr:uid="{00000000-0005-0000-0000-0000BA9E0000}"/>
    <cellStyle name="Porcentual 2 2 3 2 2 2 2 3 2" xfId="19659" xr:uid="{00000000-0005-0000-0000-0000BB9E0000}"/>
    <cellStyle name="Porcentual 2 2 3 2 2 2 2 3 2 2" xfId="43004" xr:uid="{00000000-0005-0000-0000-0000BC9E0000}"/>
    <cellStyle name="Porcentual 2 2 3 2 2 2 2 3 3" xfId="14505" xr:uid="{00000000-0005-0000-0000-0000BD9E0000}"/>
    <cellStyle name="Porcentual 2 2 3 2 2 2 2 3 3 2" xfId="37689" xr:uid="{00000000-0005-0000-0000-0000BE9E0000}"/>
    <cellStyle name="Porcentual 2 2 3 2 2 2 2 3 4" xfId="32379" xr:uid="{00000000-0005-0000-0000-0000BF9E0000}"/>
    <cellStyle name="Porcentual 2 2 3 2 2 2 2 3 5" xfId="27064" xr:uid="{00000000-0005-0000-0000-0000C09E0000}"/>
    <cellStyle name="Porcentual 2 2 3 2 2 2 2 4" xfId="16286" xr:uid="{00000000-0005-0000-0000-0000C19E0000}"/>
    <cellStyle name="Porcentual 2 2 3 2 2 2 2 4 2" xfId="39473" xr:uid="{00000000-0005-0000-0000-0000C29E0000}"/>
    <cellStyle name="Porcentual 2 2 3 2 2 2 2 5" xfId="10977" xr:uid="{00000000-0005-0000-0000-0000C39E0000}"/>
    <cellStyle name="Porcentual 2 2 3 2 2 2 2 5 2" xfId="34158" xr:uid="{00000000-0005-0000-0000-0000C49E0000}"/>
    <cellStyle name="Porcentual 2 2 3 2 2 2 2 6" xfId="21604" xr:uid="{00000000-0005-0000-0000-0000C59E0000}"/>
    <cellStyle name="Porcentual 2 2 3 2 2 2 2 6 2" xfId="28848" xr:uid="{00000000-0005-0000-0000-0000C69E0000}"/>
    <cellStyle name="Porcentual 2 2 3 2 2 2 2 7" xfId="23533" xr:uid="{00000000-0005-0000-0000-0000C79E0000}"/>
    <cellStyle name="Porcentual 2 2 3 2 2 2 2 8" xfId="44799" xr:uid="{00000000-0005-0000-0000-0000C89E0000}"/>
    <cellStyle name="Porcentual 2 2 3 2 2 2 2 9" xfId="5740" xr:uid="{00000000-0005-0000-0000-0000C99E0000}"/>
    <cellStyle name="Porcentual 2 2 3 2 2 2 3" xfId="6768" xr:uid="{00000000-0005-0000-0000-0000CA9E0000}"/>
    <cellStyle name="Porcentual 2 2 3 2 2 2 3 2" xfId="17148" xr:uid="{00000000-0005-0000-0000-0000CB9E0000}"/>
    <cellStyle name="Porcentual 2 2 3 2 2 2 3 2 2" xfId="40424" xr:uid="{00000000-0005-0000-0000-0000CC9E0000}"/>
    <cellStyle name="Porcentual 2 2 3 2 2 2 3 3" xfId="11926" xr:uid="{00000000-0005-0000-0000-0000CD9E0000}"/>
    <cellStyle name="Porcentual 2 2 3 2 2 2 3 3 2" xfId="35109" xr:uid="{00000000-0005-0000-0000-0000CE9E0000}"/>
    <cellStyle name="Porcentual 2 2 3 2 2 2 3 4" xfId="29799" xr:uid="{00000000-0005-0000-0000-0000CF9E0000}"/>
    <cellStyle name="Porcentual 2 2 3 2 2 2 3 5" xfId="24484" xr:uid="{00000000-0005-0000-0000-0000D09E0000}"/>
    <cellStyle name="Porcentual 2 2 3 2 2 2 4" xfId="8437" xr:uid="{00000000-0005-0000-0000-0000D19E0000}"/>
    <cellStyle name="Porcentual 2 2 3 2 2 2 4 2" xfId="18847" xr:uid="{00000000-0005-0000-0000-0000D29E0000}"/>
    <cellStyle name="Porcentual 2 2 3 2 2 2 4 2 2" xfId="42192" xr:uid="{00000000-0005-0000-0000-0000D39E0000}"/>
    <cellStyle name="Porcentual 2 2 3 2 2 2 4 3" xfId="13693" xr:uid="{00000000-0005-0000-0000-0000D49E0000}"/>
    <cellStyle name="Porcentual 2 2 3 2 2 2 4 3 2" xfId="36877" xr:uid="{00000000-0005-0000-0000-0000D59E0000}"/>
    <cellStyle name="Porcentual 2 2 3 2 2 2 4 4" xfId="31567" xr:uid="{00000000-0005-0000-0000-0000D69E0000}"/>
    <cellStyle name="Porcentual 2 2 3 2 2 2 4 5" xfId="26252" xr:uid="{00000000-0005-0000-0000-0000D79E0000}"/>
    <cellStyle name="Porcentual 2 2 3 2 2 2 5" xfId="15474" xr:uid="{00000000-0005-0000-0000-0000D89E0000}"/>
    <cellStyle name="Porcentual 2 2 3 2 2 2 5 2" xfId="38661" xr:uid="{00000000-0005-0000-0000-0000D99E0000}"/>
    <cellStyle name="Porcentual 2 2 3 2 2 2 6" xfId="10165" xr:uid="{00000000-0005-0000-0000-0000DA9E0000}"/>
    <cellStyle name="Porcentual 2 2 3 2 2 2 6 2" xfId="33346" xr:uid="{00000000-0005-0000-0000-0000DB9E0000}"/>
    <cellStyle name="Porcentual 2 2 3 2 2 2 7" xfId="20792" xr:uid="{00000000-0005-0000-0000-0000DC9E0000}"/>
    <cellStyle name="Porcentual 2 2 3 2 2 2 7 2" xfId="28036" xr:uid="{00000000-0005-0000-0000-0000DD9E0000}"/>
    <cellStyle name="Porcentual 2 2 3 2 2 2 8" xfId="22721" xr:uid="{00000000-0005-0000-0000-0000DE9E0000}"/>
    <cellStyle name="Porcentual 2 2 3 2 2 2 9" xfId="43987" xr:uid="{00000000-0005-0000-0000-0000DF9E0000}"/>
    <cellStyle name="Porcentual 2 2 3 2 2 3" xfId="1604" xr:uid="{00000000-0005-0000-0000-0000E09E0000}"/>
    <cellStyle name="Porcentual 2 2 3 2 2 3 10" xfId="3553" xr:uid="{00000000-0005-0000-0000-0000E19E0000}"/>
    <cellStyle name="Porcentual 2 2 3 2 2 3 2" xfId="7168" xr:uid="{00000000-0005-0000-0000-0000E29E0000}"/>
    <cellStyle name="Porcentual 2 2 3 2 2 3 2 2" xfId="17530" xr:uid="{00000000-0005-0000-0000-0000E39E0000}"/>
    <cellStyle name="Porcentual 2 2 3 2 2 3 2 2 2" xfId="40830" xr:uid="{00000000-0005-0000-0000-0000E49E0000}"/>
    <cellStyle name="Porcentual 2 2 3 2 2 3 2 3" xfId="12332" xr:uid="{00000000-0005-0000-0000-0000E59E0000}"/>
    <cellStyle name="Porcentual 2 2 3 2 2 3 2 3 2" xfId="35515" xr:uid="{00000000-0005-0000-0000-0000E69E0000}"/>
    <cellStyle name="Porcentual 2 2 3 2 2 3 2 4" xfId="30205" xr:uid="{00000000-0005-0000-0000-0000E79E0000}"/>
    <cellStyle name="Porcentual 2 2 3 2 2 3 2 5" xfId="24890" xr:uid="{00000000-0005-0000-0000-0000E89E0000}"/>
    <cellStyle name="Porcentual 2 2 3 2 2 3 3" xfId="8819" xr:uid="{00000000-0005-0000-0000-0000E99E0000}"/>
    <cellStyle name="Porcentual 2 2 3 2 2 3 3 2" xfId="19253" xr:uid="{00000000-0005-0000-0000-0000EA9E0000}"/>
    <cellStyle name="Porcentual 2 2 3 2 2 3 3 2 2" xfId="42598" xr:uid="{00000000-0005-0000-0000-0000EB9E0000}"/>
    <cellStyle name="Porcentual 2 2 3 2 2 3 3 3" xfId="14099" xr:uid="{00000000-0005-0000-0000-0000EC9E0000}"/>
    <cellStyle name="Porcentual 2 2 3 2 2 3 3 3 2" xfId="37283" xr:uid="{00000000-0005-0000-0000-0000ED9E0000}"/>
    <cellStyle name="Porcentual 2 2 3 2 2 3 3 4" xfId="31973" xr:uid="{00000000-0005-0000-0000-0000EE9E0000}"/>
    <cellStyle name="Porcentual 2 2 3 2 2 3 3 5" xfId="26658" xr:uid="{00000000-0005-0000-0000-0000EF9E0000}"/>
    <cellStyle name="Porcentual 2 2 3 2 2 3 4" xfId="15880" xr:uid="{00000000-0005-0000-0000-0000F09E0000}"/>
    <cellStyle name="Porcentual 2 2 3 2 2 3 4 2" xfId="39067" xr:uid="{00000000-0005-0000-0000-0000F19E0000}"/>
    <cellStyle name="Porcentual 2 2 3 2 2 3 5" xfId="10571" xr:uid="{00000000-0005-0000-0000-0000F29E0000}"/>
    <cellStyle name="Porcentual 2 2 3 2 2 3 5 2" xfId="33752" xr:uid="{00000000-0005-0000-0000-0000F39E0000}"/>
    <cellStyle name="Porcentual 2 2 3 2 2 3 6" xfId="21198" xr:uid="{00000000-0005-0000-0000-0000F49E0000}"/>
    <cellStyle name="Porcentual 2 2 3 2 2 3 6 2" xfId="28442" xr:uid="{00000000-0005-0000-0000-0000F59E0000}"/>
    <cellStyle name="Porcentual 2 2 3 2 2 3 7" xfId="23127" xr:uid="{00000000-0005-0000-0000-0000F69E0000}"/>
    <cellStyle name="Porcentual 2 2 3 2 2 3 8" xfId="44393" xr:uid="{00000000-0005-0000-0000-0000F79E0000}"/>
    <cellStyle name="Porcentual 2 2 3 2 2 3 9" xfId="5741" xr:uid="{00000000-0005-0000-0000-0000F89E0000}"/>
    <cellStyle name="Porcentual 2 2 3 2 2 4" xfId="6369" xr:uid="{00000000-0005-0000-0000-0000F99E0000}"/>
    <cellStyle name="Porcentual 2 2 3 2 2 4 2" xfId="16790" xr:uid="{00000000-0005-0000-0000-0000FA9E0000}"/>
    <cellStyle name="Porcentual 2 2 3 2 2 4 2 2" xfId="40018" xr:uid="{00000000-0005-0000-0000-0000FB9E0000}"/>
    <cellStyle name="Porcentual 2 2 3 2 2 4 3" xfId="11520" xr:uid="{00000000-0005-0000-0000-0000FC9E0000}"/>
    <cellStyle name="Porcentual 2 2 3 2 2 4 3 2" xfId="34703" xr:uid="{00000000-0005-0000-0000-0000FD9E0000}"/>
    <cellStyle name="Porcentual 2 2 3 2 2 4 4" xfId="29393" xr:uid="{00000000-0005-0000-0000-0000FE9E0000}"/>
    <cellStyle name="Porcentual 2 2 3 2 2 4 5" xfId="24078" xr:uid="{00000000-0005-0000-0000-0000FF9E0000}"/>
    <cellStyle name="Porcentual 2 2 3 2 2 5" xfId="8079" xr:uid="{00000000-0005-0000-0000-0000009F0000}"/>
    <cellStyle name="Porcentual 2 2 3 2 2 5 2" xfId="18442" xr:uid="{00000000-0005-0000-0000-0000019F0000}"/>
    <cellStyle name="Porcentual 2 2 3 2 2 5 2 2" xfId="41786" xr:uid="{00000000-0005-0000-0000-0000029F0000}"/>
    <cellStyle name="Porcentual 2 2 3 2 2 5 3" xfId="13287" xr:uid="{00000000-0005-0000-0000-0000039F0000}"/>
    <cellStyle name="Porcentual 2 2 3 2 2 5 3 2" xfId="36471" xr:uid="{00000000-0005-0000-0000-0000049F0000}"/>
    <cellStyle name="Porcentual 2 2 3 2 2 5 4" xfId="31161" xr:uid="{00000000-0005-0000-0000-0000059F0000}"/>
    <cellStyle name="Porcentual 2 2 3 2 2 5 5" xfId="25846" xr:uid="{00000000-0005-0000-0000-0000069F0000}"/>
    <cellStyle name="Porcentual 2 2 3 2 2 6" xfId="15068" xr:uid="{00000000-0005-0000-0000-0000079F0000}"/>
    <cellStyle name="Porcentual 2 2 3 2 2 6 2" xfId="38255" xr:uid="{00000000-0005-0000-0000-0000089F0000}"/>
    <cellStyle name="Porcentual 2 2 3 2 2 7" xfId="9759" xr:uid="{00000000-0005-0000-0000-0000099F0000}"/>
    <cellStyle name="Porcentual 2 2 3 2 2 7 2" xfId="32940" xr:uid="{00000000-0005-0000-0000-00000A9F0000}"/>
    <cellStyle name="Porcentual 2 2 3 2 2 8" xfId="20386" xr:uid="{00000000-0005-0000-0000-00000B9F0000}"/>
    <cellStyle name="Porcentual 2 2 3 2 2 8 2" xfId="27630" xr:uid="{00000000-0005-0000-0000-00000C9F0000}"/>
    <cellStyle name="Porcentual 2 2 3 2 2 9" xfId="22315" xr:uid="{00000000-0005-0000-0000-00000D9F0000}"/>
    <cellStyle name="Porcentual 2 2 3 2 3" xfId="917" xr:uid="{00000000-0005-0000-0000-00000E9F0000}"/>
    <cellStyle name="Porcentual 2 2 3 2 3 10" xfId="43710" xr:uid="{00000000-0005-0000-0000-00000F9F0000}"/>
    <cellStyle name="Porcentual 2 2 3 2 3 11" xfId="5742" xr:uid="{00000000-0005-0000-0000-0000109F0000}"/>
    <cellStyle name="Porcentual 2 2 3 2 3 12" xfId="2870" xr:uid="{00000000-0005-0000-0000-0000119F0000}"/>
    <cellStyle name="Porcentual 2 2 3 2 3 2" xfId="1325" xr:uid="{00000000-0005-0000-0000-0000129F0000}"/>
    <cellStyle name="Porcentual 2 2 3 2 3 2 10" xfId="5743" xr:uid="{00000000-0005-0000-0000-0000139F0000}"/>
    <cellStyle name="Porcentual 2 2 3 2 3 2 11" xfId="3276" xr:uid="{00000000-0005-0000-0000-0000149F0000}"/>
    <cellStyle name="Porcentual 2 2 3 2 3 2 2" xfId="2140" xr:uid="{00000000-0005-0000-0000-0000159F0000}"/>
    <cellStyle name="Porcentual 2 2 3 2 3 2 2 10" xfId="4088" xr:uid="{00000000-0005-0000-0000-0000169F0000}"/>
    <cellStyle name="Porcentual 2 2 3 2 3 2 2 2" xfId="7695" xr:uid="{00000000-0005-0000-0000-0000179F0000}"/>
    <cellStyle name="Porcentual 2 2 3 2 3 2 2 2 2" xfId="18029" xr:uid="{00000000-0005-0000-0000-0000189F0000}"/>
    <cellStyle name="Porcentual 2 2 3 2 3 2 2 2 2 2" xfId="41365" xr:uid="{00000000-0005-0000-0000-0000199F0000}"/>
    <cellStyle name="Porcentual 2 2 3 2 3 2 2 2 3" xfId="12867" xr:uid="{00000000-0005-0000-0000-00001A9F0000}"/>
    <cellStyle name="Porcentual 2 2 3 2 3 2 2 2 3 2" xfId="36050" xr:uid="{00000000-0005-0000-0000-00001B9F0000}"/>
    <cellStyle name="Porcentual 2 2 3 2 3 2 2 2 4" xfId="30740" xr:uid="{00000000-0005-0000-0000-00001C9F0000}"/>
    <cellStyle name="Porcentual 2 2 3 2 3 2 2 2 5" xfId="25425" xr:uid="{00000000-0005-0000-0000-00001D9F0000}"/>
    <cellStyle name="Porcentual 2 2 3 2 3 2 2 3" xfId="9319" xr:uid="{00000000-0005-0000-0000-00001E9F0000}"/>
    <cellStyle name="Porcentual 2 2 3 2 3 2 2 3 2" xfId="19788" xr:uid="{00000000-0005-0000-0000-00001F9F0000}"/>
    <cellStyle name="Porcentual 2 2 3 2 3 2 2 3 2 2" xfId="43133" xr:uid="{00000000-0005-0000-0000-0000209F0000}"/>
    <cellStyle name="Porcentual 2 2 3 2 3 2 2 3 3" xfId="14634" xr:uid="{00000000-0005-0000-0000-0000219F0000}"/>
    <cellStyle name="Porcentual 2 2 3 2 3 2 2 3 3 2" xfId="37818" xr:uid="{00000000-0005-0000-0000-0000229F0000}"/>
    <cellStyle name="Porcentual 2 2 3 2 3 2 2 3 4" xfId="32508" xr:uid="{00000000-0005-0000-0000-0000239F0000}"/>
    <cellStyle name="Porcentual 2 2 3 2 3 2 2 3 5" xfId="27193" xr:uid="{00000000-0005-0000-0000-0000249F0000}"/>
    <cellStyle name="Porcentual 2 2 3 2 3 2 2 4" xfId="16415" xr:uid="{00000000-0005-0000-0000-0000259F0000}"/>
    <cellStyle name="Porcentual 2 2 3 2 3 2 2 4 2" xfId="39602" xr:uid="{00000000-0005-0000-0000-0000269F0000}"/>
    <cellStyle name="Porcentual 2 2 3 2 3 2 2 5" xfId="11106" xr:uid="{00000000-0005-0000-0000-0000279F0000}"/>
    <cellStyle name="Porcentual 2 2 3 2 3 2 2 5 2" xfId="34287" xr:uid="{00000000-0005-0000-0000-0000289F0000}"/>
    <cellStyle name="Porcentual 2 2 3 2 3 2 2 6" xfId="21733" xr:uid="{00000000-0005-0000-0000-0000299F0000}"/>
    <cellStyle name="Porcentual 2 2 3 2 3 2 2 6 2" xfId="28977" xr:uid="{00000000-0005-0000-0000-00002A9F0000}"/>
    <cellStyle name="Porcentual 2 2 3 2 3 2 2 7" xfId="23662" xr:uid="{00000000-0005-0000-0000-00002B9F0000}"/>
    <cellStyle name="Porcentual 2 2 3 2 3 2 2 8" xfId="44928" xr:uid="{00000000-0005-0000-0000-00002C9F0000}"/>
    <cellStyle name="Porcentual 2 2 3 2 3 2 2 9" xfId="5744" xr:uid="{00000000-0005-0000-0000-00002D9F0000}"/>
    <cellStyle name="Porcentual 2 2 3 2 3 2 3" xfId="6895" xr:uid="{00000000-0005-0000-0000-00002E9F0000}"/>
    <cellStyle name="Porcentual 2 2 3 2 3 2 3 2" xfId="17265" xr:uid="{00000000-0005-0000-0000-00002F9F0000}"/>
    <cellStyle name="Porcentual 2 2 3 2 3 2 3 2 2" xfId="40553" xr:uid="{00000000-0005-0000-0000-0000309F0000}"/>
    <cellStyle name="Porcentual 2 2 3 2 3 2 3 3" xfId="12055" xr:uid="{00000000-0005-0000-0000-0000319F0000}"/>
    <cellStyle name="Porcentual 2 2 3 2 3 2 3 3 2" xfId="35238" xr:uid="{00000000-0005-0000-0000-0000329F0000}"/>
    <cellStyle name="Porcentual 2 2 3 2 3 2 3 4" xfId="29928" xr:uid="{00000000-0005-0000-0000-0000339F0000}"/>
    <cellStyle name="Porcentual 2 2 3 2 3 2 3 5" xfId="24613" xr:uid="{00000000-0005-0000-0000-0000349F0000}"/>
    <cellStyle name="Porcentual 2 2 3 2 3 2 4" xfId="8554" xr:uid="{00000000-0005-0000-0000-0000359F0000}"/>
    <cellStyle name="Porcentual 2 2 3 2 3 2 4 2" xfId="18976" xr:uid="{00000000-0005-0000-0000-0000369F0000}"/>
    <cellStyle name="Porcentual 2 2 3 2 3 2 4 2 2" xfId="42321" xr:uid="{00000000-0005-0000-0000-0000379F0000}"/>
    <cellStyle name="Porcentual 2 2 3 2 3 2 4 3" xfId="13822" xr:uid="{00000000-0005-0000-0000-0000389F0000}"/>
    <cellStyle name="Porcentual 2 2 3 2 3 2 4 3 2" xfId="37006" xr:uid="{00000000-0005-0000-0000-0000399F0000}"/>
    <cellStyle name="Porcentual 2 2 3 2 3 2 4 4" xfId="31696" xr:uid="{00000000-0005-0000-0000-00003A9F0000}"/>
    <cellStyle name="Porcentual 2 2 3 2 3 2 4 5" xfId="26381" xr:uid="{00000000-0005-0000-0000-00003B9F0000}"/>
    <cellStyle name="Porcentual 2 2 3 2 3 2 5" xfId="15603" xr:uid="{00000000-0005-0000-0000-00003C9F0000}"/>
    <cellStyle name="Porcentual 2 2 3 2 3 2 5 2" xfId="38790" xr:uid="{00000000-0005-0000-0000-00003D9F0000}"/>
    <cellStyle name="Porcentual 2 2 3 2 3 2 6" xfId="10294" xr:uid="{00000000-0005-0000-0000-00003E9F0000}"/>
    <cellStyle name="Porcentual 2 2 3 2 3 2 6 2" xfId="33475" xr:uid="{00000000-0005-0000-0000-00003F9F0000}"/>
    <cellStyle name="Porcentual 2 2 3 2 3 2 7" xfId="20921" xr:uid="{00000000-0005-0000-0000-0000409F0000}"/>
    <cellStyle name="Porcentual 2 2 3 2 3 2 7 2" xfId="28165" xr:uid="{00000000-0005-0000-0000-0000419F0000}"/>
    <cellStyle name="Porcentual 2 2 3 2 3 2 8" xfId="22850" xr:uid="{00000000-0005-0000-0000-0000429F0000}"/>
    <cellStyle name="Porcentual 2 2 3 2 3 2 9" xfId="44116" xr:uid="{00000000-0005-0000-0000-0000439F0000}"/>
    <cellStyle name="Porcentual 2 2 3 2 3 3" xfId="1733" xr:uid="{00000000-0005-0000-0000-0000449F0000}"/>
    <cellStyle name="Porcentual 2 2 3 2 3 3 10" xfId="3682" xr:uid="{00000000-0005-0000-0000-0000459F0000}"/>
    <cellStyle name="Porcentual 2 2 3 2 3 3 2" xfId="7295" xr:uid="{00000000-0005-0000-0000-0000469F0000}"/>
    <cellStyle name="Porcentual 2 2 3 2 3 3 2 2" xfId="17647" xr:uid="{00000000-0005-0000-0000-0000479F0000}"/>
    <cellStyle name="Porcentual 2 2 3 2 3 3 2 2 2" xfId="40959" xr:uid="{00000000-0005-0000-0000-0000489F0000}"/>
    <cellStyle name="Porcentual 2 2 3 2 3 3 2 3" xfId="12461" xr:uid="{00000000-0005-0000-0000-0000499F0000}"/>
    <cellStyle name="Porcentual 2 2 3 2 3 3 2 3 2" xfId="35644" xr:uid="{00000000-0005-0000-0000-00004A9F0000}"/>
    <cellStyle name="Porcentual 2 2 3 2 3 3 2 4" xfId="30334" xr:uid="{00000000-0005-0000-0000-00004B9F0000}"/>
    <cellStyle name="Porcentual 2 2 3 2 3 3 2 5" xfId="25019" xr:uid="{00000000-0005-0000-0000-00004C9F0000}"/>
    <cellStyle name="Porcentual 2 2 3 2 3 3 3" xfId="8936" xr:uid="{00000000-0005-0000-0000-00004D9F0000}"/>
    <cellStyle name="Porcentual 2 2 3 2 3 3 3 2" xfId="19382" xr:uid="{00000000-0005-0000-0000-00004E9F0000}"/>
    <cellStyle name="Porcentual 2 2 3 2 3 3 3 2 2" xfId="42727" xr:uid="{00000000-0005-0000-0000-00004F9F0000}"/>
    <cellStyle name="Porcentual 2 2 3 2 3 3 3 3" xfId="14228" xr:uid="{00000000-0005-0000-0000-0000509F0000}"/>
    <cellStyle name="Porcentual 2 2 3 2 3 3 3 3 2" xfId="37412" xr:uid="{00000000-0005-0000-0000-0000519F0000}"/>
    <cellStyle name="Porcentual 2 2 3 2 3 3 3 4" xfId="32102" xr:uid="{00000000-0005-0000-0000-0000529F0000}"/>
    <cellStyle name="Porcentual 2 2 3 2 3 3 3 5" xfId="26787" xr:uid="{00000000-0005-0000-0000-0000539F0000}"/>
    <cellStyle name="Porcentual 2 2 3 2 3 3 4" xfId="16009" xr:uid="{00000000-0005-0000-0000-0000549F0000}"/>
    <cellStyle name="Porcentual 2 2 3 2 3 3 4 2" xfId="39196" xr:uid="{00000000-0005-0000-0000-0000559F0000}"/>
    <cellStyle name="Porcentual 2 2 3 2 3 3 5" xfId="10700" xr:uid="{00000000-0005-0000-0000-0000569F0000}"/>
    <cellStyle name="Porcentual 2 2 3 2 3 3 5 2" xfId="33881" xr:uid="{00000000-0005-0000-0000-0000579F0000}"/>
    <cellStyle name="Porcentual 2 2 3 2 3 3 6" xfId="21327" xr:uid="{00000000-0005-0000-0000-0000589F0000}"/>
    <cellStyle name="Porcentual 2 2 3 2 3 3 6 2" xfId="28571" xr:uid="{00000000-0005-0000-0000-0000599F0000}"/>
    <cellStyle name="Porcentual 2 2 3 2 3 3 7" xfId="23256" xr:uid="{00000000-0005-0000-0000-00005A9F0000}"/>
    <cellStyle name="Porcentual 2 2 3 2 3 3 8" xfId="44522" xr:uid="{00000000-0005-0000-0000-00005B9F0000}"/>
    <cellStyle name="Porcentual 2 2 3 2 3 3 9" xfId="5745" xr:uid="{00000000-0005-0000-0000-00005C9F0000}"/>
    <cellStyle name="Porcentual 2 2 3 2 3 4" xfId="6496" xr:uid="{00000000-0005-0000-0000-00005D9F0000}"/>
    <cellStyle name="Porcentual 2 2 3 2 3 4 2" xfId="16895" xr:uid="{00000000-0005-0000-0000-00005E9F0000}"/>
    <cellStyle name="Porcentual 2 2 3 2 3 4 2 2" xfId="40147" xr:uid="{00000000-0005-0000-0000-00005F9F0000}"/>
    <cellStyle name="Porcentual 2 2 3 2 3 4 3" xfId="11649" xr:uid="{00000000-0005-0000-0000-0000609F0000}"/>
    <cellStyle name="Porcentual 2 2 3 2 3 4 3 2" xfId="34832" xr:uid="{00000000-0005-0000-0000-0000619F0000}"/>
    <cellStyle name="Porcentual 2 2 3 2 3 4 4" xfId="29522" xr:uid="{00000000-0005-0000-0000-0000629F0000}"/>
    <cellStyle name="Porcentual 2 2 3 2 3 4 5" xfId="24207" xr:uid="{00000000-0005-0000-0000-0000639F0000}"/>
    <cellStyle name="Porcentual 2 2 3 2 3 5" xfId="8184" xr:uid="{00000000-0005-0000-0000-0000649F0000}"/>
    <cellStyle name="Porcentual 2 2 3 2 3 5 2" xfId="18571" xr:uid="{00000000-0005-0000-0000-0000659F0000}"/>
    <cellStyle name="Porcentual 2 2 3 2 3 5 2 2" xfId="41915" xr:uid="{00000000-0005-0000-0000-0000669F0000}"/>
    <cellStyle name="Porcentual 2 2 3 2 3 5 3" xfId="13416" xr:uid="{00000000-0005-0000-0000-0000679F0000}"/>
    <cellStyle name="Porcentual 2 2 3 2 3 5 3 2" xfId="36600" xr:uid="{00000000-0005-0000-0000-0000689F0000}"/>
    <cellStyle name="Porcentual 2 2 3 2 3 5 4" xfId="31290" xr:uid="{00000000-0005-0000-0000-0000699F0000}"/>
    <cellStyle name="Porcentual 2 2 3 2 3 5 5" xfId="25975" xr:uid="{00000000-0005-0000-0000-00006A9F0000}"/>
    <cellStyle name="Porcentual 2 2 3 2 3 6" xfId="15197" xr:uid="{00000000-0005-0000-0000-00006B9F0000}"/>
    <cellStyle name="Porcentual 2 2 3 2 3 6 2" xfId="38384" xr:uid="{00000000-0005-0000-0000-00006C9F0000}"/>
    <cellStyle name="Porcentual 2 2 3 2 3 7" xfId="9888" xr:uid="{00000000-0005-0000-0000-00006D9F0000}"/>
    <cellStyle name="Porcentual 2 2 3 2 3 7 2" xfId="33069" xr:uid="{00000000-0005-0000-0000-00006E9F0000}"/>
    <cellStyle name="Porcentual 2 2 3 2 3 8" xfId="20515" xr:uid="{00000000-0005-0000-0000-00006F9F0000}"/>
    <cellStyle name="Porcentual 2 2 3 2 3 8 2" xfId="27759" xr:uid="{00000000-0005-0000-0000-0000709F0000}"/>
    <cellStyle name="Porcentual 2 2 3 2 3 9" xfId="22444" xr:uid="{00000000-0005-0000-0000-0000719F0000}"/>
    <cellStyle name="Porcentual 2 2 3 2 4" xfId="1061" xr:uid="{00000000-0005-0000-0000-0000729F0000}"/>
    <cellStyle name="Porcentual 2 2 3 2 4 10" xfId="5746" xr:uid="{00000000-0005-0000-0000-0000739F0000}"/>
    <cellStyle name="Porcentual 2 2 3 2 4 11" xfId="3012" xr:uid="{00000000-0005-0000-0000-0000749F0000}"/>
    <cellStyle name="Porcentual 2 2 3 2 4 2" xfId="1876" xr:uid="{00000000-0005-0000-0000-0000759F0000}"/>
    <cellStyle name="Porcentual 2 2 3 2 4 2 10" xfId="3824" xr:uid="{00000000-0005-0000-0000-0000769F0000}"/>
    <cellStyle name="Porcentual 2 2 3 2 4 2 2" xfId="7435" xr:uid="{00000000-0005-0000-0000-0000779F0000}"/>
    <cellStyle name="Porcentual 2 2 3 2 4 2 2 2" xfId="17789" xr:uid="{00000000-0005-0000-0000-0000789F0000}"/>
    <cellStyle name="Porcentual 2 2 3 2 4 2 2 2 2" xfId="41101" xr:uid="{00000000-0005-0000-0000-0000799F0000}"/>
    <cellStyle name="Porcentual 2 2 3 2 4 2 2 3" xfId="12603" xr:uid="{00000000-0005-0000-0000-00007A9F0000}"/>
    <cellStyle name="Porcentual 2 2 3 2 4 2 2 3 2" xfId="35786" xr:uid="{00000000-0005-0000-0000-00007B9F0000}"/>
    <cellStyle name="Porcentual 2 2 3 2 4 2 2 4" xfId="30476" xr:uid="{00000000-0005-0000-0000-00007C9F0000}"/>
    <cellStyle name="Porcentual 2 2 3 2 4 2 2 5" xfId="25161" xr:uid="{00000000-0005-0000-0000-00007D9F0000}"/>
    <cellStyle name="Porcentual 2 2 3 2 4 2 3" xfId="9079" xr:uid="{00000000-0005-0000-0000-00007E9F0000}"/>
    <cellStyle name="Porcentual 2 2 3 2 4 2 3 2" xfId="19524" xr:uid="{00000000-0005-0000-0000-00007F9F0000}"/>
    <cellStyle name="Porcentual 2 2 3 2 4 2 3 2 2" xfId="42869" xr:uid="{00000000-0005-0000-0000-0000809F0000}"/>
    <cellStyle name="Porcentual 2 2 3 2 4 2 3 3" xfId="14370" xr:uid="{00000000-0005-0000-0000-0000819F0000}"/>
    <cellStyle name="Porcentual 2 2 3 2 4 2 3 3 2" xfId="37554" xr:uid="{00000000-0005-0000-0000-0000829F0000}"/>
    <cellStyle name="Porcentual 2 2 3 2 4 2 3 4" xfId="32244" xr:uid="{00000000-0005-0000-0000-0000839F0000}"/>
    <cellStyle name="Porcentual 2 2 3 2 4 2 3 5" xfId="26929" xr:uid="{00000000-0005-0000-0000-0000849F0000}"/>
    <cellStyle name="Porcentual 2 2 3 2 4 2 4" xfId="16151" xr:uid="{00000000-0005-0000-0000-0000859F0000}"/>
    <cellStyle name="Porcentual 2 2 3 2 4 2 4 2" xfId="39338" xr:uid="{00000000-0005-0000-0000-0000869F0000}"/>
    <cellStyle name="Porcentual 2 2 3 2 4 2 5" xfId="10842" xr:uid="{00000000-0005-0000-0000-0000879F0000}"/>
    <cellStyle name="Porcentual 2 2 3 2 4 2 5 2" xfId="34023" xr:uid="{00000000-0005-0000-0000-0000889F0000}"/>
    <cellStyle name="Porcentual 2 2 3 2 4 2 6" xfId="21469" xr:uid="{00000000-0005-0000-0000-0000899F0000}"/>
    <cellStyle name="Porcentual 2 2 3 2 4 2 6 2" xfId="28713" xr:uid="{00000000-0005-0000-0000-00008A9F0000}"/>
    <cellStyle name="Porcentual 2 2 3 2 4 2 7" xfId="23398" xr:uid="{00000000-0005-0000-0000-00008B9F0000}"/>
    <cellStyle name="Porcentual 2 2 3 2 4 2 8" xfId="44664" xr:uid="{00000000-0005-0000-0000-00008C9F0000}"/>
    <cellStyle name="Porcentual 2 2 3 2 4 2 9" xfId="5747" xr:uid="{00000000-0005-0000-0000-00008D9F0000}"/>
    <cellStyle name="Porcentual 2 2 3 2 4 3" xfId="6635" xr:uid="{00000000-0005-0000-0000-00008E9F0000}"/>
    <cellStyle name="Porcentual 2 2 3 2 4 3 2" xfId="17037" xr:uid="{00000000-0005-0000-0000-00008F9F0000}"/>
    <cellStyle name="Porcentual 2 2 3 2 4 3 2 2" xfId="40289" xr:uid="{00000000-0005-0000-0000-0000909F0000}"/>
    <cellStyle name="Porcentual 2 2 3 2 4 3 3" xfId="11791" xr:uid="{00000000-0005-0000-0000-0000919F0000}"/>
    <cellStyle name="Porcentual 2 2 3 2 4 3 3 2" xfId="34974" xr:uid="{00000000-0005-0000-0000-0000929F0000}"/>
    <cellStyle name="Porcentual 2 2 3 2 4 3 4" xfId="29664" xr:uid="{00000000-0005-0000-0000-0000939F0000}"/>
    <cellStyle name="Porcentual 2 2 3 2 4 3 5" xfId="24349" xr:uid="{00000000-0005-0000-0000-0000949F0000}"/>
    <cellStyle name="Porcentual 2 2 3 2 4 4" xfId="8326" xr:uid="{00000000-0005-0000-0000-0000959F0000}"/>
    <cellStyle name="Porcentual 2 2 3 2 4 4 2" xfId="18712" xr:uid="{00000000-0005-0000-0000-0000969F0000}"/>
    <cellStyle name="Porcentual 2 2 3 2 4 4 2 2" xfId="42057" xr:uid="{00000000-0005-0000-0000-0000979F0000}"/>
    <cellStyle name="Porcentual 2 2 3 2 4 4 3" xfId="13558" xr:uid="{00000000-0005-0000-0000-0000989F0000}"/>
    <cellStyle name="Porcentual 2 2 3 2 4 4 3 2" xfId="36742" xr:uid="{00000000-0005-0000-0000-0000999F0000}"/>
    <cellStyle name="Porcentual 2 2 3 2 4 4 4" xfId="31432" xr:uid="{00000000-0005-0000-0000-00009A9F0000}"/>
    <cellStyle name="Porcentual 2 2 3 2 4 4 5" xfId="26117" xr:uid="{00000000-0005-0000-0000-00009B9F0000}"/>
    <cellStyle name="Porcentual 2 2 3 2 4 5" xfId="15339" xr:uid="{00000000-0005-0000-0000-00009C9F0000}"/>
    <cellStyle name="Porcentual 2 2 3 2 4 5 2" xfId="38526" xr:uid="{00000000-0005-0000-0000-00009D9F0000}"/>
    <cellStyle name="Porcentual 2 2 3 2 4 6" xfId="10030" xr:uid="{00000000-0005-0000-0000-00009E9F0000}"/>
    <cellStyle name="Porcentual 2 2 3 2 4 6 2" xfId="33211" xr:uid="{00000000-0005-0000-0000-00009F9F0000}"/>
    <cellStyle name="Porcentual 2 2 3 2 4 7" xfId="20657" xr:uid="{00000000-0005-0000-0000-0000A09F0000}"/>
    <cellStyle name="Porcentual 2 2 3 2 4 7 2" xfId="27901" xr:uid="{00000000-0005-0000-0000-0000A19F0000}"/>
    <cellStyle name="Porcentual 2 2 3 2 4 8" xfId="22586" xr:uid="{00000000-0005-0000-0000-0000A29F0000}"/>
    <cellStyle name="Porcentual 2 2 3 2 4 9" xfId="43852" xr:uid="{00000000-0005-0000-0000-0000A39F0000}"/>
    <cellStyle name="Porcentual 2 2 3 2 5" xfId="642" xr:uid="{00000000-0005-0000-0000-0000A49F0000}"/>
    <cellStyle name="Porcentual 2 2 3 2 5 10" xfId="2606" xr:uid="{00000000-0005-0000-0000-0000A59F0000}"/>
    <cellStyle name="Porcentual 2 2 3 2 5 2" xfId="6236" xr:uid="{00000000-0005-0000-0000-0000A69F0000}"/>
    <cellStyle name="Porcentual 2 2 3 2 5 2 2" xfId="16679" xr:uid="{00000000-0005-0000-0000-0000A79F0000}"/>
    <cellStyle name="Porcentual 2 2 3 2 5 2 2 2" xfId="39883" xr:uid="{00000000-0005-0000-0000-0000A89F0000}"/>
    <cellStyle name="Porcentual 2 2 3 2 5 2 3" xfId="11385" xr:uid="{00000000-0005-0000-0000-0000A99F0000}"/>
    <cellStyle name="Porcentual 2 2 3 2 5 2 3 2" xfId="34568" xr:uid="{00000000-0005-0000-0000-0000AA9F0000}"/>
    <cellStyle name="Porcentual 2 2 3 2 5 2 4" xfId="29258" xr:uid="{00000000-0005-0000-0000-0000AB9F0000}"/>
    <cellStyle name="Porcentual 2 2 3 2 5 2 5" xfId="23943" xr:uid="{00000000-0005-0000-0000-0000AC9F0000}"/>
    <cellStyle name="Porcentual 2 2 3 2 5 3" xfId="7968" xr:uid="{00000000-0005-0000-0000-0000AD9F0000}"/>
    <cellStyle name="Porcentual 2 2 3 2 5 3 2" xfId="18307" xr:uid="{00000000-0005-0000-0000-0000AE9F0000}"/>
    <cellStyle name="Porcentual 2 2 3 2 5 3 2 2" xfId="41651" xr:uid="{00000000-0005-0000-0000-0000AF9F0000}"/>
    <cellStyle name="Porcentual 2 2 3 2 5 3 3" xfId="13152" xr:uid="{00000000-0005-0000-0000-0000B09F0000}"/>
    <cellStyle name="Porcentual 2 2 3 2 5 3 3 2" xfId="36336" xr:uid="{00000000-0005-0000-0000-0000B19F0000}"/>
    <cellStyle name="Porcentual 2 2 3 2 5 3 4" xfId="31026" xr:uid="{00000000-0005-0000-0000-0000B29F0000}"/>
    <cellStyle name="Porcentual 2 2 3 2 5 3 5" xfId="25711" xr:uid="{00000000-0005-0000-0000-0000B39F0000}"/>
    <cellStyle name="Porcentual 2 2 3 2 5 4" xfId="14933" xr:uid="{00000000-0005-0000-0000-0000B49F0000}"/>
    <cellStyle name="Porcentual 2 2 3 2 5 4 2" xfId="38120" xr:uid="{00000000-0005-0000-0000-0000B59F0000}"/>
    <cellStyle name="Porcentual 2 2 3 2 5 5" xfId="9624" xr:uid="{00000000-0005-0000-0000-0000B69F0000}"/>
    <cellStyle name="Porcentual 2 2 3 2 5 5 2" xfId="32805" xr:uid="{00000000-0005-0000-0000-0000B79F0000}"/>
    <cellStyle name="Porcentual 2 2 3 2 5 6" xfId="20251" xr:uid="{00000000-0005-0000-0000-0000B89F0000}"/>
    <cellStyle name="Porcentual 2 2 3 2 5 6 2" xfId="27495" xr:uid="{00000000-0005-0000-0000-0000B99F0000}"/>
    <cellStyle name="Porcentual 2 2 3 2 5 7" xfId="22180" xr:uid="{00000000-0005-0000-0000-0000BA9F0000}"/>
    <cellStyle name="Porcentual 2 2 3 2 5 8" xfId="43446" xr:uid="{00000000-0005-0000-0000-0000BB9F0000}"/>
    <cellStyle name="Porcentual 2 2 3 2 5 9" xfId="5748" xr:uid="{00000000-0005-0000-0000-0000BC9F0000}"/>
    <cellStyle name="Porcentual 2 2 3 2 6" xfId="1469" xr:uid="{00000000-0005-0000-0000-0000BD9F0000}"/>
    <cellStyle name="Porcentual 2 2 3 2 6 10" xfId="3418" xr:uid="{00000000-0005-0000-0000-0000BE9F0000}"/>
    <cellStyle name="Porcentual 2 2 3 2 6 2" xfId="7035" xr:uid="{00000000-0005-0000-0000-0000BF9F0000}"/>
    <cellStyle name="Porcentual 2 2 3 2 6 2 2" xfId="17407" xr:uid="{00000000-0005-0000-0000-0000C09F0000}"/>
    <cellStyle name="Porcentual 2 2 3 2 6 2 2 2" xfId="40695" xr:uid="{00000000-0005-0000-0000-0000C19F0000}"/>
    <cellStyle name="Porcentual 2 2 3 2 6 2 3" xfId="12197" xr:uid="{00000000-0005-0000-0000-0000C29F0000}"/>
    <cellStyle name="Porcentual 2 2 3 2 6 2 3 2" xfId="35380" xr:uid="{00000000-0005-0000-0000-0000C39F0000}"/>
    <cellStyle name="Porcentual 2 2 3 2 6 2 4" xfId="30070" xr:uid="{00000000-0005-0000-0000-0000C49F0000}"/>
    <cellStyle name="Porcentual 2 2 3 2 6 2 5" xfId="24755" xr:uid="{00000000-0005-0000-0000-0000C59F0000}"/>
    <cellStyle name="Porcentual 2 2 3 2 6 3" xfId="8696" xr:uid="{00000000-0005-0000-0000-0000C69F0000}"/>
    <cellStyle name="Porcentual 2 2 3 2 6 3 2" xfId="19118" xr:uid="{00000000-0005-0000-0000-0000C79F0000}"/>
    <cellStyle name="Porcentual 2 2 3 2 6 3 2 2" xfId="42463" xr:uid="{00000000-0005-0000-0000-0000C89F0000}"/>
    <cellStyle name="Porcentual 2 2 3 2 6 3 3" xfId="13964" xr:uid="{00000000-0005-0000-0000-0000C99F0000}"/>
    <cellStyle name="Porcentual 2 2 3 2 6 3 3 2" xfId="37148" xr:uid="{00000000-0005-0000-0000-0000CA9F0000}"/>
    <cellStyle name="Porcentual 2 2 3 2 6 3 4" xfId="31838" xr:uid="{00000000-0005-0000-0000-0000CB9F0000}"/>
    <cellStyle name="Porcentual 2 2 3 2 6 3 5" xfId="26523" xr:uid="{00000000-0005-0000-0000-0000CC9F0000}"/>
    <cellStyle name="Porcentual 2 2 3 2 6 4" xfId="15745" xr:uid="{00000000-0005-0000-0000-0000CD9F0000}"/>
    <cellStyle name="Porcentual 2 2 3 2 6 4 2" xfId="38932" xr:uid="{00000000-0005-0000-0000-0000CE9F0000}"/>
    <cellStyle name="Porcentual 2 2 3 2 6 5" xfId="10436" xr:uid="{00000000-0005-0000-0000-0000CF9F0000}"/>
    <cellStyle name="Porcentual 2 2 3 2 6 5 2" xfId="33617" xr:uid="{00000000-0005-0000-0000-0000D09F0000}"/>
    <cellStyle name="Porcentual 2 2 3 2 6 6" xfId="21063" xr:uid="{00000000-0005-0000-0000-0000D19F0000}"/>
    <cellStyle name="Porcentual 2 2 3 2 6 6 2" xfId="28307" xr:uid="{00000000-0005-0000-0000-0000D29F0000}"/>
    <cellStyle name="Porcentual 2 2 3 2 6 7" xfId="22992" xr:uid="{00000000-0005-0000-0000-0000D39F0000}"/>
    <cellStyle name="Porcentual 2 2 3 2 6 8" xfId="44258" xr:uid="{00000000-0005-0000-0000-0000D49F0000}"/>
    <cellStyle name="Porcentual 2 2 3 2 6 9" xfId="5749" xr:uid="{00000000-0005-0000-0000-0000D59F0000}"/>
    <cellStyle name="Porcentual 2 2 3 2 7" xfId="6103" xr:uid="{00000000-0005-0000-0000-0000D69F0000}"/>
    <cellStyle name="Porcentual 2 2 3 2 7 2" xfId="16546" xr:uid="{00000000-0005-0000-0000-0000D79F0000}"/>
    <cellStyle name="Porcentual 2 2 3 2 7 2 2" xfId="39749" xr:uid="{00000000-0005-0000-0000-0000D89F0000}"/>
    <cellStyle name="Porcentual 2 2 3 2 7 3" xfId="11251" xr:uid="{00000000-0005-0000-0000-0000D99F0000}"/>
    <cellStyle name="Porcentual 2 2 3 2 7 3 2" xfId="34434" xr:uid="{00000000-0005-0000-0000-0000DA9F0000}"/>
    <cellStyle name="Porcentual 2 2 3 2 7 4" xfId="29124" xr:uid="{00000000-0005-0000-0000-0000DB9F0000}"/>
    <cellStyle name="Porcentual 2 2 3 2 7 5" xfId="23809" xr:uid="{00000000-0005-0000-0000-0000DC9F0000}"/>
    <cellStyle name="Porcentual 2 2 3 2 8" xfId="7835" xr:uid="{00000000-0005-0000-0000-0000DD9F0000}"/>
    <cellStyle name="Porcentual 2 2 3 2 8 2" xfId="18174" xr:uid="{00000000-0005-0000-0000-0000DE9F0000}"/>
    <cellStyle name="Porcentual 2 2 3 2 8 2 2" xfId="41517" xr:uid="{00000000-0005-0000-0000-0000DF9F0000}"/>
    <cellStyle name="Porcentual 2 2 3 2 8 3" xfId="13018" xr:uid="{00000000-0005-0000-0000-0000E09F0000}"/>
    <cellStyle name="Porcentual 2 2 3 2 8 3 2" xfId="36202" xr:uid="{00000000-0005-0000-0000-0000E19F0000}"/>
    <cellStyle name="Porcentual 2 2 3 2 8 4" xfId="30892" xr:uid="{00000000-0005-0000-0000-0000E29F0000}"/>
    <cellStyle name="Porcentual 2 2 3 2 8 5" xfId="25577" xr:uid="{00000000-0005-0000-0000-0000E39F0000}"/>
    <cellStyle name="Porcentual 2 2 3 2 9" xfId="14799" xr:uid="{00000000-0005-0000-0000-0000E49F0000}"/>
    <cellStyle name="Porcentual 2 2 3 2 9 2" xfId="37986" xr:uid="{00000000-0005-0000-0000-0000E59F0000}"/>
    <cellStyle name="Porcentual 2 2 3 3" xfId="718" xr:uid="{00000000-0005-0000-0000-0000E69F0000}"/>
    <cellStyle name="Porcentual 2 2 3 3 10" xfId="43519" xr:uid="{00000000-0005-0000-0000-0000E79F0000}"/>
    <cellStyle name="Porcentual 2 2 3 3 11" xfId="5750" xr:uid="{00000000-0005-0000-0000-0000E89F0000}"/>
    <cellStyle name="Porcentual 2 2 3 3 12" xfId="2679" xr:uid="{00000000-0005-0000-0000-0000E99F0000}"/>
    <cellStyle name="Porcentual 2 2 3 3 2" xfId="1134" xr:uid="{00000000-0005-0000-0000-0000EA9F0000}"/>
    <cellStyle name="Porcentual 2 2 3 3 2 10" xfId="5751" xr:uid="{00000000-0005-0000-0000-0000EB9F0000}"/>
    <cellStyle name="Porcentual 2 2 3 3 2 11" xfId="3085" xr:uid="{00000000-0005-0000-0000-0000EC9F0000}"/>
    <cellStyle name="Porcentual 2 2 3 3 2 2" xfId="1949" xr:uid="{00000000-0005-0000-0000-0000ED9F0000}"/>
    <cellStyle name="Porcentual 2 2 3 3 2 2 10" xfId="3897" xr:uid="{00000000-0005-0000-0000-0000EE9F0000}"/>
    <cellStyle name="Porcentual 2 2 3 3 2 2 2" xfId="7507" xr:uid="{00000000-0005-0000-0000-0000EF9F0000}"/>
    <cellStyle name="Porcentual 2 2 3 3 2 2 2 2" xfId="17850" xr:uid="{00000000-0005-0000-0000-0000F09F0000}"/>
    <cellStyle name="Porcentual 2 2 3 3 2 2 2 2 2" xfId="41174" xr:uid="{00000000-0005-0000-0000-0000F19F0000}"/>
    <cellStyle name="Porcentual 2 2 3 3 2 2 2 3" xfId="12676" xr:uid="{00000000-0005-0000-0000-0000F29F0000}"/>
    <cellStyle name="Porcentual 2 2 3 3 2 2 2 3 2" xfId="35859" xr:uid="{00000000-0005-0000-0000-0000F39F0000}"/>
    <cellStyle name="Porcentual 2 2 3 3 2 2 2 4" xfId="30549" xr:uid="{00000000-0005-0000-0000-0000F49F0000}"/>
    <cellStyle name="Porcentual 2 2 3 3 2 2 2 5" xfId="25234" xr:uid="{00000000-0005-0000-0000-0000F59F0000}"/>
    <cellStyle name="Porcentual 2 2 3 3 2 2 3" xfId="9140" xr:uid="{00000000-0005-0000-0000-0000F69F0000}"/>
    <cellStyle name="Porcentual 2 2 3 3 2 2 3 2" xfId="19597" xr:uid="{00000000-0005-0000-0000-0000F79F0000}"/>
    <cellStyle name="Porcentual 2 2 3 3 2 2 3 2 2" xfId="42942" xr:uid="{00000000-0005-0000-0000-0000F89F0000}"/>
    <cellStyle name="Porcentual 2 2 3 3 2 2 3 3" xfId="14443" xr:uid="{00000000-0005-0000-0000-0000F99F0000}"/>
    <cellStyle name="Porcentual 2 2 3 3 2 2 3 3 2" xfId="37627" xr:uid="{00000000-0005-0000-0000-0000FA9F0000}"/>
    <cellStyle name="Porcentual 2 2 3 3 2 2 3 4" xfId="32317" xr:uid="{00000000-0005-0000-0000-0000FB9F0000}"/>
    <cellStyle name="Porcentual 2 2 3 3 2 2 3 5" xfId="27002" xr:uid="{00000000-0005-0000-0000-0000FC9F0000}"/>
    <cellStyle name="Porcentual 2 2 3 3 2 2 4" xfId="16224" xr:uid="{00000000-0005-0000-0000-0000FD9F0000}"/>
    <cellStyle name="Porcentual 2 2 3 3 2 2 4 2" xfId="39411" xr:uid="{00000000-0005-0000-0000-0000FE9F0000}"/>
    <cellStyle name="Porcentual 2 2 3 3 2 2 5" xfId="10915" xr:uid="{00000000-0005-0000-0000-0000FF9F0000}"/>
    <cellStyle name="Porcentual 2 2 3 3 2 2 5 2" xfId="34096" xr:uid="{00000000-0005-0000-0000-000000A00000}"/>
    <cellStyle name="Porcentual 2 2 3 3 2 2 6" xfId="21542" xr:uid="{00000000-0005-0000-0000-000001A00000}"/>
    <cellStyle name="Porcentual 2 2 3 3 2 2 6 2" xfId="28786" xr:uid="{00000000-0005-0000-0000-000002A00000}"/>
    <cellStyle name="Porcentual 2 2 3 3 2 2 7" xfId="23471" xr:uid="{00000000-0005-0000-0000-000003A00000}"/>
    <cellStyle name="Porcentual 2 2 3 3 2 2 8" xfId="44737" xr:uid="{00000000-0005-0000-0000-000004A00000}"/>
    <cellStyle name="Porcentual 2 2 3 3 2 2 9" xfId="5752" xr:uid="{00000000-0005-0000-0000-000005A00000}"/>
    <cellStyle name="Porcentual 2 2 3 3 2 3" xfId="6707" xr:uid="{00000000-0005-0000-0000-000006A00000}"/>
    <cellStyle name="Porcentual 2 2 3 3 2 3 2" xfId="17098" xr:uid="{00000000-0005-0000-0000-000007A00000}"/>
    <cellStyle name="Porcentual 2 2 3 3 2 3 2 2" xfId="40362" xr:uid="{00000000-0005-0000-0000-000008A00000}"/>
    <cellStyle name="Porcentual 2 2 3 3 2 3 3" xfId="11864" xr:uid="{00000000-0005-0000-0000-000009A00000}"/>
    <cellStyle name="Porcentual 2 2 3 3 2 3 3 2" xfId="35047" xr:uid="{00000000-0005-0000-0000-00000AA00000}"/>
    <cellStyle name="Porcentual 2 2 3 3 2 3 4" xfId="29737" xr:uid="{00000000-0005-0000-0000-00000BA00000}"/>
    <cellStyle name="Porcentual 2 2 3 3 2 3 5" xfId="24422" xr:uid="{00000000-0005-0000-0000-00000CA00000}"/>
    <cellStyle name="Porcentual 2 2 3 3 2 4" xfId="8387" xr:uid="{00000000-0005-0000-0000-00000DA00000}"/>
    <cellStyle name="Porcentual 2 2 3 3 2 4 2" xfId="18785" xr:uid="{00000000-0005-0000-0000-00000EA00000}"/>
    <cellStyle name="Porcentual 2 2 3 3 2 4 2 2" xfId="42130" xr:uid="{00000000-0005-0000-0000-00000FA00000}"/>
    <cellStyle name="Porcentual 2 2 3 3 2 4 3" xfId="13631" xr:uid="{00000000-0005-0000-0000-000010A00000}"/>
    <cellStyle name="Porcentual 2 2 3 3 2 4 3 2" xfId="36815" xr:uid="{00000000-0005-0000-0000-000011A00000}"/>
    <cellStyle name="Porcentual 2 2 3 3 2 4 4" xfId="31505" xr:uid="{00000000-0005-0000-0000-000012A00000}"/>
    <cellStyle name="Porcentual 2 2 3 3 2 4 5" xfId="26190" xr:uid="{00000000-0005-0000-0000-000013A00000}"/>
    <cellStyle name="Porcentual 2 2 3 3 2 5" xfId="15412" xr:uid="{00000000-0005-0000-0000-000014A00000}"/>
    <cellStyle name="Porcentual 2 2 3 3 2 5 2" xfId="38599" xr:uid="{00000000-0005-0000-0000-000015A00000}"/>
    <cellStyle name="Porcentual 2 2 3 3 2 6" xfId="10103" xr:uid="{00000000-0005-0000-0000-000016A00000}"/>
    <cellStyle name="Porcentual 2 2 3 3 2 6 2" xfId="33284" xr:uid="{00000000-0005-0000-0000-000017A00000}"/>
    <cellStyle name="Porcentual 2 2 3 3 2 7" xfId="20730" xr:uid="{00000000-0005-0000-0000-000018A00000}"/>
    <cellStyle name="Porcentual 2 2 3 3 2 7 2" xfId="27974" xr:uid="{00000000-0005-0000-0000-000019A00000}"/>
    <cellStyle name="Porcentual 2 2 3 3 2 8" xfId="22659" xr:uid="{00000000-0005-0000-0000-00001AA00000}"/>
    <cellStyle name="Porcentual 2 2 3 3 2 9" xfId="43925" xr:uid="{00000000-0005-0000-0000-00001BA00000}"/>
    <cellStyle name="Porcentual 2 2 3 3 3" xfId="1542" xr:uid="{00000000-0005-0000-0000-00001CA00000}"/>
    <cellStyle name="Porcentual 2 2 3 3 3 10" xfId="3491" xr:uid="{00000000-0005-0000-0000-00001DA00000}"/>
    <cellStyle name="Porcentual 2 2 3 3 3 2" xfId="7107" xr:uid="{00000000-0005-0000-0000-00001EA00000}"/>
    <cellStyle name="Porcentual 2 2 3 3 3 2 2" xfId="17468" xr:uid="{00000000-0005-0000-0000-00001FA00000}"/>
    <cellStyle name="Porcentual 2 2 3 3 3 2 2 2" xfId="40768" xr:uid="{00000000-0005-0000-0000-000020A00000}"/>
    <cellStyle name="Porcentual 2 2 3 3 3 2 3" xfId="12270" xr:uid="{00000000-0005-0000-0000-000021A00000}"/>
    <cellStyle name="Porcentual 2 2 3 3 3 2 3 2" xfId="35453" xr:uid="{00000000-0005-0000-0000-000022A00000}"/>
    <cellStyle name="Porcentual 2 2 3 3 3 2 4" xfId="30143" xr:uid="{00000000-0005-0000-0000-000023A00000}"/>
    <cellStyle name="Porcentual 2 2 3 3 3 2 5" xfId="24828" xr:uid="{00000000-0005-0000-0000-000024A00000}"/>
    <cellStyle name="Porcentual 2 2 3 3 3 3" xfId="8757" xr:uid="{00000000-0005-0000-0000-000025A00000}"/>
    <cellStyle name="Porcentual 2 2 3 3 3 3 2" xfId="19191" xr:uid="{00000000-0005-0000-0000-000026A00000}"/>
    <cellStyle name="Porcentual 2 2 3 3 3 3 2 2" xfId="42536" xr:uid="{00000000-0005-0000-0000-000027A00000}"/>
    <cellStyle name="Porcentual 2 2 3 3 3 3 3" xfId="14037" xr:uid="{00000000-0005-0000-0000-000028A00000}"/>
    <cellStyle name="Porcentual 2 2 3 3 3 3 3 2" xfId="37221" xr:uid="{00000000-0005-0000-0000-000029A00000}"/>
    <cellStyle name="Porcentual 2 2 3 3 3 3 4" xfId="31911" xr:uid="{00000000-0005-0000-0000-00002AA00000}"/>
    <cellStyle name="Porcentual 2 2 3 3 3 3 5" xfId="26596" xr:uid="{00000000-0005-0000-0000-00002BA00000}"/>
    <cellStyle name="Porcentual 2 2 3 3 3 4" xfId="15818" xr:uid="{00000000-0005-0000-0000-00002CA00000}"/>
    <cellStyle name="Porcentual 2 2 3 3 3 4 2" xfId="39005" xr:uid="{00000000-0005-0000-0000-00002DA00000}"/>
    <cellStyle name="Porcentual 2 2 3 3 3 5" xfId="10509" xr:uid="{00000000-0005-0000-0000-00002EA00000}"/>
    <cellStyle name="Porcentual 2 2 3 3 3 5 2" xfId="33690" xr:uid="{00000000-0005-0000-0000-00002FA00000}"/>
    <cellStyle name="Porcentual 2 2 3 3 3 6" xfId="21136" xr:uid="{00000000-0005-0000-0000-000030A00000}"/>
    <cellStyle name="Porcentual 2 2 3 3 3 6 2" xfId="28380" xr:uid="{00000000-0005-0000-0000-000031A00000}"/>
    <cellStyle name="Porcentual 2 2 3 3 3 7" xfId="23065" xr:uid="{00000000-0005-0000-0000-000032A00000}"/>
    <cellStyle name="Porcentual 2 2 3 3 3 8" xfId="44331" xr:uid="{00000000-0005-0000-0000-000033A00000}"/>
    <cellStyle name="Porcentual 2 2 3 3 3 9" xfId="5753" xr:uid="{00000000-0005-0000-0000-000034A00000}"/>
    <cellStyle name="Porcentual 2 2 3 3 4" xfId="6308" xr:uid="{00000000-0005-0000-0000-000035A00000}"/>
    <cellStyle name="Porcentual 2 2 3 3 4 2" xfId="16740" xr:uid="{00000000-0005-0000-0000-000036A00000}"/>
    <cellStyle name="Porcentual 2 2 3 3 4 2 2" xfId="39956" xr:uid="{00000000-0005-0000-0000-000037A00000}"/>
    <cellStyle name="Porcentual 2 2 3 3 4 3" xfId="11458" xr:uid="{00000000-0005-0000-0000-000038A00000}"/>
    <cellStyle name="Porcentual 2 2 3 3 4 3 2" xfId="34641" xr:uid="{00000000-0005-0000-0000-000039A00000}"/>
    <cellStyle name="Porcentual 2 2 3 3 4 4" xfId="29331" xr:uid="{00000000-0005-0000-0000-00003AA00000}"/>
    <cellStyle name="Porcentual 2 2 3 3 4 5" xfId="24016" xr:uid="{00000000-0005-0000-0000-00003BA00000}"/>
    <cellStyle name="Porcentual 2 2 3 3 5" xfId="8029" xr:uid="{00000000-0005-0000-0000-00003CA00000}"/>
    <cellStyle name="Porcentual 2 2 3 3 5 2" xfId="18380" xr:uid="{00000000-0005-0000-0000-00003DA00000}"/>
    <cellStyle name="Porcentual 2 2 3 3 5 2 2" xfId="41724" xr:uid="{00000000-0005-0000-0000-00003EA00000}"/>
    <cellStyle name="Porcentual 2 2 3 3 5 3" xfId="13225" xr:uid="{00000000-0005-0000-0000-00003FA00000}"/>
    <cellStyle name="Porcentual 2 2 3 3 5 3 2" xfId="36409" xr:uid="{00000000-0005-0000-0000-000040A00000}"/>
    <cellStyle name="Porcentual 2 2 3 3 5 4" xfId="31099" xr:uid="{00000000-0005-0000-0000-000041A00000}"/>
    <cellStyle name="Porcentual 2 2 3 3 5 5" xfId="25784" xr:uid="{00000000-0005-0000-0000-000042A00000}"/>
    <cellStyle name="Porcentual 2 2 3 3 6" xfId="15006" xr:uid="{00000000-0005-0000-0000-000043A00000}"/>
    <cellStyle name="Porcentual 2 2 3 3 6 2" xfId="38193" xr:uid="{00000000-0005-0000-0000-000044A00000}"/>
    <cellStyle name="Porcentual 2 2 3 3 7" xfId="9697" xr:uid="{00000000-0005-0000-0000-000045A00000}"/>
    <cellStyle name="Porcentual 2 2 3 3 7 2" xfId="32878" xr:uid="{00000000-0005-0000-0000-000046A00000}"/>
    <cellStyle name="Porcentual 2 2 3 3 8" xfId="20324" xr:uid="{00000000-0005-0000-0000-000047A00000}"/>
    <cellStyle name="Porcentual 2 2 3 3 8 2" xfId="27568" xr:uid="{00000000-0005-0000-0000-000048A00000}"/>
    <cellStyle name="Porcentual 2 2 3 3 9" xfId="22253" xr:uid="{00000000-0005-0000-0000-000049A00000}"/>
    <cellStyle name="Porcentual 2 2 3 4" xfId="855" xr:uid="{00000000-0005-0000-0000-00004AA00000}"/>
    <cellStyle name="Porcentual 2 2 3 4 10" xfId="43648" xr:uid="{00000000-0005-0000-0000-00004BA00000}"/>
    <cellStyle name="Porcentual 2 2 3 4 11" xfId="5754" xr:uid="{00000000-0005-0000-0000-00004CA00000}"/>
    <cellStyle name="Porcentual 2 2 3 4 12" xfId="2808" xr:uid="{00000000-0005-0000-0000-00004DA00000}"/>
    <cellStyle name="Porcentual 2 2 3 4 2" xfId="1263" xr:uid="{00000000-0005-0000-0000-00004EA00000}"/>
    <cellStyle name="Porcentual 2 2 3 4 2 10" xfId="5755" xr:uid="{00000000-0005-0000-0000-00004FA00000}"/>
    <cellStyle name="Porcentual 2 2 3 4 2 11" xfId="3214" xr:uid="{00000000-0005-0000-0000-000050A00000}"/>
    <cellStyle name="Porcentual 2 2 3 4 2 2" xfId="2078" xr:uid="{00000000-0005-0000-0000-000051A00000}"/>
    <cellStyle name="Porcentual 2 2 3 4 2 2 10" xfId="4026" xr:uid="{00000000-0005-0000-0000-000052A00000}"/>
    <cellStyle name="Porcentual 2 2 3 4 2 2 2" xfId="7634" xr:uid="{00000000-0005-0000-0000-000053A00000}"/>
    <cellStyle name="Porcentual 2 2 3 4 2 2 2 2" xfId="17967" xr:uid="{00000000-0005-0000-0000-000054A00000}"/>
    <cellStyle name="Porcentual 2 2 3 4 2 2 2 2 2" xfId="41303" xr:uid="{00000000-0005-0000-0000-000055A00000}"/>
    <cellStyle name="Porcentual 2 2 3 4 2 2 2 3" xfId="12805" xr:uid="{00000000-0005-0000-0000-000056A00000}"/>
    <cellStyle name="Porcentual 2 2 3 4 2 2 2 3 2" xfId="35988" xr:uid="{00000000-0005-0000-0000-000057A00000}"/>
    <cellStyle name="Porcentual 2 2 3 4 2 2 2 4" xfId="30678" xr:uid="{00000000-0005-0000-0000-000058A00000}"/>
    <cellStyle name="Porcentual 2 2 3 4 2 2 2 5" xfId="25363" xr:uid="{00000000-0005-0000-0000-000059A00000}"/>
    <cellStyle name="Porcentual 2 2 3 4 2 2 3" xfId="9257" xr:uid="{00000000-0005-0000-0000-00005AA00000}"/>
    <cellStyle name="Porcentual 2 2 3 4 2 2 3 2" xfId="19726" xr:uid="{00000000-0005-0000-0000-00005BA00000}"/>
    <cellStyle name="Porcentual 2 2 3 4 2 2 3 2 2" xfId="43071" xr:uid="{00000000-0005-0000-0000-00005CA00000}"/>
    <cellStyle name="Porcentual 2 2 3 4 2 2 3 3" xfId="14572" xr:uid="{00000000-0005-0000-0000-00005DA00000}"/>
    <cellStyle name="Porcentual 2 2 3 4 2 2 3 3 2" xfId="37756" xr:uid="{00000000-0005-0000-0000-00005EA00000}"/>
    <cellStyle name="Porcentual 2 2 3 4 2 2 3 4" xfId="32446" xr:uid="{00000000-0005-0000-0000-00005FA00000}"/>
    <cellStyle name="Porcentual 2 2 3 4 2 2 3 5" xfId="27131" xr:uid="{00000000-0005-0000-0000-000060A00000}"/>
    <cellStyle name="Porcentual 2 2 3 4 2 2 4" xfId="16353" xr:uid="{00000000-0005-0000-0000-000061A00000}"/>
    <cellStyle name="Porcentual 2 2 3 4 2 2 4 2" xfId="39540" xr:uid="{00000000-0005-0000-0000-000062A00000}"/>
    <cellStyle name="Porcentual 2 2 3 4 2 2 5" xfId="11044" xr:uid="{00000000-0005-0000-0000-000063A00000}"/>
    <cellStyle name="Porcentual 2 2 3 4 2 2 5 2" xfId="34225" xr:uid="{00000000-0005-0000-0000-000064A00000}"/>
    <cellStyle name="Porcentual 2 2 3 4 2 2 6" xfId="21671" xr:uid="{00000000-0005-0000-0000-000065A00000}"/>
    <cellStyle name="Porcentual 2 2 3 4 2 2 6 2" xfId="28915" xr:uid="{00000000-0005-0000-0000-000066A00000}"/>
    <cellStyle name="Porcentual 2 2 3 4 2 2 7" xfId="23600" xr:uid="{00000000-0005-0000-0000-000067A00000}"/>
    <cellStyle name="Porcentual 2 2 3 4 2 2 8" xfId="44866" xr:uid="{00000000-0005-0000-0000-000068A00000}"/>
    <cellStyle name="Porcentual 2 2 3 4 2 2 9" xfId="5756" xr:uid="{00000000-0005-0000-0000-000069A00000}"/>
    <cellStyle name="Porcentual 2 2 3 4 2 3" xfId="6834" xr:uid="{00000000-0005-0000-0000-00006AA00000}"/>
    <cellStyle name="Porcentual 2 2 3 4 2 3 2" xfId="17203" xr:uid="{00000000-0005-0000-0000-00006BA00000}"/>
    <cellStyle name="Porcentual 2 2 3 4 2 3 2 2" xfId="40491" xr:uid="{00000000-0005-0000-0000-00006CA00000}"/>
    <cellStyle name="Porcentual 2 2 3 4 2 3 3" xfId="11993" xr:uid="{00000000-0005-0000-0000-00006DA00000}"/>
    <cellStyle name="Porcentual 2 2 3 4 2 3 3 2" xfId="35176" xr:uid="{00000000-0005-0000-0000-00006EA00000}"/>
    <cellStyle name="Porcentual 2 2 3 4 2 3 4" xfId="29866" xr:uid="{00000000-0005-0000-0000-00006FA00000}"/>
    <cellStyle name="Porcentual 2 2 3 4 2 3 5" xfId="24551" xr:uid="{00000000-0005-0000-0000-000070A00000}"/>
    <cellStyle name="Porcentual 2 2 3 4 2 4" xfId="8492" xr:uid="{00000000-0005-0000-0000-000071A00000}"/>
    <cellStyle name="Porcentual 2 2 3 4 2 4 2" xfId="18914" xr:uid="{00000000-0005-0000-0000-000072A00000}"/>
    <cellStyle name="Porcentual 2 2 3 4 2 4 2 2" xfId="42259" xr:uid="{00000000-0005-0000-0000-000073A00000}"/>
    <cellStyle name="Porcentual 2 2 3 4 2 4 3" xfId="13760" xr:uid="{00000000-0005-0000-0000-000074A00000}"/>
    <cellStyle name="Porcentual 2 2 3 4 2 4 3 2" xfId="36944" xr:uid="{00000000-0005-0000-0000-000075A00000}"/>
    <cellStyle name="Porcentual 2 2 3 4 2 4 4" xfId="31634" xr:uid="{00000000-0005-0000-0000-000076A00000}"/>
    <cellStyle name="Porcentual 2 2 3 4 2 4 5" xfId="26319" xr:uid="{00000000-0005-0000-0000-000077A00000}"/>
    <cellStyle name="Porcentual 2 2 3 4 2 5" xfId="15541" xr:uid="{00000000-0005-0000-0000-000078A00000}"/>
    <cellStyle name="Porcentual 2 2 3 4 2 5 2" xfId="38728" xr:uid="{00000000-0005-0000-0000-000079A00000}"/>
    <cellStyle name="Porcentual 2 2 3 4 2 6" xfId="10232" xr:uid="{00000000-0005-0000-0000-00007AA00000}"/>
    <cellStyle name="Porcentual 2 2 3 4 2 6 2" xfId="33413" xr:uid="{00000000-0005-0000-0000-00007BA00000}"/>
    <cellStyle name="Porcentual 2 2 3 4 2 7" xfId="20859" xr:uid="{00000000-0005-0000-0000-00007CA00000}"/>
    <cellStyle name="Porcentual 2 2 3 4 2 7 2" xfId="28103" xr:uid="{00000000-0005-0000-0000-00007DA00000}"/>
    <cellStyle name="Porcentual 2 2 3 4 2 8" xfId="22788" xr:uid="{00000000-0005-0000-0000-00007EA00000}"/>
    <cellStyle name="Porcentual 2 2 3 4 2 9" xfId="44054" xr:uid="{00000000-0005-0000-0000-00007FA00000}"/>
    <cellStyle name="Porcentual 2 2 3 4 3" xfId="1671" xr:uid="{00000000-0005-0000-0000-000080A00000}"/>
    <cellStyle name="Porcentual 2 2 3 4 3 10" xfId="3620" xr:uid="{00000000-0005-0000-0000-000081A00000}"/>
    <cellStyle name="Porcentual 2 2 3 4 3 2" xfId="7234" xr:uid="{00000000-0005-0000-0000-000082A00000}"/>
    <cellStyle name="Porcentual 2 2 3 4 3 2 2" xfId="17585" xr:uid="{00000000-0005-0000-0000-000083A00000}"/>
    <cellStyle name="Porcentual 2 2 3 4 3 2 2 2" xfId="40897" xr:uid="{00000000-0005-0000-0000-000084A00000}"/>
    <cellStyle name="Porcentual 2 2 3 4 3 2 3" xfId="12399" xr:uid="{00000000-0005-0000-0000-000085A00000}"/>
    <cellStyle name="Porcentual 2 2 3 4 3 2 3 2" xfId="35582" xr:uid="{00000000-0005-0000-0000-000086A00000}"/>
    <cellStyle name="Porcentual 2 2 3 4 3 2 4" xfId="30272" xr:uid="{00000000-0005-0000-0000-000087A00000}"/>
    <cellStyle name="Porcentual 2 2 3 4 3 2 5" xfId="24957" xr:uid="{00000000-0005-0000-0000-000088A00000}"/>
    <cellStyle name="Porcentual 2 2 3 4 3 3" xfId="8874" xr:uid="{00000000-0005-0000-0000-000089A00000}"/>
    <cellStyle name="Porcentual 2 2 3 4 3 3 2" xfId="19320" xr:uid="{00000000-0005-0000-0000-00008AA00000}"/>
    <cellStyle name="Porcentual 2 2 3 4 3 3 2 2" xfId="42665" xr:uid="{00000000-0005-0000-0000-00008BA00000}"/>
    <cellStyle name="Porcentual 2 2 3 4 3 3 3" xfId="14166" xr:uid="{00000000-0005-0000-0000-00008CA00000}"/>
    <cellStyle name="Porcentual 2 2 3 4 3 3 3 2" xfId="37350" xr:uid="{00000000-0005-0000-0000-00008DA00000}"/>
    <cellStyle name="Porcentual 2 2 3 4 3 3 4" xfId="32040" xr:uid="{00000000-0005-0000-0000-00008EA00000}"/>
    <cellStyle name="Porcentual 2 2 3 4 3 3 5" xfId="26725" xr:uid="{00000000-0005-0000-0000-00008FA00000}"/>
    <cellStyle name="Porcentual 2 2 3 4 3 4" xfId="15947" xr:uid="{00000000-0005-0000-0000-000090A00000}"/>
    <cellStyle name="Porcentual 2 2 3 4 3 4 2" xfId="39134" xr:uid="{00000000-0005-0000-0000-000091A00000}"/>
    <cellStyle name="Porcentual 2 2 3 4 3 5" xfId="10638" xr:uid="{00000000-0005-0000-0000-000092A00000}"/>
    <cellStyle name="Porcentual 2 2 3 4 3 5 2" xfId="33819" xr:uid="{00000000-0005-0000-0000-000093A00000}"/>
    <cellStyle name="Porcentual 2 2 3 4 3 6" xfId="21265" xr:uid="{00000000-0005-0000-0000-000094A00000}"/>
    <cellStyle name="Porcentual 2 2 3 4 3 6 2" xfId="28509" xr:uid="{00000000-0005-0000-0000-000095A00000}"/>
    <cellStyle name="Porcentual 2 2 3 4 3 7" xfId="23194" xr:uid="{00000000-0005-0000-0000-000096A00000}"/>
    <cellStyle name="Porcentual 2 2 3 4 3 8" xfId="44460" xr:uid="{00000000-0005-0000-0000-000097A00000}"/>
    <cellStyle name="Porcentual 2 2 3 4 3 9" xfId="5757" xr:uid="{00000000-0005-0000-0000-000098A00000}"/>
    <cellStyle name="Porcentual 2 2 3 4 4" xfId="6435" xr:uid="{00000000-0005-0000-0000-000099A00000}"/>
    <cellStyle name="Porcentual 2 2 3 4 4 2" xfId="16845" xr:uid="{00000000-0005-0000-0000-00009AA00000}"/>
    <cellStyle name="Porcentual 2 2 3 4 4 2 2" xfId="40085" xr:uid="{00000000-0005-0000-0000-00009BA00000}"/>
    <cellStyle name="Porcentual 2 2 3 4 4 3" xfId="11587" xr:uid="{00000000-0005-0000-0000-00009CA00000}"/>
    <cellStyle name="Porcentual 2 2 3 4 4 3 2" xfId="34770" xr:uid="{00000000-0005-0000-0000-00009DA00000}"/>
    <cellStyle name="Porcentual 2 2 3 4 4 4" xfId="29460" xr:uid="{00000000-0005-0000-0000-00009EA00000}"/>
    <cellStyle name="Porcentual 2 2 3 4 4 5" xfId="24145" xr:uid="{00000000-0005-0000-0000-00009FA00000}"/>
    <cellStyle name="Porcentual 2 2 3 4 5" xfId="8134" xr:uid="{00000000-0005-0000-0000-0000A0A00000}"/>
    <cellStyle name="Porcentual 2 2 3 4 5 2" xfId="18509" xr:uid="{00000000-0005-0000-0000-0000A1A00000}"/>
    <cellStyle name="Porcentual 2 2 3 4 5 2 2" xfId="41853" xr:uid="{00000000-0005-0000-0000-0000A2A00000}"/>
    <cellStyle name="Porcentual 2 2 3 4 5 3" xfId="13354" xr:uid="{00000000-0005-0000-0000-0000A3A00000}"/>
    <cellStyle name="Porcentual 2 2 3 4 5 3 2" xfId="36538" xr:uid="{00000000-0005-0000-0000-0000A4A00000}"/>
    <cellStyle name="Porcentual 2 2 3 4 5 4" xfId="31228" xr:uid="{00000000-0005-0000-0000-0000A5A00000}"/>
    <cellStyle name="Porcentual 2 2 3 4 5 5" xfId="25913" xr:uid="{00000000-0005-0000-0000-0000A6A00000}"/>
    <cellStyle name="Porcentual 2 2 3 4 6" xfId="15135" xr:uid="{00000000-0005-0000-0000-0000A7A00000}"/>
    <cellStyle name="Porcentual 2 2 3 4 6 2" xfId="38322" xr:uid="{00000000-0005-0000-0000-0000A8A00000}"/>
    <cellStyle name="Porcentual 2 2 3 4 7" xfId="9826" xr:uid="{00000000-0005-0000-0000-0000A9A00000}"/>
    <cellStyle name="Porcentual 2 2 3 4 7 2" xfId="33007" xr:uid="{00000000-0005-0000-0000-0000AAA00000}"/>
    <cellStyle name="Porcentual 2 2 3 4 8" xfId="20453" xr:uid="{00000000-0005-0000-0000-0000ABA00000}"/>
    <cellStyle name="Porcentual 2 2 3 4 8 2" xfId="27697" xr:uid="{00000000-0005-0000-0000-0000ACA00000}"/>
    <cellStyle name="Porcentual 2 2 3 4 9" xfId="22382" xr:uid="{00000000-0005-0000-0000-0000ADA00000}"/>
    <cellStyle name="Porcentual 2 2 3 5" xfId="999" xr:uid="{00000000-0005-0000-0000-0000AEA00000}"/>
    <cellStyle name="Porcentual 2 2 3 5 10" xfId="5758" xr:uid="{00000000-0005-0000-0000-0000AFA00000}"/>
    <cellStyle name="Porcentual 2 2 3 5 11" xfId="2950" xr:uid="{00000000-0005-0000-0000-0000B0A00000}"/>
    <cellStyle name="Porcentual 2 2 3 5 2" xfId="1814" xr:uid="{00000000-0005-0000-0000-0000B1A00000}"/>
    <cellStyle name="Porcentual 2 2 3 5 2 10" xfId="3762" xr:uid="{00000000-0005-0000-0000-0000B2A00000}"/>
    <cellStyle name="Porcentual 2 2 3 5 2 2" xfId="7374" xr:uid="{00000000-0005-0000-0000-0000B3A00000}"/>
    <cellStyle name="Porcentual 2 2 3 5 2 2 2" xfId="17727" xr:uid="{00000000-0005-0000-0000-0000B4A00000}"/>
    <cellStyle name="Porcentual 2 2 3 5 2 2 2 2" xfId="41039" xr:uid="{00000000-0005-0000-0000-0000B5A00000}"/>
    <cellStyle name="Porcentual 2 2 3 5 2 2 3" xfId="12541" xr:uid="{00000000-0005-0000-0000-0000B6A00000}"/>
    <cellStyle name="Porcentual 2 2 3 5 2 2 3 2" xfId="35724" xr:uid="{00000000-0005-0000-0000-0000B7A00000}"/>
    <cellStyle name="Porcentual 2 2 3 5 2 2 4" xfId="30414" xr:uid="{00000000-0005-0000-0000-0000B8A00000}"/>
    <cellStyle name="Porcentual 2 2 3 5 2 2 5" xfId="25099" xr:uid="{00000000-0005-0000-0000-0000B9A00000}"/>
    <cellStyle name="Porcentual 2 2 3 5 2 3" xfId="9017" xr:uid="{00000000-0005-0000-0000-0000BAA00000}"/>
    <cellStyle name="Porcentual 2 2 3 5 2 3 2" xfId="19462" xr:uid="{00000000-0005-0000-0000-0000BBA00000}"/>
    <cellStyle name="Porcentual 2 2 3 5 2 3 2 2" xfId="42807" xr:uid="{00000000-0005-0000-0000-0000BCA00000}"/>
    <cellStyle name="Porcentual 2 2 3 5 2 3 3" xfId="14308" xr:uid="{00000000-0005-0000-0000-0000BDA00000}"/>
    <cellStyle name="Porcentual 2 2 3 5 2 3 3 2" xfId="37492" xr:uid="{00000000-0005-0000-0000-0000BEA00000}"/>
    <cellStyle name="Porcentual 2 2 3 5 2 3 4" xfId="32182" xr:uid="{00000000-0005-0000-0000-0000BFA00000}"/>
    <cellStyle name="Porcentual 2 2 3 5 2 3 5" xfId="26867" xr:uid="{00000000-0005-0000-0000-0000C0A00000}"/>
    <cellStyle name="Porcentual 2 2 3 5 2 4" xfId="16089" xr:uid="{00000000-0005-0000-0000-0000C1A00000}"/>
    <cellStyle name="Porcentual 2 2 3 5 2 4 2" xfId="39276" xr:uid="{00000000-0005-0000-0000-0000C2A00000}"/>
    <cellStyle name="Porcentual 2 2 3 5 2 5" xfId="10780" xr:uid="{00000000-0005-0000-0000-0000C3A00000}"/>
    <cellStyle name="Porcentual 2 2 3 5 2 5 2" xfId="33961" xr:uid="{00000000-0005-0000-0000-0000C4A00000}"/>
    <cellStyle name="Porcentual 2 2 3 5 2 6" xfId="21407" xr:uid="{00000000-0005-0000-0000-0000C5A00000}"/>
    <cellStyle name="Porcentual 2 2 3 5 2 6 2" xfId="28651" xr:uid="{00000000-0005-0000-0000-0000C6A00000}"/>
    <cellStyle name="Porcentual 2 2 3 5 2 7" xfId="23336" xr:uid="{00000000-0005-0000-0000-0000C7A00000}"/>
    <cellStyle name="Porcentual 2 2 3 5 2 8" xfId="44602" xr:uid="{00000000-0005-0000-0000-0000C8A00000}"/>
    <cellStyle name="Porcentual 2 2 3 5 2 9" xfId="5759" xr:uid="{00000000-0005-0000-0000-0000C9A00000}"/>
    <cellStyle name="Porcentual 2 2 3 5 3" xfId="6574" xr:uid="{00000000-0005-0000-0000-0000CAA00000}"/>
    <cellStyle name="Porcentual 2 2 3 5 3 2" xfId="16975" xr:uid="{00000000-0005-0000-0000-0000CBA00000}"/>
    <cellStyle name="Porcentual 2 2 3 5 3 2 2" xfId="40227" xr:uid="{00000000-0005-0000-0000-0000CCA00000}"/>
    <cellStyle name="Porcentual 2 2 3 5 3 3" xfId="11729" xr:uid="{00000000-0005-0000-0000-0000CDA00000}"/>
    <cellStyle name="Porcentual 2 2 3 5 3 3 2" xfId="34912" xr:uid="{00000000-0005-0000-0000-0000CEA00000}"/>
    <cellStyle name="Porcentual 2 2 3 5 3 4" xfId="29602" xr:uid="{00000000-0005-0000-0000-0000CFA00000}"/>
    <cellStyle name="Porcentual 2 2 3 5 3 5" xfId="24287" xr:uid="{00000000-0005-0000-0000-0000D0A00000}"/>
    <cellStyle name="Porcentual 2 2 3 5 4" xfId="8264" xr:uid="{00000000-0005-0000-0000-0000D1A00000}"/>
    <cellStyle name="Porcentual 2 2 3 5 4 2" xfId="18650" xr:uid="{00000000-0005-0000-0000-0000D2A00000}"/>
    <cellStyle name="Porcentual 2 2 3 5 4 2 2" xfId="41995" xr:uid="{00000000-0005-0000-0000-0000D3A00000}"/>
    <cellStyle name="Porcentual 2 2 3 5 4 3" xfId="13496" xr:uid="{00000000-0005-0000-0000-0000D4A00000}"/>
    <cellStyle name="Porcentual 2 2 3 5 4 3 2" xfId="36680" xr:uid="{00000000-0005-0000-0000-0000D5A00000}"/>
    <cellStyle name="Porcentual 2 2 3 5 4 4" xfId="31370" xr:uid="{00000000-0005-0000-0000-0000D6A00000}"/>
    <cellStyle name="Porcentual 2 2 3 5 4 5" xfId="26055" xr:uid="{00000000-0005-0000-0000-0000D7A00000}"/>
    <cellStyle name="Porcentual 2 2 3 5 5" xfId="15277" xr:uid="{00000000-0005-0000-0000-0000D8A00000}"/>
    <cellStyle name="Porcentual 2 2 3 5 5 2" xfId="38464" xr:uid="{00000000-0005-0000-0000-0000D9A00000}"/>
    <cellStyle name="Porcentual 2 2 3 5 6" xfId="9968" xr:uid="{00000000-0005-0000-0000-0000DAA00000}"/>
    <cellStyle name="Porcentual 2 2 3 5 6 2" xfId="33149" xr:uid="{00000000-0005-0000-0000-0000DBA00000}"/>
    <cellStyle name="Porcentual 2 2 3 5 7" xfId="20595" xr:uid="{00000000-0005-0000-0000-0000DCA00000}"/>
    <cellStyle name="Porcentual 2 2 3 5 7 2" xfId="27839" xr:uid="{00000000-0005-0000-0000-0000DDA00000}"/>
    <cellStyle name="Porcentual 2 2 3 5 8" xfId="22524" xr:uid="{00000000-0005-0000-0000-0000DEA00000}"/>
    <cellStyle name="Porcentual 2 2 3 5 9" xfId="43790" xr:uid="{00000000-0005-0000-0000-0000DFA00000}"/>
    <cellStyle name="Porcentual 2 2 3 6" xfId="580" xr:uid="{00000000-0005-0000-0000-0000E0A00000}"/>
    <cellStyle name="Porcentual 2 2 3 6 10" xfId="2544" xr:uid="{00000000-0005-0000-0000-0000E1A00000}"/>
    <cellStyle name="Porcentual 2 2 3 6 2" xfId="6175" xr:uid="{00000000-0005-0000-0000-0000E2A00000}"/>
    <cellStyle name="Porcentual 2 2 3 6 2 2" xfId="16617" xr:uid="{00000000-0005-0000-0000-0000E3A00000}"/>
    <cellStyle name="Porcentual 2 2 3 6 2 2 2" xfId="39821" xr:uid="{00000000-0005-0000-0000-0000E4A00000}"/>
    <cellStyle name="Porcentual 2 2 3 6 2 3" xfId="11323" xr:uid="{00000000-0005-0000-0000-0000E5A00000}"/>
    <cellStyle name="Porcentual 2 2 3 6 2 3 2" xfId="34506" xr:uid="{00000000-0005-0000-0000-0000E6A00000}"/>
    <cellStyle name="Porcentual 2 2 3 6 2 4" xfId="29196" xr:uid="{00000000-0005-0000-0000-0000E7A00000}"/>
    <cellStyle name="Porcentual 2 2 3 6 2 5" xfId="23881" xr:uid="{00000000-0005-0000-0000-0000E8A00000}"/>
    <cellStyle name="Porcentual 2 2 3 6 3" xfId="7906" xr:uid="{00000000-0005-0000-0000-0000E9A00000}"/>
    <cellStyle name="Porcentual 2 2 3 6 3 2" xfId="18245" xr:uid="{00000000-0005-0000-0000-0000EAA00000}"/>
    <cellStyle name="Porcentual 2 2 3 6 3 2 2" xfId="41589" xr:uid="{00000000-0005-0000-0000-0000EBA00000}"/>
    <cellStyle name="Porcentual 2 2 3 6 3 3" xfId="13090" xr:uid="{00000000-0005-0000-0000-0000ECA00000}"/>
    <cellStyle name="Porcentual 2 2 3 6 3 3 2" xfId="36274" xr:uid="{00000000-0005-0000-0000-0000EDA00000}"/>
    <cellStyle name="Porcentual 2 2 3 6 3 4" xfId="30964" xr:uid="{00000000-0005-0000-0000-0000EEA00000}"/>
    <cellStyle name="Porcentual 2 2 3 6 3 5" xfId="25649" xr:uid="{00000000-0005-0000-0000-0000EFA00000}"/>
    <cellStyle name="Porcentual 2 2 3 6 4" xfId="14871" xr:uid="{00000000-0005-0000-0000-0000F0A00000}"/>
    <cellStyle name="Porcentual 2 2 3 6 4 2" xfId="38058" xr:uid="{00000000-0005-0000-0000-0000F1A00000}"/>
    <cellStyle name="Porcentual 2 2 3 6 5" xfId="9562" xr:uid="{00000000-0005-0000-0000-0000F2A00000}"/>
    <cellStyle name="Porcentual 2 2 3 6 5 2" xfId="32743" xr:uid="{00000000-0005-0000-0000-0000F3A00000}"/>
    <cellStyle name="Porcentual 2 2 3 6 6" xfId="20189" xr:uid="{00000000-0005-0000-0000-0000F4A00000}"/>
    <cellStyle name="Porcentual 2 2 3 6 6 2" xfId="27433" xr:uid="{00000000-0005-0000-0000-0000F5A00000}"/>
    <cellStyle name="Porcentual 2 2 3 6 7" xfId="22118" xr:uid="{00000000-0005-0000-0000-0000F6A00000}"/>
    <cellStyle name="Porcentual 2 2 3 6 8" xfId="43384" xr:uid="{00000000-0005-0000-0000-0000F7A00000}"/>
    <cellStyle name="Porcentual 2 2 3 6 9" xfId="5760" xr:uid="{00000000-0005-0000-0000-0000F8A00000}"/>
    <cellStyle name="Porcentual 2 2 3 7" xfId="1407" xr:uid="{00000000-0005-0000-0000-0000F9A00000}"/>
    <cellStyle name="Porcentual 2 2 3 7 10" xfId="3356" xr:uid="{00000000-0005-0000-0000-0000FAA00000}"/>
    <cellStyle name="Porcentual 2 2 3 7 2" xfId="6974" xr:uid="{00000000-0005-0000-0000-0000FBA00000}"/>
    <cellStyle name="Porcentual 2 2 3 7 2 2" xfId="17345" xr:uid="{00000000-0005-0000-0000-0000FCA00000}"/>
    <cellStyle name="Porcentual 2 2 3 7 2 2 2" xfId="40633" xr:uid="{00000000-0005-0000-0000-0000FDA00000}"/>
    <cellStyle name="Porcentual 2 2 3 7 2 3" xfId="12135" xr:uid="{00000000-0005-0000-0000-0000FEA00000}"/>
    <cellStyle name="Porcentual 2 2 3 7 2 3 2" xfId="35318" xr:uid="{00000000-0005-0000-0000-0000FFA00000}"/>
    <cellStyle name="Porcentual 2 2 3 7 2 4" xfId="30008" xr:uid="{00000000-0005-0000-0000-000000A10000}"/>
    <cellStyle name="Porcentual 2 2 3 7 2 5" xfId="24693" xr:uid="{00000000-0005-0000-0000-000001A10000}"/>
    <cellStyle name="Porcentual 2 2 3 7 3" xfId="8634" xr:uid="{00000000-0005-0000-0000-000002A10000}"/>
    <cellStyle name="Porcentual 2 2 3 7 3 2" xfId="19056" xr:uid="{00000000-0005-0000-0000-000003A10000}"/>
    <cellStyle name="Porcentual 2 2 3 7 3 2 2" xfId="42401" xr:uid="{00000000-0005-0000-0000-000004A10000}"/>
    <cellStyle name="Porcentual 2 2 3 7 3 3" xfId="13902" xr:uid="{00000000-0005-0000-0000-000005A10000}"/>
    <cellStyle name="Porcentual 2 2 3 7 3 3 2" xfId="37086" xr:uid="{00000000-0005-0000-0000-000006A10000}"/>
    <cellStyle name="Porcentual 2 2 3 7 3 4" xfId="31776" xr:uid="{00000000-0005-0000-0000-000007A10000}"/>
    <cellStyle name="Porcentual 2 2 3 7 3 5" xfId="26461" xr:uid="{00000000-0005-0000-0000-000008A10000}"/>
    <cellStyle name="Porcentual 2 2 3 7 4" xfId="15683" xr:uid="{00000000-0005-0000-0000-000009A10000}"/>
    <cellStyle name="Porcentual 2 2 3 7 4 2" xfId="38870" xr:uid="{00000000-0005-0000-0000-00000AA10000}"/>
    <cellStyle name="Porcentual 2 2 3 7 5" xfId="10374" xr:uid="{00000000-0005-0000-0000-00000BA10000}"/>
    <cellStyle name="Porcentual 2 2 3 7 5 2" xfId="33555" xr:uid="{00000000-0005-0000-0000-00000CA10000}"/>
    <cellStyle name="Porcentual 2 2 3 7 6" xfId="21001" xr:uid="{00000000-0005-0000-0000-00000DA10000}"/>
    <cellStyle name="Porcentual 2 2 3 7 6 2" xfId="28245" xr:uid="{00000000-0005-0000-0000-00000EA10000}"/>
    <cellStyle name="Porcentual 2 2 3 7 7" xfId="22930" xr:uid="{00000000-0005-0000-0000-00000FA10000}"/>
    <cellStyle name="Porcentual 2 2 3 7 8" xfId="44196" xr:uid="{00000000-0005-0000-0000-000010A10000}"/>
    <cellStyle name="Porcentual 2 2 3 7 9" xfId="5761" xr:uid="{00000000-0005-0000-0000-000011A10000}"/>
    <cellStyle name="Porcentual 2 2 3 8" xfId="6042" xr:uid="{00000000-0005-0000-0000-000012A10000}"/>
    <cellStyle name="Porcentual 2 2 3 8 2" xfId="16497" xr:uid="{00000000-0005-0000-0000-000013A10000}"/>
    <cellStyle name="Porcentual 2 2 3 8 2 2" xfId="39687" xr:uid="{00000000-0005-0000-0000-000014A10000}"/>
    <cellStyle name="Porcentual 2 2 3 8 3" xfId="11189" xr:uid="{00000000-0005-0000-0000-000015A10000}"/>
    <cellStyle name="Porcentual 2 2 3 8 3 2" xfId="34372" xr:uid="{00000000-0005-0000-0000-000016A10000}"/>
    <cellStyle name="Porcentual 2 2 3 8 4" xfId="29062" xr:uid="{00000000-0005-0000-0000-000017A10000}"/>
    <cellStyle name="Porcentual 2 2 3 8 5" xfId="23747" xr:uid="{00000000-0005-0000-0000-000018A10000}"/>
    <cellStyle name="Porcentual 2 2 3 9" xfId="7785" xr:uid="{00000000-0005-0000-0000-000019A10000}"/>
    <cellStyle name="Porcentual 2 2 3 9 2" xfId="18113" xr:uid="{00000000-0005-0000-0000-00001AA10000}"/>
    <cellStyle name="Porcentual 2 2 3 9 2 2" xfId="41455" xr:uid="{00000000-0005-0000-0000-00001BA10000}"/>
    <cellStyle name="Porcentual 2 2 3 9 3" xfId="12956" xr:uid="{00000000-0005-0000-0000-00001CA10000}"/>
    <cellStyle name="Porcentual 2 2 3 9 3 2" xfId="36140" xr:uid="{00000000-0005-0000-0000-00001DA10000}"/>
    <cellStyle name="Porcentual 2 2 3 9 4" xfId="30830" xr:uid="{00000000-0005-0000-0000-00001EA10000}"/>
    <cellStyle name="Porcentual 2 2 3 9 5" xfId="25515" xr:uid="{00000000-0005-0000-0000-00001FA10000}"/>
    <cellStyle name="Porcentual 2 2 4" xfId="484" xr:uid="{00000000-0005-0000-0000-000020A10000}"/>
    <cellStyle name="Porcentual 2 2 4 10" xfId="9466" xr:uid="{00000000-0005-0000-0000-000021A10000}"/>
    <cellStyle name="Porcentual 2 2 4 10 2" xfId="32647" xr:uid="{00000000-0005-0000-0000-000022A10000}"/>
    <cellStyle name="Porcentual 2 2 4 11" xfId="20093" xr:uid="{00000000-0005-0000-0000-000023A10000}"/>
    <cellStyle name="Porcentual 2 2 4 11 2" xfId="27337" xr:uid="{00000000-0005-0000-0000-000024A10000}"/>
    <cellStyle name="Porcentual 2 2 4 12" xfId="22022" xr:uid="{00000000-0005-0000-0000-000025A10000}"/>
    <cellStyle name="Porcentual 2 2 4 13" xfId="43288" xr:uid="{00000000-0005-0000-0000-000026A10000}"/>
    <cellStyle name="Porcentual 2 2 4 14" xfId="5762" xr:uid="{00000000-0005-0000-0000-000027A10000}"/>
    <cellStyle name="Porcentual 2 2 4 15" xfId="2448" xr:uid="{00000000-0005-0000-0000-000028A10000}"/>
    <cellStyle name="Porcentual 2 2 4 2" xfId="756" xr:uid="{00000000-0005-0000-0000-000029A10000}"/>
    <cellStyle name="Porcentual 2 2 4 2 10" xfId="43557" xr:uid="{00000000-0005-0000-0000-00002AA10000}"/>
    <cellStyle name="Porcentual 2 2 4 2 11" xfId="5763" xr:uid="{00000000-0005-0000-0000-00002BA10000}"/>
    <cellStyle name="Porcentual 2 2 4 2 12" xfId="2717" xr:uid="{00000000-0005-0000-0000-00002CA10000}"/>
    <cellStyle name="Porcentual 2 2 4 2 2" xfId="1172" xr:uid="{00000000-0005-0000-0000-00002DA10000}"/>
    <cellStyle name="Porcentual 2 2 4 2 2 10" xfId="5764" xr:uid="{00000000-0005-0000-0000-00002EA10000}"/>
    <cellStyle name="Porcentual 2 2 4 2 2 11" xfId="3123" xr:uid="{00000000-0005-0000-0000-00002FA10000}"/>
    <cellStyle name="Porcentual 2 2 4 2 2 2" xfId="1987" xr:uid="{00000000-0005-0000-0000-000030A10000}"/>
    <cellStyle name="Porcentual 2 2 4 2 2 2 10" xfId="3935" xr:uid="{00000000-0005-0000-0000-000031A10000}"/>
    <cellStyle name="Porcentual 2 2 4 2 2 2 2" xfId="7544" xr:uid="{00000000-0005-0000-0000-000032A10000}"/>
    <cellStyle name="Porcentual 2 2 4 2 2 2 2 2" xfId="17888" xr:uid="{00000000-0005-0000-0000-000033A10000}"/>
    <cellStyle name="Porcentual 2 2 4 2 2 2 2 2 2" xfId="41212" xr:uid="{00000000-0005-0000-0000-000034A10000}"/>
    <cellStyle name="Porcentual 2 2 4 2 2 2 2 3" xfId="12714" xr:uid="{00000000-0005-0000-0000-000035A10000}"/>
    <cellStyle name="Porcentual 2 2 4 2 2 2 2 3 2" xfId="35897" xr:uid="{00000000-0005-0000-0000-000036A10000}"/>
    <cellStyle name="Porcentual 2 2 4 2 2 2 2 4" xfId="30587" xr:uid="{00000000-0005-0000-0000-000037A10000}"/>
    <cellStyle name="Porcentual 2 2 4 2 2 2 2 5" xfId="25272" xr:uid="{00000000-0005-0000-0000-000038A10000}"/>
    <cellStyle name="Porcentual 2 2 4 2 2 2 3" xfId="9178" xr:uid="{00000000-0005-0000-0000-000039A10000}"/>
    <cellStyle name="Porcentual 2 2 4 2 2 2 3 2" xfId="19635" xr:uid="{00000000-0005-0000-0000-00003AA10000}"/>
    <cellStyle name="Porcentual 2 2 4 2 2 2 3 2 2" xfId="42980" xr:uid="{00000000-0005-0000-0000-00003BA10000}"/>
    <cellStyle name="Porcentual 2 2 4 2 2 2 3 3" xfId="14481" xr:uid="{00000000-0005-0000-0000-00003CA10000}"/>
    <cellStyle name="Porcentual 2 2 4 2 2 2 3 3 2" xfId="37665" xr:uid="{00000000-0005-0000-0000-00003DA10000}"/>
    <cellStyle name="Porcentual 2 2 4 2 2 2 3 4" xfId="32355" xr:uid="{00000000-0005-0000-0000-00003EA10000}"/>
    <cellStyle name="Porcentual 2 2 4 2 2 2 3 5" xfId="27040" xr:uid="{00000000-0005-0000-0000-00003FA10000}"/>
    <cellStyle name="Porcentual 2 2 4 2 2 2 4" xfId="16262" xr:uid="{00000000-0005-0000-0000-000040A10000}"/>
    <cellStyle name="Porcentual 2 2 4 2 2 2 4 2" xfId="39449" xr:uid="{00000000-0005-0000-0000-000041A10000}"/>
    <cellStyle name="Porcentual 2 2 4 2 2 2 5" xfId="10953" xr:uid="{00000000-0005-0000-0000-000042A10000}"/>
    <cellStyle name="Porcentual 2 2 4 2 2 2 5 2" xfId="34134" xr:uid="{00000000-0005-0000-0000-000043A10000}"/>
    <cellStyle name="Porcentual 2 2 4 2 2 2 6" xfId="21580" xr:uid="{00000000-0005-0000-0000-000044A10000}"/>
    <cellStyle name="Porcentual 2 2 4 2 2 2 6 2" xfId="28824" xr:uid="{00000000-0005-0000-0000-000045A10000}"/>
    <cellStyle name="Porcentual 2 2 4 2 2 2 7" xfId="23509" xr:uid="{00000000-0005-0000-0000-000046A10000}"/>
    <cellStyle name="Porcentual 2 2 4 2 2 2 8" xfId="44775" xr:uid="{00000000-0005-0000-0000-000047A10000}"/>
    <cellStyle name="Porcentual 2 2 4 2 2 2 9" xfId="5765" xr:uid="{00000000-0005-0000-0000-000048A10000}"/>
    <cellStyle name="Porcentual 2 2 4 2 2 3" xfId="6744" xr:uid="{00000000-0005-0000-0000-000049A10000}"/>
    <cellStyle name="Porcentual 2 2 4 2 2 3 2" xfId="17136" xr:uid="{00000000-0005-0000-0000-00004AA10000}"/>
    <cellStyle name="Porcentual 2 2 4 2 2 3 2 2" xfId="40400" xr:uid="{00000000-0005-0000-0000-00004BA10000}"/>
    <cellStyle name="Porcentual 2 2 4 2 2 3 3" xfId="11902" xr:uid="{00000000-0005-0000-0000-00004CA10000}"/>
    <cellStyle name="Porcentual 2 2 4 2 2 3 3 2" xfId="35085" xr:uid="{00000000-0005-0000-0000-00004DA10000}"/>
    <cellStyle name="Porcentual 2 2 4 2 2 3 4" xfId="29775" xr:uid="{00000000-0005-0000-0000-00004EA10000}"/>
    <cellStyle name="Porcentual 2 2 4 2 2 3 5" xfId="24460" xr:uid="{00000000-0005-0000-0000-00004FA10000}"/>
    <cellStyle name="Porcentual 2 2 4 2 2 4" xfId="8425" xr:uid="{00000000-0005-0000-0000-000050A10000}"/>
    <cellStyle name="Porcentual 2 2 4 2 2 4 2" xfId="18823" xr:uid="{00000000-0005-0000-0000-000051A10000}"/>
    <cellStyle name="Porcentual 2 2 4 2 2 4 2 2" xfId="42168" xr:uid="{00000000-0005-0000-0000-000052A10000}"/>
    <cellStyle name="Porcentual 2 2 4 2 2 4 3" xfId="13669" xr:uid="{00000000-0005-0000-0000-000053A10000}"/>
    <cellStyle name="Porcentual 2 2 4 2 2 4 3 2" xfId="36853" xr:uid="{00000000-0005-0000-0000-000054A10000}"/>
    <cellStyle name="Porcentual 2 2 4 2 2 4 4" xfId="31543" xr:uid="{00000000-0005-0000-0000-000055A10000}"/>
    <cellStyle name="Porcentual 2 2 4 2 2 4 5" xfId="26228" xr:uid="{00000000-0005-0000-0000-000056A10000}"/>
    <cellStyle name="Porcentual 2 2 4 2 2 5" xfId="15450" xr:uid="{00000000-0005-0000-0000-000057A10000}"/>
    <cellStyle name="Porcentual 2 2 4 2 2 5 2" xfId="38637" xr:uid="{00000000-0005-0000-0000-000058A10000}"/>
    <cellStyle name="Porcentual 2 2 4 2 2 6" xfId="10141" xr:uid="{00000000-0005-0000-0000-000059A10000}"/>
    <cellStyle name="Porcentual 2 2 4 2 2 6 2" xfId="33322" xr:uid="{00000000-0005-0000-0000-00005AA10000}"/>
    <cellStyle name="Porcentual 2 2 4 2 2 7" xfId="20768" xr:uid="{00000000-0005-0000-0000-00005BA10000}"/>
    <cellStyle name="Porcentual 2 2 4 2 2 7 2" xfId="28012" xr:uid="{00000000-0005-0000-0000-00005CA10000}"/>
    <cellStyle name="Porcentual 2 2 4 2 2 8" xfId="22697" xr:uid="{00000000-0005-0000-0000-00005DA10000}"/>
    <cellStyle name="Porcentual 2 2 4 2 2 9" xfId="43963" xr:uid="{00000000-0005-0000-0000-00005EA10000}"/>
    <cellStyle name="Porcentual 2 2 4 2 3" xfId="1580" xr:uid="{00000000-0005-0000-0000-00005FA10000}"/>
    <cellStyle name="Porcentual 2 2 4 2 3 10" xfId="3529" xr:uid="{00000000-0005-0000-0000-000060A10000}"/>
    <cellStyle name="Porcentual 2 2 4 2 3 2" xfId="7144" xr:uid="{00000000-0005-0000-0000-000061A10000}"/>
    <cellStyle name="Porcentual 2 2 4 2 3 2 2" xfId="17506" xr:uid="{00000000-0005-0000-0000-000062A10000}"/>
    <cellStyle name="Porcentual 2 2 4 2 3 2 2 2" xfId="40806" xr:uid="{00000000-0005-0000-0000-000063A10000}"/>
    <cellStyle name="Porcentual 2 2 4 2 3 2 3" xfId="12308" xr:uid="{00000000-0005-0000-0000-000064A10000}"/>
    <cellStyle name="Porcentual 2 2 4 2 3 2 3 2" xfId="35491" xr:uid="{00000000-0005-0000-0000-000065A10000}"/>
    <cellStyle name="Porcentual 2 2 4 2 3 2 4" xfId="30181" xr:uid="{00000000-0005-0000-0000-000066A10000}"/>
    <cellStyle name="Porcentual 2 2 4 2 3 2 5" xfId="24866" xr:uid="{00000000-0005-0000-0000-000067A10000}"/>
    <cellStyle name="Porcentual 2 2 4 2 3 3" xfId="8795" xr:uid="{00000000-0005-0000-0000-000068A10000}"/>
    <cellStyle name="Porcentual 2 2 4 2 3 3 2" xfId="19229" xr:uid="{00000000-0005-0000-0000-000069A10000}"/>
    <cellStyle name="Porcentual 2 2 4 2 3 3 2 2" xfId="42574" xr:uid="{00000000-0005-0000-0000-00006AA10000}"/>
    <cellStyle name="Porcentual 2 2 4 2 3 3 3" xfId="14075" xr:uid="{00000000-0005-0000-0000-00006BA10000}"/>
    <cellStyle name="Porcentual 2 2 4 2 3 3 3 2" xfId="37259" xr:uid="{00000000-0005-0000-0000-00006CA10000}"/>
    <cellStyle name="Porcentual 2 2 4 2 3 3 4" xfId="31949" xr:uid="{00000000-0005-0000-0000-00006DA10000}"/>
    <cellStyle name="Porcentual 2 2 4 2 3 3 5" xfId="26634" xr:uid="{00000000-0005-0000-0000-00006EA10000}"/>
    <cellStyle name="Porcentual 2 2 4 2 3 4" xfId="15856" xr:uid="{00000000-0005-0000-0000-00006FA10000}"/>
    <cellStyle name="Porcentual 2 2 4 2 3 4 2" xfId="39043" xr:uid="{00000000-0005-0000-0000-000070A10000}"/>
    <cellStyle name="Porcentual 2 2 4 2 3 5" xfId="10547" xr:uid="{00000000-0005-0000-0000-000071A10000}"/>
    <cellStyle name="Porcentual 2 2 4 2 3 5 2" xfId="33728" xr:uid="{00000000-0005-0000-0000-000072A10000}"/>
    <cellStyle name="Porcentual 2 2 4 2 3 6" xfId="21174" xr:uid="{00000000-0005-0000-0000-000073A10000}"/>
    <cellStyle name="Porcentual 2 2 4 2 3 6 2" xfId="28418" xr:uid="{00000000-0005-0000-0000-000074A10000}"/>
    <cellStyle name="Porcentual 2 2 4 2 3 7" xfId="23103" xr:uid="{00000000-0005-0000-0000-000075A10000}"/>
    <cellStyle name="Porcentual 2 2 4 2 3 8" xfId="44369" xr:uid="{00000000-0005-0000-0000-000076A10000}"/>
    <cellStyle name="Porcentual 2 2 4 2 3 9" xfId="5766" xr:uid="{00000000-0005-0000-0000-000077A10000}"/>
    <cellStyle name="Porcentual 2 2 4 2 4" xfId="6345" xr:uid="{00000000-0005-0000-0000-000078A10000}"/>
    <cellStyle name="Porcentual 2 2 4 2 4 2" xfId="16778" xr:uid="{00000000-0005-0000-0000-000079A10000}"/>
    <cellStyle name="Porcentual 2 2 4 2 4 2 2" xfId="39994" xr:uid="{00000000-0005-0000-0000-00007AA10000}"/>
    <cellStyle name="Porcentual 2 2 4 2 4 3" xfId="11496" xr:uid="{00000000-0005-0000-0000-00007BA10000}"/>
    <cellStyle name="Porcentual 2 2 4 2 4 3 2" xfId="34679" xr:uid="{00000000-0005-0000-0000-00007CA10000}"/>
    <cellStyle name="Porcentual 2 2 4 2 4 4" xfId="29369" xr:uid="{00000000-0005-0000-0000-00007DA10000}"/>
    <cellStyle name="Porcentual 2 2 4 2 4 5" xfId="24054" xr:uid="{00000000-0005-0000-0000-00007EA10000}"/>
    <cellStyle name="Porcentual 2 2 4 2 5" xfId="8067" xr:uid="{00000000-0005-0000-0000-00007FA10000}"/>
    <cellStyle name="Porcentual 2 2 4 2 5 2" xfId="18418" xr:uid="{00000000-0005-0000-0000-000080A10000}"/>
    <cellStyle name="Porcentual 2 2 4 2 5 2 2" xfId="41762" xr:uid="{00000000-0005-0000-0000-000081A10000}"/>
    <cellStyle name="Porcentual 2 2 4 2 5 3" xfId="13263" xr:uid="{00000000-0005-0000-0000-000082A10000}"/>
    <cellStyle name="Porcentual 2 2 4 2 5 3 2" xfId="36447" xr:uid="{00000000-0005-0000-0000-000083A10000}"/>
    <cellStyle name="Porcentual 2 2 4 2 5 4" xfId="31137" xr:uid="{00000000-0005-0000-0000-000084A10000}"/>
    <cellStyle name="Porcentual 2 2 4 2 5 5" xfId="25822" xr:uid="{00000000-0005-0000-0000-000085A10000}"/>
    <cellStyle name="Porcentual 2 2 4 2 6" xfId="15044" xr:uid="{00000000-0005-0000-0000-000086A10000}"/>
    <cellStyle name="Porcentual 2 2 4 2 6 2" xfId="38231" xr:uid="{00000000-0005-0000-0000-000087A10000}"/>
    <cellStyle name="Porcentual 2 2 4 2 7" xfId="9735" xr:uid="{00000000-0005-0000-0000-000088A10000}"/>
    <cellStyle name="Porcentual 2 2 4 2 7 2" xfId="32916" xr:uid="{00000000-0005-0000-0000-000089A10000}"/>
    <cellStyle name="Porcentual 2 2 4 2 8" xfId="20362" xr:uid="{00000000-0005-0000-0000-00008AA10000}"/>
    <cellStyle name="Porcentual 2 2 4 2 8 2" xfId="27606" xr:uid="{00000000-0005-0000-0000-00008BA10000}"/>
    <cellStyle name="Porcentual 2 2 4 2 9" xfId="22291" xr:uid="{00000000-0005-0000-0000-00008CA10000}"/>
    <cellStyle name="Porcentual 2 2 4 3" xfId="893" xr:uid="{00000000-0005-0000-0000-00008DA10000}"/>
    <cellStyle name="Porcentual 2 2 4 3 10" xfId="43686" xr:uid="{00000000-0005-0000-0000-00008EA10000}"/>
    <cellStyle name="Porcentual 2 2 4 3 11" xfId="5767" xr:uid="{00000000-0005-0000-0000-00008FA10000}"/>
    <cellStyle name="Porcentual 2 2 4 3 12" xfId="2846" xr:uid="{00000000-0005-0000-0000-000090A10000}"/>
    <cellStyle name="Porcentual 2 2 4 3 2" xfId="1301" xr:uid="{00000000-0005-0000-0000-000091A10000}"/>
    <cellStyle name="Porcentual 2 2 4 3 2 10" xfId="5768" xr:uid="{00000000-0005-0000-0000-000092A10000}"/>
    <cellStyle name="Porcentual 2 2 4 3 2 11" xfId="3252" xr:uid="{00000000-0005-0000-0000-000093A10000}"/>
    <cellStyle name="Porcentual 2 2 4 3 2 2" xfId="2116" xr:uid="{00000000-0005-0000-0000-000094A10000}"/>
    <cellStyle name="Porcentual 2 2 4 3 2 2 10" xfId="4064" xr:uid="{00000000-0005-0000-0000-000095A10000}"/>
    <cellStyle name="Porcentual 2 2 4 3 2 2 2" xfId="7671" xr:uid="{00000000-0005-0000-0000-000096A10000}"/>
    <cellStyle name="Porcentual 2 2 4 3 2 2 2 2" xfId="18005" xr:uid="{00000000-0005-0000-0000-000097A10000}"/>
    <cellStyle name="Porcentual 2 2 4 3 2 2 2 2 2" xfId="41341" xr:uid="{00000000-0005-0000-0000-000098A10000}"/>
    <cellStyle name="Porcentual 2 2 4 3 2 2 2 3" xfId="12843" xr:uid="{00000000-0005-0000-0000-000099A10000}"/>
    <cellStyle name="Porcentual 2 2 4 3 2 2 2 3 2" xfId="36026" xr:uid="{00000000-0005-0000-0000-00009AA10000}"/>
    <cellStyle name="Porcentual 2 2 4 3 2 2 2 4" xfId="30716" xr:uid="{00000000-0005-0000-0000-00009BA10000}"/>
    <cellStyle name="Porcentual 2 2 4 3 2 2 2 5" xfId="25401" xr:uid="{00000000-0005-0000-0000-00009CA10000}"/>
    <cellStyle name="Porcentual 2 2 4 3 2 2 3" xfId="9295" xr:uid="{00000000-0005-0000-0000-00009DA10000}"/>
    <cellStyle name="Porcentual 2 2 4 3 2 2 3 2" xfId="19764" xr:uid="{00000000-0005-0000-0000-00009EA10000}"/>
    <cellStyle name="Porcentual 2 2 4 3 2 2 3 2 2" xfId="43109" xr:uid="{00000000-0005-0000-0000-00009FA10000}"/>
    <cellStyle name="Porcentual 2 2 4 3 2 2 3 3" xfId="14610" xr:uid="{00000000-0005-0000-0000-0000A0A10000}"/>
    <cellStyle name="Porcentual 2 2 4 3 2 2 3 3 2" xfId="37794" xr:uid="{00000000-0005-0000-0000-0000A1A10000}"/>
    <cellStyle name="Porcentual 2 2 4 3 2 2 3 4" xfId="32484" xr:uid="{00000000-0005-0000-0000-0000A2A10000}"/>
    <cellStyle name="Porcentual 2 2 4 3 2 2 3 5" xfId="27169" xr:uid="{00000000-0005-0000-0000-0000A3A10000}"/>
    <cellStyle name="Porcentual 2 2 4 3 2 2 4" xfId="16391" xr:uid="{00000000-0005-0000-0000-0000A4A10000}"/>
    <cellStyle name="Porcentual 2 2 4 3 2 2 4 2" xfId="39578" xr:uid="{00000000-0005-0000-0000-0000A5A10000}"/>
    <cellStyle name="Porcentual 2 2 4 3 2 2 5" xfId="11082" xr:uid="{00000000-0005-0000-0000-0000A6A10000}"/>
    <cellStyle name="Porcentual 2 2 4 3 2 2 5 2" xfId="34263" xr:uid="{00000000-0005-0000-0000-0000A7A10000}"/>
    <cellStyle name="Porcentual 2 2 4 3 2 2 6" xfId="21709" xr:uid="{00000000-0005-0000-0000-0000A8A10000}"/>
    <cellStyle name="Porcentual 2 2 4 3 2 2 6 2" xfId="28953" xr:uid="{00000000-0005-0000-0000-0000A9A10000}"/>
    <cellStyle name="Porcentual 2 2 4 3 2 2 7" xfId="23638" xr:uid="{00000000-0005-0000-0000-0000AAA10000}"/>
    <cellStyle name="Porcentual 2 2 4 3 2 2 8" xfId="44904" xr:uid="{00000000-0005-0000-0000-0000ABA10000}"/>
    <cellStyle name="Porcentual 2 2 4 3 2 2 9" xfId="5769" xr:uid="{00000000-0005-0000-0000-0000ACA10000}"/>
    <cellStyle name="Porcentual 2 2 4 3 2 3" xfId="6871" xr:uid="{00000000-0005-0000-0000-0000ADA10000}"/>
    <cellStyle name="Porcentual 2 2 4 3 2 3 2" xfId="17241" xr:uid="{00000000-0005-0000-0000-0000AEA10000}"/>
    <cellStyle name="Porcentual 2 2 4 3 2 3 2 2" xfId="40529" xr:uid="{00000000-0005-0000-0000-0000AFA10000}"/>
    <cellStyle name="Porcentual 2 2 4 3 2 3 3" xfId="12031" xr:uid="{00000000-0005-0000-0000-0000B0A10000}"/>
    <cellStyle name="Porcentual 2 2 4 3 2 3 3 2" xfId="35214" xr:uid="{00000000-0005-0000-0000-0000B1A10000}"/>
    <cellStyle name="Porcentual 2 2 4 3 2 3 4" xfId="29904" xr:uid="{00000000-0005-0000-0000-0000B2A10000}"/>
    <cellStyle name="Porcentual 2 2 4 3 2 3 5" xfId="24589" xr:uid="{00000000-0005-0000-0000-0000B3A10000}"/>
    <cellStyle name="Porcentual 2 2 4 3 2 4" xfId="8530" xr:uid="{00000000-0005-0000-0000-0000B4A10000}"/>
    <cellStyle name="Porcentual 2 2 4 3 2 4 2" xfId="18952" xr:uid="{00000000-0005-0000-0000-0000B5A10000}"/>
    <cellStyle name="Porcentual 2 2 4 3 2 4 2 2" xfId="42297" xr:uid="{00000000-0005-0000-0000-0000B6A10000}"/>
    <cellStyle name="Porcentual 2 2 4 3 2 4 3" xfId="13798" xr:uid="{00000000-0005-0000-0000-0000B7A10000}"/>
    <cellStyle name="Porcentual 2 2 4 3 2 4 3 2" xfId="36982" xr:uid="{00000000-0005-0000-0000-0000B8A10000}"/>
    <cellStyle name="Porcentual 2 2 4 3 2 4 4" xfId="31672" xr:uid="{00000000-0005-0000-0000-0000B9A10000}"/>
    <cellStyle name="Porcentual 2 2 4 3 2 4 5" xfId="26357" xr:uid="{00000000-0005-0000-0000-0000BAA10000}"/>
    <cellStyle name="Porcentual 2 2 4 3 2 5" xfId="15579" xr:uid="{00000000-0005-0000-0000-0000BBA10000}"/>
    <cellStyle name="Porcentual 2 2 4 3 2 5 2" xfId="38766" xr:uid="{00000000-0005-0000-0000-0000BCA10000}"/>
    <cellStyle name="Porcentual 2 2 4 3 2 6" xfId="10270" xr:uid="{00000000-0005-0000-0000-0000BDA10000}"/>
    <cellStyle name="Porcentual 2 2 4 3 2 6 2" xfId="33451" xr:uid="{00000000-0005-0000-0000-0000BEA10000}"/>
    <cellStyle name="Porcentual 2 2 4 3 2 7" xfId="20897" xr:uid="{00000000-0005-0000-0000-0000BFA10000}"/>
    <cellStyle name="Porcentual 2 2 4 3 2 7 2" xfId="28141" xr:uid="{00000000-0005-0000-0000-0000C0A10000}"/>
    <cellStyle name="Porcentual 2 2 4 3 2 8" xfId="22826" xr:uid="{00000000-0005-0000-0000-0000C1A10000}"/>
    <cellStyle name="Porcentual 2 2 4 3 2 9" xfId="44092" xr:uid="{00000000-0005-0000-0000-0000C2A10000}"/>
    <cellStyle name="Porcentual 2 2 4 3 3" xfId="1709" xr:uid="{00000000-0005-0000-0000-0000C3A10000}"/>
    <cellStyle name="Porcentual 2 2 4 3 3 10" xfId="3658" xr:uid="{00000000-0005-0000-0000-0000C4A10000}"/>
    <cellStyle name="Porcentual 2 2 4 3 3 2" xfId="7271" xr:uid="{00000000-0005-0000-0000-0000C5A10000}"/>
    <cellStyle name="Porcentual 2 2 4 3 3 2 2" xfId="17623" xr:uid="{00000000-0005-0000-0000-0000C6A10000}"/>
    <cellStyle name="Porcentual 2 2 4 3 3 2 2 2" xfId="40935" xr:uid="{00000000-0005-0000-0000-0000C7A10000}"/>
    <cellStyle name="Porcentual 2 2 4 3 3 2 3" xfId="12437" xr:uid="{00000000-0005-0000-0000-0000C8A10000}"/>
    <cellStyle name="Porcentual 2 2 4 3 3 2 3 2" xfId="35620" xr:uid="{00000000-0005-0000-0000-0000C9A10000}"/>
    <cellStyle name="Porcentual 2 2 4 3 3 2 4" xfId="30310" xr:uid="{00000000-0005-0000-0000-0000CAA10000}"/>
    <cellStyle name="Porcentual 2 2 4 3 3 2 5" xfId="24995" xr:uid="{00000000-0005-0000-0000-0000CBA10000}"/>
    <cellStyle name="Porcentual 2 2 4 3 3 3" xfId="8912" xr:uid="{00000000-0005-0000-0000-0000CCA10000}"/>
    <cellStyle name="Porcentual 2 2 4 3 3 3 2" xfId="19358" xr:uid="{00000000-0005-0000-0000-0000CDA10000}"/>
    <cellStyle name="Porcentual 2 2 4 3 3 3 2 2" xfId="42703" xr:uid="{00000000-0005-0000-0000-0000CEA10000}"/>
    <cellStyle name="Porcentual 2 2 4 3 3 3 3" xfId="14204" xr:uid="{00000000-0005-0000-0000-0000CFA10000}"/>
    <cellStyle name="Porcentual 2 2 4 3 3 3 3 2" xfId="37388" xr:uid="{00000000-0005-0000-0000-0000D0A10000}"/>
    <cellStyle name="Porcentual 2 2 4 3 3 3 4" xfId="32078" xr:uid="{00000000-0005-0000-0000-0000D1A10000}"/>
    <cellStyle name="Porcentual 2 2 4 3 3 3 5" xfId="26763" xr:uid="{00000000-0005-0000-0000-0000D2A10000}"/>
    <cellStyle name="Porcentual 2 2 4 3 3 4" xfId="15985" xr:uid="{00000000-0005-0000-0000-0000D3A10000}"/>
    <cellStyle name="Porcentual 2 2 4 3 3 4 2" xfId="39172" xr:uid="{00000000-0005-0000-0000-0000D4A10000}"/>
    <cellStyle name="Porcentual 2 2 4 3 3 5" xfId="10676" xr:uid="{00000000-0005-0000-0000-0000D5A10000}"/>
    <cellStyle name="Porcentual 2 2 4 3 3 5 2" xfId="33857" xr:uid="{00000000-0005-0000-0000-0000D6A10000}"/>
    <cellStyle name="Porcentual 2 2 4 3 3 6" xfId="21303" xr:uid="{00000000-0005-0000-0000-0000D7A10000}"/>
    <cellStyle name="Porcentual 2 2 4 3 3 6 2" xfId="28547" xr:uid="{00000000-0005-0000-0000-0000D8A10000}"/>
    <cellStyle name="Porcentual 2 2 4 3 3 7" xfId="23232" xr:uid="{00000000-0005-0000-0000-0000D9A10000}"/>
    <cellStyle name="Porcentual 2 2 4 3 3 8" xfId="44498" xr:uid="{00000000-0005-0000-0000-0000DAA10000}"/>
    <cellStyle name="Porcentual 2 2 4 3 3 9" xfId="5770" xr:uid="{00000000-0005-0000-0000-0000DBA10000}"/>
    <cellStyle name="Porcentual 2 2 4 3 4" xfId="6472" xr:uid="{00000000-0005-0000-0000-0000DCA10000}"/>
    <cellStyle name="Porcentual 2 2 4 3 4 2" xfId="16883" xr:uid="{00000000-0005-0000-0000-0000DDA10000}"/>
    <cellStyle name="Porcentual 2 2 4 3 4 2 2" xfId="40123" xr:uid="{00000000-0005-0000-0000-0000DEA10000}"/>
    <cellStyle name="Porcentual 2 2 4 3 4 3" xfId="11625" xr:uid="{00000000-0005-0000-0000-0000DFA10000}"/>
    <cellStyle name="Porcentual 2 2 4 3 4 3 2" xfId="34808" xr:uid="{00000000-0005-0000-0000-0000E0A10000}"/>
    <cellStyle name="Porcentual 2 2 4 3 4 4" xfId="29498" xr:uid="{00000000-0005-0000-0000-0000E1A10000}"/>
    <cellStyle name="Porcentual 2 2 4 3 4 5" xfId="24183" xr:uid="{00000000-0005-0000-0000-0000E2A10000}"/>
    <cellStyle name="Porcentual 2 2 4 3 5" xfId="8172" xr:uid="{00000000-0005-0000-0000-0000E3A10000}"/>
    <cellStyle name="Porcentual 2 2 4 3 5 2" xfId="18547" xr:uid="{00000000-0005-0000-0000-0000E4A10000}"/>
    <cellStyle name="Porcentual 2 2 4 3 5 2 2" xfId="41891" xr:uid="{00000000-0005-0000-0000-0000E5A10000}"/>
    <cellStyle name="Porcentual 2 2 4 3 5 3" xfId="13392" xr:uid="{00000000-0005-0000-0000-0000E6A10000}"/>
    <cellStyle name="Porcentual 2 2 4 3 5 3 2" xfId="36576" xr:uid="{00000000-0005-0000-0000-0000E7A10000}"/>
    <cellStyle name="Porcentual 2 2 4 3 5 4" xfId="31266" xr:uid="{00000000-0005-0000-0000-0000E8A10000}"/>
    <cellStyle name="Porcentual 2 2 4 3 5 5" xfId="25951" xr:uid="{00000000-0005-0000-0000-0000E9A10000}"/>
    <cellStyle name="Porcentual 2 2 4 3 6" xfId="15173" xr:uid="{00000000-0005-0000-0000-0000EAA10000}"/>
    <cellStyle name="Porcentual 2 2 4 3 6 2" xfId="38360" xr:uid="{00000000-0005-0000-0000-0000EBA10000}"/>
    <cellStyle name="Porcentual 2 2 4 3 7" xfId="9864" xr:uid="{00000000-0005-0000-0000-0000ECA10000}"/>
    <cellStyle name="Porcentual 2 2 4 3 7 2" xfId="33045" xr:uid="{00000000-0005-0000-0000-0000EDA10000}"/>
    <cellStyle name="Porcentual 2 2 4 3 8" xfId="20491" xr:uid="{00000000-0005-0000-0000-0000EEA10000}"/>
    <cellStyle name="Porcentual 2 2 4 3 8 2" xfId="27735" xr:uid="{00000000-0005-0000-0000-0000EFA10000}"/>
    <cellStyle name="Porcentual 2 2 4 3 9" xfId="22420" xr:uid="{00000000-0005-0000-0000-0000F0A10000}"/>
    <cellStyle name="Porcentual 2 2 4 4" xfId="1037" xr:uid="{00000000-0005-0000-0000-0000F1A10000}"/>
    <cellStyle name="Porcentual 2 2 4 4 10" xfId="5771" xr:uid="{00000000-0005-0000-0000-0000F2A10000}"/>
    <cellStyle name="Porcentual 2 2 4 4 11" xfId="2988" xr:uid="{00000000-0005-0000-0000-0000F3A10000}"/>
    <cellStyle name="Porcentual 2 2 4 4 2" xfId="1852" xr:uid="{00000000-0005-0000-0000-0000F4A10000}"/>
    <cellStyle name="Porcentual 2 2 4 4 2 10" xfId="3800" xr:uid="{00000000-0005-0000-0000-0000F5A10000}"/>
    <cellStyle name="Porcentual 2 2 4 4 2 2" xfId="7411" xr:uid="{00000000-0005-0000-0000-0000F6A10000}"/>
    <cellStyle name="Porcentual 2 2 4 4 2 2 2" xfId="17765" xr:uid="{00000000-0005-0000-0000-0000F7A10000}"/>
    <cellStyle name="Porcentual 2 2 4 4 2 2 2 2" xfId="41077" xr:uid="{00000000-0005-0000-0000-0000F8A10000}"/>
    <cellStyle name="Porcentual 2 2 4 4 2 2 3" xfId="12579" xr:uid="{00000000-0005-0000-0000-0000F9A10000}"/>
    <cellStyle name="Porcentual 2 2 4 4 2 2 3 2" xfId="35762" xr:uid="{00000000-0005-0000-0000-0000FAA10000}"/>
    <cellStyle name="Porcentual 2 2 4 4 2 2 4" xfId="30452" xr:uid="{00000000-0005-0000-0000-0000FBA10000}"/>
    <cellStyle name="Porcentual 2 2 4 4 2 2 5" xfId="25137" xr:uid="{00000000-0005-0000-0000-0000FCA10000}"/>
    <cellStyle name="Porcentual 2 2 4 4 2 3" xfId="9055" xr:uid="{00000000-0005-0000-0000-0000FDA10000}"/>
    <cellStyle name="Porcentual 2 2 4 4 2 3 2" xfId="19500" xr:uid="{00000000-0005-0000-0000-0000FEA10000}"/>
    <cellStyle name="Porcentual 2 2 4 4 2 3 2 2" xfId="42845" xr:uid="{00000000-0005-0000-0000-0000FFA10000}"/>
    <cellStyle name="Porcentual 2 2 4 4 2 3 3" xfId="14346" xr:uid="{00000000-0005-0000-0000-000000A20000}"/>
    <cellStyle name="Porcentual 2 2 4 4 2 3 3 2" xfId="37530" xr:uid="{00000000-0005-0000-0000-000001A20000}"/>
    <cellStyle name="Porcentual 2 2 4 4 2 3 4" xfId="32220" xr:uid="{00000000-0005-0000-0000-000002A20000}"/>
    <cellStyle name="Porcentual 2 2 4 4 2 3 5" xfId="26905" xr:uid="{00000000-0005-0000-0000-000003A20000}"/>
    <cellStyle name="Porcentual 2 2 4 4 2 4" xfId="16127" xr:uid="{00000000-0005-0000-0000-000004A20000}"/>
    <cellStyle name="Porcentual 2 2 4 4 2 4 2" xfId="39314" xr:uid="{00000000-0005-0000-0000-000005A20000}"/>
    <cellStyle name="Porcentual 2 2 4 4 2 5" xfId="10818" xr:uid="{00000000-0005-0000-0000-000006A20000}"/>
    <cellStyle name="Porcentual 2 2 4 4 2 5 2" xfId="33999" xr:uid="{00000000-0005-0000-0000-000007A20000}"/>
    <cellStyle name="Porcentual 2 2 4 4 2 6" xfId="21445" xr:uid="{00000000-0005-0000-0000-000008A20000}"/>
    <cellStyle name="Porcentual 2 2 4 4 2 6 2" xfId="28689" xr:uid="{00000000-0005-0000-0000-000009A20000}"/>
    <cellStyle name="Porcentual 2 2 4 4 2 7" xfId="23374" xr:uid="{00000000-0005-0000-0000-00000AA20000}"/>
    <cellStyle name="Porcentual 2 2 4 4 2 8" xfId="44640" xr:uid="{00000000-0005-0000-0000-00000BA20000}"/>
    <cellStyle name="Porcentual 2 2 4 4 2 9" xfId="5772" xr:uid="{00000000-0005-0000-0000-00000CA20000}"/>
    <cellStyle name="Porcentual 2 2 4 4 3" xfId="6611" xr:uid="{00000000-0005-0000-0000-00000DA20000}"/>
    <cellStyle name="Porcentual 2 2 4 4 3 2" xfId="17013" xr:uid="{00000000-0005-0000-0000-00000EA20000}"/>
    <cellStyle name="Porcentual 2 2 4 4 3 2 2" xfId="40265" xr:uid="{00000000-0005-0000-0000-00000FA20000}"/>
    <cellStyle name="Porcentual 2 2 4 4 3 3" xfId="11767" xr:uid="{00000000-0005-0000-0000-000010A20000}"/>
    <cellStyle name="Porcentual 2 2 4 4 3 3 2" xfId="34950" xr:uid="{00000000-0005-0000-0000-000011A20000}"/>
    <cellStyle name="Porcentual 2 2 4 4 3 4" xfId="29640" xr:uid="{00000000-0005-0000-0000-000012A20000}"/>
    <cellStyle name="Porcentual 2 2 4 4 3 5" xfId="24325" xr:uid="{00000000-0005-0000-0000-000013A20000}"/>
    <cellStyle name="Porcentual 2 2 4 4 4" xfId="8302" xr:uid="{00000000-0005-0000-0000-000014A20000}"/>
    <cellStyle name="Porcentual 2 2 4 4 4 2" xfId="18688" xr:uid="{00000000-0005-0000-0000-000015A20000}"/>
    <cellStyle name="Porcentual 2 2 4 4 4 2 2" xfId="42033" xr:uid="{00000000-0005-0000-0000-000016A20000}"/>
    <cellStyle name="Porcentual 2 2 4 4 4 3" xfId="13534" xr:uid="{00000000-0005-0000-0000-000017A20000}"/>
    <cellStyle name="Porcentual 2 2 4 4 4 3 2" xfId="36718" xr:uid="{00000000-0005-0000-0000-000018A20000}"/>
    <cellStyle name="Porcentual 2 2 4 4 4 4" xfId="31408" xr:uid="{00000000-0005-0000-0000-000019A20000}"/>
    <cellStyle name="Porcentual 2 2 4 4 4 5" xfId="26093" xr:uid="{00000000-0005-0000-0000-00001AA20000}"/>
    <cellStyle name="Porcentual 2 2 4 4 5" xfId="15315" xr:uid="{00000000-0005-0000-0000-00001BA20000}"/>
    <cellStyle name="Porcentual 2 2 4 4 5 2" xfId="38502" xr:uid="{00000000-0005-0000-0000-00001CA20000}"/>
    <cellStyle name="Porcentual 2 2 4 4 6" xfId="10006" xr:uid="{00000000-0005-0000-0000-00001DA20000}"/>
    <cellStyle name="Porcentual 2 2 4 4 6 2" xfId="33187" xr:uid="{00000000-0005-0000-0000-00001EA20000}"/>
    <cellStyle name="Porcentual 2 2 4 4 7" xfId="20633" xr:uid="{00000000-0005-0000-0000-00001FA20000}"/>
    <cellStyle name="Porcentual 2 2 4 4 7 2" xfId="27877" xr:uid="{00000000-0005-0000-0000-000020A20000}"/>
    <cellStyle name="Porcentual 2 2 4 4 8" xfId="22562" xr:uid="{00000000-0005-0000-0000-000021A20000}"/>
    <cellStyle name="Porcentual 2 2 4 4 9" xfId="43828" xr:uid="{00000000-0005-0000-0000-000022A20000}"/>
    <cellStyle name="Porcentual 2 2 4 5" xfId="618" xr:uid="{00000000-0005-0000-0000-000023A20000}"/>
    <cellStyle name="Porcentual 2 2 4 5 10" xfId="2582" xr:uid="{00000000-0005-0000-0000-000024A20000}"/>
    <cellStyle name="Porcentual 2 2 4 5 2" xfId="6212" xr:uid="{00000000-0005-0000-0000-000025A20000}"/>
    <cellStyle name="Porcentual 2 2 4 5 2 2" xfId="16655" xr:uid="{00000000-0005-0000-0000-000026A20000}"/>
    <cellStyle name="Porcentual 2 2 4 5 2 2 2" xfId="39859" xr:uid="{00000000-0005-0000-0000-000027A20000}"/>
    <cellStyle name="Porcentual 2 2 4 5 2 3" xfId="11361" xr:uid="{00000000-0005-0000-0000-000028A20000}"/>
    <cellStyle name="Porcentual 2 2 4 5 2 3 2" xfId="34544" xr:uid="{00000000-0005-0000-0000-000029A20000}"/>
    <cellStyle name="Porcentual 2 2 4 5 2 4" xfId="29234" xr:uid="{00000000-0005-0000-0000-00002AA20000}"/>
    <cellStyle name="Porcentual 2 2 4 5 2 5" xfId="23919" xr:uid="{00000000-0005-0000-0000-00002BA20000}"/>
    <cellStyle name="Porcentual 2 2 4 5 3" xfId="7944" xr:uid="{00000000-0005-0000-0000-00002CA20000}"/>
    <cellStyle name="Porcentual 2 2 4 5 3 2" xfId="18283" xr:uid="{00000000-0005-0000-0000-00002DA20000}"/>
    <cellStyle name="Porcentual 2 2 4 5 3 2 2" xfId="41627" xr:uid="{00000000-0005-0000-0000-00002EA20000}"/>
    <cellStyle name="Porcentual 2 2 4 5 3 3" xfId="13128" xr:uid="{00000000-0005-0000-0000-00002FA20000}"/>
    <cellStyle name="Porcentual 2 2 4 5 3 3 2" xfId="36312" xr:uid="{00000000-0005-0000-0000-000030A20000}"/>
    <cellStyle name="Porcentual 2 2 4 5 3 4" xfId="31002" xr:uid="{00000000-0005-0000-0000-000031A20000}"/>
    <cellStyle name="Porcentual 2 2 4 5 3 5" xfId="25687" xr:uid="{00000000-0005-0000-0000-000032A20000}"/>
    <cellStyle name="Porcentual 2 2 4 5 4" xfId="14909" xr:uid="{00000000-0005-0000-0000-000033A20000}"/>
    <cellStyle name="Porcentual 2 2 4 5 4 2" xfId="38096" xr:uid="{00000000-0005-0000-0000-000034A20000}"/>
    <cellStyle name="Porcentual 2 2 4 5 5" xfId="9600" xr:uid="{00000000-0005-0000-0000-000035A20000}"/>
    <cellStyle name="Porcentual 2 2 4 5 5 2" xfId="32781" xr:uid="{00000000-0005-0000-0000-000036A20000}"/>
    <cellStyle name="Porcentual 2 2 4 5 6" xfId="20227" xr:uid="{00000000-0005-0000-0000-000037A20000}"/>
    <cellStyle name="Porcentual 2 2 4 5 6 2" xfId="27471" xr:uid="{00000000-0005-0000-0000-000038A20000}"/>
    <cellStyle name="Porcentual 2 2 4 5 7" xfId="22156" xr:uid="{00000000-0005-0000-0000-000039A20000}"/>
    <cellStyle name="Porcentual 2 2 4 5 8" xfId="43422" xr:uid="{00000000-0005-0000-0000-00003AA20000}"/>
    <cellStyle name="Porcentual 2 2 4 5 9" xfId="5773" xr:uid="{00000000-0005-0000-0000-00003BA20000}"/>
    <cellStyle name="Porcentual 2 2 4 6" xfId="1445" xr:uid="{00000000-0005-0000-0000-00003CA20000}"/>
    <cellStyle name="Porcentual 2 2 4 6 10" xfId="3394" xr:uid="{00000000-0005-0000-0000-00003DA20000}"/>
    <cellStyle name="Porcentual 2 2 4 6 2" xfId="7011" xr:uid="{00000000-0005-0000-0000-00003EA20000}"/>
    <cellStyle name="Porcentual 2 2 4 6 2 2" xfId="17383" xr:uid="{00000000-0005-0000-0000-00003FA20000}"/>
    <cellStyle name="Porcentual 2 2 4 6 2 2 2" xfId="40671" xr:uid="{00000000-0005-0000-0000-000040A20000}"/>
    <cellStyle name="Porcentual 2 2 4 6 2 3" xfId="12173" xr:uid="{00000000-0005-0000-0000-000041A20000}"/>
    <cellStyle name="Porcentual 2 2 4 6 2 3 2" xfId="35356" xr:uid="{00000000-0005-0000-0000-000042A20000}"/>
    <cellStyle name="Porcentual 2 2 4 6 2 4" xfId="30046" xr:uid="{00000000-0005-0000-0000-000043A20000}"/>
    <cellStyle name="Porcentual 2 2 4 6 2 5" xfId="24731" xr:uid="{00000000-0005-0000-0000-000044A20000}"/>
    <cellStyle name="Porcentual 2 2 4 6 3" xfId="8672" xr:uid="{00000000-0005-0000-0000-000045A20000}"/>
    <cellStyle name="Porcentual 2 2 4 6 3 2" xfId="19094" xr:uid="{00000000-0005-0000-0000-000046A20000}"/>
    <cellStyle name="Porcentual 2 2 4 6 3 2 2" xfId="42439" xr:uid="{00000000-0005-0000-0000-000047A20000}"/>
    <cellStyle name="Porcentual 2 2 4 6 3 3" xfId="13940" xr:uid="{00000000-0005-0000-0000-000048A20000}"/>
    <cellStyle name="Porcentual 2 2 4 6 3 3 2" xfId="37124" xr:uid="{00000000-0005-0000-0000-000049A20000}"/>
    <cellStyle name="Porcentual 2 2 4 6 3 4" xfId="31814" xr:uid="{00000000-0005-0000-0000-00004AA20000}"/>
    <cellStyle name="Porcentual 2 2 4 6 3 5" xfId="26499" xr:uid="{00000000-0005-0000-0000-00004BA20000}"/>
    <cellStyle name="Porcentual 2 2 4 6 4" xfId="15721" xr:uid="{00000000-0005-0000-0000-00004CA20000}"/>
    <cellStyle name="Porcentual 2 2 4 6 4 2" xfId="38908" xr:uid="{00000000-0005-0000-0000-00004DA20000}"/>
    <cellStyle name="Porcentual 2 2 4 6 5" xfId="10412" xr:uid="{00000000-0005-0000-0000-00004EA20000}"/>
    <cellStyle name="Porcentual 2 2 4 6 5 2" xfId="33593" xr:uid="{00000000-0005-0000-0000-00004FA20000}"/>
    <cellStyle name="Porcentual 2 2 4 6 6" xfId="21039" xr:uid="{00000000-0005-0000-0000-000050A20000}"/>
    <cellStyle name="Porcentual 2 2 4 6 6 2" xfId="28283" xr:uid="{00000000-0005-0000-0000-000051A20000}"/>
    <cellStyle name="Porcentual 2 2 4 6 7" xfId="22968" xr:uid="{00000000-0005-0000-0000-000052A20000}"/>
    <cellStyle name="Porcentual 2 2 4 6 8" xfId="44234" xr:uid="{00000000-0005-0000-0000-000053A20000}"/>
    <cellStyle name="Porcentual 2 2 4 6 9" xfId="5774" xr:uid="{00000000-0005-0000-0000-000054A20000}"/>
    <cellStyle name="Porcentual 2 2 4 7" xfId="6079" xr:uid="{00000000-0005-0000-0000-000055A20000}"/>
    <cellStyle name="Porcentual 2 2 4 7 2" xfId="16534" xr:uid="{00000000-0005-0000-0000-000056A20000}"/>
    <cellStyle name="Porcentual 2 2 4 7 2 2" xfId="39725" xr:uid="{00000000-0005-0000-0000-000057A20000}"/>
    <cellStyle name="Porcentual 2 2 4 7 3" xfId="11227" xr:uid="{00000000-0005-0000-0000-000058A20000}"/>
    <cellStyle name="Porcentual 2 2 4 7 3 2" xfId="34410" xr:uid="{00000000-0005-0000-0000-000059A20000}"/>
    <cellStyle name="Porcentual 2 2 4 7 4" xfId="29100" xr:uid="{00000000-0005-0000-0000-00005AA20000}"/>
    <cellStyle name="Porcentual 2 2 4 7 5" xfId="23785" xr:uid="{00000000-0005-0000-0000-00005BA20000}"/>
    <cellStyle name="Porcentual 2 2 4 8" xfId="7823" xr:uid="{00000000-0005-0000-0000-00005CA20000}"/>
    <cellStyle name="Porcentual 2 2 4 8 2" xfId="18150" xr:uid="{00000000-0005-0000-0000-00005DA20000}"/>
    <cellStyle name="Porcentual 2 2 4 8 2 2" xfId="41493" xr:uid="{00000000-0005-0000-0000-00005EA20000}"/>
    <cellStyle name="Porcentual 2 2 4 8 3" xfId="12994" xr:uid="{00000000-0005-0000-0000-00005FA20000}"/>
    <cellStyle name="Porcentual 2 2 4 8 3 2" xfId="36178" xr:uid="{00000000-0005-0000-0000-000060A20000}"/>
    <cellStyle name="Porcentual 2 2 4 8 4" xfId="30868" xr:uid="{00000000-0005-0000-0000-000061A20000}"/>
    <cellStyle name="Porcentual 2 2 4 8 5" xfId="25553" xr:uid="{00000000-0005-0000-0000-000062A20000}"/>
    <cellStyle name="Porcentual 2 2 4 9" xfId="14775" xr:uid="{00000000-0005-0000-0000-000063A20000}"/>
    <cellStyle name="Porcentual 2 2 4 9 2" xfId="37962" xr:uid="{00000000-0005-0000-0000-000064A20000}"/>
    <cellStyle name="Porcentual 2 2 5" xfId="706" xr:uid="{00000000-0005-0000-0000-000065A20000}"/>
    <cellStyle name="Porcentual 2 2 5 10" xfId="43507" xr:uid="{00000000-0005-0000-0000-000066A20000}"/>
    <cellStyle name="Porcentual 2 2 5 11" xfId="5775" xr:uid="{00000000-0005-0000-0000-000067A20000}"/>
    <cellStyle name="Porcentual 2 2 5 12" xfId="2667" xr:uid="{00000000-0005-0000-0000-000068A20000}"/>
    <cellStyle name="Porcentual 2 2 5 2" xfId="1122" xr:uid="{00000000-0005-0000-0000-000069A20000}"/>
    <cellStyle name="Porcentual 2 2 5 2 10" xfId="5776" xr:uid="{00000000-0005-0000-0000-00006AA20000}"/>
    <cellStyle name="Porcentual 2 2 5 2 11" xfId="3073" xr:uid="{00000000-0005-0000-0000-00006BA20000}"/>
    <cellStyle name="Porcentual 2 2 5 2 2" xfId="1937" xr:uid="{00000000-0005-0000-0000-00006CA20000}"/>
    <cellStyle name="Porcentual 2 2 5 2 2 10" xfId="3885" xr:uid="{00000000-0005-0000-0000-00006DA20000}"/>
    <cellStyle name="Porcentual 2 2 5 2 2 2" xfId="7495" xr:uid="{00000000-0005-0000-0000-00006EA20000}"/>
    <cellStyle name="Porcentual 2 2 5 2 2 2 2" xfId="17838" xr:uid="{00000000-0005-0000-0000-00006FA20000}"/>
    <cellStyle name="Porcentual 2 2 5 2 2 2 2 2" xfId="41162" xr:uid="{00000000-0005-0000-0000-000070A20000}"/>
    <cellStyle name="Porcentual 2 2 5 2 2 2 3" xfId="12664" xr:uid="{00000000-0005-0000-0000-000071A20000}"/>
    <cellStyle name="Porcentual 2 2 5 2 2 2 3 2" xfId="35847" xr:uid="{00000000-0005-0000-0000-000072A20000}"/>
    <cellStyle name="Porcentual 2 2 5 2 2 2 4" xfId="30537" xr:uid="{00000000-0005-0000-0000-000073A20000}"/>
    <cellStyle name="Porcentual 2 2 5 2 2 2 5" xfId="25222" xr:uid="{00000000-0005-0000-0000-000074A20000}"/>
    <cellStyle name="Porcentual 2 2 5 2 2 3" xfId="9128" xr:uid="{00000000-0005-0000-0000-000075A20000}"/>
    <cellStyle name="Porcentual 2 2 5 2 2 3 2" xfId="19585" xr:uid="{00000000-0005-0000-0000-000076A20000}"/>
    <cellStyle name="Porcentual 2 2 5 2 2 3 2 2" xfId="42930" xr:uid="{00000000-0005-0000-0000-000077A20000}"/>
    <cellStyle name="Porcentual 2 2 5 2 2 3 3" xfId="14431" xr:uid="{00000000-0005-0000-0000-000078A20000}"/>
    <cellStyle name="Porcentual 2 2 5 2 2 3 3 2" xfId="37615" xr:uid="{00000000-0005-0000-0000-000079A20000}"/>
    <cellStyle name="Porcentual 2 2 5 2 2 3 4" xfId="32305" xr:uid="{00000000-0005-0000-0000-00007AA20000}"/>
    <cellStyle name="Porcentual 2 2 5 2 2 3 5" xfId="26990" xr:uid="{00000000-0005-0000-0000-00007BA20000}"/>
    <cellStyle name="Porcentual 2 2 5 2 2 4" xfId="16212" xr:uid="{00000000-0005-0000-0000-00007CA20000}"/>
    <cellStyle name="Porcentual 2 2 5 2 2 4 2" xfId="39399" xr:uid="{00000000-0005-0000-0000-00007DA20000}"/>
    <cellStyle name="Porcentual 2 2 5 2 2 5" xfId="10903" xr:uid="{00000000-0005-0000-0000-00007EA20000}"/>
    <cellStyle name="Porcentual 2 2 5 2 2 5 2" xfId="34084" xr:uid="{00000000-0005-0000-0000-00007FA20000}"/>
    <cellStyle name="Porcentual 2 2 5 2 2 6" xfId="21530" xr:uid="{00000000-0005-0000-0000-000080A20000}"/>
    <cellStyle name="Porcentual 2 2 5 2 2 6 2" xfId="28774" xr:uid="{00000000-0005-0000-0000-000081A20000}"/>
    <cellStyle name="Porcentual 2 2 5 2 2 7" xfId="23459" xr:uid="{00000000-0005-0000-0000-000082A20000}"/>
    <cellStyle name="Porcentual 2 2 5 2 2 8" xfId="44725" xr:uid="{00000000-0005-0000-0000-000083A20000}"/>
    <cellStyle name="Porcentual 2 2 5 2 2 9" xfId="5777" xr:uid="{00000000-0005-0000-0000-000084A20000}"/>
    <cellStyle name="Porcentual 2 2 5 2 3" xfId="6695" xr:uid="{00000000-0005-0000-0000-000085A20000}"/>
    <cellStyle name="Porcentual 2 2 5 2 3 2" xfId="17086" xr:uid="{00000000-0005-0000-0000-000086A20000}"/>
    <cellStyle name="Porcentual 2 2 5 2 3 2 2" xfId="40350" xr:uid="{00000000-0005-0000-0000-000087A20000}"/>
    <cellStyle name="Porcentual 2 2 5 2 3 3" xfId="11852" xr:uid="{00000000-0005-0000-0000-000088A20000}"/>
    <cellStyle name="Porcentual 2 2 5 2 3 3 2" xfId="35035" xr:uid="{00000000-0005-0000-0000-000089A20000}"/>
    <cellStyle name="Porcentual 2 2 5 2 3 4" xfId="29725" xr:uid="{00000000-0005-0000-0000-00008AA20000}"/>
    <cellStyle name="Porcentual 2 2 5 2 3 5" xfId="24410" xr:uid="{00000000-0005-0000-0000-00008BA20000}"/>
    <cellStyle name="Porcentual 2 2 5 2 4" xfId="8375" xr:uid="{00000000-0005-0000-0000-00008CA20000}"/>
    <cellStyle name="Porcentual 2 2 5 2 4 2" xfId="18773" xr:uid="{00000000-0005-0000-0000-00008DA20000}"/>
    <cellStyle name="Porcentual 2 2 5 2 4 2 2" xfId="42118" xr:uid="{00000000-0005-0000-0000-00008EA20000}"/>
    <cellStyle name="Porcentual 2 2 5 2 4 3" xfId="13619" xr:uid="{00000000-0005-0000-0000-00008FA20000}"/>
    <cellStyle name="Porcentual 2 2 5 2 4 3 2" xfId="36803" xr:uid="{00000000-0005-0000-0000-000090A20000}"/>
    <cellStyle name="Porcentual 2 2 5 2 4 4" xfId="31493" xr:uid="{00000000-0005-0000-0000-000091A20000}"/>
    <cellStyle name="Porcentual 2 2 5 2 4 5" xfId="26178" xr:uid="{00000000-0005-0000-0000-000092A20000}"/>
    <cellStyle name="Porcentual 2 2 5 2 5" xfId="15400" xr:uid="{00000000-0005-0000-0000-000093A20000}"/>
    <cellStyle name="Porcentual 2 2 5 2 5 2" xfId="38587" xr:uid="{00000000-0005-0000-0000-000094A20000}"/>
    <cellStyle name="Porcentual 2 2 5 2 6" xfId="10091" xr:uid="{00000000-0005-0000-0000-000095A20000}"/>
    <cellStyle name="Porcentual 2 2 5 2 6 2" xfId="33272" xr:uid="{00000000-0005-0000-0000-000096A20000}"/>
    <cellStyle name="Porcentual 2 2 5 2 7" xfId="20718" xr:uid="{00000000-0005-0000-0000-000097A20000}"/>
    <cellStyle name="Porcentual 2 2 5 2 7 2" xfId="27962" xr:uid="{00000000-0005-0000-0000-000098A20000}"/>
    <cellStyle name="Porcentual 2 2 5 2 8" xfId="22647" xr:uid="{00000000-0005-0000-0000-000099A20000}"/>
    <cellStyle name="Porcentual 2 2 5 2 9" xfId="43913" xr:uid="{00000000-0005-0000-0000-00009AA20000}"/>
    <cellStyle name="Porcentual 2 2 5 3" xfId="1530" xr:uid="{00000000-0005-0000-0000-00009BA20000}"/>
    <cellStyle name="Porcentual 2 2 5 3 10" xfId="3479" xr:uid="{00000000-0005-0000-0000-00009CA20000}"/>
    <cellStyle name="Porcentual 2 2 5 3 2" xfId="7095" xr:uid="{00000000-0005-0000-0000-00009DA20000}"/>
    <cellStyle name="Porcentual 2 2 5 3 2 2" xfId="17456" xr:uid="{00000000-0005-0000-0000-00009EA20000}"/>
    <cellStyle name="Porcentual 2 2 5 3 2 2 2" xfId="40756" xr:uid="{00000000-0005-0000-0000-00009FA20000}"/>
    <cellStyle name="Porcentual 2 2 5 3 2 3" xfId="12258" xr:uid="{00000000-0005-0000-0000-0000A0A20000}"/>
    <cellStyle name="Porcentual 2 2 5 3 2 3 2" xfId="35441" xr:uid="{00000000-0005-0000-0000-0000A1A20000}"/>
    <cellStyle name="Porcentual 2 2 5 3 2 4" xfId="30131" xr:uid="{00000000-0005-0000-0000-0000A2A20000}"/>
    <cellStyle name="Porcentual 2 2 5 3 2 5" xfId="24816" xr:uid="{00000000-0005-0000-0000-0000A3A20000}"/>
    <cellStyle name="Porcentual 2 2 5 3 3" xfId="8745" xr:uid="{00000000-0005-0000-0000-0000A4A20000}"/>
    <cellStyle name="Porcentual 2 2 5 3 3 2" xfId="19179" xr:uid="{00000000-0005-0000-0000-0000A5A20000}"/>
    <cellStyle name="Porcentual 2 2 5 3 3 2 2" xfId="42524" xr:uid="{00000000-0005-0000-0000-0000A6A20000}"/>
    <cellStyle name="Porcentual 2 2 5 3 3 3" xfId="14025" xr:uid="{00000000-0005-0000-0000-0000A7A20000}"/>
    <cellStyle name="Porcentual 2 2 5 3 3 3 2" xfId="37209" xr:uid="{00000000-0005-0000-0000-0000A8A20000}"/>
    <cellStyle name="Porcentual 2 2 5 3 3 4" xfId="31899" xr:uid="{00000000-0005-0000-0000-0000A9A20000}"/>
    <cellStyle name="Porcentual 2 2 5 3 3 5" xfId="26584" xr:uid="{00000000-0005-0000-0000-0000AAA20000}"/>
    <cellStyle name="Porcentual 2 2 5 3 4" xfId="15806" xr:uid="{00000000-0005-0000-0000-0000ABA20000}"/>
    <cellStyle name="Porcentual 2 2 5 3 4 2" xfId="38993" xr:uid="{00000000-0005-0000-0000-0000ACA20000}"/>
    <cellStyle name="Porcentual 2 2 5 3 5" xfId="10497" xr:uid="{00000000-0005-0000-0000-0000ADA20000}"/>
    <cellStyle name="Porcentual 2 2 5 3 5 2" xfId="33678" xr:uid="{00000000-0005-0000-0000-0000AEA20000}"/>
    <cellStyle name="Porcentual 2 2 5 3 6" xfId="21124" xr:uid="{00000000-0005-0000-0000-0000AFA20000}"/>
    <cellStyle name="Porcentual 2 2 5 3 6 2" xfId="28368" xr:uid="{00000000-0005-0000-0000-0000B0A20000}"/>
    <cellStyle name="Porcentual 2 2 5 3 7" xfId="23053" xr:uid="{00000000-0005-0000-0000-0000B1A20000}"/>
    <cellStyle name="Porcentual 2 2 5 3 8" xfId="44319" xr:uid="{00000000-0005-0000-0000-0000B2A20000}"/>
    <cellStyle name="Porcentual 2 2 5 3 9" xfId="5778" xr:uid="{00000000-0005-0000-0000-0000B3A20000}"/>
    <cellStyle name="Porcentual 2 2 5 4" xfId="6296" xr:uid="{00000000-0005-0000-0000-0000B4A20000}"/>
    <cellStyle name="Porcentual 2 2 5 4 2" xfId="16728" xr:uid="{00000000-0005-0000-0000-0000B5A20000}"/>
    <cellStyle name="Porcentual 2 2 5 4 2 2" xfId="39944" xr:uid="{00000000-0005-0000-0000-0000B6A20000}"/>
    <cellStyle name="Porcentual 2 2 5 4 3" xfId="11446" xr:uid="{00000000-0005-0000-0000-0000B7A20000}"/>
    <cellStyle name="Porcentual 2 2 5 4 3 2" xfId="34629" xr:uid="{00000000-0005-0000-0000-0000B8A20000}"/>
    <cellStyle name="Porcentual 2 2 5 4 4" xfId="29319" xr:uid="{00000000-0005-0000-0000-0000B9A20000}"/>
    <cellStyle name="Porcentual 2 2 5 4 5" xfId="24004" xr:uid="{00000000-0005-0000-0000-0000BAA20000}"/>
    <cellStyle name="Porcentual 2 2 5 5" xfId="8017" xr:uid="{00000000-0005-0000-0000-0000BBA20000}"/>
    <cellStyle name="Porcentual 2 2 5 5 2" xfId="18368" xr:uid="{00000000-0005-0000-0000-0000BCA20000}"/>
    <cellStyle name="Porcentual 2 2 5 5 2 2" xfId="41712" xr:uid="{00000000-0005-0000-0000-0000BDA20000}"/>
    <cellStyle name="Porcentual 2 2 5 5 3" xfId="13213" xr:uid="{00000000-0005-0000-0000-0000BEA20000}"/>
    <cellStyle name="Porcentual 2 2 5 5 3 2" xfId="36397" xr:uid="{00000000-0005-0000-0000-0000BFA20000}"/>
    <cellStyle name="Porcentual 2 2 5 5 4" xfId="31087" xr:uid="{00000000-0005-0000-0000-0000C0A20000}"/>
    <cellStyle name="Porcentual 2 2 5 5 5" xfId="25772" xr:uid="{00000000-0005-0000-0000-0000C1A20000}"/>
    <cellStyle name="Porcentual 2 2 5 6" xfId="14994" xr:uid="{00000000-0005-0000-0000-0000C2A20000}"/>
    <cellStyle name="Porcentual 2 2 5 6 2" xfId="38181" xr:uid="{00000000-0005-0000-0000-0000C3A20000}"/>
    <cellStyle name="Porcentual 2 2 5 7" xfId="9685" xr:uid="{00000000-0005-0000-0000-0000C4A20000}"/>
    <cellStyle name="Porcentual 2 2 5 7 2" xfId="32866" xr:uid="{00000000-0005-0000-0000-0000C5A20000}"/>
    <cellStyle name="Porcentual 2 2 5 8" xfId="20312" xr:uid="{00000000-0005-0000-0000-0000C6A20000}"/>
    <cellStyle name="Porcentual 2 2 5 8 2" xfId="27556" xr:uid="{00000000-0005-0000-0000-0000C7A20000}"/>
    <cellStyle name="Porcentual 2 2 5 9" xfId="22241" xr:uid="{00000000-0005-0000-0000-0000C8A20000}"/>
    <cellStyle name="Porcentual 2 2 6" xfId="843" xr:uid="{00000000-0005-0000-0000-0000C9A20000}"/>
    <cellStyle name="Porcentual 2 2 6 10" xfId="43636" xr:uid="{00000000-0005-0000-0000-0000CAA20000}"/>
    <cellStyle name="Porcentual 2 2 6 11" xfId="5779" xr:uid="{00000000-0005-0000-0000-0000CBA20000}"/>
    <cellStyle name="Porcentual 2 2 6 12" xfId="2796" xr:uid="{00000000-0005-0000-0000-0000CCA20000}"/>
    <cellStyle name="Porcentual 2 2 6 2" xfId="1251" xr:uid="{00000000-0005-0000-0000-0000CDA20000}"/>
    <cellStyle name="Porcentual 2 2 6 2 10" xfId="5780" xr:uid="{00000000-0005-0000-0000-0000CEA20000}"/>
    <cellStyle name="Porcentual 2 2 6 2 11" xfId="3202" xr:uid="{00000000-0005-0000-0000-0000CFA20000}"/>
    <cellStyle name="Porcentual 2 2 6 2 2" xfId="2066" xr:uid="{00000000-0005-0000-0000-0000D0A20000}"/>
    <cellStyle name="Porcentual 2 2 6 2 2 10" xfId="4014" xr:uid="{00000000-0005-0000-0000-0000D1A20000}"/>
    <cellStyle name="Porcentual 2 2 6 2 2 2" xfId="7622" xr:uid="{00000000-0005-0000-0000-0000D2A20000}"/>
    <cellStyle name="Porcentual 2 2 6 2 2 2 2" xfId="17955" xr:uid="{00000000-0005-0000-0000-0000D3A20000}"/>
    <cellStyle name="Porcentual 2 2 6 2 2 2 2 2" xfId="41291" xr:uid="{00000000-0005-0000-0000-0000D4A20000}"/>
    <cellStyle name="Porcentual 2 2 6 2 2 2 3" xfId="12793" xr:uid="{00000000-0005-0000-0000-0000D5A20000}"/>
    <cellStyle name="Porcentual 2 2 6 2 2 2 3 2" xfId="35976" xr:uid="{00000000-0005-0000-0000-0000D6A20000}"/>
    <cellStyle name="Porcentual 2 2 6 2 2 2 4" xfId="30666" xr:uid="{00000000-0005-0000-0000-0000D7A20000}"/>
    <cellStyle name="Porcentual 2 2 6 2 2 2 5" xfId="25351" xr:uid="{00000000-0005-0000-0000-0000D8A20000}"/>
    <cellStyle name="Porcentual 2 2 6 2 2 3" xfId="9245" xr:uid="{00000000-0005-0000-0000-0000D9A20000}"/>
    <cellStyle name="Porcentual 2 2 6 2 2 3 2" xfId="19714" xr:uid="{00000000-0005-0000-0000-0000DAA20000}"/>
    <cellStyle name="Porcentual 2 2 6 2 2 3 2 2" xfId="43059" xr:uid="{00000000-0005-0000-0000-0000DBA20000}"/>
    <cellStyle name="Porcentual 2 2 6 2 2 3 3" xfId="14560" xr:uid="{00000000-0005-0000-0000-0000DCA20000}"/>
    <cellStyle name="Porcentual 2 2 6 2 2 3 3 2" xfId="37744" xr:uid="{00000000-0005-0000-0000-0000DDA20000}"/>
    <cellStyle name="Porcentual 2 2 6 2 2 3 4" xfId="32434" xr:uid="{00000000-0005-0000-0000-0000DEA20000}"/>
    <cellStyle name="Porcentual 2 2 6 2 2 3 5" xfId="27119" xr:uid="{00000000-0005-0000-0000-0000DFA20000}"/>
    <cellStyle name="Porcentual 2 2 6 2 2 4" xfId="16341" xr:uid="{00000000-0005-0000-0000-0000E0A20000}"/>
    <cellStyle name="Porcentual 2 2 6 2 2 4 2" xfId="39528" xr:uid="{00000000-0005-0000-0000-0000E1A20000}"/>
    <cellStyle name="Porcentual 2 2 6 2 2 5" xfId="11032" xr:uid="{00000000-0005-0000-0000-0000E2A20000}"/>
    <cellStyle name="Porcentual 2 2 6 2 2 5 2" xfId="34213" xr:uid="{00000000-0005-0000-0000-0000E3A20000}"/>
    <cellStyle name="Porcentual 2 2 6 2 2 6" xfId="21659" xr:uid="{00000000-0005-0000-0000-0000E4A20000}"/>
    <cellStyle name="Porcentual 2 2 6 2 2 6 2" xfId="28903" xr:uid="{00000000-0005-0000-0000-0000E5A20000}"/>
    <cellStyle name="Porcentual 2 2 6 2 2 7" xfId="23588" xr:uid="{00000000-0005-0000-0000-0000E6A20000}"/>
    <cellStyle name="Porcentual 2 2 6 2 2 8" xfId="44854" xr:uid="{00000000-0005-0000-0000-0000E7A20000}"/>
    <cellStyle name="Porcentual 2 2 6 2 2 9" xfId="5781" xr:uid="{00000000-0005-0000-0000-0000E8A20000}"/>
    <cellStyle name="Porcentual 2 2 6 2 3" xfId="6822" xr:uid="{00000000-0005-0000-0000-0000E9A20000}"/>
    <cellStyle name="Porcentual 2 2 6 2 3 2" xfId="17191" xr:uid="{00000000-0005-0000-0000-0000EAA20000}"/>
    <cellStyle name="Porcentual 2 2 6 2 3 2 2" xfId="40479" xr:uid="{00000000-0005-0000-0000-0000EBA20000}"/>
    <cellStyle name="Porcentual 2 2 6 2 3 3" xfId="11981" xr:uid="{00000000-0005-0000-0000-0000ECA20000}"/>
    <cellStyle name="Porcentual 2 2 6 2 3 3 2" xfId="35164" xr:uid="{00000000-0005-0000-0000-0000EDA20000}"/>
    <cellStyle name="Porcentual 2 2 6 2 3 4" xfId="29854" xr:uid="{00000000-0005-0000-0000-0000EEA20000}"/>
    <cellStyle name="Porcentual 2 2 6 2 3 5" xfId="24539" xr:uid="{00000000-0005-0000-0000-0000EFA20000}"/>
    <cellStyle name="Porcentual 2 2 6 2 4" xfId="8480" xr:uid="{00000000-0005-0000-0000-0000F0A20000}"/>
    <cellStyle name="Porcentual 2 2 6 2 4 2" xfId="18902" xr:uid="{00000000-0005-0000-0000-0000F1A20000}"/>
    <cellStyle name="Porcentual 2 2 6 2 4 2 2" xfId="42247" xr:uid="{00000000-0005-0000-0000-0000F2A20000}"/>
    <cellStyle name="Porcentual 2 2 6 2 4 3" xfId="13748" xr:uid="{00000000-0005-0000-0000-0000F3A20000}"/>
    <cellStyle name="Porcentual 2 2 6 2 4 3 2" xfId="36932" xr:uid="{00000000-0005-0000-0000-0000F4A20000}"/>
    <cellStyle name="Porcentual 2 2 6 2 4 4" xfId="31622" xr:uid="{00000000-0005-0000-0000-0000F5A20000}"/>
    <cellStyle name="Porcentual 2 2 6 2 4 5" xfId="26307" xr:uid="{00000000-0005-0000-0000-0000F6A20000}"/>
    <cellStyle name="Porcentual 2 2 6 2 5" xfId="15529" xr:uid="{00000000-0005-0000-0000-0000F7A20000}"/>
    <cellStyle name="Porcentual 2 2 6 2 5 2" xfId="38716" xr:uid="{00000000-0005-0000-0000-0000F8A20000}"/>
    <cellStyle name="Porcentual 2 2 6 2 6" xfId="10220" xr:uid="{00000000-0005-0000-0000-0000F9A20000}"/>
    <cellStyle name="Porcentual 2 2 6 2 6 2" xfId="33401" xr:uid="{00000000-0005-0000-0000-0000FAA20000}"/>
    <cellStyle name="Porcentual 2 2 6 2 7" xfId="20847" xr:uid="{00000000-0005-0000-0000-0000FBA20000}"/>
    <cellStyle name="Porcentual 2 2 6 2 7 2" xfId="28091" xr:uid="{00000000-0005-0000-0000-0000FCA20000}"/>
    <cellStyle name="Porcentual 2 2 6 2 8" xfId="22776" xr:uid="{00000000-0005-0000-0000-0000FDA20000}"/>
    <cellStyle name="Porcentual 2 2 6 2 9" xfId="44042" xr:uid="{00000000-0005-0000-0000-0000FEA20000}"/>
    <cellStyle name="Porcentual 2 2 6 3" xfId="1659" xr:uid="{00000000-0005-0000-0000-0000FFA20000}"/>
    <cellStyle name="Porcentual 2 2 6 3 10" xfId="3608" xr:uid="{00000000-0005-0000-0000-000000A30000}"/>
    <cellStyle name="Porcentual 2 2 6 3 2" xfId="7222" xr:uid="{00000000-0005-0000-0000-000001A30000}"/>
    <cellStyle name="Porcentual 2 2 6 3 2 2" xfId="17573" xr:uid="{00000000-0005-0000-0000-000002A30000}"/>
    <cellStyle name="Porcentual 2 2 6 3 2 2 2" xfId="40885" xr:uid="{00000000-0005-0000-0000-000003A30000}"/>
    <cellStyle name="Porcentual 2 2 6 3 2 3" xfId="12387" xr:uid="{00000000-0005-0000-0000-000004A30000}"/>
    <cellStyle name="Porcentual 2 2 6 3 2 3 2" xfId="35570" xr:uid="{00000000-0005-0000-0000-000005A30000}"/>
    <cellStyle name="Porcentual 2 2 6 3 2 4" xfId="30260" xr:uid="{00000000-0005-0000-0000-000006A30000}"/>
    <cellStyle name="Porcentual 2 2 6 3 2 5" xfId="24945" xr:uid="{00000000-0005-0000-0000-000007A30000}"/>
    <cellStyle name="Porcentual 2 2 6 3 3" xfId="8862" xr:uid="{00000000-0005-0000-0000-000008A30000}"/>
    <cellStyle name="Porcentual 2 2 6 3 3 2" xfId="19308" xr:uid="{00000000-0005-0000-0000-000009A30000}"/>
    <cellStyle name="Porcentual 2 2 6 3 3 2 2" xfId="42653" xr:uid="{00000000-0005-0000-0000-00000AA30000}"/>
    <cellStyle name="Porcentual 2 2 6 3 3 3" xfId="14154" xr:uid="{00000000-0005-0000-0000-00000BA30000}"/>
    <cellStyle name="Porcentual 2 2 6 3 3 3 2" xfId="37338" xr:uid="{00000000-0005-0000-0000-00000CA30000}"/>
    <cellStyle name="Porcentual 2 2 6 3 3 4" xfId="32028" xr:uid="{00000000-0005-0000-0000-00000DA30000}"/>
    <cellStyle name="Porcentual 2 2 6 3 3 5" xfId="26713" xr:uid="{00000000-0005-0000-0000-00000EA30000}"/>
    <cellStyle name="Porcentual 2 2 6 3 4" xfId="15935" xr:uid="{00000000-0005-0000-0000-00000FA30000}"/>
    <cellStyle name="Porcentual 2 2 6 3 4 2" xfId="39122" xr:uid="{00000000-0005-0000-0000-000010A30000}"/>
    <cellStyle name="Porcentual 2 2 6 3 5" xfId="10626" xr:uid="{00000000-0005-0000-0000-000011A30000}"/>
    <cellStyle name="Porcentual 2 2 6 3 5 2" xfId="33807" xr:uid="{00000000-0005-0000-0000-000012A30000}"/>
    <cellStyle name="Porcentual 2 2 6 3 6" xfId="21253" xr:uid="{00000000-0005-0000-0000-000013A30000}"/>
    <cellStyle name="Porcentual 2 2 6 3 6 2" xfId="28497" xr:uid="{00000000-0005-0000-0000-000014A30000}"/>
    <cellStyle name="Porcentual 2 2 6 3 7" xfId="23182" xr:uid="{00000000-0005-0000-0000-000015A30000}"/>
    <cellStyle name="Porcentual 2 2 6 3 8" xfId="44448" xr:uid="{00000000-0005-0000-0000-000016A30000}"/>
    <cellStyle name="Porcentual 2 2 6 3 9" xfId="5782" xr:uid="{00000000-0005-0000-0000-000017A30000}"/>
    <cellStyle name="Porcentual 2 2 6 4" xfId="6423" xr:uid="{00000000-0005-0000-0000-000018A30000}"/>
    <cellStyle name="Porcentual 2 2 6 4 2" xfId="16833" xr:uid="{00000000-0005-0000-0000-000019A30000}"/>
    <cellStyle name="Porcentual 2 2 6 4 2 2" xfId="40073" xr:uid="{00000000-0005-0000-0000-00001AA30000}"/>
    <cellStyle name="Porcentual 2 2 6 4 3" xfId="11575" xr:uid="{00000000-0005-0000-0000-00001BA30000}"/>
    <cellStyle name="Porcentual 2 2 6 4 3 2" xfId="34758" xr:uid="{00000000-0005-0000-0000-00001CA30000}"/>
    <cellStyle name="Porcentual 2 2 6 4 4" xfId="29448" xr:uid="{00000000-0005-0000-0000-00001DA30000}"/>
    <cellStyle name="Porcentual 2 2 6 4 5" xfId="24133" xr:uid="{00000000-0005-0000-0000-00001EA30000}"/>
    <cellStyle name="Porcentual 2 2 6 5" xfId="8122" xr:uid="{00000000-0005-0000-0000-00001FA30000}"/>
    <cellStyle name="Porcentual 2 2 6 5 2" xfId="18497" xr:uid="{00000000-0005-0000-0000-000020A30000}"/>
    <cellStyle name="Porcentual 2 2 6 5 2 2" xfId="41841" xr:uid="{00000000-0005-0000-0000-000021A30000}"/>
    <cellStyle name="Porcentual 2 2 6 5 3" xfId="13342" xr:uid="{00000000-0005-0000-0000-000022A30000}"/>
    <cellStyle name="Porcentual 2 2 6 5 3 2" xfId="36526" xr:uid="{00000000-0005-0000-0000-000023A30000}"/>
    <cellStyle name="Porcentual 2 2 6 5 4" xfId="31216" xr:uid="{00000000-0005-0000-0000-000024A30000}"/>
    <cellStyle name="Porcentual 2 2 6 5 5" xfId="25901" xr:uid="{00000000-0005-0000-0000-000025A30000}"/>
    <cellStyle name="Porcentual 2 2 6 6" xfId="15123" xr:uid="{00000000-0005-0000-0000-000026A30000}"/>
    <cellStyle name="Porcentual 2 2 6 6 2" xfId="38310" xr:uid="{00000000-0005-0000-0000-000027A30000}"/>
    <cellStyle name="Porcentual 2 2 6 7" xfId="9814" xr:uid="{00000000-0005-0000-0000-000028A30000}"/>
    <cellStyle name="Porcentual 2 2 6 7 2" xfId="32995" xr:uid="{00000000-0005-0000-0000-000029A30000}"/>
    <cellStyle name="Porcentual 2 2 6 8" xfId="20441" xr:uid="{00000000-0005-0000-0000-00002AA30000}"/>
    <cellStyle name="Porcentual 2 2 6 8 2" xfId="27685" xr:uid="{00000000-0005-0000-0000-00002BA30000}"/>
    <cellStyle name="Porcentual 2 2 6 9" xfId="22370" xr:uid="{00000000-0005-0000-0000-00002CA30000}"/>
    <cellStyle name="Porcentual 2 2 7" xfId="987" xr:uid="{00000000-0005-0000-0000-00002DA30000}"/>
    <cellStyle name="Porcentual 2 2 7 10" xfId="5783" xr:uid="{00000000-0005-0000-0000-00002EA30000}"/>
    <cellStyle name="Porcentual 2 2 7 11" xfId="2938" xr:uid="{00000000-0005-0000-0000-00002FA30000}"/>
    <cellStyle name="Porcentual 2 2 7 2" xfId="1802" xr:uid="{00000000-0005-0000-0000-000030A30000}"/>
    <cellStyle name="Porcentual 2 2 7 2 10" xfId="3750" xr:uid="{00000000-0005-0000-0000-000031A30000}"/>
    <cellStyle name="Porcentual 2 2 7 2 2" xfId="7362" xr:uid="{00000000-0005-0000-0000-000032A30000}"/>
    <cellStyle name="Porcentual 2 2 7 2 2 2" xfId="17715" xr:uid="{00000000-0005-0000-0000-000033A30000}"/>
    <cellStyle name="Porcentual 2 2 7 2 2 2 2" xfId="41027" xr:uid="{00000000-0005-0000-0000-000034A30000}"/>
    <cellStyle name="Porcentual 2 2 7 2 2 3" xfId="12529" xr:uid="{00000000-0005-0000-0000-000035A30000}"/>
    <cellStyle name="Porcentual 2 2 7 2 2 3 2" xfId="35712" xr:uid="{00000000-0005-0000-0000-000036A30000}"/>
    <cellStyle name="Porcentual 2 2 7 2 2 4" xfId="30402" xr:uid="{00000000-0005-0000-0000-000037A30000}"/>
    <cellStyle name="Porcentual 2 2 7 2 2 5" xfId="25087" xr:uid="{00000000-0005-0000-0000-000038A30000}"/>
    <cellStyle name="Porcentual 2 2 7 2 3" xfId="9005" xr:uid="{00000000-0005-0000-0000-000039A30000}"/>
    <cellStyle name="Porcentual 2 2 7 2 3 2" xfId="19450" xr:uid="{00000000-0005-0000-0000-00003AA30000}"/>
    <cellStyle name="Porcentual 2 2 7 2 3 2 2" xfId="42795" xr:uid="{00000000-0005-0000-0000-00003BA30000}"/>
    <cellStyle name="Porcentual 2 2 7 2 3 3" xfId="14296" xr:uid="{00000000-0005-0000-0000-00003CA30000}"/>
    <cellStyle name="Porcentual 2 2 7 2 3 3 2" xfId="37480" xr:uid="{00000000-0005-0000-0000-00003DA30000}"/>
    <cellStyle name="Porcentual 2 2 7 2 3 4" xfId="32170" xr:uid="{00000000-0005-0000-0000-00003EA30000}"/>
    <cellStyle name="Porcentual 2 2 7 2 3 5" xfId="26855" xr:uid="{00000000-0005-0000-0000-00003FA30000}"/>
    <cellStyle name="Porcentual 2 2 7 2 4" xfId="16077" xr:uid="{00000000-0005-0000-0000-000040A30000}"/>
    <cellStyle name="Porcentual 2 2 7 2 4 2" xfId="39264" xr:uid="{00000000-0005-0000-0000-000041A30000}"/>
    <cellStyle name="Porcentual 2 2 7 2 5" xfId="10768" xr:uid="{00000000-0005-0000-0000-000042A30000}"/>
    <cellStyle name="Porcentual 2 2 7 2 5 2" xfId="33949" xr:uid="{00000000-0005-0000-0000-000043A30000}"/>
    <cellStyle name="Porcentual 2 2 7 2 6" xfId="21395" xr:uid="{00000000-0005-0000-0000-000044A30000}"/>
    <cellStyle name="Porcentual 2 2 7 2 6 2" xfId="28639" xr:uid="{00000000-0005-0000-0000-000045A30000}"/>
    <cellStyle name="Porcentual 2 2 7 2 7" xfId="23324" xr:uid="{00000000-0005-0000-0000-000046A30000}"/>
    <cellStyle name="Porcentual 2 2 7 2 8" xfId="44590" xr:uid="{00000000-0005-0000-0000-000047A30000}"/>
    <cellStyle name="Porcentual 2 2 7 2 9" xfId="5784" xr:uid="{00000000-0005-0000-0000-000048A30000}"/>
    <cellStyle name="Porcentual 2 2 7 3" xfId="6562" xr:uid="{00000000-0005-0000-0000-000049A30000}"/>
    <cellStyle name="Porcentual 2 2 7 3 2" xfId="16963" xr:uid="{00000000-0005-0000-0000-00004AA30000}"/>
    <cellStyle name="Porcentual 2 2 7 3 2 2" xfId="40215" xr:uid="{00000000-0005-0000-0000-00004BA30000}"/>
    <cellStyle name="Porcentual 2 2 7 3 3" xfId="11717" xr:uid="{00000000-0005-0000-0000-00004CA30000}"/>
    <cellStyle name="Porcentual 2 2 7 3 3 2" xfId="34900" xr:uid="{00000000-0005-0000-0000-00004DA30000}"/>
    <cellStyle name="Porcentual 2 2 7 3 4" xfId="29590" xr:uid="{00000000-0005-0000-0000-00004EA30000}"/>
    <cellStyle name="Porcentual 2 2 7 3 5" xfId="24275" xr:uid="{00000000-0005-0000-0000-00004FA30000}"/>
    <cellStyle name="Porcentual 2 2 7 4" xfId="8252" xr:uid="{00000000-0005-0000-0000-000050A30000}"/>
    <cellStyle name="Porcentual 2 2 7 4 2" xfId="18638" xr:uid="{00000000-0005-0000-0000-000051A30000}"/>
    <cellStyle name="Porcentual 2 2 7 4 2 2" xfId="41983" xr:uid="{00000000-0005-0000-0000-000052A30000}"/>
    <cellStyle name="Porcentual 2 2 7 4 3" xfId="13484" xr:uid="{00000000-0005-0000-0000-000053A30000}"/>
    <cellStyle name="Porcentual 2 2 7 4 3 2" xfId="36668" xr:uid="{00000000-0005-0000-0000-000054A30000}"/>
    <cellStyle name="Porcentual 2 2 7 4 4" xfId="31358" xr:uid="{00000000-0005-0000-0000-000055A30000}"/>
    <cellStyle name="Porcentual 2 2 7 4 5" xfId="26043" xr:uid="{00000000-0005-0000-0000-000056A30000}"/>
    <cellStyle name="Porcentual 2 2 7 5" xfId="15265" xr:uid="{00000000-0005-0000-0000-000057A30000}"/>
    <cellStyle name="Porcentual 2 2 7 5 2" xfId="38452" xr:uid="{00000000-0005-0000-0000-000058A30000}"/>
    <cellStyle name="Porcentual 2 2 7 6" xfId="9956" xr:uid="{00000000-0005-0000-0000-000059A30000}"/>
    <cellStyle name="Porcentual 2 2 7 6 2" xfId="33137" xr:uid="{00000000-0005-0000-0000-00005AA30000}"/>
    <cellStyle name="Porcentual 2 2 7 7" xfId="20583" xr:uid="{00000000-0005-0000-0000-00005BA30000}"/>
    <cellStyle name="Porcentual 2 2 7 7 2" xfId="27827" xr:uid="{00000000-0005-0000-0000-00005CA30000}"/>
    <cellStyle name="Porcentual 2 2 7 8" xfId="22512" xr:uid="{00000000-0005-0000-0000-00005DA30000}"/>
    <cellStyle name="Porcentual 2 2 7 9" xfId="43778" xr:uid="{00000000-0005-0000-0000-00005EA30000}"/>
    <cellStyle name="Porcentual 2 2 8" xfId="568" xr:uid="{00000000-0005-0000-0000-00005FA30000}"/>
    <cellStyle name="Porcentual 2 2 8 10" xfId="2532" xr:uid="{00000000-0005-0000-0000-000060A30000}"/>
    <cellStyle name="Porcentual 2 2 8 2" xfId="6163" xr:uid="{00000000-0005-0000-0000-000061A30000}"/>
    <cellStyle name="Porcentual 2 2 8 2 2" xfId="16605" xr:uid="{00000000-0005-0000-0000-000062A30000}"/>
    <cellStyle name="Porcentual 2 2 8 2 2 2" xfId="39809" xr:uid="{00000000-0005-0000-0000-000063A30000}"/>
    <cellStyle name="Porcentual 2 2 8 2 3" xfId="11311" xr:uid="{00000000-0005-0000-0000-000064A30000}"/>
    <cellStyle name="Porcentual 2 2 8 2 3 2" xfId="34494" xr:uid="{00000000-0005-0000-0000-000065A30000}"/>
    <cellStyle name="Porcentual 2 2 8 2 4" xfId="29184" xr:uid="{00000000-0005-0000-0000-000066A30000}"/>
    <cellStyle name="Porcentual 2 2 8 2 5" xfId="23869" xr:uid="{00000000-0005-0000-0000-000067A30000}"/>
    <cellStyle name="Porcentual 2 2 8 3" xfId="7894" xr:uid="{00000000-0005-0000-0000-000068A30000}"/>
    <cellStyle name="Porcentual 2 2 8 3 2" xfId="18233" xr:uid="{00000000-0005-0000-0000-000069A30000}"/>
    <cellStyle name="Porcentual 2 2 8 3 2 2" xfId="41577" xr:uid="{00000000-0005-0000-0000-00006AA30000}"/>
    <cellStyle name="Porcentual 2 2 8 3 3" xfId="13078" xr:uid="{00000000-0005-0000-0000-00006BA30000}"/>
    <cellStyle name="Porcentual 2 2 8 3 3 2" xfId="36262" xr:uid="{00000000-0005-0000-0000-00006CA30000}"/>
    <cellStyle name="Porcentual 2 2 8 3 4" xfId="30952" xr:uid="{00000000-0005-0000-0000-00006DA30000}"/>
    <cellStyle name="Porcentual 2 2 8 3 5" xfId="25637" xr:uid="{00000000-0005-0000-0000-00006EA30000}"/>
    <cellStyle name="Porcentual 2 2 8 4" xfId="14859" xr:uid="{00000000-0005-0000-0000-00006FA30000}"/>
    <cellStyle name="Porcentual 2 2 8 4 2" xfId="38046" xr:uid="{00000000-0005-0000-0000-000070A30000}"/>
    <cellStyle name="Porcentual 2 2 8 5" xfId="9550" xr:uid="{00000000-0005-0000-0000-000071A30000}"/>
    <cellStyle name="Porcentual 2 2 8 5 2" xfId="32731" xr:uid="{00000000-0005-0000-0000-000072A30000}"/>
    <cellStyle name="Porcentual 2 2 8 6" xfId="20177" xr:uid="{00000000-0005-0000-0000-000073A30000}"/>
    <cellStyle name="Porcentual 2 2 8 6 2" xfId="27421" xr:uid="{00000000-0005-0000-0000-000074A30000}"/>
    <cellStyle name="Porcentual 2 2 8 7" xfId="22106" xr:uid="{00000000-0005-0000-0000-000075A30000}"/>
    <cellStyle name="Porcentual 2 2 8 8" xfId="43372" xr:uid="{00000000-0005-0000-0000-000076A30000}"/>
    <cellStyle name="Porcentual 2 2 8 9" xfId="5785" xr:uid="{00000000-0005-0000-0000-000077A30000}"/>
    <cellStyle name="Porcentual 2 2 9" xfId="1395" xr:uid="{00000000-0005-0000-0000-000078A30000}"/>
    <cellStyle name="Porcentual 2 2 9 10" xfId="3344" xr:uid="{00000000-0005-0000-0000-000079A30000}"/>
    <cellStyle name="Porcentual 2 2 9 2" xfId="6962" xr:uid="{00000000-0005-0000-0000-00007AA30000}"/>
    <cellStyle name="Porcentual 2 2 9 2 2" xfId="17333" xr:uid="{00000000-0005-0000-0000-00007BA30000}"/>
    <cellStyle name="Porcentual 2 2 9 2 2 2" xfId="40621" xr:uid="{00000000-0005-0000-0000-00007CA30000}"/>
    <cellStyle name="Porcentual 2 2 9 2 3" xfId="12123" xr:uid="{00000000-0005-0000-0000-00007DA30000}"/>
    <cellStyle name="Porcentual 2 2 9 2 3 2" xfId="35306" xr:uid="{00000000-0005-0000-0000-00007EA30000}"/>
    <cellStyle name="Porcentual 2 2 9 2 4" xfId="29996" xr:uid="{00000000-0005-0000-0000-00007FA30000}"/>
    <cellStyle name="Porcentual 2 2 9 2 5" xfId="24681" xr:uid="{00000000-0005-0000-0000-000080A30000}"/>
    <cellStyle name="Porcentual 2 2 9 3" xfId="8622" xr:uid="{00000000-0005-0000-0000-000081A30000}"/>
    <cellStyle name="Porcentual 2 2 9 3 2" xfId="19044" xr:uid="{00000000-0005-0000-0000-000082A30000}"/>
    <cellStyle name="Porcentual 2 2 9 3 2 2" xfId="42389" xr:uid="{00000000-0005-0000-0000-000083A30000}"/>
    <cellStyle name="Porcentual 2 2 9 3 3" xfId="13890" xr:uid="{00000000-0005-0000-0000-000084A30000}"/>
    <cellStyle name="Porcentual 2 2 9 3 3 2" xfId="37074" xr:uid="{00000000-0005-0000-0000-000085A30000}"/>
    <cellStyle name="Porcentual 2 2 9 3 4" xfId="31764" xr:uid="{00000000-0005-0000-0000-000086A30000}"/>
    <cellStyle name="Porcentual 2 2 9 3 5" xfId="26449" xr:uid="{00000000-0005-0000-0000-000087A30000}"/>
    <cellStyle name="Porcentual 2 2 9 4" xfId="15671" xr:uid="{00000000-0005-0000-0000-000088A30000}"/>
    <cellStyle name="Porcentual 2 2 9 4 2" xfId="38858" xr:uid="{00000000-0005-0000-0000-000089A30000}"/>
    <cellStyle name="Porcentual 2 2 9 5" xfId="10362" xr:uid="{00000000-0005-0000-0000-00008AA30000}"/>
    <cellStyle name="Porcentual 2 2 9 5 2" xfId="33543" xr:uid="{00000000-0005-0000-0000-00008BA30000}"/>
    <cellStyle name="Porcentual 2 2 9 6" xfId="20989" xr:uid="{00000000-0005-0000-0000-00008CA30000}"/>
    <cellStyle name="Porcentual 2 2 9 6 2" xfId="28233" xr:uid="{00000000-0005-0000-0000-00008DA30000}"/>
    <cellStyle name="Porcentual 2 2 9 7" xfId="22918" xr:uid="{00000000-0005-0000-0000-00008EA30000}"/>
    <cellStyle name="Porcentual 2 2 9 8" xfId="44184" xr:uid="{00000000-0005-0000-0000-00008FA30000}"/>
    <cellStyle name="Porcentual 2 2 9 9" xfId="5786" xr:uid="{00000000-0005-0000-0000-000090A30000}"/>
    <cellStyle name="Porcentual 2 20" xfId="14672" xr:uid="{00000000-0005-0000-0000-000091A30000}"/>
    <cellStyle name="Porcentual 2 20 2" xfId="37857" xr:uid="{00000000-0005-0000-0000-000092A30000}"/>
    <cellStyle name="Porcentual 2 21" xfId="9366" xr:uid="{00000000-0005-0000-0000-000093A30000}"/>
    <cellStyle name="Porcentual 2 21 2" xfId="32547" xr:uid="{00000000-0005-0000-0000-000094A30000}"/>
    <cellStyle name="Porcentual 2 22" xfId="20023" xr:uid="{00000000-0005-0000-0000-000095A30000}"/>
    <cellStyle name="Porcentual 2 22 2" xfId="27232" xr:uid="{00000000-0005-0000-0000-000096A30000}"/>
    <cellStyle name="Porcentual 2 23" xfId="21922" xr:uid="{00000000-0005-0000-0000-000097A30000}"/>
    <cellStyle name="Porcentual 2 24" xfId="43187" xr:uid="{00000000-0005-0000-0000-000098A30000}"/>
    <cellStyle name="Porcentual 2 25" xfId="5674" xr:uid="{00000000-0005-0000-0000-000099A30000}"/>
    <cellStyle name="Porcentual 2 26" xfId="2336" xr:uid="{00000000-0005-0000-0000-00009AA30000}"/>
    <cellStyle name="Porcentual 2 3" xfId="384" xr:uid="{00000000-0005-0000-0000-00009BA30000}"/>
    <cellStyle name="Porcentual 2 3 10" xfId="7775" xr:uid="{00000000-0005-0000-0000-00009CA30000}"/>
    <cellStyle name="Porcentual 2 3 10 2" xfId="18104" xr:uid="{00000000-0005-0000-0000-00009DA30000}"/>
    <cellStyle name="Porcentual 2 3 10 2 2" xfId="41445" xr:uid="{00000000-0005-0000-0000-00009EA30000}"/>
    <cellStyle name="Porcentual 2 3 10 3" xfId="12946" xr:uid="{00000000-0005-0000-0000-00009FA30000}"/>
    <cellStyle name="Porcentual 2 3 10 3 2" xfId="36130" xr:uid="{00000000-0005-0000-0000-0000A0A30000}"/>
    <cellStyle name="Porcentual 2 3 10 4" xfId="30820" xr:uid="{00000000-0005-0000-0000-0000A1A30000}"/>
    <cellStyle name="Porcentual 2 3 10 5" xfId="25505" xr:uid="{00000000-0005-0000-0000-0000A2A30000}"/>
    <cellStyle name="Porcentual 2 3 11" xfId="14727" xr:uid="{00000000-0005-0000-0000-0000A3A30000}"/>
    <cellStyle name="Porcentual 2 3 11 2" xfId="37914" xr:uid="{00000000-0005-0000-0000-0000A4A30000}"/>
    <cellStyle name="Porcentual 2 3 12" xfId="9418" xr:uid="{00000000-0005-0000-0000-0000A5A30000}"/>
    <cellStyle name="Porcentual 2 3 12 2" xfId="32599" xr:uid="{00000000-0005-0000-0000-0000A6A30000}"/>
    <cellStyle name="Porcentual 2 3 13" xfId="20025" xr:uid="{00000000-0005-0000-0000-0000A7A30000}"/>
    <cellStyle name="Porcentual 2 3 13 2" xfId="27289" xr:uid="{00000000-0005-0000-0000-0000A8A30000}"/>
    <cellStyle name="Porcentual 2 3 14" xfId="21974" xr:uid="{00000000-0005-0000-0000-0000A9A30000}"/>
    <cellStyle name="Porcentual 2 3 15" xfId="43220" xr:uid="{00000000-0005-0000-0000-0000AAA30000}"/>
    <cellStyle name="Porcentual 2 3 16" xfId="5787" xr:uid="{00000000-0005-0000-0000-0000ABA30000}"/>
    <cellStyle name="Porcentual 2 3 17" xfId="2380" xr:uid="{00000000-0005-0000-0000-0000ACA30000}"/>
    <cellStyle name="Porcentual 2 3 2" xfId="457" xr:uid="{00000000-0005-0000-0000-0000ADA30000}"/>
    <cellStyle name="Porcentual 2 3 2 10" xfId="14746" xr:uid="{00000000-0005-0000-0000-0000AEA30000}"/>
    <cellStyle name="Porcentual 2 3 2 10 2" xfId="37933" xr:uid="{00000000-0005-0000-0000-0000AFA30000}"/>
    <cellStyle name="Porcentual 2 3 2 11" xfId="9437" xr:uid="{00000000-0005-0000-0000-0000B0A30000}"/>
    <cellStyle name="Porcentual 2 3 2 11 2" xfId="32618" xr:uid="{00000000-0005-0000-0000-0000B1A30000}"/>
    <cellStyle name="Porcentual 2 3 2 12" xfId="20066" xr:uid="{00000000-0005-0000-0000-0000B2A30000}"/>
    <cellStyle name="Porcentual 2 3 2 12 2" xfId="27308" xr:uid="{00000000-0005-0000-0000-0000B3A30000}"/>
    <cellStyle name="Porcentual 2 3 2 13" xfId="21993" xr:uid="{00000000-0005-0000-0000-0000B4A30000}"/>
    <cellStyle name="Porcentual 2 3 2 14" xfId="43261" xr:uid="{00000000-0005-0000-0000-0000B5A30000}"/>
    <cellStyle name="Porcentual 2 3 2 15" xfId="5788" xr:uid="{00000000-0005-0000-0000-0000B6A30000}"/>
    <cellStyle name="Porcentual 2 3 2 16" xfId="2421" xr:uid="{00000000-0005-0000-0000-0000B7A30000}"/>
    <cellStyle name="Porcentual 2 3 2 2" xfId="517" xr:uid="{00000000-0005-0000-0000-0000B8A30000}"/>
    <cellStyle name="Porcentual 2 3 2 2 10" xfId="9499" xr:uid="{00000000-0005-0000-0000-0000B9A30000}"/>
    <cellStyle name="Porcentual 2 3 2 2 10 2" xfId="32680" xr:uid="{00000000-0005-0000-0000-0000BAA30000}"/>
    <cellStyle name="Porcentual 2 3 2 2 11" xfId="20126" xr:uid="{00000000-0005-0000-0000-0000BBA30000}"/>
    <cellStyle name="Porcentual 2 3 2 2 11 2" xfId="27370" xr:uid="{00000000-0005-0000-0000-0000BCA30000}"/>
    <cellStyle name="Porcentual 2 3 2 2 12" xfId="22055" xr:uid="{00000000-0005-0000-0000-0000BDA30000}"/>
    <cellStyle name="Porcentual 2 3 2 2 13" xfId="43321" xr:uid="{00000000-0005-0000-0000-0000BEA30000}"/>
    <cellStyle name="Porcentual 2 3 2 2 14" xfId="5789" xr:uid="{00000000-0005-0000-0000-0000BFA30000}"/>
    <cellStyle name="Porcentual 2 3 2 2 15" xfId="2481" xr:uid="{00000000-0005-0000-0000-0000C0A30000}"/>
    <cellStyle name="Porcentual 2 3 2 2 2" xfId="789" xr:uid="{00000000-0005-0000-0000-0000C1A30000}"/>
    <cellStyle name="Porcentual 2 3 2 2 2 10" xfId="43590" xr:uid="{00000000-0005-0000-0000-0000C2A30000}"/>
    <cellStyle name="Porcentual 2 3 2 2 2 11" xfId="5790" xr:uid="{00000000-0005-0000-0000-0000C3A30000}"/>
    <cellStyle name="Porcentual 2 3 2 2 2 12" xfId="2750" xr:uid="{00000000-0005-0000-0000-0000C4A30000}"/>
    <cellStyle name="Porcentual 2 3 2 2 2 2" xfId="1205" xr:uid="{00000000-0005-0000-0000-0000C5A30000}"/>
    <cellStyle name="Porcentual 2 3 2 2 2 2 10" xfId="5791" xr:uid="{00000000-0005-0000-0000-0000C6A30000}"/>
    <cellStyle name="Porcentual 2 3 2 2 2 2 11" xfId="3156" xr:uid="{00000000-0005-0000-0000-0000C7A30000}"/>
    <cellStyle name="Porcentual 2 3 2 2 2 2 2" xfId="2020" xr:uid="{00000000-0005-0000-0000-0000C8A30000}"/>
    <cellStyle name="Porcentual 2 3 2 2 2 2 2 10" xfId="3968" xr:uid="{00000000-0005-0000-0000-0000C9A30000}"/>
    <cellStyle name="Porcentual 2 3 2 2 2 2 2 2" xfId="7576" xr:uid="{00000000-0005-0000-0000-0000CAA30000}"/>
    <cellStyle name="Porcentual 2 3 2 2 2 2 2 2 2" xfId="17921" xr:uid="{00000000-0005-0000-0000-0000CBA30000}"/>
    <cellStyle name="Porcentual 2 3 2 2 2 2 2 2 2 2" xfId="41245" xr:uid="{00000000-0005-0000-0000-0000CCA30000}"/>
    <cellStyle name="Porcentual 2 3 2 2 2 2 2 2 3" xfId="12747" xr:uid="{00000000-0005-0000-0000-0000CDA30000}"/>
    <cellStyle name="Porcentual 2 3 2 2 2 2 2 2 3 2" xfId="35930" xr:uid="{00000000-0005-0000-0000-0000CEA30000}"/>
    <cellStyle name="Porcentual 2 3 2 2 2 2 2 2 4" xfId="30620" xr:uid="{00000000-0005-0000-0000-0000CFA30000}"/>
    <cellStyle name="Porcentual 2 3 2 2 2 2 2 2 5" xfId="25305" xr:uid="{00000000-0005-0000-0000-0000D0A30000}"/>
    <cellStyle name="Porcentual 2 3 2 2 2 2 2 3" xfId="9211" xr:uid="{00000000-0005-0000-0000-0000D1A30000}"/>
    <cellStyle name="Porcentual 2 3 2 2 2 2 2 3 2" xfId="19668" xr:uid="{00000000-0005-0000-0000-0000D2A30000}"/>
    <cellStyle name="Porcentual 2 3 2 2 2 2 2 3 2 2" xfId="43013" xr:uid="{00000000-0005-0000-0000-0000D3A30000}"/>
    <cellStyle name="Porcentual 2 3 2 2 2 2 2 3 3" xfId="14514" xr:uid="{00000000-0005-0000-0000-0000D4A30000}"/>
    <cellStyle name="Porcentual 2 3 2 2 2 2 2 3 3 2" xfId="37698" xr:uid="{00000000-0005-0000-0000-0000D5A30000}"/>
    <cellStyle name="Porcentual 2 3 2 2 2 2 2 3 4" xfId="32388" xr:uid="{00000000-0005-0000-0000-0000D6A30000}"/>
    <cellStyle name="Porcentual 2 3 2 2 2 2 2 3 5" xfId="27073" xr:uid="{00000000-0005-0000-0000-0000D7A30000}"/>
    <cellStyle name="Porcentual 2 3 2 2 2 2 2 4" xfId="16295" xr:uid="{00000000-0005-0000-0000-0000D8A30000}"/>
    <cellStyle name="Porcentual 2 3 2 2 2 2 2 4 2" xfId="39482" xr:uid="{00000000-0005-0000-0000-0000D9A30000}"/>
    <cellStyle name="Porcentual 2 3 2 2 2 2 2 5" xfId="10986" xr:uid="{00000000-0005-0000-0000-0000DAA30000}"/>
    <cellStyle name="Porcentual 2 3 2 2 2 2 2 5 2" xfId="34167" xr:uid="{00000000-0005-0000-0000-0000DBA30000}"/>
    <cellStyle name="Porcentual 2 3 2 2 2 2 2 6" xfId="21613" xr:uid="{00000000-0005-0000-0000-0000DCA30000}"/>
    <cellStyle name="Porcentual 2 3 2 2 2 2 2 6 2" xfId="28857" xr:uid="{00000000-0005-0000-0000-0000DDA30000}"/>
    <cellStyle name="Porcentual 2 3 2 2 2 2 2 7" xfId="23542" xr:uid="{00000000-0005-0000-0000-0000DEA30000}"/>
    <cellStyle name="Porcentual 2 3 2 2 2 2 2 8" xfId="44808" xr:uid="{00000000-0005-0000-0000-0000DFA30000}"/>
    <cellStyle name="Porcentual 2 3 2 2 2 2 2 9" xfId="5792" xr:uid="{00000000-0005-0000-0000-0000E0A30000}"/>
    <cellStyle name="Porcentual 2 3 2 2 2 2 3" xfId="6776" xr:uid="{00000000-0005-0000-0000-0000E1A30000}"/>
    <cellStyle name="Porcentual 2 3 2 2 2 2 3 2" xfId="17157" xr:uid="{00000000-0005-0000-0000-0000E2A30000}"/>
    <cellStyle name="Porcentual 2 3 2 2 2 2 3 2 2" xfId="40433" xr:uid="{00000000-0005-0000-0000-0000E3A30000}"/>
    <cellStyle name="Porcentual 2 3 2 2 2 2 3 3" xfId="11935" xr:uid="{00000000-0005-0000-0000-0000E4A30000}"/>
    <cellStyle name="Porcentual 2 3 2 2 2 2 3 3 2" xfId="35118" xr:uid="{00000000-0005-0000-0000-0000E5A30000}"/>
    <cellStyle name="Porcentual 2 3 2 2 2 2 3 4" xfId="29808" xr:uid="{00000000-0005-0000-0000-0000E6A30000}"/>
    <cellStyle name="Porcentual 2 3 2 2 2 2 3 5" xfId="24493" xr:uid="{00000000-0005-0000-0000-0000E7A30000}"/>
    <cellStyle name="Porcentual 2 3 2 2 2 2 4" xfId="8446" xr:uid="{00000000-0005-0000-0000-0000E8A30000}"/>
    <cellStyle name="Porcentual 2 3 2 2 2 2 4 2" xfId="18856" xr:uid="{00000000-0005-0000-0000-0000E9A30000}"/>
    <cellStyle name="Porcentual 2 3 2 2 2 2 4 2 2" xfId="42201" xr:uid="{00000000-0005-0000-0000-0000EAA30000}"/>
    <cellStyle name="Porcentual 2 3 2 2 2 2 4 3" xfId="13702" xr:uid="{00000000-0005-0000-0000-0000EBA30000}"/>
    <cellStyle name="Porcentual 2 3 2 2 2 2 4 3 2" xfId="36886" xr:uid="{00000000-0005-0000-0000-0000ECA30000}"/>
    <cellStyle name="Porcentual 2 3 2 2 2 2 4 4" xfId="31576" xr:uid="{00000000-0005-0000-0000-0000EDA30000}"/>
    <cellStyle name="Porcentual 2 3 2 2 2 2 4 5" xfId="26261" xr:uid="{00000000-0005-0000-0000-0000EEA30000}"/>
    <cellStyle name="Porcentual 2 3 2 2 2 2 5" xfId="15483" xr:uid="{00000000-0005-0000-0000-0000EFA30000}"/>
    <cellStyle name="Porcentual 2 3 2 2 2 2 5 2" xfId="38670" xr:uid="{00000000-0005-0000-0000-0000F0A30000}"/>
    <cellStyle name="Porcentual 2 3 2 2 2 2 6" xfId="10174" xr:uid="{00000000-0005-0000-0000-0000F1A30000}"/>
    <cellStyle name="Porcentual 2 3 2 2 2 2 6 2" xfId="33355" xr:uid="{00000000-0005-0000-0000-0000F2A30000}"/>
    <cellStyle name="Porcentual 2 3 2 2 2 2 7" xfId="20801" xr:uid="{00000000-0005-0000-0000-0000F3A30000}"/>
    <cellStyle name="Porcentual 2 3 2 2 2 2 7 2" xfId="28045" xr:uid="{00000000-0005-0000-0000-0000F4A30000}"/>
    <cellStyle name="Porcentual 2 3 2 2 2 2 8" xfId="22730" xr:uid="{00000000-0005-0000-0000-0000F5A30000}"/>
    <cellStyle name="Porcentual 2 3 2 2 2 2 9" xfId="43996" xr:uid="{00000000-0005-0000-0000-0000F6A30000}"/>
    <cellStyle name="Porcentual 2 3 2 2 2 3" xfId="1613" xr:uid="{00000000-0005-0000-0000-0000F7A30000}"/>
    <cellStyle name="Porcentual 2 3 2 2 2 3 10" xfId="3562" xr:uid="{00000000-0005-0000-0000-0000F8A30000}"/>
    <cellStyle name="Porcentual 2 3 2 2 2 3 2" xfId="7176" xr:uid="{00000000-0005-0000-0000-0000F9A30000}"/>
    <cellStyle name="Porcentual 2 3 2 2 2 3 2 2" xfId="17539" xr:uid="{00000000-0005-0000-0000-0000FAA30000}"/>
    <cellStyle name="Porcentual 2 3 2 2 2 3 2 2 2" xfId="40839" xr:uid="{00000000-0005-0000-0000-0000FBA30000}"/>
    <cellStyle name="Porcentual 2 3 2 2 2 3 2 3" xfId="12341" xr:uid="{00000000-0005-0000-0000-0000FCA30000}"/>
    <cellStyle name="Porcentual 2 3 2 2 2 3 2 3 2" xfId="35524" xr:uid="{00000000-0005-0000-0000-0000FDA30000}"/>
    <cellStyle name="Porcentual 2 3 2 2 2 3 2 4" xfId="30214" xr:uid="{00000000-0005-0000-0000-0000FEA30000}"/>
    <cellStyle name="Porcentual 2 3 2 2 2 3 2 5" xfId="24899" xr:uid="{00000000-0005-0000-0000-0000FFA30000}"/>
    <cellStyle name="Porcentual 2 3 2 2 2 3 3" xfId="8828" xr:uid="{00000000-0005-0000-0000-000000A40000}"/>
    <cellStyle name="Porcentual 2 3 2 2 2 3 3 2" xfId="19262" xr:uid="{00000000-0005-0000-0000-000001A40000}"/>
    <cellStyle name="Porcentual 2 3 2 2 2 3 3 2 2" xfId="42607" xr:uid="{00000000-0005-0000-0000-000002A40000}"/>
    <cellStyle name="Porcentual 2 3 2 2 2 3 3 3" xfId="14108" xr:uid="{00000000-0005-0000-0000-000003A40000}"/>
    <cellStyle name="Porcentual 2 3 2 2 2 3 3 3 2" xfId="37292" xr:uid="{00000000-0005-0000-0000-000004A40000}"/>
    <cellStyle name="Porcentual 2 3 2 2 2 3 3 4" xfId="31982" xr:uid="{00000000-0005-0000-0000-000005A40000}"/>
    <cellStyle name="Porcentual 2 3 2 2 2 3 3 5" xfId="26667" xr:uid="{00000000-0005-0000-0000-000006A40000}"/>
    <cellStyle name="Porcentual 2 3 2 2 2 3 4" xfId="15889" xr:uid="{00000000-0005-0000-0000-000007A40000}"/>
    <cellStyle name="Porcentual 2 3 2 2 2 3 4 2" xfId="39076" xr:uid="{00000000-0005-0000-0000-000008A40000}"/>
    <cellStyle name="Porcentual 2 3 2 2 2 3 5" xfId="10580" xr:uid="{00000000-0005-0000-0000-000009A40000}"/>
    <cellStyle name="Porcentual 2 3 2 2 2 3 5 2" xfId="33761" xr:uid="{00000000-0005-0000-0000-00000AA40000}"/>
    <cellStyle name="Porcentual 2 3 2 2 2 3 6" xfId="21207" xr:uid="{00000000-0005-0000-0000-00000BA40000}"/>
    <cellStyle name="Porcentual 2 3 2 2 2 3 6 2" xfId="28451" xr:uid="{00000000-0005-0000-0000-00000CA40000}"/>
    <cellStyle name="Porcentual 2 3 2 2 2 3 7" xfId="23136" xr:uid="{00000000-0005-0000-0000-00000DA40000}"/>
    <cellStyle name="Porcentual 2 3 2 2 2 3 8" xfId="44402" xr:uid="{00000000-0005-0000-0000-00000EA40000}"/>
    <cellStyle name="Porcentual 2 3 2 2 2 3 9" xfId="5793" xr:uid="{00000000-0005-0000-0000-00000FA40000}"/>
    <cellStyle name="Porcentual 2 3 2 2 2 4" xfId="6377" xr:uid="{00000000-0005-0000-0000-000010A40000}"/>
    <cellStyle name="Porcentual 2 3 2 2 2 4 2" xfId="16799" xr:uid="{00000000-0005-0000-0000-000011A40000}"/>
    <cellStyle name="Porcentual 2 3 2 2 2 4 2 2" xfId="40027" xr:uid="{00000000-0005-0000-0000-000012A40000}"/>
    <cellStyle name="Porcentual 2 3 2 2 2 4 3" xfId="11529" xr:uid="{00000000-0005-0000-0000-000013A40000}"/>
    <cellStyle name="Porcentual 2 3 2 2 2 4 3 2" xfId="34712" xr:uid="{00000000-0005-0000-0000-000014A40000}"/>
    <cellStyle name="Porcentual 2 3 2 2 2 4 4" xfId="29402" xr:uid="{00000000-0005-0000-0000-000015A40000}"/>
    <cellStyle name="Porcentual 2 3 2 2 2 4 5" xfId="24087" xr:uid="{00000000-0005-0000-0000-000016A40000}"/>
    <cellStyle name="Porcentual 2 3 2 2 2 5" xfId="8088" xr:uid="{00000000-0005-0000-0000-000017A40000}"/>
    <cellStyle name="Porcentual 2 3 2 2 2 5 2" xfId="18451" xr:uid="{00000000-0005-0000-0000-000018A40000}"/>
    <cellStyle name="Porcentual 2 3 2 2 2 5 2 2" xfId="41795" xr:uid="{00000000-0005-0000-0000-000019A40000}"/>
    <cellStyle name="Porcentual 2 3 2 2 2 5 3" xfId="13296" xr:uid="{00000000-0005-0000-0000-00001AA40000}"/>
    <cellStyle name="Porcentual 2 3 2 2 2 5 3 2" xfId="36480" xr:uid="{00000000-0005-0000-0000-00001BA40000}"/>
    <cellStyle name="Porcentual 2 3 2 2 2 5 4" xfId="31170" xr:uid="{00000000-0005-0000-0000-00001CA40000}"/>
    <cellStyle name="Porcentual 2 3 2 2 2 5 5" xfId="25855" xr:uid="{00000000-0005-0000-0000-00001DA40000}"/>
    <cellStyle name="Porcentual 2 3 2 2 2 6" xfId="15077" xr:uid="{00000000-0005-0000-0000-00001EA40000}"/>
    <cellStyle name="Porcentual 2 3 2 2 2 6 2" xfId="38264" xr:uid="{00000000-0005-0000-0000-00001FA40000}"/>
    <cellStyle name="Porcentual 2 3 2 2 2 7" xfId="9768" xr:uid="{00000000-0005-0000-0000-000020A40000}"/>
    <cellStyle name="Porcentual 2 3 2 2 2 7 2" xfId="32949" xr:uid="{00000000-0005-0000-0000-000021A40000}"/>
    <cellStyle name="Porcentual 2 3 2 2 2 8" xfId="20395" xr:uid="{00000000-0005-0000-0000-000022A40000}"/>
    <cellStyle name="Porcentual 2 3 2 2 2 8 2" xfId="27639" xr:uid="{00000000-0005-0000-0000-000023A40000}"/>
    <cellStyle name="Porcentual 2 3 2 2 2 9" xfId="22324" xr:uid="{00000000-0005-0000-0000-000024A40000}"/>
    <cellStyle name="Porcentual 2 3 2 2 3" xfId="926" xr:uid="{00000000-0005-0000-0000-000025A40000}"/>
    <cellStyle name="Porcentual 2 3 2 2 3 10" xfId="43719" xr:uid="{00000000-0005-0000-0000-000026A40000}"/>
    <cellStyle name="Porcentual 2 3 2 2 3 11" xfId="5794" xr:uid="{00000000-0005-0000-0000-000027A40000}"/>
    <cellStyle name="Porcentual 2 3 2 2 3 12" xfId="2879" xr:uid="{00000000-0005-0000-0000-000028A40000}"/>
    <cellStyle name="Porcentual 2 3 2 2 3 2" xfId="1334" xr:uid="{00000000-0005-0000-0000-000029A40000}"/>
    <cellStyle name="Porcentual 2 3 2 2 3 2 10" xfId="5795" xr:uid="{00000000-0005-0000-0000-00002AA40000}"/>
    <cellStyle name="Porcentual 2 3 2 2 3 2 11" xfId="3285" xr:uid="{00000000-0005-0000-0000-00002BA40000}"/>
    <cellStyle name="Porcentual 2 3 2 2 3 2 2" xfId="2149" xr:uid="{00000000-0005-0000-0000-00002CA40000}"/>
    <cellStyle name="Porcentual 2 3 2 2 3 2 2 10" xfId="4097" xr:uid="{00000000-0005-0000-0000-00002DA40000}"/>
    <cellStyle name="Porcentual 2 3 2 2 3 2 2 2" xfId="7703" xr:uid="{00000000-0005-0000-0000-00002EA40000}"/>
    <cellStyle name="Porcentual 2 3 2 2 3 2 2 2 2" xfId="18038" xr:uid="{00000000-0005-0000-0000-00002FA40000}"/>
    <cellStyle name="Porcentual 2 3 2 2 3 2 2 2 2 2" xfId="41374" xr:uid="{00000000-0005-0000-0000-000030A40000}"/>
    <cellStyle name="Porcentual 2 3 2 2 3 2 2 2 3" xfId="12876" xr:uid="{00000000-0005-0000-0000-000031A40000}"/>
    <cellStyle name="Porcentual 2 3 2 2 3 2 2 2 3 2" xfId="36059" xr:uid="{00000000-0005-0000-0000-000032A40000}"/>
    <cellStyle name="Porcentual 2 3 2 2 3 2 2 2 4" xfId="30749" xr:uid="{00000000-0005-0000-0000-000033A40000}"/>
    <cellStyle name="Porcentual 2 3 2 2 3 2 2 2 5" xfId="25434" xr:uid="{00000000-0005-0000-0000-000034A40000}"/>
    <cellStyle name="Porcentual 2 3 2 2 3 2 2 3" xfId="9328" xr:uid="{00000000-0005-0000-0000-000035A40000}"/>
    <cellStyle name="Porcentual 2 3 2 2 3 2 2 3 2" xfId="19797" xr:uid="{00000000-0005-0000-0000-000036A40000}"/>
    <cellStyle name="Porcentual 2 3 2 2 3 2 2 3 2 2" xfId="43142" xr:uid="{00000000-0005-0000-0000-000037A40000}"/>
    <cellStyle name="Porcentual 2 3 2 2 3 2 2 3 3" xfId="14643" xr:uid="{00000000-0005-0000-0000-000038A40000}"/>
    <cellStyle name="Porcentual 2 3 2 2 3 2 2 3 3 2" xfId="37827" xr:uid="{00000000-0005-0000-0000-000039A40000}"/>
    <cellStyle name="Porcentual 2 3 2 2 3 2 2 3 4" xfId="32517" xr:uid="{00000000-0005-0000-0000-00003AA40000}"/>
    <cellStyle name="Porcentual 2 3 2 2 3 2 2 3 5" xfId="27202" xr:uid="{00000000-0005-0000-0000-00003BA40000}"/>
    <cellStyle name="Porcentual 2 3 2 2 3 2 2 4" xfId="16424" xr:uid="{00000000-0005-0000-0000-00003CA40000}"/>
    <cellStyle name="Porcentual 2 3 2 2 3 2 2 4 2" xfId="39611" xr:uid="{00000000-0005-0000-0000-00003DA40000}"/>
    <cellStyle name="Porcentual 2 3 2 2 3 2 2 5" xfId="11115" xr:uid="{00000000-0005-0000-0000-00003EA40000}"/>
    <cellStyle name="Porcentual 2 3 2 2 3 2 2 5 2" xfId="34296" xr:uid="{00000000-0005-0000-0000-00003FA40000}"/>
    <cellStyle name="Porcentual 2 3 2 2 3 2 2 6" xfId="21742" xr:uid="{00000000-0005-0000-0000-000040A40000}"/>
    <cellStyle name="Porcentual 2 3 2 2 3 2 2 6 2" xfId="28986" xr:uid="{00000000-0005-0000-0000-000041A40000}"/>
    <cellStyle name="Porcentual 2 3 2 2 3 2 2 7" xfId="23671" xr:uid="{00000000-0005-0000-0000-000042A40000}"/>
    <cellStyle name="Porcentual 2 3 2 2 3 2 2 8" xfId="44937" xr:uid="{00000000-0005-0000-0000-000043A40000}"/>
    <cellStyle name="Porcentual 2 3 2 2 3 2 2 9" xfId="5796" xr:uid="{00000000-0005-0000-0000-000044A40000}"/>
    <cellStyle name="Porcentual 2 3 2 2 3 2 3" xfId="6903" xr:uid="{00000000-0005-0000-0000-000045A40000}"/>
    <cellStyle name="Porcentual 2 3 2 2 3 2 3 2" xfId="17274" xr:uid="{00000000-0005-0000-0000-000046A40000}"/>
    <cellStyle name="Porcentual 2 3 2 2 3 2 3 2 2" xfId="40562" xr:uid="{00000000-0005-0000-0000-000047A40000}"/>
    <cellStyle name="Porcentual 2 3 2 2 3 2 3 3" xfId="12064" xr:uid="{00000000-0005-0000-0000-000048A40000}"/>
    <cellStyle name="Porcentual 2 3 2 2 3 2 3 3 2" xfId="35247" xr:uid="{00000000-0005-0000-0000-000049A40000}"/>
    <cellStyle name="Porcentual 2 3 2 2 3 2 3 4" xfId="29937" xr:uid="{00000000-0005-0000-0000-00004AA40000}"/>
    <cellStyle name="Porcentual 2 3 2 2 3 2 3 5" xfId="24622" xr:uid="{00000000-0005-0000-0000-00004BA40000}"/>
    <cellStyle name="Porcentual 2 3 2 2 3 2 4" xfId="8563" xr:uid="{00000000-0005-0000-0000-00004CA40000}"/>
    <cellStyle name="Porcentual 2 3 2 2 3 2 4 2" xfId="18985" xr:uid="{00000000-0005-0000-0000-00004DA40000}"/>
    <cellStyle name="Porcentual 2 3 2 2 3 2 4 2 2" xfId="42330" xr:uid="{00000000-0005-0000-0000-00004EA40000}"/>
    <cellStyle name="Porcentual 2 3 2 2 3 2 4 3" xfId="13831" xr:uid="{00000000-0005-0000-0000-00004FA40000}"/>
    <cellStyle name="Porcentual 2 3 2 2 3 2 4 3 2" xfId="37015" xr:uid="{00000000-0005-0000-0000-000050A40000}"/>
    <cellStyle name="Porcentual 2 3 2 2 3 2 4 4" xfId="31705" xr:uid="{00000000-0005-0000-0000-000051A40000}"/>
    <cellStyle name="Porcentual 2 3 2 2 3 2 4 5" xfId="26390" xr:uid="{00000000-0005-0000-0000-000052A40000}"/>
    <cellStyle name="Porcentual 2 3 2 2 3 2 5" xfId="15612" xr:uid="{00000000-0005-0000-0000-000053A40000}"/>
    <cellStyle name="Porcentual 2 3 2 2 3 2 5 2" xfId="38799" xr:uid="{00000000-0005-0000-0000-000054A40000}"/>
    <cellStyle name="Porcentual 2 3 2 2 3 2 6" xfId="10303" xr:uid="{00000000-0005-0000-0000-000055A40000}"/>
    <cellStyle name="Porcentual 2 3 2 2 3 2 6 2" xfId="33484" xr:uid="{00000000-0005-0000-0000-000056A40000}"/>
    <cellStyle name="Porcentual 2 3 2 2 3 2 7" xfId="20930" xr:uid="{00000000-0005-0000-0000-000057A40000}"/>
    <cellStyle name="Porcentual 2 3 2 2 3 2 7 2" xfId="28174" xr:uid="{00000000-0005-0000-0000-000058A40000}"/>
    <cellStyle name="Porcentual 2 3 2 2 3 2 8" xfId="22859" xr:uid="{00000000-0005-0000-0000-000059A40000}"/>
    <cellStyle name="Porcentual 2 3 2 2 3 2 9" xfId="44125" xr:uid="{00000000-0005-0000-0000-00005AA40000}"/>
    <cellStyle name="Porcentual 2 3 2 2 3 3" xfId="1742" xr:uid="{00000000-0005-0000-0000-00005BA40000}"/>
    <cellStyle name="Porcentual 2 3 2 2 3 3 10" xfId="3691" xr:uid="{00000000-0005-0000-0000-00005CA40000}"/>
    <cellStyle name="Porcentual 2 3 2 2 3 3 2" xfId="7303" xr:uid="{00000000-0005-0000-0000-00005DA40000}"/>
    <cellStyle name="Porcentual 2 3 2 2 3 3 2 2" xfId="17656" xr:uid="{00000000-0005-0000-0000-00005EA40000}"/>
    <cellStyle name="Porcentual 2 3 2 2 3 3 2 2 2" xfId="40968" xr:uid="{00000000-0005-0000-0000-00005FA40000}"/>
    <cellStyle name="Porcentual 2 3 2 2 3 3 2 3" xfId="12470" xr:uid="{00000000-0005-0000-0000-000060A40000}"/>
    <cellStyle name="Porcentual 2 3 2 2 3 3 2 3 2" xfId="35653" xr:uid="{00000000-0005-0000-0000-000061A40000}"/>
    <cellStyle name="Porcentual 2 3 2 2 3 3 2 4" xfId="30343" xr:uid="{00000000-0005-0000-0000-000062A40000}"/>
    <cellStyle name="Porcentual 2 3 2 2 3 3 2 5" xfId="25028" xr:uid="{00000000-0005-0000-0000-000063A40000}"/>
    <cellStyle name="Porcentual 2 3 2 2 3 3 3" xfId="8945" xr:uid="{00000000-0005-0000-0000-000064A40000}"/>
    <cellStyle name="Porcentual 2 3 2 2 3 3 3 2" xfId="19391" xr:uid="{00000000-0005-0000-0000-000065A40000}"/>
    <cellStyle name="Porcentual 2 3 2 2 3 3 3 2 2" xfId="42736" xr:uid="{00000000-0005-0000-0000-000066A40000}"/>
    <cellStyle name="Porcentual 2 3 2 2 3 3 3 3" xfId="14237" xr:uid="{00000000-0005-0000-0000-000067A40000}"/>
    <cellStyle name="Porcentual 2 3 2 2 3 3 3 3 2" xfId="37421" xr:uid="{00000000-0005-0000-0000-000068A40000}"/>
    <cellStyle name="Porcentual 2 3 2 2 3 3 3 4" xfId="32111" xr:uid="{00000000-0005-0000-0000-000069A40000}"/>
    <cellStyle name="Porcentual 2 3 2 2 3 3 3 5" xfId="26796" xr:uid="{00000000-0005-0000-0000-00006AA40000}"/>
    <cellStyle name="Porcentual 2 3 2 2 3 3 4" xfId="16018" xr:uid="{00000000-0005-0000-0000-00006BA40000}"/>
    <cellStyle name="Porcentual 2 3 2 2 3 3 4 2" xfId="39205" xr:uid="{00000000-0005-0000-0000-00006CA40000}"/>
    <cellStyle name="Porcentual 2 3 2 2 3 3 5" xfId="10709" xr:uid="{00000000-0005-0000-0000-00006DA40000}"/>
    <cellStyle name="Porcentual 2 3 2 2 3 3 5 2" xfId="33890" xr:uid="{00000000-0005-0000-0000-00006EA40000}"/>
    <cellStyle name="Porcentual 2 3 2 2 3 3 6" xfId="21336" xr:uid="{00000000-0005-0000-0000-00006FA40000}"/>
    <cellStyle name="Porcentual 2 3 2 2 3 3 6 2" xfId="28580" xr:uid="{00000000-0005-0000-0000-000070A40000}"/>
    <cellStyle name="Porcentual 2 3 2 2 3 3 7" xfId="23265" xr:uid="{00000000-0005-0000-0000-000071A40000}"/>
    <cellStyle name="Porcentual 2 3 2 2 3 3 8" xfId="44531" xr:uid="{00000000-0005-0000-0000-000072A40000}"/>
    <cellStyle name="Porcentual 2 3 2 2 3 3 9" xfId="5797" xr:uid="{00000000-0005-0000-0000-000073A40000}"/>
    <cellStyle name="Porcentual 2 3 2 2 3 4" xfId="6504" xr:uid="{00000000-0005-0000-0000-000074A40000}"/>
    <cellStyle name="Porcentual 2 3 2 2 3 4 2" xfId="16904" xr:uid="{00000000-0005-0000-0000-000075A40000}"/>
    <cellStyle name="Porcentual 2 3 2 2 3 4 2 2" xfId="40156" xr:uid="{00000000-0005-0000-0000-000076A40000}"/>
    <cellStyle name="Porcentual 2 3 2 2 3 4 3" xfId="11658" xr:uid="{00000000-0005-0000-0000-000077A40000}"/>
    <cellStyle name="Porcentual 2 3 2 2 3 4 3 2" xfId="34841" xr:uid="{00000000-0005-0000-0000-000078A40000}"/>
    <cellStyle name="Porcentual 2 3 2 2 3 4 4" xfId="29531" xr:uid="{00000000-0005-0000-0000-000079A40000}"/>
    <cellStyle name="Porcentual 2 3 2 2 3 4 5" xfId="24216" xr:uid="{00000000-0005-0000-0000-00007AA40000}"/>
    <cellStyle name="Porcentual 2 3 2 2 3 5" xfId="8193" xr:uid="{00000000-0005-0000-0000-00007BA40000}"/>
    <cellStyle name="Porcentual 2 3 2 2 3 5 2" xfId="18580" xr:uid="{00000000-0005-0000-0000-00007CA40000}"/>
    <cellStyle name="Porcentual 2 3 2 2 3 5 2 2" xfId="41924" xr:uid="{00000000-0005-0000-0000-00007DA40000}"/>
    <cellStyle name="Porcentual 2 3 2 2 3 5 3" xfId="13425" xr:uid="{00000000-0005-0000-0000-00007EA40000}"/>
    <cellStyle name="Porcentual 2 3 2 2 3 5 3 2" xfId="36609" xr:uid="{00000000-0005-0000-0000-00007FA40000}"/>
    <cellStyle name="Porcentual 2 3 2 2 3 5 4" xfId="31299" xr:uid="{00000000-0005-0000-0000-000080A40000}"/>
    <cellStyle name="Porcentual 2 3 2 2 3 5 5" xfId="25984" xr:uid="{00000000-0005-0000-0000-000081A40000}"/>
    <cellStyle name="Porcentual 2 3 2 2 3 6" xfId="15206" xr:uid="{00000000-0005-0000-0000-000082A40000}"/>
    <cellStyle name="Porcentual 2 3 2 2 3 6 2" xfId="38393" xr:uid="{00000000-0005-0000-0000-000083A40000}"/>
    <cellStyle name="Porcentual 2 3 2 2 3 7" xfId="9897" xr:uid="{00000000-0005-0000-0000-000084A40000}"/>
    <cellStyle name="Porcentual 2 3 2 2 3 7 2" xfId="33078" xr:uid="{00000000-0005-0000-0000-000085A40000}"/>
    <cellStyle name="Porcentual 2 3 2 2 3 8" xfId="20524" xr:uid="{00000000-0005-0000-0000-000086A40000}"/>
    <cellStyle name="Porcentual 2 3 2 2 3 8 2" xfId="27768" xr:uid="{00000000-0005-0000-0000-000087A40000}"/>
    <cellStyle name="Porcentual 2 3 2 2 3 9" xfId="22453" xr:uid="{00000000-0005-0000-0000-000088A40000}"/>
    <cellStyle name="Porcentual 2 3 2 2 4" xfId="1070" xr:uid="{00000000-0005-0000-0000-000089A40000}"/>
    <cellStyle name="Porcentual 2 3 2 2 4 10" xfId="5798" xr:uid="{00000000-0005-0000-0000-00008AA40000}"/>
    <cellStyle name="Porcentual 2 3 2 2 4 11" xfId="3021" xr:uid="{00000000-0005-0000-0000-00008BA40000}"/>
    <cellStyle name="Porcentual 2 3 2 2 4 2" xfId="1885" xr:uid="{00000000-0005-0000-0000-00008CA40000}"/>
    <cellStyle name="Porcentual 2 3 2 2 4 2 10" xfId="3833" xr:uid="{00000000-0005-0000-0000-00008DA40000}"/>
    <cellStyle name="Porcentual 2 3 2 2 4 2 2" xfId="7443" xr:uid="{00000000-0005-0000-0000-00008EA40000}"/>
    <cellStyle name="Porcentual 2 3 2 2 4 2 2 2" xfId="17798" xr:uid="{00000000-0005-0000-0000-00008FA40000}"/>
    <cellStyle name="Porcentual 2 3 2 2 4 2 2 2 2" xfId="41110" xr:uid="{00000000-0005-0000-0000-000090A40000}"/>
    <cellStyle name="Porcentual 2 3 2 2 4 2 2 3" xfId="12612" xr:uid="{00000000-0005-0000-0000-000091A40000}"/>
    <cellStyle name="Porcentual 2 3 2 2 4 2 2 3 2" xfId="35795" xr:uid="{00000000-0005-0000-0000-000092A40000}"/>
    <cellStyle name="Porcentual 2 3 2 2 4 2 2 4" xfId="30485" xr:uid="{00000000-0005-0000-0000-000093A40000}"/>
    <cellStyle name="Porcentual 2 3 2 2 4 2 2 5" xfId="25170" xr:uid="{00000000-0005-0000-0000-000094A40000}"/>
    <cellStyle name="Porcentual 2 3 2 2 4 2 3" xfId="9088" xr:uid="{00000000-0005-0000-0000-000095A40000}"/>
    <cellStyle name="Porcentual 2 3 2 2 4 2 3 2" xfId="19533" xr:uid="{00000000-0005-0000-0000-000096A40000}"/>
    <cellStyle name="Porcentual 2 3 2 2 4 2 3 2 2" xfId="42878" xr:uid="{00000000-0005-0000-0000-000097A40000}"/>
    <cellStyle name="Porcentual 2 3 2 2 4 2 3 3" xfId="14379" xr:uid="{00000000-0005-0000-0000-000098A40000}"/>
    <cellStyle name="Porcentual 2 3 2 2 4 2 3 3 2" xfId="37563" xr:uid="{00000000-0005-0000-0000-000099A40000}"/>
    <cellStyle name="Porcentual 2 3 2 2 4 2 3 4" xfId="32253" xr:uid="{00000000-0005-0000-0000-00009AA40000}"/>
    <cellStyle name="Porcentual 2 3 2 2 4 2 3 5" xfId="26938" xr:uid="{00000000-0005-0000-0000-00009BA40000}"/>
    <cellStyle name="Porcentual 2 3 2 2 4 2 4" xfId="16160" xr:uid="{00000000-0005-0000-0000-00009CA40000}"/>
    <cellStyle name="Porcentual 2 3 2 2 4 2 4 2" xfId="39347" xr:uid="{00000000-0005-0000-0000-00009DA40000}"/>
    <cellStyle name="Porcentual 2 3 2 2 4 2 5" xfId="10851" xr:uid="{00000000-0005-0000-0000-00009EA40000}"/>
    <cellStyle name="Porcentual 2 3 2 2 4 2 5 2" xfId="34032" xr:uid="{00000000-0005-0000-0000-00009FA40000}"/>
    <cellStyle name="Porcentual 2 3 2 2 4 2 6" xfId="21478" xr:uid="{00000000-0005-0000-0000-0000A0A40000}"/>
    <cellStyle name="Porcentual 2 3 2 2 4 2 6 2" xfId="28722" xr:uid="{00000000-0005-0000-0000-0000A1A40000}"/>
    <cellStyle name="Porcentual 2 3 2 2 4 2 7" xfId="23407" xr:uid="{00000000-0005-0000-0000-0000A2A40000}"/>
    <cellStyle name="Porcentual 2 3 2 2 4 2 8" xfId="44673" xr:uid="{00000000-0005-0000-0000-0000A3A40000}"/>
    <cellStyle name="Porcentual 2 3 2 2 4 2 9" xfId="5799" xr:uid="{00000000-0005-0000-0000-0000A4A40000}"/>
    <cellStyle name="Porcentual 2 3 2 2 4 3" xfId="6643" xr:uid="{00000000-0005-0000-0000-0000A5A40000}"/>
    <cellStyle name="Porcentual 2 3 2 2 4 3 2" xfId="17046" xr:uid="{00000000-0005-0000-0000-0000A6A40000}"/>
    <cellStyle name="Porcentual 2 3 2 2 4 3 2 2" xfId="40298" xr:uid="{00000000-0005-0000-0000-0000A7A40000}"/>
    <cellStyle name="Porcentual 2 3 2 2 4 3 3" xfId="11800" xr:uid="{00000000-0005-0000-0000-0000A8A40000}"/>
    <cellStyle name="Porcentual 2 3 2 2 4 3 3 2" xfId="34983" xr:uid="{00000000-0005-0000-0000-0000A9A40000}"/>
    <cellStyle name="Porcentual 2 3 2 2 4 3 4" xfId="29673" xr:uid="{00000000-0005-0000-0000-0000AAA40000}"/>
    <cellStyle name="Porcentual 2 3 2 2 4 3 5" xfId="24358" xr:uid="{00000000-0005-0000-0000-0000ABA40000}"/>
    <cellStyle name="Porcentual 2 3 2 2 4 4" xfId="8335" xr:uid="{00000000-0005-0000-0000-0000ACA40000}"/>
    <cellStyle name="Porcentual 2 3 2 2 4 4 2" xfId="18721" xr:uid="{00000000-0005-0000-0000-0000ADA40000}"/>
    <cellStyle name="Porcentual 2 3 2 2 4 4 2 2" xfId="42066" xr:uid="{00000000-0005-0000-0000-0000AEA40000}"/>
    <cellStyle name="Porcentual 2 3 2 2 4 4 3" xfId="13567" xr:uid="{00000000-0005-0000-0000-0000AFA40000}"/>
    <cellStyle name="Porcentual 2 3 2 2 4 4 3 2" xfId="36751" xr:uid="{00000000-0005-0000-0000-0000B0A40000}"/>
    <cellStyle name="Porcentual 2 3 2 2 4 4 4" xfId="31441" xr:uid="{00000000-0005-0000-0000-0000B1A40000}"/>
    <cellStyle name="Porcentual 2 3 2 2 4 4 5" xfId="26126" xr:uid="{00000000-0005-0000-0000-0000B2A40000}"/>
    <cellStyle name="Porcentual 2 3 2 2 4 5" xfId="15348" xr:uid="{00000000-0005-0000-0000-0000B3A40000}"/>
    <cellStyle name="Porcentual 2 3 2 2 4 5 2" xfId="38535" xr:uid="{00000000-0005-0000-0000-0000B4A40000}"/>
    <cellStyle name="Porcentual 2 3 2 2 4 6" xfId="10039" xr:uid="{00000000-0005-0000-0000-0000B5A40000}"/>
    <cellStyle name="Porcentual 2 3 2 2 4 6 2" xfId="33220" xr:uid="{00000000-0005-0000-0000-0000B6A40000}"/>
    <cellStyle name="Porcentual 2 3 2 2 4 7" xfId="20666" xr:uid="{00000000-0005-0000-0000-0000B7A40000}"/>
    <cellStyle name="Porcentual 2 3 2 2 4 7 2" xfId="27910" xr:uid="{00000000-0005-0000-0000-0000B8A40000}"/>
    <cellStyle name="Porcentual 2 3 2 2 4 8" xfId="22595" xr:uid="{00000000-0005-0000-0000-0000B9A40000}"/>
    <cellStyle name="Porcentual 2 3 2 2 4 9" xfId="43861" xr:uid="{00000000-0005-0000-0000-0000BAA40000}"/>
    <cellStyle name="Porcentual 2 3 2 2 5" xfId="651" xr:uid="{00000000-0005-0000-0000-0000BBA40000}"/>
    <cellStyle name="Porcentual 2 3 2 2 5 10" xfId="2615" xr:uid="{00000000-0005-0000-0000-0000BCA40000}"/>
    <cellStyle name="Porcentual 2 3 2 2 5 2" xfId="6244" xr:uid="{00000000-0005-0000-0000-0000BDA40000}"/>
    <cellStyle name="Porcentual 2 3 2 2 5 2 2" xfId="16688" xr:uid="{00000000-0005-0000-0000-0000BEA40000}"/>
    <cellStyle name="Porcentual 2 3 2 2 5 2 2 2" xfId="39892" xr:uid="{00000000-0005-0000-0000-0000BFA40000}"/>
    <cellStyle name="Porcentual 2 3 2 2 5 2 3" xfId="11394" xr:uid="{00000000-0005-0000-0000-0000C0A40000}"/>
    <cellStyle name="Porcentual 2 3 2 2 5 2 3 2" xfId="34577" xr:uid="{00000000-0005-0000-0000-0000C1A40000}"/>
    <cellStyle name="Porcentual 2 3 2 2 5 2 4" xfId="29267" xr:uid="{00000000-0005-0000-0000-0000C2A40000}"/>
    <cellStyle name="Porcentual 2 3 2 2 5 2 5" xfId="23952" xr:uid="{00000000-0005-0000-0000-0000C3A40000}"/>
    <cellStyle name="Porcentual 2 3 2 2 5 3" xfId="7977" xr:uid="{00000000-0005-0000-0000-0000C4A40000}"/>
    <cellStyle name="Porcentual 2 3 2 2 5 3 2" xfId="18316" xr:uid="{00000000-0005-0000-0000-0000C5A40000}"/>
    <cellStyle name="Porcentual 2 3 2 2 5 3 2 2" xfId="41660" xr:uid="{00000000-0005-0000-0000-0000C6A40000}"/>
    <cellStyle name="Porcentual 2 3 2 2 5 3 3" xfId="13161" xr:uid="{00000000-0005-0000-0000-0000C7A40000}"/>
    <cellStyle name="Porcentual 2 3 2 2 5 3 3 2" xfId="36345" xr:uid="{00000000-0005-0000-0000-0000C8A40000}"/>
    <cellStyle name="Porcentual 2 3 2 2 5 3 4" xfId="31035" xr:uid="{00000000-0005-0000-0000-0000C9A40000}"/>
    <cellStyle name="Porcentual 2 3 2 2 5 3 5" xfId="25720" xr:uid="{00000000-0005-0000-0000-0000CAA40000}"/>
    <cellStyle name="Porcentual 2 3 2 2 5 4" xfId="14942" xr:uid="{00000000-0005-0000-0000-0000CBA40000}"/>
    <cellStyle name="Porcentual 2 3 2 2 5 4 2" xfId="38129" xr:uid="{00000000-0005-0000-0000-0000CCA40000}"/>
    <cellStyle name="Porcentual 2 3 2 2 5 5" xfId="9633" xr:uid="{00000000-0005-0000-0000-0000CDA40000}"/>
    <cellStyle name="Porcentual 2 3 2 2 5 5 2" xfId="32814" xr:uid="{00000000-0005-0000-0000-0000CEA40000}"/>
    <cellStyle name="Porcentual 2 3 2 2 5 6" xfId="20260" xr:uid="{00000000-0005-0000-0000-0000CFA40000}"/>
    <cellStyle name="Porcentual 2 3 2 2 5 6 2" xfId="27504" xr:uid="{00000000-0005-0000-0000-0000D0A40000}"/>
    <cellStyle name="Porcentual 2 3 2 2 5 7" xfId="22189" xr:uid="{00000000-0005-0000-0000-0000D1A40000}"/>
    <cellStyle name="Porcentual 2 3 2 2 5 8" xfId="43455" xr:uid="{00000000-0005-0000-0000-0000D2A40000}"/>
    <cellStyle name="Porcentual 2 3 2 2 5 9" xfId="5800" xr:uid="{00000000-0005-0000-0000-0000D3A40000}"/>
    <cellStyle name="Porcentual 2 3 2 2 6" xfId="1478" xr:uid="{00000000-0005-0000-0000-0000D4A40000}"/>
    <cellStyle name="Porcentual 2 3 2 2 6 10" xfId="3427" xr:uid="{00000000-0005-0000-0000-0000D5A40000}"/>
    <cellStyle name="Porcentual 2 3 2 2 6 2" xfId="7043" xr:uid="{00000000-0005-0000-0000-0000D6A40000}"/>
    <cellStyle name="Porcentual 2 3 2 2 6 2 2" xfId="17416" xr:uid="{00000000-0005-0000-0000-0000D7A40000}"/>
    <cellStyle name="Porcentual 2 3 2 2 6 2 2 2" xfId="40704" xr:uid="{00000000-0005-0000-0000-0000D8A40000}"/>
    <cellStyle name="Porcentual 2 3 2 2 6 2 3" xfId="12206" xr:uid="{00000000-0005-0000-0000-0000D9A40000}"/>
    <cellStyle name="Porcentual 2 3 2 2 6 2 3 2" xfId="35389" xr:uid="{00000000-0005-0000-0000-0000DAA40000}"/>
    <cellStyle name="Porcentual 2 3 2 2 6 2 4" xfId="30079" xr:uid="{00000000-0005-0000-0000-0000DBA40000}"/>
    <cellStyle name="Porcentual 2 3 2 2 6 2 5" xfId="24764" xr:uid="{00000000-0005-0000-0000-0000DCA40000}"/>
    <cellStyle name="Porcentual 2 3 2 2 6 3" xfId="8705" xr:uid="{00000000-0005-0000-0000-0000DDA40000}"/>
    <cellStyle name="Porcentual 2 3 2 2 6 3 2" xfId="19127" xr:uid="{00000000-0005-0000-0000-0000DEA40000}"/>
    <cellStyle name="Porcentual 2 3 2 2 6 3 2 2" xfId="42472" xr:uid="{00000000-0005-0000-0000-0000DFA40000}"/>
    <cellStyle name="Porcentual 2 3 2 2 6 3 3" xfId="13973" xr:uid="{00000000-0005-0000-0000-0000E0A40000}"/>
    <cellStyle name="Porcentual 2 3 2 2 6 3 3 2" xfId="37157" xr:uid="{00000000-0005-0000-0000-0000E1A40000}"/>
    <cellStyle name="Porcentual 2 3 2 2 6 3 4" xfId="31847" xr:uid="{00000000-0005-0000-0000-0000E2A40000}"/>
    <cellStyle name="Porcentual 2 3 2 2 6 3 5" xfId="26532" xr:uid="{00000000-0005-0000-0000-0000E3A40000}"/>
    <cellStyle name="Porcentual 2 3 2 2 6 4" xfId="15754" xr:uid="{00000000-0005-0000-0000-0000E4A40000}"/>
    <cellStyle name="Porcentual 2 3 2 2 6 4 2" xfId="38941" xr:uid="{00000000-0005-0000-0000-0000E5A40000}"/>
    <cellStyle name="Porcentual 2 3 2 2 6 5" xfId="10445" xr:uid="{00000000-0005-0000-0000-0000E6A40000}"/>
    <cellStyle name="Porcentual 2 3 2 2 6 5 2" xfId="33626" xr:uid="{00000000-0005-0000-0000-0000E7A40000}"/>
    <cellStyle name="Porcentual 2 3 2 2 6 6" xfId="21072" xr:uid="{00000000-0005-0000-0000-0000E8A40000}"/>
    <cellStyle name="Porcentual 2 3 2 2 6 6 2" xfId="28316" xr:uid="{00000000-0005-0000-0000-0000E9A40000}"/>
    <cellStyle name="Porcentual 2 3 2 2 6 7" xfId="23001" xr:uid="{00000000-0005-0000-0000-0000EAA40000}"/>
    <cellStyle name="Porcentual 2 3 2 2 6 8" xfId="44267" xr:uid="{00000000-0005-0000-0000-0000EBA40000}"/>
    <cellStyle name="Porcentual 2 3 2 2 6 9" xfId="5801" xr:uid="{00000000-0005-0000-0000-0000ECA40000}"/>
    <cellStyle name="Porcentual 2 3 2 2 7" xfId="6112" xr:uid="{00000000-0005-0000-0000-0000EDA40000}"/>
    <cellStyle name="Porcentual 2 3 2 2 7 2" xfId="16554" xr:uid="{00000000-0005-0000-0000-0000EEA40000}"/>
    <cellStyle name="Porcentual 2 3 2 2 7 2 2" xfId="39758" xr:uid="{00000000-0005-0000-0000-0000EFA40000}"/>
    <cellStyle name="Porcentual 2 3 2 2 7 3" xfId="11260" xr:uid="{00000000-0005-0000-0000-0000F0A40000}"/>
    <cellStyle name="Porcentual 2 3 2 2 7 3 2" xfId="34443" xr:uid="{00000000-0005-0000-0000-0000F1A40000}"/>
    <cellStyle name="Porcentual 2 3 2 2 7 4" xfId="29133" xr:uid="{00000000-0005-0000-0000-0000F2A40000}"/>
    <cellStyle name="Porcentual 2 3 2 2 7 5" xfId="23818" xr:uid="{00000000-0005-0000-0000-0000F3A40000}"/>
    <cellStyle name="Porcentual 2 3 2 2 8" xfId="7843" xr:uid="{00000000-0005-0000-0000-0000F4A40000}"/>
    <cellStyle name="Porcentual 2 3 2 2 8 2" xfId="18182" xr:uid="{00000000-0005-0000-0000-0000F5A40000}"/>
    <cellStyle name="Porcentual 2 3 2 2 8 2 2" xfId="41526" xr:uid="{00000000-0005-0000-0000-0000F6A40000}"/>
    <cellStyle name="Porcentual 2 3 2 2 8 3" xfId="13027" xr:uid="{00000000-0005-0000-0000-0000F7A40000}"/>
    <cellStyle name="Porcentual 2 3 2 2 8 3 2" xfId="36211" xr:uid="{00000000-0005-0000-0000-0000F8A40000}"/>
    <cellStyle name="Porcentual 2 3 2 2 8 4" xfId="30901" xr:uid="{00000000-0005-0000-0000-0000F9A40000}"/>
    <cellStyle name="Porcentual 2 3 2 2 8 5" xfId="25586" xr:uid="{00000000-0005-0000-0000-0000FAA40000}"/>
    <cellStyle name="Porcentual 2 3 2 2 9" xfId="14808" xr:uid="{00000000-0005-0000-0000-0000FBA40000}"/>
    <cellStyle name="Porcentual 2 3 2 2 9 2" xfId="37995" xr:uid="{00000000-0005-0000-0000-0000FCA40000}"/>
    <cellStyle name="Porcentual 2 3 2 3" xfId="727" xr:uid="{00000000-0005-0000-0000-0000FDA40000}"/>
    <cellStyle name="Porcentual 2 3 2 3 10" xfId="43528" xr:uid="{00000000-0005-0000-0000-0000FEA40000}"/>
    <cellStyle name="Porcentual 2 3 2 3 11" xfId="5802" xr:uid="{00000000-0005-0000-0000-0000FFA40000}"/>
    <cellStyle name="Porcentual 2 3 2 3 12" xfId="2688" xr:uid="{00000000-0005-0000-0000-000000A50000}"/>
    <cellStyle name="Porcentual 2 3 2 3 2" xfId="1143" xr:uid="{00000000-0005-0000-0000-000001A50000}"/>
    <cellStyle name="Porcentual 2 3 2 3 2 10" xfId="5803" xr:uid="{00000000-0005-0000-0000-000002A50000}"/>
    <cellStyle name="Porcentual 2 3 2 3 2 11" xfId="3094" xr:uid="{00000000-0005-0000-0000-000003A50000}"/>
    <cellStyle name="Porcentual 2 3 2 3 2 2" xfId="1958" xr:uid="{00000000-0005-0000-0000-000004A50000}"/>
    <cellStyle name="Porcentual 2 3 2 3 2 2 10" xfId="3906" xr:uid="{00000000-0005-0000-0000-000005A50000}"/>
    <cellStyle name="Porcentual 2 3 2 3 2 2 2" xfId="7515" xr:uid="{00000000-0005-0000-0000-000006A50000}"/>
    <cellStyle name="Porcentual 2 3 2 3 2 2 2 2" xfId="17859" xr:uid="{00000000-0005-0000-0000-000007A50000}"/>
    <cellStyle name="Porcentual 2 3 2 3 2 2 2 2 2" xfId="41183" xr:uid="{00000000-0005-0000-0000-000008A50000}"/>
    <cellStyle name="Porcentual 2 3 2 3 2 2 2 3" xfId="12685" xr:uid="{00000000-0005-0000-0000-000009A50000}"/>
    <cellStyle name="Porcentual 2 3 2 3 2 2 2 3 2" xfId="35868" xr:uid="{00000000-0005-0000-0000-00000AA50000}"/>
    <cellStyle name="Porcentual 2 3 2 3 2 2 2 4" xfId="30558" xr:uid="{00000000-0005-0000-0000-00000BA50000}"/>
    <cellStyle name="Porcentual 2 3 2 3 2 2 2 5" xfId="25243" xr:uid="{00000000-0005-0000-0000-00000CA50000}"/>
    <cellStyle name="Porcentual 2 3 2 3 2 2 3" xfId="9149" xr:uid="{00000000-0005-0000-0000-00000DA50000}"/>
    <cellStyle name="Porcentual 2 3 2 3 2 2 3 2" xfId="19606" xr:uid="{00000000-0005-0000-0000-00000EA50000}"/>
    <cellStyle name="Porcentual 2 3 2 3 2 2 3 2 2" xfId="42951" xr:uid="{00000000-0005-0000-0000-00000FA50000}"/>
    <cellStyle name="Porcentual 2 3 2 3 2 2 3 3" xfId="14452" xr:uid="{00000000-0005-0000-0000-000010A50000}"/>
    <cellStyle name="Porcentual 2 3 2 3 2 2 3 3 2" xfId="37636" xr:uid="{00000000-0005-0000-0000-000011A50000}"/>
    <cellStyle name="Porcentual 2 3 2 3 2 2 3 4" xfId="32326" xr:uid="{00000000-0005-0000-0000-000012A50000}"/>
    <cellStyle name="Porcentual 2 3 2 3 2 2 3 5" xfId="27011" xr:uid="{00000000-0005-0000-0000-000013A50000}"/>
    <cellStyle name="Porcentual 2 3 2 3 2 2 4" xfId="16233" xr:uid="{00000000-0005-0000-0000-000014A50000}"/>
    <cellStyle name="Porcentual 2 3 2 3 2 2 4 2" xfId="39420" xr:uid="{00000000-0005-0000-0000-000015A50000}"/>
    <cellStyle name="Porcentual 2 3 2 3 2 2 5" xfId="10924" xr:uid="{00000000-0005-0000-0000-000016A50000}"/>
    <cellStyle name="Porcentual 2 3 2 3 2 2 5 2" xfId="34105" xr:uid="{00000000-0005-0000-0000-000017A50000}"/>
    <cellStyle name="Porcentual 2 3 2 3 2 2 6" xfId="21551" xr:uid="{00000000-0005-0000-0000-000018A50000}"/>
    <cellStyle name="Porcentual 2 3 2 3 2 2 6 2" xfId="28795" xr:uid="{00000000-0005-0000-0000-000019A50000}"/>
    <cellStyle name="Porcentual 2 3 2 3 2 2 7" xfId="23480" xr:uid="{00000000-0005-0000-0000-00001AA50000}"/>
    <cellStyle name="Porcentual 2 3 2 3 2 2 8" xfId="44746" xr:uid="{00000000-0005-0000-0000-00001BA50000}"/>
    <cellStyle name="Porcentual 2 3 2 3 2 2 9" xfId="5804" xr:uid="{00000000-0005-0000-0000-00001CA50000}"/>
    <cellStyle name="Porcentual 2 3 2 3 2 3" xfId="6715" xr:uid="{00000000-0005-0000-0000-00001DA50000}"/>
    <cellStyle name="Porcentual 2 3 2 3 2 3 2" xfId="17107" xr:uid="{00000000-0005-0000-0000-00001EA50000}"/>
    <cellStyle name="Porcentual 2 3 2 3 2 3 2 2" xfId="40371" xr:uid="{00000000-0005-0000-0000-00001FA50000}"/>
    <cellStyle name="Porcentual 2 3 2 3 2 3 3" xfId="11873" xr:uid="{00000000-0005-0000-0000-000020A50000}"/>
    <cellStyle name="Porcentual 2 3 2 3 2 3 3 2" xfId="35056" xr:uid="{00000000-0005-0000-0000-000021A50000}"/>
    <cellStyle name="Porcentual 2 3 2 3 2 3 4" xfId="29746" xr:uid="{00000000-0005-0000-0000-000022A50000}"/>
    <cellStyle name="Porcentual 2 3 2 3 2 3 5" xfId="24431" xr:uid="{00000000-0005-0000-0000-000023A50000}"/>
    <cellStyle name="Porcentual 2 3 2 3 2 4" xfId="8396" xr:uid="{00000000-0005-0000-0000-000024A50000}"/>
    <cellStyle name="Porcentual 2 3 2 3 2 4 2" xfId="18794" xr:uid="{00000000-0005-0000-0000-000025A50000}"/>
    <cellStyle name="Porcentual 2 3 2 3 2 4 2 2" xfId="42139" xr:uid="{00000000-0005-0000-0000-000026A50000}"/>
    <cellStyle name="Porcentual 2 3 2 3 2 4 3" xfId="13640" xr:uid="{00000000-0005-0000-0000-000027A50000}"/>
    <cellStyle name="Porcentual 2 3 2 3 2 4 3 2" xfId="36824" xr:uid="{00000000-0005-0000-0000-000028A50000}"/>
    <cellStyle name="Porcentual 2 3 2 3 2 4 4" xfId="31514" xr:uid="{00000000-0005-0000-0000-000029A50000}"/>
    <cellStyle name="Porcentual 2 3 2 3 2 4 5" xfId="26199" xr:uid="{00000000-0005-0000-0000-00002AA50000}"/>
    <cellStyle name="Porcentual 2 3 2 3 2 5" xfId="15421" xr:uid="{00000000-0005-0000-0000-00002BA50000}"/>
    <cellStyle name="Porcentual 2 3 2 3 2 5 2" xfId="38608" xr:uid="{00000000-0005-0000-0000-00002CA50000}"/>
    <cellStyle name="Porcentual 2 3 2 3 2 6" xfId="10112" xr:uid="{00000000-0005-0000-0000-00002DA50000}"/>
    <cellStyle name="Porcentual 2 3 2 3 2 6 2" xfId="33293" xr:uid="{00000000-0005-0000-0000-00002EA50000}"/>
    <cellStyle name="Porcentual 2 3 2 3 2 7" xfId="20739" xr:uid="{00000000-0005-0000-0000-00002FA50000}"/>
    <cellStyle name="Porcentual 2 3 2 3 2 7 2" xfId="27983" xr:uid="{00000000-0005-0000-0000-000030A50000}"/>
    <cellStyle name="Porcentual 2 3 2 3 2 8" xfId="22668" xr:uid="{00000000-0005-0000-0000-000031A50000}"/>
    <cellStyle name="Porcentual 2 3 2 3 2 9" xfId="43934" xr:uid="{00000000-0005-0000-0000-000032A50000}"/>
    <cellStyle name="Porcentual 2 3 2 3 3" xfId="1551" xr:uid="{00000000-0005-0000-0000-000033A50000}"/>
    <cellStyle name="Porcentual 2 3 2 3 3 10" xfId="3500" xr:uid="{00000000-0005-0000-0000-000034A50000}"/>
    <cellStyle name="Porcentual 2 3 2 3 3 2" xfId="7115" xr:uid="{00000000-0005-0000-0000-000035A50000}"/>
    <cellStyle name="Porcentual 2 3 2 3 3 2 2" xfId="17477" xr:uid="{00000000-0005-0000-0000-000036A50000}"/>
    <cellStyle name="Porcentual 2 3 2 3 3 2 2 2" xfId="40777" xr:uid="{00000000-0005-0000-0000-000037A50000}"/>
    <cellStyle name="Porcentual 2 3 2 3 3 2 3" xfId="12279" xr:uid="{00000000-0005-0000-0000-000038A50000}"/>
    <cellStyle name="Porcentual 2 3 2 3 3 2 3 2" xfId="35462" xr:uid="{00000000-0005-0000-0000-000039A50000}"/>
    <cellStyle name="Porcentual 2 3 2 3 3 2 4" xfId="30152" xr:uid="{00000000-0005-0000-0000-00003AA50000}"/>
    <cellStyle name="Porcentual 2 3 2 3 3 2 5" xfId="24837" xr:uid="{00000000-0005-0000-0000-00003BA50000}"/>
    <cellStyle name="Porcentual 2 3 2 3 3 3" xfId="8766" xr:uid="{00000000-0005-0000-0000-00003CA50000}"/>
    <cellStyle name="Porcentual 2 3 2 3 3 3 2" xfId="19200" xr:uid="{00000000-0005-0000-0000-00003DA50000}"/>
    <cellStyle name="Porcentual 2 3 2 3 3 3 2 2" xfId="42545" xr:uid="{00000000-0005-0000-0000-00003EA50000}"/>
    <cellStyle name="Porcentual 2 3 2 3 3 3 3" xfId="14046" xr:uid="{00000000-0005-0000-0000-00003FA50000}"/>
    <cellStyle name="Porcentual 2 3 2 3 3 3 3 2" xfId="37230" xr:uid="{00000000-0005-0000-0000-000040A50000}"/>
    <cellStyle name="Porcentual 2 3 2 3 3 3 4" xfId="31920" xr:uid="{00000000-0005-0000-0000-000041A50000}"/>
    <cellStyle name="Porcentual 2 3 2 3 3 3 5" xfId="26605" xr:uid="{00000000-0005-0000-0000-000042A50000}"/>
    <cellStyle name="Porcentual 2 3 2 3 3 4" xfId="15827" xr:uid="{00000000-0005-0000-0000-000043A50000}"/>
    <cellStyle name="Porcentual 2 3 2 3 3 4 2" xfId="39014" xr:uid="{00000000-0005-0000-0000-000044A50000}"/>
    <cellStyle name="Porcentual 2 3 2 3 3 5" xfId="10518" xr:uid="{00000000-0005-0000-0000-000045A50000}"/>
    <cellStyle name="Porcentual 2 3 2 3 3 5 2" xfId="33699" xr:uid="{00000000-0005-0000-0000-000046A50000}"/>
    <cellStyle name="Porcentual 2 3 2 3 3 6" xfId="21145" xr:uid="{00000000-0005-0000-0000-000047A50000}"/>
    <cellStyle name="Porcentual 2 3 2 3 3 6 2" xfId="28389" xr:uid="{00000000-0005-0000-0000-000048A50000}"/>
    <cellStyle name="Porcentual 2 3 2 3 3 7" xfId="23074" xr:uid="{00000000-0005-0000-0000-000049A50000}"/>
    <cellStyle name="Porcentual 2 3 2 3 3 8" xfId="44340" xr:uid="{00000000-0005-0000-0000-00004AA50000}"/>
    <cellStyle name="Porcentual 2 3 2 3 3 9" xfId="5805" xr:uid="{00000000-0005-0000-0000-00004BA50000}"/>
    <cellStyle name="Porcentual 2 3 2 3 4" xfId="6316" xr:uid="{00000000-0005-0000-0000-00004CA50000}"/>
    <cellStyle name="Porcentual 2 3 2 3 4 2" xfId="16749" xr:uid="{00000000-0005-0000-0000-00004DA50000}"/>
    <cellStyle name="Porcentual 2 3 2 3 4 2 2" xfId="39965" xr:uid="{00000000-0005-0000-0000-00004EA50000}"/>
    <cellStyle name="Porcentual 2 3 2 3 4 3" xfId="11467" xr:uid="{00000000-0005-0000-0000-00004FA50000}"/>
    <cellStyle name="Porcentual 2 3 2 3 4 3 2" xfId="34650" xr:uid="{00000000-0005-0000-0000-000050A50000}"/>
    <cellStyle name="Porcentual 2 3 2 3 4 4" xfId="29340" xr:uid="{00000000-0005-0000-0000-000051A50000}"/>
    <cellStyle name="Porcentual 2 3 2 3 4 5" xfId="24025" xr:uid="{00000000-0005-0000-0000-000052A50000}"/>
    <cellStyle name="Porcentual 2 3 2 3 5" xfId="8038" xr:uid="{00000000-0005-0000-0000-000053A50000}"/>
    <cellStyle name="Porcentual 2 3 2 3 5 2" xfId="18389" xr:uid="{00000000-0005-0000-0000-000054A50000}"/>
    <cellStyle name="Porcentual 2 3 2 3 5 2 2" xfId="41733" xr:uid="{00000000-0005-0000-0000-000055A50000}"/>
    <cellStyle name="Porcentual 2 3 2 3 5 3" xfId="13234" xr:uid="{00000000-0005-0000-0000-000056A50000}"/>
    <cellStyle name="Porcentual 2 3 2 3 5 3 2" xfId="36418" xr:uid="{00000000-0005-0000-0000-000057A50000}"/>
    <cellStyle name="Porcentual 2 3 2 3 5 4" xfId="31108" xr:uid="{00000000-0005-0000-0000-000058A50000}"/>
    <cellStyle name="Porcentual 2 3 2 3 5 5" xfId="25793" xr:uid="{00000000-0005-0000-0000-000059A50000}"/>
    <cellStyle name="Porcentual 2 3 2 3 6" xfId="15015" xr:uid="{00000000-0005-0000-0000-00005AA50000}"/>
    <cellStyle name="Porcentual 2 3 2 3 6 2" xfId="38202" xr:uid="{00000000-0005-0000-0000-00005BA50000}"/>
    <cellStyle name="Porcentual 2 3 2 3 7" xfId="9706" xr:uid="{00000000-0005-0000-0000-00005CA50000}"/>
    <cellStyle name="Porcentual 2 3 2 3 7 2" xfId="32887" xr:uid="{00000000-0005-0000-0000-00005DA50000}"/>
    <cellStyle name="Porcentual 2 3 2 3 8" xfId="20333" xr:uid="{00000000-0005-0000-0000-00005EA50000}"/>
    <cellStyle name="Porcentual 2 3 2 3 8 2" xfId="27577" xr:uid="{00000000-0005-0000-0000-00005FA50000}"/>
    <cellStyle name="Porcentual 2 3 2 3 9" xfId="22262" xr:uid="{00000000-0005-0000-0000-000060A50000}"/>
    <cellStyle name="Porcentual 2 3 2 4" xfId="864" xr:uid="{00000000-0005-0000-0000-000061A50000}"/>
    <cellStyle name="Porcentual 2 3 2 4 10" xfId="43657" xr:uid="{00000000-0005-0000-0000-000062A50000}"/>
    <cellStyle name="Porcentual 2 3 2 4 11" xfId="5806" xr:uid="{00000000-0005-0000-0000-000063A50000}"/>
    <cellStyle name="Porcentual 2 3 2 4 12" xfId="2817" xr:uid="{00000000-0005-0000-0000-000064A50000}"/>
    <cellStyle name="Porcentual 2 3 2 4 2" xfId="1272" xr:uid="{00000000-0005-0000-0000-000065A50000}"/>
    <cellStyle name="Porcentual 2 3 2 4 2 10" xfId="5807" xr:uid="{00000000-0005-0000-0000-000066A50000}"/>
    <cellStyle name="Porcentual 2 3 2 4 2 11" xfId="3223" xr:uid="{00000000-0005-0000-0000-000067A50000}"/>
    <cellStyle name="Porcentual 2 3 2 4 2 2" xfId="2087" xr:uid="{00000000-0005-0000-0000-000068A50000}"/>
    <cellStyle name="Porcentual 2 3 2 4 2 2 10" xfId="4035" xr:uid="{00000000-0005-0000-0000-000069A50000}"/>
    <cellStyle name="Porcentual 2 3 2 4 2 2 2" xfId="7642" xr:uid="{00000000-0005-0000-0000-00006AA50000}"/>
    <cellStyle name="Porcentual 2 3 2 4 2 2 2 2" xfId="17976" xr:uid="{00000000-0005-0000-0000-00006BA50000}"/>
    <cellStyle name="Porcentual 2 3 2 4 2 2 2 2 2" xfId="41312" xr:uid="{00000000-0005-0000-0000-00006CA50000}"/>
    <cellStyle name="Porcentual 2 3 2 4 2 2 2 3" xfId="12814" xr:uid="{00000000-0005-0000-0000-00006DA50000}"/>
    <cellStyle name="Porcentual 2 3 2 4 2 2 2 3 2" xfId="35997" xr:uid="{00000000-0005-0000-0000-00006EA50000}"/>
    <cellStyle name="Porcentual 2 3 2 4 2 2 2 4" xfId="30687" xr:uid="{00000000-0005-0000-0000-00006FA50000}"/>
    <cellStyle name="Porcentual 2 3 2 4 2 2 2 5" xfId="25372" xr:uid="{00000000-0005-0000-0000-000070A50000}"/>
    <cellStyle name="Porcentual 2 3 2 4 2 2 3" xfId="9266" xr:uid="{00000000-0005-0000-0000-000071A50000}"/>
    <cellStyle name="Porcentual 2 3 2 4 2 2 3 2" xfId="19735" xr:uid="{00000000-0005-0000-0000-000072A50000}"/>
    <cellStyle name="Porcentual 2 3 2 4 2 2 3 2 2" xfId="43080" xr:uid="{00000000-0005-0000-0000-000073A50000}"/>
    <cellStyle name="Porcentual 2 3 2 4 2 2 3 3" xfId="14581" xr:uid="{00000000-0005-0000-0000-000074A50000}"/>
    <cellStyle name="Porcentual 2 3 2 4 2 2 3 3 2" xfId="37765" xr:uid="{00000000-0005-0000-0000-000075A50000}"/>
    <cellStyle name="Porcentual 2 3 2 4 2 2 3 4" xfId="32455" xr:uid="{00000000-0005-0000-0000-000076A50000}"/>
    <cellStyle name="Porcentual 2 3 2 4 2 2 3 5" xfId="27140" xr:uid="{00000000-0005-0000-0000-000077A50000}"/>
    <cellStyle name="Porcentual 2 3 2 4 2 2 4" xfId="16362" xr:uid="{00000000-0005-0000-0000-000078A50000}"/>
    <cellStyle name="Porcentual 2 3 2 4 2 2 4 2" xfId="39549" xr:uid="{00000000-0005-0000-0000-000079A50000}"/>
    <cellStyle name="Porcentual 2 3 2 4 2 2 5" xfId="11053" xr:uid="{00000000-0005-0000-0000-00007AA50000}"/>
    <cellStyle name="Porcentual 2 3 2 4 2 2 5 2" xfId="34234" xr:uid="{00000000-0005-0000-0000-00007BA50000}"/>
    <cellStyle name="Porcentual 2 3 2 4 2 2 6" xfId="21680" xr:uid="{00000000-0005-0000-0000-00007CA50000}"/>
    <cellStyle name="Porcentual 2 3 2 4 2 2 6 2" xfId="28924" xr:uid="{00000000-0005-0000-0000-00007DA50000}"/>
    <cellStyle name="Porcentual 2 3 2 4 2 2 7" xfId="23609" xr:uid="{00000000-0005-0000-0000-00007EA50000}"/>
    <cellStyle name="Porcentual 2 3 2 4 2 2 8" xfId="44875" xr:uid="{00000000-0005-0000-0000-00007FA50000}"/>
    <cellStyle name="Porcentual 2 3 2 4 2 2 9" xfId="5808" xr:uid="{00000000-0005-0000-0000-000080A50000}"/>
    <cellStyle name="Porcentual 2 3 2 4 2 3" xfId="6842" xr:uid="{00000000-0005-0000-0000-000081A50000}"/>
    <cellStyle name="Porcentual 2 3 2 4 2 3 2" xfId="17212" xr:uid="{00000000-0005-0000-0000-000082A50000}"/>
    <cellStyle name="Porcentual 2 3 2 4 2 3 2 2" xfId="40500" xr:uid="{00000000-0005-0000-0000-000083A50000}"/>
    <cellStyle name="Porcentual 2 3 2 4 2 3 3" xfId="12002" xr:uid="{00000000-0005-0000-0000-000084A50000}"/>
    <cellStyle name="Porcentual 2 3 2 4 2 3 3 2" xfId="35185" xr:uid="{00000000-0005-0000-0000-000085A50000}"/>
    <cellStyle name="Porcentual 2 3 2 4 2 3 4" xfId="29875" xr:uid="{00000000-0005-0000-0000-000086A50000}"/>
    <cellStyle name="Porcentual 2 3 2 4 2 3 5" xfId="24560" xr:uid="{00000000-0005-0000-0000-000087A50000}"/>
    <cellStyle name="Porcentual 2 3 2 4 2 4" xfId="8501" xr:uid="{00000000-0005-0000-0000-000088A50000}"/>
    <cellStyle name="Porcentual 2 3 2 4 2 4 2" xfId="18923" xr:uid="{00000000-0005-0000-0000-000089A50000}"/>
    <cellStyle name="Porcentual 2 3 2 4 2 4 2 2" xfId="42268" xr:uid="{00000000-0005-0000-0000-00008AA50000}"/>
    <cellStyle name="Porcentual 2 3 2 4 2 4 3" xfId="13769" xr:uid="{00000000-0005-0000-0000-00008BA50000}"/>
    <cellStyle name="Porcentual 2 3 2 4 2 4 3 2" xfId="36953" xr:uid="{00000000-0005-0000-0000-00008CA50000}"/>
    <cellStyle name="Porcentual 2 3 2 4 2 4 4" xfId="31643" xr:uid="{00000000-0005-0000-0000-00008DA50000}"/>
    <cellStyle name="Porcentual 2 3 2 4 2 4 5" xfId="26328" xr:uid="{00000000-0005-0000-0000-00008EA50000}"/>
    <cellStyle name="Porcentual 2 3 2 4 2 5" xfId="15550" xr:uid="{00000000-0005-0000-0000-00008FA50000}"/>
    <cellStyle name="Porcentual 2 3 2 4 2 5 2" xfId="38737" xr:uid="{00000000-0005-0000-0000-000090A50000}"/>
    <cellStyle name="Porcentual 2 3 2 4 2 6" xfId="10241" xr:uid="{00000000-0005-0000-0000-000091A50000}"/>
    <cellStyle name="Porcentual 2 3 2 4 2 6 2" xfId="33422" xr:uid="{00000000-0005-0000-0000-000092A50000}"/>
    <cellStyle name="Porcentual 2 3 2 4 2 7" xfId="20868" xr:uid="{00000000-0005-0000-0000-000093A50000}"/>
    <cellStyle name="Porcentual 2 3 2 4 2 7 2" xfId="28112" xr:uid="{00000000-0005-0000-0000-000094A50000}"/>
    <cellStyle name="Porcentual 2 3 2 4 2 8" xfId="22797" xr:uid="{00000000-0005-0000-0000-000095A50000}"/>
    <cellStyle name="Porcentual 2 3 2 4 2 9" xfId="44063" xr:uid="{00000000-0005-0000-0000-000096A50000}"/>
    <cellStyle name="Porcentual 2 3 2 4 3" xfId="1680" xr:uid="{00000000-0005-0000-0000-000097A50000}"/>
    <cellStyle name="Porcentual 2 3 2 4 3 10" xfId="3629" xr:uid="{00000000-0005-0000-0000-000098A50000}"/>
    <cellStyle name="Porcentual 2 3 2 4 3 2" xfId="7242" xr:uid="{00000000-0005-0000-0000-000099A50000}"/>
    <cellStyle name="Porcentual 2 3 2 4 3 2 2" xfId="17594" xr:uid="{00000000-0005-0000-0000-00009AA50000}"/>
    <cellStyle name="Porcentual 2 3 2 4 3 2 2 2" xfId="40906" xr:uid="{00000000-0005-0000-0000-00009BA50000}"/>
    <cellStyle name="Porcentual 2 3 2 4 3 2 3" xfId="12408" xr:uid="{00000000-0005-0000-0000-00009CA50000}"/>
    <cellStyle name="Porcentual 2 3 2 4 3 2 3 2" xfId="35591" xr:uid="{00000000-0005-0000-0000-00009DA50000}"/>
    <cellStyle name="Porcentual 2 3 2 4 3 2 4" xfId="30281" xr:uid="{00000000-0005-0000-0000-00009EA50000}"/>
    <cellStyle name="Porcentual 2 3 2 4 3 2 5" xfId="24966" xr:uid="{00000000-0005-0000-0000-00009FA50000}"/>
    <cellStyle name="Porcentual 2 3 2 4 3 3" xfId="8883" xr:uid="{00000000-0005-0000-0000-0000A0A50000}"/>
    <cellStyle name="Porcentual 2 3 2 4 3 3 2" xfId="19329" xr:uid="{00000000-0005-0000-0000-0000A1A50000}"/>
    <cellStyle name="Porcentual 2 3 2 4 3 3 2 2" xfId="42674" xr:uid="{00000000-0005-0000-0000-0000A2A50000}"/>
    <cellStyle name="Porcentual 2 3 2 4 3 3 3" xfId="14175" xr:uid="{00000000-0005-0000-0000-0000A3A50000}"/>
    <cellStyle name="Porcentual 2 3 2 4 3 3 3 2" xfId="37359" xr:uid="{00000000-0005-0000-0000-0000A4A50000}"/>
    <cellStyle name="Porcentual 2 3 2 4 3 3 4" xfId="32049" xr:uid="{00000000-0005-0000-0000-0000A5A50000}"/>
    <cellStyle name="Porcentual 2 3 2 4 3 3 5" xfId="26734" xr:uid="{00000000-0005-0000-0000-0000A6A50000}"/>
    <cellStyle name="Porcentual 2 3 2 4 3 4" xfId="15956" xr:uid="{00000000-0005-0000-0000-0000A7A50000}"/>
    <cellStyle name="Porcentual 2 3 2 4 3 4 2" xfId="39143" xr:uid="{00000000-0005-0000-0000-0000A8A50000}"/>
    <cellStyle name="Porcentual 2 3 2 4 3 5" xfId="10647" xr:uid="{00000000-0005-0000-0000-0000A9A50000}"/>
    <cellStyle name="Porcentual 2 3 2 4 3 5 2" xfId="33828" xr:uid="{00000000-0005-0000-0000-0000AAA50000}"/>
    <cellStyle name="Porcentual 2 3 2 4 3 6" xfId="21274" xr:uid="{00000000-0005-0000-0000-0000ABA50000}"/>
    <cellStyle name="Porcentual 2 3 2 4 3 6 2" xfId="28518" xr:uid="{00000000-0005-0000-0000-0000ACA50000}"/>
    <cellStyle name="Porcentual 2 3 2 4 3 7" xfId="23203" xr:uid="{00000000-0005-0000-0000-0000ADA50000}"/>
    <cellStyle name="Porcentual 2 3 2 4 3 8" xfId="44469" xr:uid="{00000000-0005-0000-0000-0000AEA50000}"/>
    <cellStyle name="Porcentual 2 3 2 4 3 9" xfId="5809" xr:uid="{00000000-0005-0000-0000-0000AFA50000}"/>
    <cellStyle name="Porcentual 2 3 2 4 4" xfId="6443" xr:uid="{00000000-0005-0000-0000-0000B0A50000}"/>
    <cellStyle name="Porcentual 2 3 2 4 4 2" xfId="16854" xr:uid="{00000000-0005-0000-0000-0000B1A50000}"/>
    <cellStyle name="Porcentual 2 3 2 4 4 2 2" xfId="40094" xr:uid="{00000000-0005-0000-0000-0000B2A50000}"/>
    <cellStyle name="Porcentual 2 3 2 4 4 3" xfId="11596" xr:uid="{00000000-0005-0000-0000-0000B3A50000}"/>
    <cellStyle name="Porcentual 2 3 2 4 4 3 2" xfId="34779" xr:uid="{00000000-0005-0000-0000-0000B4A50000}"/>
    <cellStyle name="Porcentual 2 3 2 4 4 4" xfId="29469" xr:uid="{00000000-0005-0000-0000-0000B5A50000}"/>
    <cellStyle name="Porcentual 2 3 2 4 4 5" xfId="24154" xr:uid="{00000000-0005-0000-0000-0000B6A50000}"/>
    <cellStyle name="Porcentual 2 3 2 4 5" xfId="8143" xr:uid="{00000000-0005-0000-0000-0000B7A50000}"/>
    <cellStyle name="Porcentual 2 3 2 4 5 2" xfId="18518" xr:uid="{00000000-0005-0000-0000-0000B8A50000}"/>
    <cellStyle name="Porcentual 2 3 2 4 5 2 2" xfId="41862" xr:uid="{00000000-0005-0000-0000-0000B9A50000}"/>
    <cellStyle name="Porcentual 2 3 2 4 5 3" xfId="13363" xr:uid="{00000000-0005-0000-0000-0000BAA50000}"/>
    <cellStyle name="Porcentual 2 3 2 4 5 3 2" xfId="36547" xr:uid="{00000000-0005-0000-0000-0000BBA50000}"/>
    <cellStyle name="Porcentual 2 3 2 4 5 4" xfId="31237" xr:uid="{00000000-0005-0000-0000-0000BCA50000}"/>
    <cellStyle name="Porcentual 2 3 2 4 5 5" xfId="25922" xr:uid="{00000000-0005-0000-0000-0000BDA50000}"/>
    <cellStyle name="Porcentual 2 3 2 4 6" xfId="15144" xr:uid="{00000000-0005-0000-0000-0000BEA50000}"/>
    <cellStyle name="Porcentual 2 3 2 4 6 2" xfId="38331" xr:uid="{00000000-0005-0000-0000-0000BFA50000}"/>
    <cellStyle name="Porcentual 2 3 2 4 7" xfId="9835" xr:uid="{00000000-0005-0000-0000-0000C0A50000}"/>
    <cellStyle name="Porcentual 2 3 2 4 7 2" xfId="33016" xr:uid="{00000000-0005-0000-0000-0000C1A50000}"/>
    <cellStyle name="Porcentual 2 3 2 4 8" xfId="20462" xr:uid="{00000000-0005-0000-0000-0000C2A50000}"/>
    <cellStyle name="Porcentual 2 3 2 4 8 2" xfId="27706" xr:uid="{00000000-0005-0000-0000-0000C3A50000}"/>
    <cellStyle name="Porcentual 2 3 2 4 9" xfId="22391" xr:uid="{00000000-0005-0000-0000-0000C4A50000}"/>
    <cellStyle name="Porcentual 2 3 2 5" xfId="1008" xr:uid="{00000000-0005-0000-0000-0000C5A50000}"/>
    <cellStyle name="Porcentual 2 3 2 5 10" xfId="5810" xr:uid="{00000000-0005-0000-0000-0000C6A50000}"/>
    <cellStyle name="Porcentual 2 3 2 5 11" xfId="2959" xr:uid="{00000000-0005-0000-0000-0000C7A50000}"/>
    <cellStyle name="Porcentual 2 3 2 5 2" xfId="1823" xr:uid="{00000000-0005-0000-0000-0000C8A50000}"/>
    <cellStyle name="Porcentual 2 3 2 5 2 10" xfId="3771" xr:uid="{00000000-0005-0000-0000-0000C9A50000}"/>
    <cellStyle name="Porcentual 2 3 2 5 2 2" xfId="7382" xr:uid="{00000000-0005-0000-0000-0000CAA50000}"/>
    <cellStyle name="Porcentual 2 3 2 5 2 2 2" xfId="17736" xr:uid="{00000000-0005-0000-0000-0000CBA50000}"/>
    <cellStyle name="Porcentual 2 3 2 5 2 2 2 2" xfId="41048" xr:uid="{00000000-0005-0000-0000-0000CCA50000}"/>
    <cellStyle name="Porcentual 2 3 2 5 2 2 3" xfId="12550" xr:uid="{00000000-0005-0000-0000-0000CDA50000}"/>
    <cellStyle name="Porcentual 2 3 2 5 2 2 3 2" xfId="35733" xr:uid="{00000000-0005-0000-0000-0000CEA50000}"/>
    <cellStyle name="Porcentual 2 3 2 5 2 2 4" xfId="30423" xr:uid="{00000000-0005-0000-0000-0000CFA50000}"/>
    <cellStyle name="Porcentual 2 3 2 5 2 2 5" xfId="25108" xr:uid="{00000000-0005-0000-0000-0000D0A50000}"/>
    <cellStyle name="Porcentual 2 3 2 5 2 3" xfId="9026" xr:uid="{00000000-0005-0000-0000-0000D1A50000}"/>
    <cellStyle name="Porcentual 2 3 2 5 2 3 2" xfId="19471" xr:uid="{00000000-0005-0000-0000-0000D2A50000}"/>
    <cellStyle name="Porcentual 2 3 2 5 2 3 2 2" xfId="42816" xr:uid="{00000000-0005-0000-0000-0000D3A50000}"/>
    <cellStyle name="Porcentual 2 3 2 5 2 3 3" xfId="14317" xr:uid="{00000000-0005-0000-0000-0000D4A50000}"/>
    <cellStyle name="Porcentual 2 3 2 5 2 3 3 2" xfId="37501" xr:uid="{00000000-0005-0000-0000-0000D5A50000}"/>
    <cellStyle name="Porcentual 2 3 2 5 2 3 4" xfId="32191" xr:uid="{00000000-0005-0000-0000-0000D6A50000}"/>
    <cellStyle name="Porcentual 2 3 2 5 2 3 5" xfId="26876" xr:uid="{00000000-0005-0000-0000-0000D7A50000}"/>
    <cellStyle name="Porcentual 2 3 2 5 2 4" xfId="16098" xr:uid="{00000000-0005-0000-0000-0000D8A50000}"/>
    <cellStyle name="Porcentual 2 3 2 5 2 4 2" xfId="39285" xr:uid="{00000000-0005-0000-0000-0000D9A50000}"/>
    <cellStyle name="Porcentual 2 3 2 5 2 5" xfId="10789" xr:uid="{00000000-0005-0000-0000-0000DAA50000}"/>
    <cellStyle name="Porcentual 2 3 2 5 2 5 2" xfId="33970" xr:uid="{00000000-0005-0000-0000-0000DBA50000}"/>
    <cellStyle name="Porcentual 2 3 2 5 2 6" xfId="21416" xr:uid="{00000000-0005-0000-0000-0000DCA50000}"/>
    <cellStyle name="Porcentual 2 3 2 5 2 6 2" xfId="28660" xr:uid="{00000000-0005-0000-0000-0000DDA50000}"/>
    <cellStyle name="Porcentual 2 3 2 5 2 7" xfId="23345" xr:uid="{00000000-0005-0000-0000-0000DEA50000}"/>
    <cellStyle name="Porcentual 2 3 2 5 2 8" xfId="44611" xr:uid="{00000000-0005-0000-0000-0000DFA50000}"/>
    <cellStyle name="Porcentual 2 3 2 5 2 9" xfId="5811" xr:uid="{00000000-0005-0000-0000-0000E0A50000}"/>
    <cellStyle name="Porcentual 2 3 2 5 3" xfId="6582" xr:uid="{00000000-0005-0000-0000-0000E1A50000}"/>
    <cellStyle name="Porcentual 2 3 2 5 3 2" xfId="16984" xr:uid="{00000000-0005-0000-0000-0000E2A50000}"/>
    <cellStyle name="Porcentual 2 3 2 5 3 2 2" xfId="40236" xr:uid="{00000000-0005-0000-0000-0000E3A50000}"/>
    <cellStyle name="Porcentual 2 3 2 5 3 3" xfId="11738" xr:uid="{00000000-0005-0000-0000-0000E4A50000}"/>
    <cellStyle name="Porcentual 2 3 2 5 3 3 2" xfId="34921" xr:uid="{00000000-0005-0000-0000-0000E5A50000}"/>
    <cellStyle name="Porcentual 2 3 2 5 3 4" xfId="29611" xr:uid="{00000000-0005-0000-0000-0000E6A50000}"/>
    <cellStyle name="Porcentual 2 3 2 5 3 5" xfId="24296" xr:uid="{00000000-0005-0000-0000-0000E7A50000}"/>
    <cellStyle name="Porcentual 2 3 2 5 4" xfId="8273" xr:uid="{00000000-0005-0000-0000-0000E8A50000}"/>
    <cellStyle name="Porcentual 2 3 2 5 4 2" xfId="18659" xr:uid="{00000000-0005-0000-0000-0000E9A50000}"/>
    <cellStyle name="Porcentual 2 3 2 5 4 2 2" xfId="42004" xr:uid="{00000000-0005-0000-0000-0000EAA50000}"/>
    <cellStyle name="Porcentual 2 3 2 5 4 3" xfId="13505" xr:uid="{00000000-0005-0000-0000-0000EBA50000}"/>
    <cellStyle name="Porcentual 2 3 2 5 4 3 2" xfId="36689" xr:uid="{00000000-0005-0000-0000-0000ECA50000}"/>
    <cellStyle name="Porcentual 2 3 2 5 4 4" xfId="31379" xr:uid="{00000000-0005-0000-0000-0000EDA50000}"/>
    <cellStyle name="Porcentual 2 3 2 5 4 5" xfId="26064" xr:uid="{00000000-0005-0000-0000-0000EEA50000}"/>
    <cellStyle name="Porcentual 2 3 2 5 5" xfId="15286" xr:uid="{00000000-0005-0000-0000-0000EFA50000}"/>
    <cellStyle name="Porcentual 2 3 2 5 5 2" xfId="38473" xr:uid="{00000000-0005-0000-0000-0000F0A50000}"/>
    <cellStyle name="Porcentual 2 3 2 5 6" xfId="9977" xr:uid="{00000000-0005-0000-0000-0000F1A50000}"/>
    <cellStyle name="Porcentual 2 3 2 5 6 2" xfId="33158" xr:uid="{00000000-0005-0000-0000-0000F2A50000}"/>
    <cellStyle name="Porcentual 2 3 2 5 7" xfId="20604" xr:uid="{00000000-0005-0000-0000-0000F3A50000}"/>
    <cellStyle name="Porcentual 2 3 2 5 7 2" xfId="27848" xr:uid="{00000000-0005-0000-0000-0000F4A50000}"/>
    <cellStyle name="Porcentual 2 3 2 5 8" xfId="22533" xr:uid="{00000000-0005-0000-0000-0000F5A50000}"/>
    <cellStyle name="Porcentual 2 3 2 5 9" xfId="43799" xr:uid="{00000000-0005-0000-0000-0000F6A50000}"/>
    <cellStyle name="Porcentual 2 3 2 6" xfId="589" xr:uid="{00000000-0005-0000-0000-0000F7A50000}"/>
    <cellStyle name="Porcentual 2 3 2 6 10" xfId="2553" xr:uid="{00000000-0005-0000-0000-0000F8A50000}"/>
    <cellStyle name="Porcentual 2 3 2 6 2" xfId="6183" xr:uid="{00000000-0005-0000-0000-0000F9A50000}"/>
    <cellStyle name="Porcentual 2 3 2 6 2 2" xfId="16626" xr:uid="{00000000-0005-0000-0000-0000FAA50000}"/>
    <cellStyle name="Porcentual 2 3 2 6 2 2 2" xfId="39830" xr:uid="{00000000-0005-0000-0000-0000FBA50000}"/>
    <cellStyle name="Porcentual 2 3 2 6 2 3" xfId="11332" xr:uid="{00000000-0005-0000-0000-0000FCA50000}"/>
    <cellStyle name="Porcentual 2 3 2 6 2 3 2" xfId="34515" xr:uid="{00000000-0005-0000-0000-0000FDA50000}"/>
    <cellStyle name="Porcentual 2 3 2 6 2 4" xfId="29205" xr:uid="{00000000-0005-0000-0000-0000FEA50000}"/>
    <cellStyle name="Porcentual 2 3 2 6 2 5" xfId="23890" xr:uid="{00000000-0005-0000-0000-0000FFA50000}"/>
    <cellStyle name="Porcentual 2 3 2 6 3" xfId="7915" xr:uid="{00000000-0005-0000-0000-000000A60000}"/>
    <cellStyle name="Porcentual 2 3 2 6 3 2" xfId="18254" xr:uid="{00000000-0005-0000-0000-000001A60000}"/>
    <cellStyle name="Porcentual 2 3 2 6 3 2 2" xfId="41598" xr:uid="{00000000-0005-0000-0000-000002A60000}"/>
    <cellStyle name="Porcentual 2 3 2 6 3 3" xfId="13099" xr:uid="{00000000-0005-0000-0000-000003A60000}"/>
    <cellStyle name="Porcentual 2 3 2 6 3 3 2" xfId="36283" xr:uid="{00000000-0005-0000-0000-000004A60000}"/>
    <cellStyle name="Porcentual 2 3 2 6 3 4" xfId="30973" xr:uid="{00000000-0005-0000-0000-000005A60000}"/>
    <cellStyle name="Porcentual 2 3 2 6 3 5" xfId="25658" xr:uid="{00000000-0005-0000-0000-000006A60000}"/>
    <cellStyle name="Porcentual 2 3 2 6 4" xfId="14880" xr:uid="{00000000-0005-0000-0000-000007A60000}"/>
    <cellStyle name="Porcentual 2 3 2 6 4 2" xfId="38067" xr:uid="{00000000-0005-0000-0000-000008A60000}"/>
    <cellStyle name="Porcentual 2 3 2 6 5" xfId="9571" xr:uid="{00000000-0005-0000-0000-000009A60000}"/>
    <cellStyle name="Porcentual 2 3 2 6 5 2" xfId="32752" xr:uid="{00000000-0005-0000-0000-00000AA60000}"/>
    <cellStyle name="Porcentual 2 3 2 6 6" xfId="20198" xr:uid="{00000000-0005-0000-0000-00000BA60000}"/>
    <cellStyle name="Porcentual 2 3 2 6 6 2" xfId="27442" xr:uid="{00000000-0005-0000-0000-00000CA60000}"/>
    <cellStyle name="Porcentual 2 3 2 6 7" xfId="22127" xr:uid="{00000000-0005-0000-0000-00000DA60000}"/>
    <cellStyle name="Porcentual 2 3 2 6 8" xfId="43393" xr:uid="{00000000-0005-0000-0000-00000EA60000}"/>
    <cellStyle name="Porcentual 2 3 2 6 9" xfId="5812" xr:uid="{00000000-0005-0000-0000-00000FA60000}"/>
    <cellStyle name="Porcentual 2 3 2 7" xfId="1416" xr:uid="{00000000-0005-0000-0000-000010A60000}"/>
    <cellStyle name="Porcentual 2 3 2 7 10" xfId="3365" xr:uid="{00000000-0005-0000-0000-000011A60000}"/>
    <cellStyle name="Porcentual 2 3 2 7 2" xfId="6982" xr:uid="{00000000-0005-0000-0000-000012A60000}"/>
    <cellStyle name="Porcentual 2 3 2 7 2 2" xfId="17354" xr:uid="{00000000-0005-0000-0000-000013A60000}"/>
    <cellStyle name="Porcentual 2 3 2 7 2 2 2" xfId="40642" xr:uid="{00000000-0005-0000-0000-000014A60000}"/>
    <cellStyle name="Porcentual 2 3 2 7 2 3" xfId="12144" xr:uid="{00000000-0005-0000-0000-000015A60000}"/>
    <cellStyle name="Porcentual 2 3 2 7 2 3 2" xfId="35327" xr:uid="{00000000-0005-0000-0000-000016A60000}"/>
    <cellStyle name="Porcentual 2 3 2 7 2 4" xfId="30017" xr:uid="{00000000-0005-0000-0000-000017A60000}"/>
    <cellStyle name="Porcentual 2 3 2 7 2 5" xfId="24702" xr:uid="{00000000-0005-0000-0000-000018A60000}"/>
    <cellStyle name="Porcentual 2 3 2 7 3" xfId="8643" xr:uid="{00000000-0005-0000-0000-000019A60000}"/>
    <cellStyle name="Porcentual 2 3 2 7 3 2" xfId="19065" xr:uid="{00000000-0005-0000-0000-00001AA60000}"/>
    <cellStyle name="Porcentual 2 3 2 7 3 2 2" xfId="42410" xr:uid="{00000000-0005-0000-0000-00001BA60000}"/>
    <cellStyle name="Porcentual 2 3 2 7 3 3" xfId="13911" xr:uid="{00000000-0005-0000-0000-00001CA60000}"/>
    <cellStyle name="Porcentual 2 3 2 7 3 3 2" xfId="37095" xr:uid="{00000000-0005-0000-0000-00001DA60000}"/>
    <cellStyle name="Porcentual 2 3 2 7 3 4" xfId="31785" xr:uid="{00000000-0005-0000-0000-00001EA60000}"/>
    <cellStyle name="Porcentual 2 3 2 7 3 5" xfId="26470" xr:uid="{00000000-0005-0000-0000-00001FA60000}"/>
    <cellStyle name="Porcentual 2 3 2 7 4" xfId="15692" xr:uid="{00000000-0005-0000-0000-000020A60000}"/>
    <cellStyle name="Porcentual 2 3 2 7 4 2" xfId="38879" xr:uid="{00000000-0005-0000-0000-000021A60000}"/>
    <cellStyle name="Porcentual 2 3 2 7 5" xfId="10383" xr:uid="{00000000-0005-0000-0000-000022A60000}"/>
    <cellStyle name="Porcentual 2 3 2 7 5 2" xfId="33564" xr:uid="{00000000-0005-0000-0000-000023A60000}"/>
    <cellStyle name="Porcentual 2 3 2 7 6" xfId="21010" xr:uid="{00000000-0005-0000-0000-000024A60000}"/>
    <cellStyle name="Porcentual 2 3 2 7 6 2" xfId="28254" xr:uid="{00000000-0005-0000-0000-000025A60000}"/>
    <cellStyle name="Porcentual 2 3 2 7 7" xfId="22939" xr:uid="{00000000-0005-0000-0000-000026A60000}"/>
    <cellStyle name="Porcentual 2 3 2 7 8" xfId="44205" xr:uid="{00000000-0005-0000-0000-000027A60000}"/>
    <cellStyle name="Porcentual 2 3 2 7 9" xfId="5813" xr:uid="{00000000-0005-0000-0000-000028A60000}"/>
    <cellStyle name="Porcentual 2 3 2 8" xfId="6050" xr:uid="{00000000-0005-0000-0000-000029A60000}"/>
    <cellStyle name="Porcentual 2 3 2 8 2" xfId="16505" xr:uid="{00000000-0005-0000-0000-00002AA60000}"/>
    <cellStyle name="Porcentual 2 3 2 8 2 2" xfId="39696" xr:uid="{00000000-0005-0000-0000-00002BA60000}"/>
    <cellStyle name="Porcentual 2 3 2 8 3" xfId="11198" xr:uid="{00000000-0005-0000-0000-00002CA60000}"/>
    <cellStyle name="Porcentual 2 3 2 8 3 2" xfId="34381" xr:uid="{00000000-0005-0000-0000-00002DA60000}"/>
    <cellStyle name="Porcentual 2 3 2 8 4" xfId="29071" xr:uid="{00000000-0005-0000-0000-00002EA60000}"/>
    <cellStyle name="Porcentual 2 3 2 8 5" xfId="23756" xr:uid="{00000000-0005-0000-0000-00002FA60000}"/>
    <cellStyle name="Porcentual 2 3 2 9" xfId="7794" xr:uid="{00000000-0005-0000-0000-000030A60000}"/>
    <cellStyle name="Porcentual 2 3 2 9 2" xfId="18121" xr:uid="{00000000-0005-0000-0000-000031A60000}"/>
    <cellStyle name="Porcentual 2 3 2 9 2 2" xfId="41464" xr:uid="{00000000-0005-0000-0000-000032A60000}"/>
    <cellStyle name="Porcentual 2 3 2 9 3" xfId="12965" xr:uid="{00000000-0005-0000-0000-000033A60000}"/>
    <cellStyle name="Porcentual 2 3 2 9 3 2" xfId="36149" xr:uid="{00000000-0005-0000-0000-000034A60000}"/>
    <cellStyle name="Porcentual 2 3 2 9 4" xfId="30839" xr:uid="{00000000-0005-0000-0000-000035A60000}"/>
    <cellStyle name="Porcentual 2 3 2 9 5" xfId="25524" xr:uid="{00000000-0005-0000-0000-000036A60000}"/>
    <cellStyle name="Porcentual 2 3 3" xfId="486" xr:uid="{00000000-0005-0000-0000-000037A60000}"/>
    <cellStyle name="Porcentual 2 3 3 10" xfId="9468" xr:uid="{00000000-0005-0000-0000-000038A60000}"/>
    <cellStyle name="Porcentual 2 3 3 10 2" xfId="32649" xr:uid="{00000000-0005-0000-0000-000039A60000}"/>
    <cellStyle name="Porcentual 2 3 3 11" xfId="20095" xr:uid="{00000000-0005-0000-0000-00003AA60000}"/>
    <cellStyle name="Porcentual 2 3 3 11 2" xfId="27339" xr:uid="{00000000-0005-0000-0000-00003BA60000}"/>
    <cellStyle name="Porcentual 2 3 3 12" xfId="22024" xr:uid="{00000000-0005-0000-0000-00003CA60000}"/>
    <cellStyle name="Porcentual 2 3 3 13" xfId="43290" xr:uid="{00000000-0005-0000-0000-00003DA60000}"/>
    <cellStyle name="Porcentual 2 3 3 14" xfId="5814" xr:uid="{00000000-0005-0000-0000-00003EA60000}"/>
    <cellStyle name="Porcentual 2 3 3 15" xfId="2450" xr:uid="{00000000-0005-0000-0000-00003FA60000}"/>
    <cellStyle name="Porcentual 2 3 3 2" xfId="758" xr:uid="{00000000-0005-0000-0000-000040A60000}"/>
    <cellStyle name="Porcentual 2 3 3 2 10" xfId="43559" xr:uid="{00000000-0005-0000-0000-000041A60000}"/>
    <cellStyle name="Porcentual 2 3 3 2 11" xfId="5815" xr:uid="{00000000-0005-0000-0000-000042A60000}"/>
    <cellStyle name="Porcentual 2 3 3 2 12" xfId="2719" xr:uid="{00000000-0005-0000-0000-000043A60000}"/>
    <cellStyle name="Porcentual 2 3 3 2 2" xfId="1174" xr:uid="{00000000-0005-0000-0000-000044A60000}"/>
    <cellStyle name="Porcentual 2 3 3 2 2 10" xfId="5816" xr:uid="{00000000-0005-0000-0000-000045A60000}"/>
    <cellStyle name="Porcentual 2 3 3 2 2 11" xfId="3125" xr:uid="{00000000-0005-0000-0000-000046A60000}"/>
    <cellStyle name="Porcentual 2 3 3 2 2 2" xfId="1989" xr:uid="{00000000-0005-0000-0000-000047A60000}"/>
    <cellStyle name="Porcentual 2 3 3 2 2 2 10" xfId="3937" xr:uid="{00000000-0005-0000-0000-000048A60000}"/>
    <cellStyle name="Porcentual 2 3 3 2 2 2 2" xfId="7546" xr:uid="{00000000-0005-0000-0000-000049A60000}"/>
    <cellStyle name="Porcentual 2 3 3 2 2 2 2 2" xfId="17890" xr:uid="{00000000-0005-0000-0000-00004AA60000}"/>
    <cellStyle name="Porcentual 2 3 3 2 2 2 2 2 2" xfId="41214" xr:uid="{00000000-0005-0000-0000-00004BA60000}"/>
    <cellStyle name="Porcentual 2 3 3 2 2 2 2 3" xfId="12716" xr:uid="{00000000-0005-0000-0000-00004CA60000}"/>
    <cellStyle name="Porcentual 2 3 3 2 2 2 2 3 2" xfId="35899" xr:uid="{00000000-0005-0000-0000-00004DA60000}"/>
    <cellStyle name="Porcentual 2 3 3 2 2 2 2 4" xfId="30589" xr:uid="{00000000-0005-0000-0000-00004EA60000}"/>
    <cellStyle name="Porcentual 2 3 3 2 2 2 2 5" xfId="25274" xr:uid="{00000000-0005-0000-0000-00004FA60000}"/>
    <cellStyle name="Porcentual 2 3 3 2 2 2 3" xfId="9180" xr:uid="{00000000-0005-0000-0000-000050A60000}"/>
    <cellStyle name="Porcentual 2 3 3 2 2 2 3 2" xfId="19637" xr:uid="{00000000-0005-0000-0000-000051A60000}"/>
    <cellStyle name="Porcentual 2 3 3 2 2 2 3 2 2" xfId="42982" xr:uid="{00000000-0005-0000-0000-000052A60000}"/>
    <cellStyle name="Porcentual 2 3 3 2 2 2 3 3" xfId="14483" xr:uid="{00000000-0005-0000-0000-000053A60000}"/>
    <cellStyle name="Porcentual 2 3 3 2 2 2 3 3 2" xfId="37667" xr:uid="{00000000-0005-0000-0000-000054A60000}"/>
    <cellStyle name="Porcentual 2 3 3 2 2 2 3 4" xfId="32357" xr:uid="{00000000-0005-0000-0000-000055A60000}"/>
    <cellStyle name="Porcentual 2 3 3 2 2 2 3 5" xfId="27042" xr:uid="{00000000-0005-0000-0000-000056A60000}"/>
    <cellStyle name="Porcentual 2 3 3 2 2 2 4" xfId="16264" xr:uid="{00000000-0005-0000-0000-000057A60000}"/>
    <cellStyle name="Porcentual 2 3 3 2 2 2 4 2" xfId="39451" xr:uid="{00000000-0005-0000-0000-000058A60000}"/>
    <cellStyle name="Porcentual 2 3 3 2 2 2 5" xfId="10955" xr:uid="{00000000-0005-0000-0000-000059A60000}"/>
    <cellStyle name="Porcentual 2 3 3 2 2 2 5 2" xfId="34136" xr:uid="{00000000-0005-0000-0000-00005AA60000}"/>
    <cellStyle name="Porcentual 2 3 3 2 2 2 6" xfId="21582" xr:uid="{00000000-0005-0000-0000-00005BA60000}"/>
    <cellStyle name="Porcentual 2 3 3 2 2 2 6 2" xfId="28826" xr:uid="{00000000-0005-0000-0000-00005CA60000}"/>
    <cellStyle name="Porcentual 2 3 3 2 2 2 7" xfId="23511" xr:uid="{00000000-0005-0000-0000-00005DA60000}"/>
    <cellStyle name="Porcentual 2 3 3 2 2 2 8" xfId="44777" xr:uid="{00000000-0005-0000-0000-00005EA60000}"/>
    <cellStyle name="Porcentual 2 3 3 2 2 2 9" xfId="5817" xr:uid="{00000000-0005-0000-0000-00005FA60000}"/>
    <cellStyle name="Porcentual 2 3 3 2 2 3" xfId="6746" xr:uid="{00000000-0005-0000-0000-000060A60000}"/>
    <cellStyle name="Porcentual 2 3 3 2 2 3 2" xfId="17138" xr:uid="{00000000-0005-0000-0000-000061A60000}"/>
    <cellStyle name="Porcentual 2 3 3 2 2 3 2 2" xfId="40402" xr:uid="{00000000-0005-0000-0000-000062A60000}"/>
    <cellStyle name="Porcentual 2 3 3 2 2 3 3" xfId="11904" xr:uid="{00000000-0005-0000-0000-000063A60000}"/>
    <cellStyle name="Porcentual 2 3 3 2 2 3 3 2" xfId="35087" xr:uid="{00000000-0005-0000-0000-000064A60000}"/>
    <cellStyle name="Porcentual 2 3 3 2 2 3 4" xfId="29777" xr:uid="{00000000-0005-0000-0000-000065A60000}"/>
    <cellStyle name="Porcentual 2 3 3 2 2 3 5" xfId="24462" xr:uid="{00000000-0005-0000-0000-000066A60000}"/>
    <cellStyle name="Porcentual 2 3 3 2 2 4" xfId="8427" xr:uid="{00000000-0005-0000-0000-000067A60000}"/>
    <cellStyle name="Porcentual 2 3 3 2 2 4 2" xfId="18825" xr:uid="{00000000-0005-0000-0000-000068A60000}"/>
    <cellStyle name="Porcentual 2 3 3 2 2 4 2 2" xfId="42170" xr:uid="{00000000-0005-0000-0000-000069A60000}"/>
    <cellStyle name="Porcentual 2 3 3 2 2 4 3" xfId="13671" xr:uid="{00000000-0005-0000-0000-00006AA60000}"/>
    <cellStyle name="Porcentual 2 3 3 2 2 4 3 2" xfId="36855" xr:uid="{00000000-0005-0000-0000-00006BA60000}"/>
    <cellStyle name="Porcentual 2 3 3 2 2 4 4" xfId="31545" xr:uid="{00000000-0005-0000-0000-00006CA60000}"/>
    <cellStyle name="Porcentual 2 3 3 2 2 4 5" xfId="26230" xr:uid="{00000000-0005-0000-0000-00006DA60000}"/>
    <cellStyle name="Porcentual 2 3 3 2 2 5" xfId="15452" xr:uid="{00000000-0005-0000-0000-00006EA60000}"/>
    <cellStyle name="Porcentual 2 3 3 2 2 5 2" xfId="38639" xr:uid="{00000000-0005-0000-0000-00006FA60000}"/>
    <cellStyle name="Porcentual 2 3 3 2 2 6" xfId="10143" xr:uid="{00000000-0005-0000-0000-000070A60000}"/>
    <cellStyle name="Porcentual 2 3 3 2 2 6 2" xfId="33324" xr:uid="{00000000-0005-0000-0000-000071A60000}"/>
    <cellStyle name="Porcentual 2 3 3 2 2 7" xfId="20770" xr:uid="{00000000-0005-0000-0000-000072A60000}"/>
    <cellStyle name="Porcentual 2 3 3 2 2 7 2" xfId="28014" xr:uid="{00000000-0005-0000-0000-000073A60000}"/>
    <cellStyle name="Porcentual 2 3 3 2 2 8" xfId="22699" xr:uid="{00000000-0005-0000-0000-000074A60000}"/>
    <cellStyle name="Porcentual 2 3 3 2 2 9" xfId="43965" xr:uid="{00000000-0005-0000-0000-000075A60000}"/>
    <cellStyle name="Porcentual 2 3 3 2 3" xfId="1582" xr:uid="{00000000-0005-0000-0000-000076A60000}"/>
    <cellStyle name="Porcentual 2 3 3 2 3 10" xfId="3531" xr:uid="{00000000-0005-0000-0000-000077A60000}"/>
    <cellStyle name="Porcentual 2 3 3 2 3 2" xfId="7146" xr:uid="{00000000-0005-0000-0000-000078A60000}"/>
    <cellStyle name="Porcentual 2 3 3 2 3 2 2" xfId="17508" xr:uid="{00000000-0005-0000-0000-000079A60000}"/>
    <cellStyle name="Porcentual 2 3 3 2 3 2 2 2" xfId="40808" xr:uid="{00000000-0005-0000-0000-00007AA60000}"/>
    <cellStyle name="Porcentual 2 3 3 2 3 2 3" xfId="12310" xr:uid="{00000000-0005-0000-0000-00007BA60000}"/>
    <cellStyle name="Porcentual 2 3 3 2 3 2 3 2" xfId="35493" xr:uid="{00000000-0005-0000-0000-00007CA60000}"/>
    <cellStyle name="Porcentual 2 3 3 2 3 2 4" xfId="30183" xr:uid="{00000000-0005-0000-0000-00007DA60000}"/>
    <cellStyle name="Porcentual 2 3 3 2 3 2 5" xfId="24868" xr:uid="{00000000-0005-0000-0000-00007EA60000}"/>
    <cellStyle name="Porcentual 2 3 3 2 3 3" xfId="8797" xr:uid="{00000000-0005-0000-0000-00007FA60000}"/>
    <cellStyle name="Porcentual 2 3 3 2 3 3 2" xfId="19231" xr:uid="{00000000-0005-0000-0000-000080A60000}"/>
    <cellStyle name="Porcentual 2 3 3 2 3 3 2 2" xfId="42576" xr:uid="{00000000-0005-0000-0000-000081A60000}"/>
    <cellStyle name="Porcentual 2 3 3 2 3 3 3" xfId="14077" xr:uid="{00000000-0005-0000-0000-000082A60000}"/>
    <cellStyle name="Porcentual 2 3 3 2 3 3 3 2" xfId="37261" xr:uid="{00000000-0005-0000-0000-000083A60000}"/>
    <cellStyle name="Porcentual 2 3 3 2 3 3 4" xfId="31951" xr:uid="{00000000-0005-0000-0000-000084A60000}"/>
    <cellStyle name="Porcentual 2 3 3 2 3 3 5" xfId="26636" xr:uid="{00000000-0005-0000-0000-000085A60000}"/>
    <cellStyle name="Porcentual 2 3 3 2 3 4" xfId="15858" xr:uid="{00000000-0005-0000-0000-000086A60000}"/>
    <cellStyle name="Porcentual 2 3 3 2 3 4 2" xfId="39045" xr:uid="{00000000-0005-0000-0000-000087A60000}"/>
    <cellStyle name="Porcentual 2 3 3 2 3 5" xfId="10549" xr:uid="{00000000-0005-0000-0000-000088A60000}"/>
    <cellStyle name="Porcentual 2 3 3 2 3 5 2" xfId="33730" xr:uid="{00000000-0005-0000-0000-000089A60000}"/>
    <cellStyle name="Porcentual 2 3 3 2 3 6" xfId="21176" xr:uid="{00000000-0005-0000-0000-00008AA60000}"/>
    <cellStyle name="Porcentual 2 3 3 2 3 6 2" xfId="28420" xr:uid="{00000000-0005-0000-0000-00008BA60000}"/>
    <cellStyle name="Porcentual 2 3 3 2 3 7" xfId="23105" xr:uid="{00000000-0005-0000-0000-00008CA60000}"/>
    <cellStyle name="Porcentual 2 3 3 2 3 8" xfId="44371" xr:uid="{00000000-0005-0000-0000-00008DA60000}"/>
    <cellStyle name="Porcentual 2 3 3 2 3 9" xfId="5818" xr:uid="{00000000-0005-0000-0000-00008EA60000}"/>
    <cellStyle name="Porcentual 2 3 3 2 4" xfId="6347" xr:uid="{00000000-0005-0000-0000-00008FA60000}"/>
    <cellStyle name="Porcentual 2 3 3 2 4 2" xfId="16780" xr:uid="{00000000-0005-0000-0000-000090A60000}"/>
    <cellStyle name="Porcentual 2 3 3 2 4 2 2" xfId="39996" xr:uid="{00000000-0005-0000-0000-000091A60000}"/>
    <cellStyle name="Porcentual 2 3 3 2 4 3" xfId="11498" xr:uid="{00000000-0005-0000-0000-000092A60000}"/>
    <cellStyle name="Porcentual 2 3 3 2 4 3 2" xfId="34681" xr:uid="{00000000-0005-0000-0000-000093A60000}"/>
    <cellStyle name="Porcentual 2 3 3 2 4 4" xfId="29371" xr:uid="{00000000-0005-0000-0000-000094A60000}"/>
    <cellStyle name="Porcentual 2 3 3 2 4 5" xfId="24056" xr:uid="{00000000-0005-0000-0000-000095A60000}"/>
    <cellStyle name="Porcentual 2 3 3 2 5" xfId="8069" xr:uid="{00000000-0005-0000-0000-000096A60000}"/>
    <cellStyle name="Porcentual 2 3 3 2 5 2" xfId="18420" xr:uid="{00000000-0005-0000-0000-000097A60000}"/>
    <cellStyle name="Porcentual 2 3 3 2 5 2 2" xfId="41764" xr:uid="{00000000-0005-0000-0000-000098A60000}"/>
    <cellStyle name="Porcentual 2 3 3 2 5 3" xfId="13265" xr:uid="{00000000-0005-0000-0000-000099A60000}"/>
    <cellStyle name="Porcentual 2 3 3 2 5 3 2" xfId="36449" xr:uid="{00000000-0005-0000-0000-00009AA60000}"/>
    <cellStyle name="Porcentual 2 3 3 2 5 4" xfId="31139" xr:uid="{00000000-0005-0000-0000-00009BA60000}"/>
    <cellStyle name="Porcentual 2 3 3 2 5 5" xfId="25824" xr:uid="{00000000-0005-0000-0000-00009CA60000}"/>
    <cellStyle name="Porcentual 2 3 3 2 6" xfId="15046" xr:uid="{00000000-0005-0000-0000-00009DA60000}"/>
    <cellStyle name="Porcentual 2 3 3 2 6 2" xfId="38233" xr:uid="{00000000-0005-0000-0000-00009EA60000}"/>
    <cellStyle name="Porcentual 2 3 3 2 7" xfId="9737" xr:uid="{00000000-0005-0000-0000-00009FA60000}"/>
    <cellStyle name="Porcentual 2 3 3 2 7 2" xfId="32918" xr:uid="{00000000-0005-0000-0000-0000A0A60000}"/>
    <cellStyle name="Porcentual 2 3 3 2 8" xfId="20364" xr:uid="{00000000-0005-0000-0000-0000A1A60000}"/>
    <cellStyle name="Porcentual 2 3 3 2 8 2" xfId="27608" xr:uid="{00000000-0005-0000-0000-0000A2A60000}"/>
    <cellStyle name="Porcentual 2 3 3 2 9" xfId="22293" xr:uid="{00000000-0005-0000-0000-0000A3A60000}"/>
    <cellStyle name="Porcentual 2 3 3 3" xfId="895" xr:uid="{00000000-0005-0000-0000-0000A4A60000}"/>
    <cellStyle name="Porcentual 2 3 3 3 10" xfId="43688" xr:uid="{00000000-0005-0000-0000-0000A5A60000}"/>
    <cellStyle name="Porcentual 2 3 3 3 11" xfId="5819" xr:uid="{00000000-0005-0000-0000-0000A6A60000}"/>
    <cellStyle name="Porcentual 2 3 3 3 12" xfId="2848" xr:uid="{00000000-0005-0000-0000-0000A7A60000}"/>
    <cellStyle name="Porcentual 2 3 3 3 2" xfId="1303" xr:uid="{00000000-0005-0000-0000-0000A8A60000}"/>
    <cellStyle name="Porcentual 2 3 3 3 2 10" xfId="5820" xr:uid="{00000000-0005-0000-0000-0000A9A60000}"/>
    <cellStyle name="Porcentual 2 3 3 3 2 11" xfId="3254" xr:uid="{00000000-0005-0000-0000-0000AAA60000}"/>
    <cellStyle name="Porcentual 2 3 3 3 2 2" xfId="2118" xr:uid="{00000000-0005-0000-0000-0000ABA60000}"/>
    <cellStyle name="Porcentual 2 3 3 3 2 2 10" xfId="4066" xr:uid="{00000000-0005-0000-0000-0000ACA60000}"/>
    <cellStyle name="Porcentual 2 3 3 3 2 2 2" xfId="7673" xr:uid="{00000000-0005-0000-0000-0000ADA60000}"/>
    <cellStyle name="Porcentual 2 3 3 3 2 2 2 2" xfId="18007" xr:uid="{00000000-0005-0000-0000-0000AEA60000}"/>
    <cellStyle name="Porcentual 2 3 3 3 2 2 2 2 2" xfId="41343" xr:uid="{00000000-0005-0000-0000-0000AFA60000}"/>
    <cellStyle name="Porcentual 2 3 3 3 2 2 2 3" xfId="12845" xr:uid="{00000000-0005-0000-0000-0000B0A60000}"/>
    <cellStyle name="Porcentual 2 3 3 3 2 2 2 3 2" xfId="36028" xr:uid="{00000000-0005-0000-0000-0000B1A60000}"/>
    <cellStyle name="Porcentual 2 3 3 3 2 2 2 4" xfId="30718" xr:uid="{00000000-0005-0000-0000-0000B2A60000}"/>
    <cellStyle name="Porcentual 2 3 3 3 2 2 2 5" xfId="25403" xr:uid="{00000000-0005-0000-0000-0000B3A60000}"/>
    <cellStyle name="Porcentual 2 3 3 3 2 2 3" xfId="9297" xr:uid="{00000000-0005-0000-0000-0000B4A60000}"/>
    <cellStyle name="Porcentual 2 3 3 3 2 2 3 2" xfId="19766" xr:uid="{00000000-0005-0000-0000-0000B5A60000}"/>
    <cellStyle name="Porcentual 2 3 3 3 2 2 3 2 2" xfId="43111" xr:uid="{00000000-0005-0000-0000-0000B6A60000}"/>
    <cellStyle name="Porcentual 2 3 3 3 2 2 3 3" xfId="14612" xr:uid="{00000000-0005-0000-0000-0000B7A60000}"/>
    <cellStyle name="Porcentual 2 3 3 3 2 2 3 3 2" xfId="37796" xr:uid="{00000000-0005-0000-0000-0000B8A60000}"/>
    <cellStyle name="Porcentual 2 3 3 3 2 2 3 4" xfId="32486" xr:uid="{00000000-0005-0000-0000-0000B9A60000}"/>
    <cellStyle name="Porcentual 2 3 3 3 2 2 3 5" xfId="27171" xr:uid="{00000000-0005-0000-0000-0000BAA60000}"/>
    <cellStyle name="Porcentual 2 3 3 3 2 2 4" xfId="16393" xr:uid="{00000000-0005-0000-0000-0000BBA60000}"/>
    <cellStyle name="Porcentual 2 3 3 3 2 2 4 2" xfId="39580" xr:uid="{00000000-0005-0000-0000-0000BCA60000}"/>
    <cellStyle name="Porcentual 2 3 3 3 2 2 5" xfId="11084" xr:uid="{00000000-0005-0000-0000-0000BDA60000}"/>
    <cellStyle name="Porcentual 2 3 3 3 2 2 5 2" xfId="34265" xr:uid="{00000000-0005-0000-0000-0000BEA60000}"/>
    <cellStyle name="Porcentual 2 3 3 3 2 2 6" xfId="21711" xr:uid="{00000000-0005-0000-0000-0000BFA60000}"/>
    <cellStyle name="Porcentual 2 3 3 3 2 2 6 2" xfId="28955" xr:uid="{00000000-0005-0000-0000-0000C0A60000}"/>
    <cellStyle name="Porcentual 2 3 3 3 2 2 7" xfId="23640" xr:uid="{00000000-0005-0000-0000-0000C1A60000}"/>
    <cellStyle name="Porcentual 2 3 3 3 2 2 8" xfId="44906" xr:uid="{00000000-0005-0000-0000-0000C2A60000}"/>
    <cellStyle name="Porcentual 2 3 3 3 2 2 9" xfId="5821" xr:uid="{00000000-0005-0000-0000-0000C3A60000}"/>
    <cellStyle name="Porcentual 2 3 3 3 2 3" xfId="6873" xr:uid="{00000000-0005-0000-0000-0000C4A60000}"/>
    <cellStyle name="Porcentual 2 3 3 3 2 3 2" xfId="17243" xr:uid="{00000000-0005-0000-0000-0000C5A60000}"/>
    <cellStyle name="Porcentual 2 3 3 3 2 3 2 2" xfId="40531" xr:uid="{00000000-0005-0000-0000-0000C6A60000}"/>
    <cellStyle name="Porcentual 2 3 3 3 2 3 3" xfId="12033" xr:uid="{00000000-0005-0000-0000-0000C7A60000}"/>
    <cellStyle name="Porcentual 2 3 3 3 2 3 3 2" xfId="35216" xr:uid="{00000000-0005-0000-0000-0000C8A60000}"/>
    <cellStyle name="Porcentual 2 3 3 3 2 3 4" xfId="29906" xr:uid="{00000000-0005-0000-0000-0000C9A60000}"/>
    <cellStyle name="Porcentual 2 3 3 3 2 3 5" xfId="24591" xr:uid="{00000000-0005-0000-0000-0000CAA60000}"/>
    <cellStyle name="Porcentual 2 3 3 3 2 4" xfId="8532" xr:uid="{00000000-0005-0000-0000-0000CBA60000}"/>
    <cellStyle name="Porcentual 2 3 3 3 2 4 2" xfId="18954" xr:uid="{00000000-0005-0000-0000-0000CCA60000}"/>
    <cellStyle name="Porcentual 2 3 3 3 2 4 2 2" xfId="42299" xr:uid="{00000000-0005-0000-0000-0000CDA60000}"/>
    <cellStyle name="Porcentual 2 3 3 3 2 4 3" xfId="13800" xr:uid="{00000000-0005-0000-0000-0000CEA60000}"/>
    <cellStyle name="Porcentual 2 3 3 3 2 4 3 2" xfId="36984" xr:uid="{00000000-0005-0000-0000-0000CFA60000}"/>
    <cellStyle name="Porcentual 2 3 3 3 2 4 4" xfId="31674" xr:uid="{00000000-0005-0000-0000-0000D0A60000}"/>
    <cellStyle name="Porcentual 2 3 3 3 2 4 5" xfId="26359" xr:uid="{00000000-0005-0000-0000-0000D1A60000}"/>
    <cellStyle name="Porcentual 2 3 3 3 2 5" xfId="15581" xr:uid="{00000000-0005-0000-0000-0000D2A60000}"/>
    <cellStyle name="Porcentual 2 3 3 3 2 5 2" xfId="38768" xr:uid="{00000000-0005-0000-0000-0000D3A60000}"/>
    <cellStyle name="Porcentual 2 3 3 3 2 6" xfId="10272" xr:uid="{00000000-0005-0000-0000-0000D4A60000}"/>
    <cellStyle name="Porcentual 2 3 3 3 2 6 2" xfId="33453" xr:uid="{00000000-0005-0000-0000-0000D5A60000}"/>
    <cellStyle name="Porcentual 2 3 3 3 2 7" xfId="20899" xr:uid="{00000000-0005-0000-0000-0000D6A60000}"/>
    <cellStyle name="Porcentual 2 3 3 3 2 7 2" xfId="28143" xr:uid="{00000000-0005-0000-0000-0000D7A60000}"/>
    <cellStyle name="Porcentual 2 3 3 3 2 8" xfId="22828" xr:uid="{00000000-0005-0000-0000-0000D8A60000}"/>
    <cellStyle name="Porcentual 2 3 3 3 2 9" xfId="44094" xr:uid="{00000000-0005-0000-0000-0000D9A60000}"/>
    <cellStyle name="Porcentual 2 3 3 3 3" xfId="1711" xr:uid="{00000000-0005-0000-0000-0000DAA60000}"/>
    <cellStyle name="Porcentual 2 3 3 3 3 10" xfId="3660" xr:uid="{00000000-0005-0000-0000-0000DBA60000}"/>
    <cellStyle name="Porcentual 2 3 3 3 3 2" xfId="7273" xr:uid="{00000000-0005-0000-0000-0000DCA60000}"/>
    <cellStyle name="Porcentual 2 3 3 3 3 2 2" xfId="17625" xr:uid="{00000000-0005-0000-0000-0000DDA60000}"/>
    <cellStyle name="Porcentual 2 3 3 3 3 2 2 2" xfId="40937" xr:uid="{00000000-0005-0000-0000-0000DEA60000}"/>
    <cellStyle name="Porcentual 2 3 3 3 3 2 3" xfId="12439" xr:uid="{00000000-0005-0000-0000-0000DFA60000}"/>
    <cellStyle name="Porcentual 2 3 3 3 3 2 3 2" xfId="35622" xr:uid="{00000000-0005-0000-0000-0000E0A60000}"/>
    <cellStyle name="Porcentual 2 3 3 3 3 2 4" xfId="30312" xr:uid="{00000000-0005-0000-0000-0000E1A60000}"/>
    <cellStyle name="Porcentual 2 3 3 3 3 2 5" xfId="24997" xr:uid="{00000000-0005-0000-0000-0000E2A60000}"/>
    <cellStyle name="Porcentual 2 3 3 3 3 3" xfId="8914" xr:uid="{00000000-0005-0000-0000-0000E3A60000}"/>
    <cellStyle name="Porcentual 2 3 3 3 3 3 2" xfId="19360" xr:uid="{00000000-0005-0000-0000-0000E4A60000}"/>
    <cellStyle name="Porcentual 2 3 3 3 3 3 2 2" xfId="42705" xr:uid="{00000000-0005-0000-0000-0000E5A60000}"/>
    <cellStyle name="Porcentual 2 3 3 3 3 3 3" xfId="14206" xr:uid="{00000000-0005-0000-0000-0000E6A60000}"/>
    <cellStyle name="Porcentual 2 3 3 3 3 3 3 2" xfId="37390" xr:uid="{00000000-0005-0000-0000-0000E7A60000}"/>
    <cellStyle name="Porcentual 2 3 3 3 3 3 4" xfId="32080" xr:uid="{00000000-0005-0000-0000-0000E8A60000}"/>
    <cellStyle name="Porcentual 2 3 3 3 3 3 5" xfId="26765" xr:uid="{00000000-0005-0000-0000-0000E9A60000}"/>
    <cellStyle name="Porcentual 2 3 3 3 3 4" xfId="15987" xr:uid="{00000000-0005-0000-0000-0000EAA60000}"/>
    <cellStyle name="Porcentual 2 3 3 3 3 4 2" xfId="39174" xr:uid="{00000000-0005-0000-0000-0000EBA60000}"/>
    <cellStyle name="Porcentual 2 3 3 3 3 5" xfId="10678" xr:uid="{00000000-0005-0000-0000-0000ECA60000}"/>
    <cellStyle name="Porcentual 2 3 3 3 3 5 2" xfId="33859" xr:uid="{00000000-0005-0000-0000-0000EDA60000}"/>
    <cellStyle name="Porcentual 2 3 3 3 3 6" xfId="21305" xr:uid="{00000000-0005-0000-0000-0000EEA60000}"/>
    <cellStyle name="Porcentual 2 3 3 3 3 6 2" xfId="28549" xr:uid="{00000000-0005-0000-0000-0000EFA60000}"/>
    <cellStyle name="Porcentual 2 3 3 3 3 7" xfId="23234" xr:uid="{00000000-0005-0000-0000-0000F0A60000}"/>
    <cellStyle name="Porcentual 2 3 3 3 3 8" xfId="44500" xr:uid="{00000000-0005-0000-0000-0000F1A60000}"/>
    <cellStyle name="Porcentual 2 3 3 3 3 9" xfId="5822" xr:uid="{00000000-0005-0000-0000-0000F2A60000}"/>
    <cellStyle name="Porcentual 2 3 3 3 4" xfId="6474" xr:uid="{00000000-0005-0000-0000-0000F3A60000}"/>
    <cellStyle name="Porcentual 2 3 3 3 4 2" xfId="16885" xr:uid="{00000000-0005-0000-0000-0000F4A60000}"/>
    <cellStyle name="Porcentual 2 3 3 3 4 2 2" xfId="40125" xr:uid="{00000000-0005-0000-0000-0000F5A60000}"/>
    <cellStyle name="Porcentual 2 3 3 3 4 3" xfId="11627" xr:uid="{00000000-0005-0000-0000-0000F6A60000}"/>
    <cellStyle name="Porcentual 2 3 3 3 4 3 2" xfId="34810" xr:uid="{00000000-0005-0000-0000-0000F7A60000}"/>
    <cellStyle name="Porcentual 2 3 3 3 4 4" xfId="29500" xr:uid="{00000000-0005-0000-0000-0000F8A60000}"/>
    <cellStyle name="Porcentual 2 3 3 3 4 5" xfId="24185" xr:uid="{00000000-0005-0000-0000-0000F9A60000}"/>
    <cellStyle name="Porcentual 2 3 3 3 5" xfId="8174" xr:uid="{00000000-0005-0000-0000-0000FAA60000}"/>
    <cellStyle name="Porcentual 2 3 3 3 5 2" xfId="18549" xr:uid="{00000000-0005-0000-0000-0000FBA60000}"/>
    <cellStyle name="Porcentual 2 3 3 3 5 2 2" xfId="41893" xr:uid="{00000000-0005-0000-0000-0000FCA60000}"/>
    <cellStyle name="Porcentual 2 3 3 3 5 3" xfId="13394" xr:uid="{00000000-0005-0000-0000-0000FDA60000}"/>
    <cellStyle name="Porcentual 2 3 3 3 5 3 2" xfId="36578" xr:uid="{00000000-0005-0000-0000-0000FEA60000}"/>
    <cellStyle name="Porcentual 2 3 3 3 5 4" xfId="31268" xr:uid="{00000000-0005-0000-0000-0000FFA60000}"/>
    <cellStyle name="Porcentual 2 3 3 3 5 5" xfId="25953" xr:uid="{00000000-0005-0000-0000-000000A70000}"/>
    <cellStyle name="Porcentual 2 3 3 3 6" xfId="15175" xr:uid="{00000000-0005-0000-0000-000001A70000}"/>
    <cellStyle name="Porcentual 2 3 3 3 6 2" xfId="38362" xr:uid="{00000000-0005-0000-0000-000002A70000}"/>
    <cellStyle name="Porcentual 2 3 3 3 7" xfId="9866" xr:uid="{00000000-0005-0000-0000-000003A70000}"/>
    <cellStyle name="Porcentual 2 3 3 3 7 2" xfId="33047" xr:uid="{00000000-0005-0000-0000-000004A70000}"/>
    <cellStyle name="Porcentual 2 3 3 3 8" xfId="20493" xr:uid="{00000000-0005-0000-0000-000005A70000}"/>
    <cellStyle name="Porcentual 2 3 3 3 8 2" xfId="27737" xr:uid="{00000000-0005-0000-0000-000006A70000}"/>
    <cellStyle name="Porcentual 2 3 3 3 9" xfId="22422" xr:uid="{00000000-0005-0000-0000-000007A70000}"/>
    <cellStyle name="Porcentual 2 3 3 4" xfId="1039" xr:uid="{00000000-0005-0000-0000-000008A70000}"/>
    <cellStyle name="Porcentual 2 3 3 4 10" xfId="5823" xr:uid="{00000000-0005-0000-0000-000009A70000}"/>
    <cellStyle name="Porcentual 2 3 3 4 11" xfId="2990" xr:uid="{00000000-0005-0000-0000-00000AA70000}"/>
    <cellStyle name="Porcentual 2 3 3 4 2" xfId="1854" xr:uid="{00000000-0005-0000-0000-00000BA70000}"/>
    <cellStyle name="Porcentual 2 3 3 4 2 10" xfId="3802" xr:uid="{00000000-0005-0000-0000-00000CA70000}"/>
    <cellStyle name="Porcentual 2 3 3 4 2 2" xfId="7413" xr:uid="{00000000-0005-0000-0000-00000DA70000}"/>
    <cellStyle name="Porcentual 2 3 3 4 2 2 2" xfId="17767" xr:uid="{00000000-0005-0000-0000-00000EA70000}"/>
    <cellStyle name="Porcentual 2 3 3 4 2 2 2 2" xfId="41079" xr:uid="{00000000-0005-0000-0000-00000FA70000}"/>
    <cellStyle name="Porcentual 2 3 3 4 2 2 3" xfId="12581" xr:uid="{00000000-0005-0000-0000-000010A70000}"/>
    <cellStyle name="Porcentual 2 3 3 4 2 2 3 2" xfId="35764" xr:uid="{00000000-0005-0000-0000-000011A70000}"/>
    <cellStyle name="Porcentual 2 3 3 4 2 2 4" xfId="30454" xr:uid="{00000000-0005-0000-0000-000012A70000}"/>
    <cellStyle name="Porcentual 2 3 3 4 2 2 5" xfId="25139" xr:uid="{00000000-0005-0000-0000-000013A70000}"/>
    <cellStyle name="Porcentual 2 3 3 4 2 3" xfId="9057" xr:uid="{00000000-0005-0000-0000-000014A70000}"/>
    <cellStyle name="Porcentual 2 3 3 4 2 3 2" xfId="19502" xr:uid="{00000000-0005-0000-0000-000015A70000}"/>
    <cellStyle name="Porcentual 2 3 3 4 2 3 2 2" xfId="42847" xr:uid="{00000000-0005-0000-0000-000016A70000}"/>
    <cellStyle name="Porcentual 2 3 3 4 2 3 3" xfId="14348" xr:uid="{00000000-0005-0000-0000-000017A70000}"/>
    <cellStyle name="Porcentual 2 3 3 4 2 3 3 2" xfId="37532" xr:uid="{00000000-0005-0000-0000-000018A70000}"/>
    <cellStyle name="Porcentual 2 3 3 4 2 3 4" xfId="32222" xr:uid="{00000000-0005-0000-0000-000019A70000}"/>
    <cellStyle name="Porcentual 2 3 3 4 2 3 5" xfId="26907" xr:uid="{00000000-0005-0000-0000-00001AA70000}"/>
    <cellStyle name="Porcentual 2 3 3 4 2 4" xfId="16129" xr:uid="{00000000-0005-0000-0000-00001BA70000}"/>
    <cellStyle name="Porcentual 2 3 3 4 2 4 2" xfId="39316" xr:uid="{00000000-0005-0000-0000-00001CA70000}"/>
    <cellStyle name="Porcentual 2 3 3 4 2 5" xfId="10820" xr:uid="{00000000-0005-0000-0000-00001DA70000}"/>
    <cellStyle name="Porcentual 2 3 3 4 2 5 2" xfId="34001" xr:uid="{00000000-0005-0000-0000-00001EA70000}"/>
    <cellStyle name="Porcentual 2 3 3 4 2 6" xfId="21447" xr:uid="{00000000-0005-0000-0000-00001FA70000}"/>
    <cellStyle name="Porcentual 2 3 3 4 2 6 2" xfId="28691" xr:uid="{00000000-0005-0000-0000-000020A70000}"/>
    <cellStyle name="Porcentual 2 3 3 4 2 7" xfId="23376" xr:uid="{00000000-0005-0000-0000-000021A70000}"/>
    <cellStyle name="Porcentual 2 3 3 4 2 8" xfId="44642" xr:uid="{00000000-0005-0000-0000-000022A70000}"/>
    <cellStyle name="Porcentual 2 3 3 4 2 9" xfId="5824" xr:uid="{00000000-0005-0000-0000-000023A70000}"/>
    <cellStyle name="Porcentual 2 3 3 4 3" xfId="6613" xr:uid="{00000000-0005-0000-0000-000024A70000}"/>
    <cellStyle name="Porcentual 2 3 3 4 3 2" xfId="17015" xr:uid="{00000000-0005-0000-0000-000025A70000}"/>
    <cellStyle name="Porcentual 2 3 3 4 3 2 2" xfId="40267" xr:uid="{00000000-0005-0000-0000-000026A70000}"/>
    <cellStyle name="Porcentual 2 3 3 4 3 3" xfId="11769" xr:uid="{00000000-0005-0000-0000-000027A70000}"/>
    <cellStyle name="Porcentual 2 3 3 4 3 3 2" xfId="34952" xr:uid="{00000000-0005-0000-0000-000028A70000}"/>
    <cellStyle name="Porcentual 2 3 3 4 3 4" xfId="29642" xr:uid="{00000000-0005-0000-0000-000029A70000}"/>
    <cellStyle name="Porcentual 2 3 3 4 3 5" xfId="24327" xr:uid="{00000000-0005-0000-0000-00002AA70000}"/>
    <cellStyle name="Porcentual 2 3 3 4 4" xfId="8304" xr:uid="{00000000-0005-0000-0000-00002BA70000}"/>
    <cellStyle name="Porcentual 2 3 3 4 4 2" xfId="18690" xr:uid="{00000000-0005-0000-0000-00002CA70000}"/>
    <cellStyle name="Porcentual 2 3 3 4 4 2 2" xfId="42035" xr:uid="{00000000-0005-0000-0000-00002DA70000}"/>
    <cellStyle name="Porcentual 2 3 3 4 4 3" xfId="13536" xr:uid="{00000000-0005-0000-0000-00002EA70000}"/>
    <cellStyle name="Porcentual 2 3 3 4 4 3 2" xfId="36720" xr:uid="{00000000-0005-0000-0000-00002FA70000}"/>
    <cellStyle name="Porcentual 2 3 3 4 4 4" xfId="31410" xr:uid="{00000000-0005-0000-0000-000030A70000}"/>
    <cellStyle name="Porcentual 2 3 3 4 4 5" xfId="26095" xr:uid="{00000000-0005-0000-0000-000031A70000}"/>
    <cellStyle name="Porcentual 2 3 3 4 5" xfId="15317" xr:uid="{00000000-0005-0000-0000-000032A70000}"/>
    <cellStyle name="Porcentual 2 3 3 4 5 2" xfId="38504" xr:uid="{00000000-0005-0000-0000-000033A70000}"/>
    <cellStyle name="Porcentual 2 3 3 4 6" xfId="10008" xr:uid="{00000000-0005-0000-0000-000034A70000}"/>
    <cellStyle name="Porcentual 2 3 3 4 6 2" xfId="33189" xr:uid="{00000000-0005-0000-0000-000035A70000}"/>
    <cellStyle name="Porcentual 2 3 3 4 7" xfId="20635" xr:uid="{00000000-0005-0000-0000-000036A70000}"/>
    <cellStyle name="Porcentual 2 3 3 4 7 2" xfId="27879" xr:uid="{00000000-0005-0000-0000-000037A70000}"/>
    <cellStyle name="Porcentual 2 3 3 4 8" xfId="22564" xr:uid="{00000000-0005-0000-0000-000038A70000}"/>
    <cellStyle name="Porcentual 2 3 3 4 9" xfId="43830" xr:uid="{00000000-0005-0000-0000-000039A70000}"/>
    <cellStyle name="Porcentual 2 3 3 5" xfId="620" xr:uid="{00000000-0005-0000-0000-00003AA70000}"/>
    <cellStyle name="Porcentual 2 3 3 5 10" xfId="2584" xr:uid="{00000000-0005-0000-0000-00003BA70000}"/>
    <cellStyle name="Porcentual 2 3 3 5 2" xfId="6214" xr:uid="{00000000-0005-0000-0000-00003CA70000}"/>
    <cellStyle name="Porcentual 2 3 3 5 2 2" xfId="16657" xr:uid="{00000000-0005-0000-0000-00003DA70000}"/>
    <cellStyle name="Porcentual 2 3 3 5 2 2 2" xfId="39861" xr:uid="{00000000-0005-0000-0000-00003EA70000}"/>
    <cellStyle name="Porcentual 2 3 3 5 2 3" xfId="11363" xr:uid="{00000000-0005-0000-0000-00003FA70000}"/>
    <cellStyle name="Porcentual 2 3 3 5 2 3 2" xfId="34546" xr:uid="{00000000-0005-0000-0000-000040A70000}"/>
    <cellStyle name="Porcentual 2 3 3 5 2 4" xfId="29236" xr:uid="{00000000-0005-0000-0000-000041A70000}"/>
    <cellStyle name="Porcentual 2 3 3 5 2 5" xfId="23921" xr:uid="{00000000-0005-0000-0000-000042A70000}"/>
    <cellStyle name="Porcentual 2 3 3 5 3" xfId="7946" xr:uid="{00000000-0005-0000-0000-000043A70000}"/>
    <cellStyle name="Porcentual 2 3 3 5 3 2" xfId="18285" xr:uid="{00000000-0005-0000-0000-000044A70000}"/>
    <cellStyle name="Porcentual 2 3 3 5 3 2 2" xfId="41629" xr:uid="{00000000-0005-0000-0000-000045A70000}"/>
    <cellStyle name="Porcentual 2 3 3 5 3 3" xfId="13130" xr:uid="{00000000-0005-0000-0000-000046A70000}"/>
    <cellStyle name="Porcentual 2 3 3 5 3 3 2" xfId="36314" xr:uid="{00000000-0005-0000-0000-000047A70000}"/>
    <cellStyle name="Porcentual 2 3 3 5 3 4" xfId="31004" xr:uid="{00000000-0005-0000-0000-000048A70000}"/>
    <cellStyle name="Porcentual 2 3 3 5 3 5" xfId="25689" xr:uid="{00000000-0005-0000-0000-000049A70000}"/>
    <cellStyle name="Porcentual 2 3 3 5 4" xfId="14911" xr:uid="{00000000-0005-0000-0000-00004AA70000}"/>
    <cellStyle name="Porcentual 2 3 3 5 4 2" xfId="38098" xr:uid="{00000000-0005-0000-0000-00004BA70000}"/>
    <cellStyle name="Porcentual 2 3 3 5 5" xfId="9602" xr:uid="{00000000-0005-0000-0000-00004CA70000}"/>
    <cellStyle name="Porcentual 2 3 3 5 5 2" xfId="32783" xr:uid="{00000000-0005-0000-0000-00004DA70000}"/>
    <cellStyle name="Porcentual 2 3 3 5 6" xfId="20229" xr:uid="{00000000-0005-0000-0000-00004EA70000}"/>
    <cellStyle name="Porcentual 2 3 3 5 6 2" xfId="27473" xr:uid="{00000000-0005-0000-0000-00004FA70000}"/>
    <cellStyle name="Porcentual 2 3 3 5 7" xfId="22158" xr:uid="{00000000-0005-0000-0000-000050A70000}"/>
    <cellStyle name="Porcentual 2 3 3 5 8" xfId="43424" xr:uid="{00000000-0005-0000-0000-000051A70000}"/>
    <cellStyle name="Porcentual 2 3 3 5 9" xfId="5825" xr:uid="{00000000-0005-0000-0000-000052A70000}"/>
    <cellStyle name="Porcentual 2 3 3 6" xfId="1447" xr:uid="{00000000-0005-0000-0000-000053A70000}"/>
    <cellStyle name="Porcentual 2 3 3 6 10" xfId="3396" xr:uid="{00000000-0005-0000-0000-000054A70000}"/>
    <cellStyle name="Porcentual 2 3 3 6 2" xfId="7013" xr:uid="{00000000-0005-0000-0000-000055A70000}"/>
    <cellStyle name="Porcentual 2 3 3 6 2 2" xfId="17385" xr:uid="{00000000-0005-0000-0000-000056A70000}"/>
    <cellStyle name="Porcentual 2 3 3 6 2 2 2" xfId="40673" xr:uid="{00000000-0005-0000-0000-000057A70000}"/>
    <cellStyle name="Porcentual 2 3 3 6 2 3" xfId="12175" xr:uid="{00000000-0005-0000-0000-000058A70000}"/>
    <cellStyle name="Porcentual 2 3 3 6 2 3 2" xfId="35358" xr:uid="{00000000-0005-0000-0000-000059A70000}"/>
    <cellStyle name="Porcentual 2 3 3 6 2 4" xfId="30048" xr:uid="{00000000-0005-0000-0000-00005AA70000}"/>
    <cellStyle name="Porcentual 2 3 3 6 2 5" xfId="24733" xr:uid="{00000000-0005-0000-0000-00005BA70000}"/>
    <cellStyle name="Porcentual 2 3 3 6 3" xfId="8674" xr:uid="{00000000-0005-0000-0000-00005CA70000}"/>
    <cellStyle name="Porcentual 2 3 3 6 3 2" xfId="19096" xr:uid="{00000000-0005-0000-0000-00005DA70000}"/>
    <cellStyle name="Porcentual 2 3 3 6 3 2 2" xfId="42441" xr:uid="{00000000-0005-0000-0000-00005EA70000}"/>
    <cellStyle name="Porcentual 2 3 3 6 3 3" xfId="13942" xr:uid="{00000000-0005-0000-0000-00005FA70000}"/>
    <cellStyle name="Porcentual 2 3 3 6 3 3 2" xfId="37126" xr:uid="{00000000-0005-0000-0000-000060A70000}"/>
    <cellStyle name="Porcentual 2 3 3 6 3 4" xfId="31816" xr:uid="{00000000-0005-0000-0000-000061A70000}"/>
    <cellStyle name="Porcentual 2 3 3 6 3 5" xfId="26501" xr:uid="{00000000-0005-0000-0000-000062A70000}"/>
    <cellStyle name="Porcentual 2 3 3 6 4" xfId="15723" xr:uid="{00000000-0005-0000-0000-000063A70000}"/>
    <cellStyle name="Porcentual 2 3 3 6 4 2" xfId="38910" xr:uid="{00000000-0005-0000-0000-000064A70000}"/>
    <cellStyle name="Porcentual 2 3 3 6 5" xfId="10414" xr:uid="{00000000-0005-0000-0000-000065A70000}"/>
    <cellStyle name="Porcentual 2 3 3 6 5 2" xfId="33595" xr:uid="{00000000-0005-0000-0000-000066A70000}"/>
    <cellStyle name="Porcentual 2 3 3 6 6" xfId="21041" xr:uid="{00000000-0005-0000-0000-000067A70000}"/>
    <cellStyle name="Porcentual 2 3 3 6 6 2" xfId="28285" xr:uid="{00000000-0005-0000-0000-000068A70000}"/>
    <cellStyle name="Porcentual 2 3 3 6 7" xfId="22970" xr:uid="{00000000-0005-0000-0000-000069A70000}"/>
    <cellStyle name="Porcentual 2 3 3 6 8" xfId="44236" xr:uid="{00000000-0005-0000-0000-00006AA70000}"/>
    <cellStyle name="Porcentual 2 3 3 6 9" xfId="5826" xr:uid="{00000000-0005-0000-0000-00006BA70000}"/>
    <cellStyle name="Porcentual 2 3 3 7" xfId="6081" xr:uid="{00000000-0005-0000-0000-00006CA70000}"/>
    <cellStyle name="Porcentual 2 3 3 7 2" xfId="16536" xr:uid="{00000000-0005-0000-0000-00006DA70000}"/>
    <cellStyle name="Porcentual 2 3 3 7 2 2" xfId="39727" xr:uid="{00000000-0005-0000-0000-00006EA70000}"/>
    <cellStyle name="Porcentual 2 3 3 7 3" xfId="11229" xr:uid="{00000000-0005-0000-0000-00006FA70000}"/>
    <cellStyle name="Porcentual 2 3 3 7 3 2" xfId="34412" xr:uid="{00000000-0005-0000-0000-000070A70000}"/>
    <cellStyle name="Porcentual 2 3 3 7 4" xfId="29102" xr:uid="{00000000-0005-0000-0000-000071A70000}"/>
    <cellStyle name="Porcentual 2 3 3 7 5" xfId="23787" xr:uid="{00000000-0005-0000-0000-000072A70000}"/>
    <cellStyle name="Porcentual 2 3 3 8" xfId="7825" xr:uid="{00000000-0005-0000-0000-000073A70000}"/>
    <cellStyle name="Porcentual 2 3 3 8 2" xfId="18152" xr:uid="{00000000-0005-0000-0000-000074A70000}"/>
    <cellStyle name="Porcentual 2 3 3 8 2 2" xfId="41495" xr:uid="{00000000-0005-0000-0000-000075A70000}"/>
    <cellStyle name="Porcentual 2 3 3 8 3" xfId="12996" xr:uid="{00000000-0005-0000-0000-000076A70000}"/>
    <cellStyle name="Porcentual 2 3 3 8 3 2" xfId="36180" xr:uid="{00000000-0005-0000-0000-000077A70000}"/>
    <cellStyle name="Porcentual 2 3 3 8 4" xfId="30870" xr:uid="{00000000-0005-0000-0000-000078A70000}"/>
    <cellStyle name="Porcentual 2 3 3 8 5" xfId="25555" xr:uid="{00000000-0005-0000-0000-000079A70000}"/>
    <cellStyle name="Porcentual 2 3 3 9" xfId="14777" xr:uid="{00000000-0005-0000-0000-00007AA70000}"/>
    <cellStyle name="Porcentual 2 3 3 9 2" xfId="37964" xr:uid="{00000000-0005-0000-0000-00007BA70000}"/>
    <cellStyle name="Porcentual 2 3 4" xfId="708" xr:uid="{00000000-0005-0000-0000-00007CA70000}"/>
    <cellStyle name="Porcentual 2 3 4 10" xfId="43509" xr:uid="{00000000-0005-0000-0000-00007DA70000}"/>
    <cellStyle name="Porcentual 2 3 4 11" xfId="5827" xr:uid="{00000000-0005-0000-0000-00007EA70000}"/>
    <cellStyle name="Porcentual 2 3 4 12" xfId="2669" xr:uid="{00000000-0005-0000-0000-00007FA70000}"/>
    <cellStyle name="Porcentual 2 3 4 2" xfId="1124" xr:uid="{00000000-0005-0000-0000-000080A70000}"/>
    <cellStyle name="Porcentual 2 3 4 2 10" xfId="5828" xr:uid="{00000000-0005-0000-0000-000081A70000}"/>
    <cellStyle name="Porcentual 2 3 4 2 11" xfId="3075" xr:uid="{00000000-0005-0000-0000-000082A70000}"/>
    <cellStyle name="Porcentual 2 3 4 2 2" xfId="1939" xr:uid="{00000000-0005-0000-0000-000083A70000}"/>
    <cellStyle name="Porcentual 2 3 4 2 2 10" xfId="3887" xr:uid="{00000000-0005-0000-0000-000084A70000}"/>
    <cellStyle name="Porcentual 2 3 4 2 2 2" xfId="7497" xr:uid="{00000000-0005-0000-0000-000085A70000}"/>
    <cellStyle name="Porcentual 2 3 4 2 2 2 2" xfId="17840" xr:uid="{00000000-0005-0000-0000-000086A70000}"/>
    <cellStyle name="Porcentual 2 3 4 2 2 2 2 2" xfId="41164" xr:uid="{00000000-0005-0000-0000-000087A70000}"/>
    <cellStyle name="Porcentual 2 3 4 2 2 2 3" xfId="12666" xr:uid="{00000000-0005-0000-0000-000088A70000}"/>
    <cellStyle name="Porcentual 2 3 4 2 2 2 3 2" xfId="35849" xr:uid="{00000000-0005-0000-0000-000089A70000}"/>
    <cellStyle name="Porcentual 2 3 4 2 2 2 4" xfId="30539" xr:uid="{00000000-0005-0000-0000-00008AA70000}"/>
    <cellStyle name="Porcentual 2 3 4 2 2 2 5" xfId="25224" xr:uid="{00000000-0005-0000-0000-00008BA70000}"/>
    <cellStyle name="Porcentual 2 3 4 2 2 3" xfId="9130" xr:uid="{00000000-0005-0000-0000-00008CA70000}"/>
    <cellStyle name="Porcentual 2 3 4 2 2 3 2" xfId="19587" xr:uid="{00000000-0005-0000-0000-00008DA70000}"/>
    <cellStyle name="Porcentual 2 3 4 2 2 3 2 2" xfId="42932" xr:uid="{00000000-0005-0000-0000-00008EA70000}"/>
    <cellStyle name="Porcentual 2 3 4 2 2 3 3" xfId="14433" xr:uid="{00000000-0005-0000-0000-00008FA70000}"/>
    <cellStyle name="Porcentual 2 3 4 2 2 3 3 2" xfId="37617" xr:uid="{00000000-0005-0000-0000-000090A70000}"/>
    <cellStyle name="Porcentual 2 3 4 2 2 3 4" xfId="32307" xr:uid="{00000000-0005-0000-0000-000091A70000}"/>
    <cellStyle name="Porcentual 2 3 4 2 2 3 5" xfId="26992" xr:uid="{00000000-0005-0000-0000-000092A70000}"/>
    <cellStyle name="Porcentual 2 3 4 2 2 4" xfId="16214" xr:uid="{00000000-0005-0000-0000-000093A70000}"/>
    <cellStyle name="Porcentual 2 3 4 2 2 4 2" xfId="39401" xr:uid="{00000000-0005-0000-0000-000094A70000}"/>
    <cellStyle name="Porcentual 2 3 4 2 2 5" xfId="10905" xr:uid="{00000000-0005-0000-0000-000095A70000}"/>
    <cellStyle name="Porcentual 2 3 4 2 2 5 2" xfId="34086" xr:uid="{00000000-0005-0000-0000-000096A70000}"/>
    <cellStyle name="Porcentual 2 3 4 2 2 6" xfId="21532" xr:uid="{00000000-0005-0000-0000-000097A70000}"/>
    <cellStyle name="Porcentual 2 3 4 2 2 6 2" xfId="28776" xr:uid="{00000000-0005-0000-0000-000098A70000}"/>
    <cellStyle name="Porcentual 2 3 4 2 2 7" xfId="23461" xr:uid="{00000000-0005-0000-0000-000099A70000}"/>
    <cellStyle name="Porcentual 2 3 4 2 2 8" xfId="44727" xr:uid="{00000000-0005-0000-0000-00009AA70000}"/>
    <cellStyle name="Porcentual 2 3 4 2 2 9" xfId="5829" xr:uid="{00000000-0005-0000-0000-00009BA70000}"/>
    <cellStyle name="Porcentual 2 3 4 2 3" xfId="6697" xr:uid="{00000000-0005-0000-0000-00009CA70000}"/>
    <cellStyle name="Porcentual 2 3 4 2 3 2" xfId="17088" xr:uid="{00000000-0005-0000-0000-00009DA70000}"/>
    <cellStyle name="Porcentual 2 3 4 2 3 2 2" xfId="40352" xr:uid="{00000000-0005-0000-0000-00009EA70000}"/>
    <cellStyle name="Porcentual 2 3 4 2 3 3" xfId="11854" xr:uid="{00000000-0005-0000-0000-00009FA70000}"/>
    <cellStyle name="Porcentual 2 3 4 2 3 3 2" xfId="35037" xr:uid="{00000000-0005-0000-0000-0000A0A70000}"/>
    <cellStyle name="Porcentual 2 3 4 2 3 4" xfId="29727" xr:uid="{00000000-0005-0000-0000-0000A1A70000}"/>
    <cellStyle name="Porcentual 2 3 4 2 3 5" xfId="24412" xr:uid="{00000000-0005-0000-0000-0000A2A70000}"/>
    <cellStyle name="Porcentual 2 3 4 2 4" xfId="8377" xr:uid="{00000000-0005-0000-0000-0000A3A70000}"/>
    <cellStyle name="Porcentual 2 3 4 2 4 2" xfId="18775" xr:uid="{00000000-0005-0000-0000-0000A4A70000}"/>
    <cellStyle name="Porcentual 2 3 4 2 4 2 2" xfId="42120" xr:uid="{00000000-0005-0000-0000-0000A5A70000}"/>
    <cellStyle name="Porcentual 2 3 4 2 4 3" xfId="13621" xr:uid="{00000000-0005-0000-0000-0000A6A70000}"/>
    <cellStyle name="Porcentual 2 3 4 2 4 3 2" xfId="36805" xr:uid="{00000000-0005-0000-0000-0000A7A70000}"/>
    <cellStyle name="Porcentual 2 3 4 2 4 4" xfId="31495" xr:uid="{00000000-0005-0000-0000-0000A8A70000}"/>
    <cellStyle name="Porcentual 2 3 4 2 4 5" xfId="26180" xr:uid="{00000000-0005-0000-0000-0000A9A70000}"/>
    <cellStyle name="Porcentual 2 3 4 2 5" xfId="15402" xr:uid="{00000000-0005-0000-0000-0000AAA70000}"/>
    <cellStyle name="Porcentual 2 3 4 2 5 2" xfId="38589" xr:uid="{00000000-0005-0000-0000-0000ABA70000}"/>
    <cellStyle name="Porcentual 2 3 4 2 6" xfId="10093" xr:uid="{00000000-0005-0000-0000-0000ACA70000}"/>
    <cellStyle name="Porcentual 2 3 4 2 6 2" xfId="33274" xr:uid="{00000000-0005-0000-0000-0000ADA70000}"/>
    <cellStyle name="Porcentual 2 3 4 2 7" xfId="20720" xr:uid="{00000000-0005-0000-0000-0000AEA70000}"/>
    <cellStyle name="Porcentual 2 3 4 2 7 2" xfId="27964" xr:uid="{00000000-0005-0000-0000-0000AFA70000}"/>
    <cellStyle name="Porcentual 2 3 4 2 8" xfId="22649" xr:uid="{00000000-0005-0000-0000-0000B0A70000}"/>
    <cellStyle name="Porcentual 2 3 4 2 9" xfId="43915" xr:uid="{00000000-0005-0000-0000-0000B1A70000}"/>
    <cellStyle name="Porcentual 2 3 4 3" xfId="1532" xr:uid="{00000000-0005-0000-0000-0000B2A70000}"/>
    <cellStyle name="Porcentual 2 3 4 3 10" xfId="3481" xr:uid="{00000000-0005-0000-0000-0000B3A70000}"/>
    <cellStyle name="Porcentual 2 3 4 3 2" xfId="7097" xr:uid="{00000000-0005-0000-0000-0000B4A70000}"/>
    <cellStyle name="Porcentual 2 3 4 3 2 2" xfId="17458" xr:uid="{00000000-0005-0000-0000-0000B5A70000}"/>
    <cellStyle name="Porcentual 2 3 4 3 2 2 2" xfId="40758" xr:uid="{00000000-0005-0000-0000-0000B6A70000}"/>
    <cellStyle name="Porcentual 2 3 4 3 2 3" xfId="12260" xr:uid="{00000000-0005-0000-0000-0000B7A70000}"/>
    <cellStyle name="Porcentual 2 3 4 3 2 3 2" xfId="35443" xr:uid="{00000000-0005-0000-0000-0000B8A70000}"/>
    <cellStyle name="Porcentual 2 3 4 3 2 4" xfId="30133" xr:uid="{00000000-0005-0000-0000-0000B9A70000}"/>
    <cellStyle name="Porcentual 2 3 4 3 2 5" xfId="24818" xr:uid="{00000000-0005-0000-0000-0000BAA70000}"/>
    <cellStyle name="Porcentual 2 3 4 3 3" xfId="8747" xr:uid="{00000000-0005-0000-0000-0000BBA70000}"/>
    <cellStyle name="Porcentual 2 3 4 3 3 2" xfId="19181" xr:uid="{00000000-0005-0000-0000-0000BCA70000}"/>
    <cellStyle name="Porcentual 2 3 4 3 3 2 2" xfId="42526" xr:uid="{00000000-0005-0000-0000-0000BDA70000}"/>
    <cellStyle name="Porcentual 2 3 4 3 3 3" xfId="14027" xr:uid="{00000000-0005-0000-0000-0000BEA70000}"/>
    <cellStyle name="Porcentual 2 3 4 3 3 3 2" xfId="37211" xr:uid="{00000000-0005-0000-0000-0000BFA70000}"/>
    <cellStyle name="Porcentual 2 3 4 3 3 4" xfId="31901" xr:uid="{00000000-0005-0000-0000-0000C0A70000}"/>
    <cellStyle name="Porcentual 2 3 4 3 3 5" xfId="26586" xr:uid="{00000000-0005-0000-0000-0000C1A70000}"/>
    <cellStyle name="Porcentual 2 3 4 3 4" xfId="15808" xr:uid="{00000000-0005-0000-0000-0000C2A70000}"/>
    <cellStyle name="Porcentual 2 3 4 3 4 2" xfId="38995" xr:uid="{00000000-0005-0000-0000-0000C3A70000}"/>
    <cellStyle name="Porcentual 2 3 4 3 5" xfId="10499" xr:uid="{00000000-0005-0000-0000-0000C4A70000}"/>
    <cellStyle name="Porcentual 2 3 4 3 5 2" xfId="33680" xr:uid="{00000000-0005-0000-0000-0000C5A70000}"/>
    <cellStyle name="Porcentual 2 3 4 3 6" xfId="21126" xr:uid="{00000000-0005-0000-0000-0000C6A70000}"/>
    <cellStyle name="Porcentual 2 3 4 3 6 2" xfId="28370" xr:uid="{00000000-0005-0000-0000-0000C7A70000}"/>
    <cellStyle name="Porcentual 2 3 4 3 7" xfId="23055" xr:uid="{00000000-0005-0000-0000-0000C8A70000}"/>
    <cellStyle name="Porcentual 2 3 4 3 8" xfId="44321" xr:uid="{00000000-0005-0000-0000-0000C9A70000}"/>
    <cellStyle name="Porcentual 2 3 4 3 9" xfId="5830" xr:uid="{00000000-0005-0000-0000-0000CAA70000}"/>
    <cellStyle name="Porcentual 2 3 4 4" xfId="6298" xr:uid="{00000000-0005-0000-0000-0000CBA70000}"/>
    <cellStyle name="Porcentual 2 3 4 4 2" xfId="16730" xr:uid="{00000000-0005-0000-0000-0000CCA70000}"/>
    <cellStyle name="Porcentual 2 3 4 4 2 2" xfId="39946" xr:uid="{00000000-0005-0000-0000-0000CDA70000}"/>
    <cellStyle name="Porcentual 2 3 4 4 3" xfId="11448" xr:uid="{00000000-0005-0000-0000-0000CEA70000}"/>
    <cellStyle name="Porcentual 2 3 4 4 3 2" xfId="34631" xr:uid="{00000000-0005-0000-0000-0000CFA70000}"/>
    <cellStyle name="Porcentual 2 3 4 4 4" xfId="29321" xr:uid="{00000000-0005-0000-0000-0000D0A70000}"/>
    <cellStyle name="Porcentual 2 3 4 4 5" xfId="24006" xr:uid="{00000000-0005-0000-0000-0000D1A70000}"/>
    <cellStyle name="Porcentual 2 3 4 5" xfId="8019" xr:uid="{00000000-0005-0000-0000-0000D2A70000}"/>
    <cellStyle name="Porcentual 2 3 4 5 2" xfId="18370" xr:uid="{00000000-0005-0000-0000-0000D3A70000}"/>
    <cellStyle name="Porcentual 2 3 4 5 2 2" xfId="41714" xr:uid="{00000000-0005-0000-0000-0000D4A70000}"/>
    <cellStyle name="Porcentual 2 3 4 5 3" xfId="13215" xr:uid="{00000000-0005-0000-0000-0000D5A70000}"/>
    <cellStyle name="Porcentual 2 3 4 5 3 2" xfId="36399" xr:uid="{00000000-0005-0000-0000-0000D6A70000}"/>
    <cellStyle name="Porcentual 2 3 4 5 4" xfId="31089" xr:uid="{00000000-0005-0000-0000-0000D7A70000}"/>
    <cellStyle name="Porcentual 2 3 4 5 5" xfId="25774" xr:uid="{00000000-0005-0000-0000-0000D8A70000}"/>
    <cellStyle name="Porcentual 2 3 4 6" xfId="14996" xr:uid="{00000000-0005-0000-0000-0000D9A70000}"/>
    <cellStyle name="Porcentual 2 3 4 6 2" xfId="38183" xr:uid="{00000000-0005-0000-0000-0000DAA70000}"/>
    <cellStyle name="Porcentual 2 3 4 7" xfId="9687" xr:uid="{00000000-0005-0000-0000-0000DBA70000}"/>
    <cellStyle name="Porcentual 2 3 4 7 2" xfId="32868" xr:uid="{00000000-0005-0000-0000-0000DCA70000}"/>
    <cellStyle name="Porcentual 2 3 4 8" xfId="20314" xr:uid="{00000000-0005-0000-0000-0000DDA70000}"/>
    <cellStyle name="Porcentual 2 3 4 8 2" xfId="27558" xr:uid="{00000000-0005-0000-0000-0000DEA70000}"/>
    <cellStyle name="Porcentual 2 3 4 9" xfId="22243" xr:uid="{00000000-0005-0000-0000-0000DFA70000}"/>
    <cellStyle name="Porcentual 2 3 5" xfId="845" xr:uid="{00000000-0005-0000-0000-0000E0A70000}"/>
    <cellStyle name="Porcentual 2 3 5 10" xfId="43638" xr:uid="{00000000-0005-0000-0000-0000E1A70000}"/>
    <cellStyle name="Porcentual 2 3 5 11" xfId="5831" xr:uid="{00000000-0005-0000-0000-0000E2A70000}"/>
    <cellStyle name="Porcentual 2 3 5 12" xfId="2798" xr:uid="{00000000-0005-0000-0000-0000E3A70000}"/>
    <cellStyle name="Porcentual 2 3 5 2" xfId="1253" xr:uid="{00000000-0005-0000-0000-0000E4A70000}"/>
    <cellStyle name="Porcentual 2 3 5 2 10" xfId="5832" xr:uid="{00000000-0005-0000-0000-0000E5A70000}"/>
    <cellStyle name="Porcentual 2 3 5 2 11" xfId="3204" xr:uid="{00000000-0005-0000-0000-0000E6A70000}"/>
    <cellStyle name="Porcentual 2 3 5 2 2" xfId="2068" xr:uid="{00000000-0005-0000-0000-0000E7A70000}"/>
    <cellStyle name="Porcentual 2 3 5 2 2 10" xfId="4016" xr:uid="{00000000-0005-0000-0000-0000E8A70000}"/>
    <cellStyle name="Porcentual 2 3 5 2 2 2" xfId="7624" xr:uid="{00000000-0005-0000-0000-0000E9A70000}"/>
    <cellStyle name="Porcentual 2 3 5 2 2 2 2" xfId="17957" xr:uid="{00000000-0005-0000-0000-0000EAA70000}"/>
    <cellStyle name="Porcentual 2 3 5 2 2 2 2 2" xfId="41293" xr:uid="{00000000-0005-0000-0000-0000EBA70000}"/>
    <cellStyle name="Porcentual 2 3 5 2 2 2 3" xfId="12795" xr:uid="{00000000-0005-0000-0000-0000ECA70000}"/>
    <cellStyle name="Porcentual 2 3 5 2 2 2 3 2" xfId="35978" xr:uid="{00000000-0005-0000-0000-0000EDA70000}"/>
    <cellStyle name="Porcentual 2 3 5 2 2 2 4" xfId="30668" xr:uid="{00000000-0005-0000-0000-0000EEA70000}"/>
    <cellStyle name="Porcentual 2 3 5 2 2 2 5" xfId="25353" xr:uid="{00000000-0005-0000-0000-0000EFA70000}"/>
    <cellStyle name="Porcentual 2 3 5 2 2 3" xfId="9247" xr:uid="{00000000-0005-0000-0000-0000F0A70000}"/>
    <cellStyle name="Porcentual 2 3 5 2 2 3 2" xfId="19716" xr:uid="{00000000-0005-0000-0000-0000F1A70000}"/>
    <cellStyle name="Porcentual 2 3 5 2 2 3 2 2" xfId="43061" xr:uid="{00000000-0005-0000-0000-0000F2A70000}"/>
    <cellStyle name="Porcentual 2 3 5 2 2 3 3" xfId="14562" xr:uid="{00000000-0005-0000-0000-0000F3A70000}"/>
    <cellStyle name="Porcentual 2 3 5 2 2 3 3 2" xfId="37746" xr:uid="{00000000-0005-0000-0000-0000F4A70000}"/>
    <cellStyle name="Porcentual 2 3 5 2 2 3 4" xfId="32436" xr:uid="{00000000-0005-0000-0000-0000F5A70000}"/>
    <cellStyle name="Porcentual 2 3 5 2 2 3 5" xfId="27121" xr:uid="{00000000-0005-0000-0000-0000F6A70000}"/>
    <cellStyle name="Porcentual 2 3 5 2 2 4" xfId="16343" xr:uid="{00000000-0005-0000-0000-0000F7A70000}"/>
    <cellStyle name="Porcentual 2 3 5 2 2 4 2" xfId="39530" xr:uid="{00000000-0005-0000-0000-0000F8A70000}"/>
    <cellStyle name="Porcentual 2 3 5 2 2 5" xfId="11034" xr:uid="{00000000-0005-0000-0000-0000F9A70000}"/>
    <cellStyle name="Porcentual 2 3 5 2 2 5 2" xfId="34215" xr:uid="{00000000-0005-0000-0000-0000FAA70000}"/>
    <cellStyle name="Porcentual 2 3 5 2 2 6" xfId="21661" xr:uid="{00000000-0005-0000-0000-0000FBA70000}"/>
    <cellStyle name="Porcentual 2 3 5 2 2 6 2" xfId="28905" xr:uid="{00000000-0005-0000-0000-0000FCA70000}"/>
    <cellStyle name="Porcentual 2 3 5 2 2 7" xfId="23590" xr:uid="{00000000-0005-0000-0000-0000FDA70000}"/>
    <cellStyle name="Porcentual 2 3 5 2 2 8" xfId="44856" xr:uid="{00000000-0005-0000-0000-0000FEA70000}"/>
    <cellStyle name="Porcentual 2 3 5 2 2 9" xfId="5833" xr:uid="{00000000-0005-0000-0000-0000FFA70000}"/>
    <cellStyle name="Porcentual 2 3 5 2 3" xfId="6824" xr:uid="{00000000-0005-0000-0000-000000A80000}"/>
    <cellStyle name="Porcentual 2 3 5 2 3 2" xfId="17193" xr:uid="{00000000-0005-0000-0000-000001A80000}"/>
    <cellStyle name="Porcentual 2 3 5 2 3 2 2" xfId="40481" xr:uid="{00000000-0005-0000-0000-000002A80000}"/>
    <cellStyle name="Porcentual 2 3 5 2 3 3" xfId="11983" xr:uid="{00000000-0005-0000-0000-000003A80000}"/>
    <cellStyle name="Porcentual 2 3 5 2 3 3 2" xfId="35166" xr:uid="{00000000-0005-0000-0000-000004A80000}"/>
    <cellStyle name="Porcentual 2 3 5 2 3 4" xfId="29856" xr:uid="{00000000-0005-0000-0000-000005A80000}"/>
    <cellStyle name="Porcentual 2 3 5 2 3 5" xfId="24541" xr:uid="{00000000-0005-0000-0000-000006A80000}"/>
    <cellStyle name="Porcentual 2 3 5 2 4" xfId="8482" xr:uid="{00000000-0005-0000-0000-000007A80000}"/>
    <cellStyle name="Porcentual 2 3 5 2 4 2" xfId="18904" xr:uid="{00000000-0005-0000-0000-000008A80000}"/>
    <cellStyle name="Porcentual 2 3 5 2 4 2 2" xfId="42249" xr:uid="{00000000-0005-0000-0000-000009A80000}"/>
    <cellStyle name="Porcentual 2 3 5 2 4 3" xfId="13750" xr:uid="{00000000-0005-0000-0000-00000AA80000}"/>
    <cellStyle name="Porcentual 2 3 5 2 4 3 2" xfId="36934" xr:uid="{00000000-0005-0000-0000-00000BA80000}"/>
    <cellStyle name="Porcentual 2 3 5 2 4 4" xfId="31624" xr:uid="{00000000-0005-0000-0000-00000CA80000}"/>
    <cellStyle name="Porcentual 2 3 5 2 4 5" xfId="26309" xr:uid="{00000000-0005-0000-0000-00000DA80000}"/>
    <cellStyle name="Porcentual 2 3 5 2 5" xfId="15531" xr:uid="{00000000-0005-0000-0000-00000EA80000}"/>
    <cellStyle name="Porcentual 2 3 5 2 5 2" xfId="38718" xr:uid="{00000000-0005-0000-0000-00000FA80000}"/>
    <cellStyle name="Porcentual 2 3 5 2 6" xfId="10222" xr:uid="{00000000-0005-0000-0000-000010A80000}"/>
    <cellStyle name="Porcentual 2 3 5 2 6 2" xfId="33403" xr:uid="{00000000-0005-0000-0000-000011A80000}"/>
    <cellStyle name="Porcentual 2 3 5 2 7" xfId="20849" xr:uid="{00000000-0005-0000-0000-000012A80000}"/>
    <cellStyle name="Porcentual 2 3 5 2 7 2" xfId="28093" xr:uid="{00000000-0005-0000-0000-000013A80000}"/>
    <cellStyle name="Porcentual 2 3 5 2 8" xfId="22778" xr:uid="{00000000-0005-0000-0000-000014A80000}"/>
    <cellStyle name="Porcentual 2 3 5 2 9" xfId="44044" xr:uid="{00000000-0005-0000-0000-000015A80000}"/>
    <cellStyle name="Porcentual 2 3 5 3" xfId="1661" xr:uid="{00000000-0005-0000-0000-000016A80000}"/>
    <cellStyle name="Porcentual 2 3 5 3 10" xfId="3610" xr:uid="{00000000-0005-0000-0000-000017A80000}"/>
    <cellStyle name="Porcentual 2 3 5 3 2" xfId="7224" xr:uid="{00000000-0005-0000-0000-000018A80000}"/>
    <cellStyle name="Porcentual 2 3 5 3 2 2" xfId="17575" xr:uid="{00000000-0005-0000-0000-000019A80000}"/>
    <cellStyle name="Porcentual 2 3 5 3 2 2 2" xfId="40887" xr:uid="{00000000-0005-0000-0000-00001AA80000}"/>
    <cellStyle name="Porcentual 2 3 5 3 2 3" xfId="12389" xr:uid="{00000000-0005-0000-0000-00001BA80000}"/>
    <cellStyle name="Porcentual 2 3 5 3 2 3 2" xfId="35572" xr:uid="{00000000-0005-0000-0000-00001CA80000}"/>
    <cellStyle name="Porcentual 2 3 5 3 2 4" xfId="30262" xr:uid="{00000000-0005-0000-0000-00001DA80000}"/>
    <cellStyle name="Porcentual 2 3 5 3 2 5" xfId="24947" xr:uid="{00000000-0005-0000-0000-00001EA80000}"/>
    <cellStyle name="Porcentual 2 3 5 3 3" xfId="8864" xr:uid="{00000000-0005-0000-0000-00001FA80000}"/>
    <cellStyle name="Porcentual 2 3 5 3 3 2" xfId="19310" xr:uid="{00000000-0005-0000-0000-000020A80000}"/>
    <cellStyle name="Porcentual 2 3 5 3 3 2 2" xfId="42655" xr:uid="{00000000-0005-0000-0000-000021A80000}"/>
    <cellStyle name="Porcentual 2 3 5 3 3 3" xfId="14156" xr:uid="{00000000-0005-0000-0000-000022A80000}"/>
    <cellStyle name="Porcentual 2 3 5 3 3 3 2" xfId="37340" xr:uid="{00000000-0005-0000-0000-000023A80000}"/>
    <cellStyle name="Porcentual 2 3 5 3 3 4" xfId="32030" xr:uid="{00000000-0005-0000-0000-000024A80000}"/>
    <cellStyle name="Porcentual 2 3 5 3 3 5" xfId="26715" xr:uid="{00000000-0005-0000-0000-000025A80000}"/>
    <cellStyle name="Porcentual 2 3 5 3 4" xfId="15937" xr:uid="{00000000-0005-0000-0000-000026A80000}"/>
    <cellStyle name="Porcentual 2 3 5 3 4 2" xfId="39124" xr:uid="{00000000-0005-0000-0000-000027A80000}"/>
    <cellStyle name="Porcentual 2 3 5 3 5" xfId="10628" xr:uid="{00000000-0005-0000-0000-000028A80000}"/>
    <cellStyle name="Porcentual 2 3 5 3 5 2" xfId="33809" xr:uid="{00000000-0005-0000-0000-000029A80000}"/>
    <cellStyle name="Porcentual 2 3 5 3 6" xfId="21255" xr:uid="{00000000-0005-0000-0000-00002AA80000}"/>
    <cellStyle name="Porcentual 2 3 5 3 6 2" xfId="28499" xr:uid="{00000000-0005-0000-0000-00002BA80000}"/>
    <cellStyle name="Porcentual 2 3 5 3 7" xfId="23184" xr:uid="{00000000-0005-0000-0000-00002CA80000}"/>
    <cellStyle name="Porcentual 2 3 5 3 8" xfId="44450" xr:uid="{00000000-0005-0000-0000-00002DA80000}"/>
    <cellStyle name="Porcentual 2 3 5 3 9" xfId="5834" xr:uid="{00000000-0005-0000-0000-00002EA80000}"/>
    <cellStyle name="Porcentual 2 3 5 4" xfId="6425" xr:uid="{00000000-0005-0000-0000-00002FA80000}"/>
    <cellStyle name="Porcentual 2 3 5 4 2" xfId="16835" xr:uid="{00000000-0005-0000-0000-000030A80000}"/>
    <cellStyle name="Porcentual 2 3 5 4 2 2" xfId="40075" xr:uid="{00000000-0005-0000-0000-000031A80000}"/>
    <cellStyle name="Porcentual 2 3 5 4 3" xfId="11577" xr:uid="{00000000-0005-0000-0000-000032A80000}"/>
    <cellStyle name="Porcentual 2 3 5 4 3 2" xfId="34760" xr:uid="{00000000-0005-0000-0000-000033A80000}"/>
    <cellStyle name="Porcentual 2 3 5 4 4" xfId="29450" xr:uid="{00000000-0005-0000-0000-000034A80000}"/>
    <cellStyle name="Porcentual 2 3 5 4 5" xfId="24135" xr:uid="{00000000-0005-0000-0000-000035A80000}"/>
    <cellStyle name="Porcentual 2 3 5 5" xfId="8124" xr:uid="{00000000-0005-0000-0000-000036A80000}"/>
    <cellStyle name="Porcentual 2 3 5 5 2" xfId="18499" xr:uid="{00000000-0005-0000-0000-000037A80000}"/>
    <cellStyle name="Porcentual 2 3 5 5 2 2" xfId="41843" xr:uid="{00000000-0005-0000-0000-000038A80000}"/>
    <cellStyle name="Porcentual 2 3 5 5 3" xfId="13344" xr:uid="{00000000-0005-0000-0000-000039A80000}"/>
    <cellStyle name="Porcentual 2 3 5 5 3 2" xfId="36528" xr:uid="{00000000-0005-0000-0000-00003AA80000}"/>
    <cellStyle name="Porcentual 2 3 5 5 4" xfId="31218" xr:uid="{00000000-0005-0000-0000-00003BA80000}"/>
    <cellStyle name="Porcentual 2 3 5 5 5" xfId="25903" xr:uid="{00000000-0005-0000-0000-00003CA80000}"/>
    <cellStyle name="Porcentual 2 3 5 6" xfId="15125" xr:uid="{00000000-0005-0000-0000-00003DA80000}"/>
    <cellStyle name="Porcentual 2 3 5 6 2" xfId="38312" xr:uid="{00000000-0005-0000-0000-00003EA80000}"/>
    <cellStyle name="Porcentual 2 3 5 7" xfId="9816" xr:uid="{00000000-0005-0000-0000-00003FA80000}"/>
    <cellStyle name="Porcentual 2 3 5 7 2" xfId="32997" xr:uid="{00000000-0005-0000-0000-000040A80000}"/>
    <cellStyle name="Porcentual 2 3 5 8" xfId="20443" xr:uid="{00000000-0005-0000-0000-000041A80000}"/>
    <cellStyle name="Porcentual 2 3 5 8 2" xfId="27687" xr:uid="{00000000-0005-0000-0000-000042A80000}"/>
    <cellStyle name="Porcentual 2 3 5 9" xfId="22372" xr:uid="{00000000-0005-0000-0000-000043A80000}"/>
    <cellStyle name="Porcentual 2 3 6" xfId="989" xr:uid="{00000000-0005-0000-0000-000044A80000}"/>
    <cellStyle name="Porcentual 2 3 6 10" xfId="5835" xr:uid="{00000000-0005-0000-0000-000045A80000}"/>
    <cellStyle name="Porcentual 2 3 6 11" xfId="2940" xr:uid="{00000000-0005-0000-0000-000046A80000}"/>
    <cellStyle name="Porcentual 2 3 6 2" xfId="1804" xr:uid="{00000000-0005-0000-0000-000047A80000}"/>
    <cellStyle name="Porcentual 2 3 6 2 10" xfId="3752" xr:uid="{00000000-0005-0000-0000-000048A80000}"/>
    <cellStyle name="Porcentual 2 3 6 2 2" xfId="7364" xr:uid="{00000000-0005-0000-0000-000049A80000}"/>
    <cellStyle name="Porcentual 2 3 6 2 2 2" xfId="17717" xr:uid="{00000000-0005-0000-0000-00004AA80000}"/>
    <cellStyle name="Porcentual 2 3 6 2 2 2 2" xfId="41029" xr:uid="{00000000-0005-0000-0000-00004BA80000}"/>
    <cellStyle name="Porcentual 2 3 6 2 2 3" xfId="12531" xr:uid="{00000000-0005-0000-0000-00004CA80000}"/>
    <cellStyle name="Porcentual 2 3 6 2 2 3 2" xfId="35714" xr:uid="{00000000-0005-0000-0000-00004DA80000}"/>
    <cellStyle name="Porcentual 2 3 6 2 2 4" xfId="30404" xr:uid="{00000000-0005-0000-0000-00004EA80000}"/>
    <cellStyle name="Porcentual 2 3 6 2 2 5" xfId="25089" xr:uid="{00000000-0005-0000-0000-00004FA80000}"/>
    <cellStyle name="Porcentual 2 3 6 2 3" xfId="9007" xr:uid="{00000000-0005-0000-0000-000050A80000}"/>
    <cellStyle name="Porcentual 2 3 6 2 3 2" xfId="19452" xr:uid="{00000000-0005-0000-0000-000051A80000}"/>
    <cellStyle name="Porcentual 2 3 6 2 3 2 2" xfId="42797" xr:uid="{00000000-0005-0000-0000-000052A80000}"/>
    <cellStyle name="Porcentual 2 3 6 2 3 3" xfId="14298" xr:uid="{00000000-0005-0000-0000-000053A80000}"/>
    <cellStyle name="Porcentual 2 3 6 2 3 3 2" xfId="37482" xr:uid="{00000000-0005-0000-0000-000054A80000}"/>
    <cellStyle name="Porcentual 2 3 6 2 3 4" xfId="32172" xr:uid="{00000000-0005-0000-0000-000055A80000}"/>
    <cellStyle name="Porcentual 2 3 6 2 3 5" xfId="26857" xr:uid="{00000000-0005-0000-0000-000056A80000}"/>
    <cellStyle name="Porcentual 2 3 6 2 4" xfId="16079" xr:uid="{00000000-0005-0000-0000-000057A80000}"/>
    <cellStyle name="Porcentual 2 3 6 2 4 2" xfId="39266" xr:uid="{00000000-0005-0000-0000-000058A80000}"/>
    <cellStyle name="Porcentual 2 3 6 2 5" xfId="10770" xr:uid="{00000000-0005-0000-0000-000059A80000}"/>
    <cellStyle name="Porcentual 2 3 6 2 5 2" xfId="33951" xr:uid="{00000000-0005-0000-0000-00005AA80000}"/>
    <cellStyle name="Porcentual 2 3 6 2 6" xfId="21397" xr:uid="{00000000-0005-0000-0000-00005BA80000}"/>
    <cellStyle name="Porcentual 2 3 6 2 6 2" xfId="28641" xr:uid="{00000000-0005-0000-0000-00005CA80000}"/>
    <cellStyle name="Porcentual 2 3 6 2 7" xfId="23326" xr:uid="{00000000-0005-0000-0000-00005DA80000}"/>
    <cellStyle name="Porcentual 2 3 6 2 8" xfId="44592" xr:uid="{00000000-0005-0000-0000-00005EA80000}"/>
    <cellStyle name="Porcentual 2 3 6 2 9" xfId="5836" xr:uid="{00000000-0005-0000-0000-00005FA80000}"/>
    <cellStyle name="Porcentual 2 3 6 3" xfId="6564" xr:uid="{00000000-0005-0000-0000-000060A80000}"/>
    <cellStyle name="Porcentual 2 3 6 3 2" xfId="16965" xr:uid="{00000000-0005-0000-0000-000061A80000}"/>
    <cellStyle name="Porcentual 2 3 6 3 2 2" xfId="40217" xr:uid="{00000000-0005-0000-0000-000062A80000}"/>
    <cellStyle name="Porcentual 2 3 6 3 3" xfId="11719" xr:uid="{00000000-0005-0000-0000-000063A80000}"/>
    <cellStyle name="Porcentual 2 3 6 3 3 2" xfId="34902" xr:uid="{00000000-0005-0000-0000-000064A80000}"/>
    <cellStyle name="Porcentual 2 3 6 3 4" xfId="29592" xr:uid="{00000000-0005-0000-0000-000065A80000}"/>
    <cellStyle name="Porcentual 2 3 6 3 5" xfId="24277" xr:uid="{00000000-0005-0000-0000-000066A80000}"/>
    <cellStyle name="Porcentual 2 3 6 4" xfId="8254" xr:uid="{00000000-0005-0000-0000-000067A80000}"/>
    <cellStyle name="Porcentual 2 3 6 4 2" xfId="18640" xr:uid="{00000000-0005-0000-0000-000068A80000}"/>
    <cellStyle name="Porcentual 2 3 6 4 2 2" xfId="41985" xr:uid="{00000000-0005-0000-0000-000069A80000}"/>
    <cellStyle name="Porcentual 2 3 6 4 3" xfId="13486" xr:uid="{00000000-0005-0000-0000-00006AA80000}"/>
    <cellStyle name="Porcentual 2 3 6 4 3 2" xfId="36670" xr:uid="{00000000-0005-0000-0000-00006BA80000}"/>
    <cellStyle name="Porcentual 2 3 6 4 4" xfId="31360" xr:uid="{00000000-0005-0000-0000-00006CA80000}"/>
    <cellStyle name="Porcentual 2 3 6 4 5" xfId="26045" xr:uid="{00000000-0005-0000-0000-00006DA80000}"/>
    <cellStyle name="Porcentual 2 3 6 5" xfId="15267" xr:uid="{00000000-0005-0000-0000-00006EA80000}"/>
    <cellStyle name="Porcentual 2 3 6 5 2" xfId="38454" xr:uid="{00000000-0005-0000-0000-00006FA80000}"/>
    <cellStyle name="Porcentual 2 3 6 6" xfId="9958" xr:uid="{00000000-0005-0000-0000-000070A80000}"/>
    <cellStyle name="Porcentual 2 3 6 6 2" xfId="33139" xr:uid="{00000000-0005-0000-0000-000071A80000}"/>
    <cellStyle name="Porcentual 2 3 6 7" xfId="20585" xr:uid="{00000000-0005-0000-0000-000072A80000}"/>
    <cellStyle name="Porcentual 2 3 6 7 2" xfId="27829" xr:uid="{00000000-0005-0000-0000-000073A80000}"/>
    <cellStyle name="Porcentual 2 3 6 8" xfId="22514" xr:uid="{00000000-0005-0000-0000-000074A80000}"/>
    <cellStyle name="Porcentual 2 3 6 9" xfId="43780" xr:uid="{00000000-0005-0000-0000-000075A80000}"/>
    <cellStyle name="Porcentual 2 3 7" xfId="570" xr:uid="{00000000-0005-0000-0000-000076A80000}"/>
    <cellStyle name="Porcentual 2 3 7 10" xfId="2534" xr:uid="{00000000-0005-0000-0000-000077A80000}"/>
    <cellStyle name="Porcentual 2 3 7 2" xfId="6165" xr:uid="{00000000-0005-0000-0000-000078A80000}"/>
    <cellStyle name="Porcentual 2 3 7 2 2" xfId="16607" xr:uid="{00000000-0005-0000-0000-000079A80000}"/>
    <cellStyle name="Porcentual 2 3 7 2 2 2" xfId="39811" xr:uid="{00000000-0005-0000-0000-00007AA80000}"/>
    <cellStyle name="Porcentual 2 3 7 2 3" xfId="11313" xr:uid="{00000000-0005-0000-0000-00007BA80000}"/>
    <cellStyle name="Porcentual 2 3 7 2 3 2" xfId="34496" xr:uid="{00000000-0005-0000-0000-00007CA80000}"/>
    <cellStyle name="Porcentual 2 3 7 2 4" xfId="29186" xr:uid="{00000000-0005-0000-0000-00007DA80000}"/>
    <cellStyle name="Porcentual 2 3 7 2 5" xfId="23871" xr:uid="{00000000-0005-0000-0000-00007EA80000}"/>
    <cellStyle name="Porcentual 2 3 7 3" xfId="7896" xr:uid="{00000000-0005-0000-0000-00007FA80000}"/>
    <cellStyle name="Porcentual 2 3 7 3 2" xfId="18235" xr:uid="{00000000-0005-0000-0000-000080A80000}"/>
    <cellStyle name="Porcentual 2 3 7 3 2 2" xfId="41579" xr:uid="{00000000-0005-0000-0000-000081A80000}"/>
    <cellStyle name="Porcentual 2 3 7 3 3" xfId="13080" xr:uid="{00000000-0005-0000-0000-000082A80000}"/>
    <cellStyle name="Porcentual 2 3 7 3 3 2" xfId="36264" xr:uid="{00000000-0005-0000-0000-000083A80000}"/>
    <cellStyle name="Porcentual 2 3 7 3 4" xfId="30954" xr:uid="{00000000-0005-0000-0000-000084A80000}"/>
    <cellStyle name="Porcentual 2 3 7 3 5" xfId="25639" xr:uid="{00000000-0005-0000-0000-000085A80000}"/>
    <cellStyle name="Porcentual 2 3 7 4" xfId="14861" xr:uid="{00000000-0005-0000-0000-000086A80000}"/>
    <cellStyle name="Porcentual 2 3 7 4 2" xfId="38048" xr:uid="{00000000-0005-0000-0000-000087A80000}"/>
    <cellStyle name="Porcentual 2 3 7 5" xfId="9552" xr:uid="{00000000-0005-0000-0000-000088A80000}"/>
    <cellStyle name="Porcentual 2 3 7 5 2" xfId="32733" xr:uid="{00000000-0005-0000-0000-000089A80000}"/>
    <cellStyle name="Porcentual 2 3 7 6" xfId="20179" xr:uid="{00000000-0005-0000-0000-00008AA80000}"/>
    <cellStyle name="Porcentual 2 3 7 6 2" xfId="27423" xr:uid="{00000000-0005-0000-0000-00008BA80000}"/>
    <cellStyle name="Porcentual 2 3 7 7" xfId="22108" xr:uid="{00000000-0005-0000-0000-00008CA80000}"/>
    <cellStyle name="Porcentual 2 3 7 8" xfId="43374" xr:uid="{00000000-0005-0000-0000-00008DA80000}"/>
    <cellStyle name="Porcentual 2 3 7 9" xfId="5837" xr:uid="{00000000-0005-0000-0000-00008EA80000}"/>
    <cellStyle name="Porcentual 2 3 8" xfId="1397" xr:uid="{00000000-0005-0000-0000-00008FA80000}"/>
    <cellStyle name="Porcentual 2 3 8 10" xfId="3346" xr:uid="{00000000-0005-0000-0000-000090A80000}"/>
    <cellStyle name="Porcentual 2 3 8 2" xfId="6964" xr:uid="{00000000-0005-0000-0000-000091A80000}"/>
    <cellStyle name="Porcentual 2 3 8 2 2" xfId="17335" xr:uid="{00000000-0005-0000-0000-000092A80000}"/>
    <cellStyle name="Porcentual 2 3 8 2 2 2" xfId="40623" xr:uid="{00000000-0005-0000-0000-000093A80000}"/>
    <cellStyle name="Porcentual 2 3 8 2 3" xfId="12125" xr:uid="{00000000-0005-0000-0000-000094A80000}"/>
    <cellStyle name="Porcentual 2 3 8 2 3 2" xfId="35308" xr:uid="{00000000-0005-0000-0000-000095A80000}"/>
    <cellStyle name="Porcentual 2 3 8 2 4" xfId="29998" xr:uid="{00000000-0005-0000-0000-000096A80000}"/>
    <cellStyle name="Porcentual 2 3 8 2 5" xfId="24683" xr:uid="{00000000-0005-0000-0000-000097A80000}"/>
    <cellStyle name="Porcentual 2 3 8 3" xfId="8624" xr:uid="{00000000-0005-0000-0000-000098A80000}"/>
    <cellStyle name="Porcentual 2 3 8 3 2" xfId="19046" xr:uid="{00000000-0005-0000-0000-000099A80000}"/>
    <cellStyle name="Porcentual 2 3 8 3 2 2" xfId="42391" xr:uid="{00000000-0005-0000-0000-00009AA80000}"/>
    <cellStyle name="Porcentual 2 3 8 3 3" xfId="13892" xr:uid="{00000000-0005-0000-0000-00009BA80000}"/>
    <cellStyle name="Porcentual 2 3 8 3 3 2" xfId="37076" xr:uid="{00000000-0005-0000-0000-00009CA80000}"/>
    <cellStyle name="Porcentual 2 3 8 3 4" xfId="31766" xr:uid="{00000000-0005-0000-0000-00009DA80000}"/>
    <cellStyle name="Porcentual 2 3 8 3 5" xfId="26451" xr:uid="{00000000-0005-0000-0000-00009EA80000}"/>
    <cellStyle name="Porcentual 2 3 8 4" xfId="15673" xr:uid="{00000000-0005-0000-0000-00009FA80000}"/>
    <cellStyle name="Porcentual 2 3 8 4 2" xfId="38860" xr:uid="{00000000-0005-0000-0000-0000A0A80000}"/>
    <cellStyle name="Porcentual 2 3 8 5" xfId="10364" xr:uid="{00000000-0005-0000-0000-0000A1A80000}"/>
    <cellStyle name="Porcentual 2 3 8 5 2" xfId="33545" xr:uid="{00000000-0005-0000-0000-0000A2A80000}"/>
    <cellStyle name="Porcentual 2 3 8 6" xfId="20991" xr:uid="{00000000-0005-0000-0000-0000A3A80000}"/>
    <cellStyle name="Porcentual 2 3 8 6 2" xfId="28235" xr:uid="{00000000-0005-0000-0000-0000A4A80000}"/>
    <cellStyle name="Porcentual 2 3 8 7" xfId="22920" xr:uid="{00000000-0005-0000-0000-0000A5A80000}"/>
    <cellStyle name="Porcentual 2 3 8 8" xfId="44186" xr:uid="{00000000-0005-0000-0000-0000A6A80000}"/>
    <cellStyle name="Porcentual 2 3 8 9" xfId="5838" xr:uid="{00000000-0005-0000-0000-0000A7A80000}"/>
    <cellStyle name="Porcentual 2 3 9" xfId="6033" xr:uid="{00000000-0005-0000-0000-0000A8A80000}"/>
    <cellStyle name="Porcentual 2 3 9 2" xfId="16487" xr:uid="{00000000-0005-0000-0000-0000A9A80000}"/>
    <cellStyle name="Porcentual 2 3 9 2 2" xfId="39677" xr:uid="{00000000-0005-0000-0000-0000AAA80000}"/>
    <cellStyle name="Porcentual 2 3 9 3" xfId="11179" xr:uid="{00000000-0005-0000-0000-0000ABA80000}"/>
    <cellStyle name="Porcentual 2 3 9 3 2" xfId="34362" xr:uid="{00000000-0005-0000-0000-0000ACA80000}"/>
    <cellStyle name="Porcentual 2 3 9 4" xfId="29052" xr:uid="{00000000-0005-0000-0000-0000ADA80000}"/>
    <cellStyle name="Porcentual 2 3 9 5" xfId="23737" xr:uid="{00000000-0005-0000-0000-0000AEA80000}"/>
    <cellStyle name="Porcentual 2 4" xfId="444" xr:uid="{00000000-0005-0000-0000-0000AFA80000}"/>
    <cellStyle name="Porcentual 2 4 10" xfId="14733" xr:uid="{00000000-0005-0000-0000-0000B0A80000}"/>
    <cellStyle name="Porcentual 2 4 10 2" xfId="37920" xr:uid="{00000000-0005-0000-0000-0000B1A80000}"/>
    <cellStyle name="Porcentual 2 4 11" xfId="9424" xr:uid="{00000000-0005-0000-0000-0000B2A80000}"/>
    <cellStyle name="Porcentual 2 4 11 2" xfId="32605" xr:uid="{00000000-0005-0000-0000-0000B3A80000}"/>
    <cellStyle name="Porcentual 2 4 12" xfId="20054" xr:uid="{00000000-0005-0000-0000-0000B4A80000}"/>
    <cellStyle name="Porcentual 2 4 12 2" xfId="27295" xr:uid="{00000000-0005-0000-0000-0000B5A80000}"/>
    <cellStyle name="Porcentual 2 4 13" xfId="21980" xr:uid="{00000000-0005-0000-0000-0000B6A80000}"/>
    <cellStyle name="Porcentual 2 4 14" xfId="43249" xr:uid="{00000000-0005-0000-0000-0000B7A80000}"/>
    <cellStyle name="Porcentual 2 4 15" xfId="5839" xr:uid="{00000000-0005-0000-0000-0000B8A80000}"/>
    <cellStyle name="Porcentual 2 4 16" xfId="2409" xr:uid="{00000000-0005-0000-0000-0000B9A80000}"/>
    <cellStyle name="Porcentual 2 4 2" xfId="504" xr:uid="{00000000-0005-0000-0000-0000BAA80000}"/>
    <cellStyle name="Porcentual 2 4 2 10" xfId="9486" xr:uid="{00000000-0005-0000-0000-0000BBA80000}"/>
    <cellStyle name="Porcentual 2 4 2 10 2" xfId="32667" xr:uid="{00000000-0005-0000-0000-0000BCA80000}"/>
    <cellStyle name="Porcentual 2 4 2 11" xfId="20113" xr:uid="{00000000-0005-0000-0000-0000BDA80000}"/>
    <cellStyle name="Porcentual 2 4 2 11 2" xfId="27357" xr:uid="{00000000-0005-0000-0000-0000BEA80000}"/>
    <cellStyle name="Porcentual 2 4 2 12" xfId="22042" xr:uid="{00000000-0005-0000-0000-0000BFA80000}"/>
    <cellStyle name="Porcentual 2 4 2 13" xfId="43308" xr:uid="{00000000-0005-0000-0000-0000C0A80000}"/>
    <cellStyle name="Porcentual 2 4 2 14" xfId="5840" xr:uid="{00000000-0005-0000-0000-0000C1A80000}"/>
    <cellStyle name="Porcentual 2 4 2 15" xfId="2468" xr:uid="{00000000-0005-0000-0000-0000C2A80000}"/>
    <cellStyle name="Porcentual 2 4 2 2" xfId="776" xr:uid="{00000000-0005-0000-0000-0000C3A80000}"/>
    <cellStyle name="Porcentual 2 4 2 2 10" xfId="43577" xr:uid="{00000000-0005-0000-0000-0000C4A80000}"/>
    <cellStyle name="Porcentual 2 4 2 2 11" xfId="5841" xr:uid="{00000000-0005-0000-0000-0000C5A80000}"/>
    <cellStyle name="Porcentual 2 4 2 2 12" xfId="2737" xr:uid="{00000000-0005-0000-0000-0000C6A80000}"/>
    <cellStyle name="Porcentual 2 4 2 2 2" xfId="1192" xr:uid="{00000000-0005-0000-0000-0000C7A80000}"/>
    <cellStyle name="Porcentual 2 4 2 2 2 10" xfId="5842" xr:uid="{00000000-0005-0000-0000-0000C8A80000}"/>
    <cellStyle name="Porcentual 2 4 2 2 2 11" xfId="3143" xr:uid="{00000000-0005-0000-0000-0000C9A80000}"/>
    <cellStyle name="Porcentual 2 4 2 2 2 2" xfId="2007" xr:uid="{00000000-0005-0000-0000-0000CAA80000}"/>
    <cellStyle name="Porcentual 2 4 2 2 2 2 10" xfId="3955" xr:uid="{00000000-0005-0000-0000-0000CBA80000}"/>
    <cellStyle name="Porcentual 2 4 2 2 2 2 2" xfId="7564" xr:uid="{00000000-0005-0000-0000-0000CCA80000}"/>
    <cellStyle name="Porcentual 2 4 2 2 2 2 2 2" xfId="17908" xr:uid="{00000000-0005-0000-0000-0000CDA80000}"/>
    <cellStyle name="Porcentual 2 4 2 2 2 2 2 2 2" xfId="41232" xr:uid="{00000000-0005-0000-0000-0000CEA80000}"/>
    <cellStyle name="Porcentual 2 4 2 2 2 2 2 3" xfId="12734" xr:uid="{00000000-0005-0000-0000-0000CFA80000}"/>
    <cellStyle name="Porcentual 2 4 2 2 2 2 2 3 2" xfId="35917" xr:uid="{00000000-0005-0000-0000-0000D0A80000}"/>
    <cellStyle name="Porcentual 2 4 2 2 2 2 2 4" xfId="30607" xr:uid="{00000000-0005-0000-0000-0000D1A80000}"/>
    <cellStyle name="Porcentual 2 4 2 2 2 2 2 5" xfId="25292" xr:uid="{00000000-0005-0000-0000-0000D2A80000}"/>
    <cellStyle name="Porcentual 2 4 2 2 2 2 3" xfId="9198" xr:uid="{00000000-0005-0000-0000-0000D3A80000}"/>
    <cellStyle name="Porcentual 2 4 2 2 2 2 3 2" xfId="19655" xr:uid="{00000000-0005-0000-0000-0000D4A80000}"/>
    <cellStyle name="Porcentual 2 4 2 2 2 2 3 2 2" xfId="43000" xr:uid="{00000000-0005-0000-0000-0000D5A80000}"/>
    <cellStyle name="Porcentual 2 4 2 2 2 2 3 3" xfId="14501" xr:uid="{00000000-0005-0000-0000-0000D6A80000}"/>
    <cellStyle name="Porcentual 2 4 2 2 2 2 3 3 2" xfId="37685" xr:uid="{00000000-0005-0000-0000-0000D7A80000}"/>
    <cellStyle name="Porcentual 2 4 2 2 2 2 3 4" xfId="32375" xr:uid="{00000000-0005-0000-0000-0000D8A80000}"/>
    <cellStyle name="Porcentual 2 4 2 2 2 2 3 5" xfId="27060" xr:uid="{00000000-0005-0000-0000-0000D9A80000}"/>
    <cellStyle name="Porcentual 2 4 2 2 2 2 4" xfId="16282" xr:uid="{00000000-0005-0000-0000-0000DAA80000}"/>
    <cellStyle name="Porcentual 2 4 2 2 2 2 4 2" xfId="39469" xr:uid="{00000000-0005-0000-0000-0000DBA80000}"/>
    <cellStyle name="Porcentual 2 4 2 2 2 2 5" xfId="10973" xr:uid="{00000000-0005-0000-0000-0000DCA80000}"/>
    <cellStyle name="Porcentual 2 4 2 2 2 2 5 2" xfId="34154" xr:uid="{00000000-0005-0000-0000-0000DDA80000}"/>
    <cellStyle name="Porcentual 2 4 2 2 2 2 6" xfId="21600" xr:uid="{00000000-0005-0000-0000-0000DEA80000}"/>
    <cellStyle name="Porcentual 2 4 2 2 2 2 6 2" xfId="28844" xr:uid="{00000000-0005-0000-0000-0000DFA80000}"/>
    <cellStyle name="Porcentual 2 4 2 2 2 2 7" xfId="23529" xr:uid="{00000000-0005-0000-0000-0000E0A80000}"/>
    <cellStyle name="Porcentual 2 4 2 2 2 2 8" xfId="44795" xr:uid="{00000000-0005-0000-0000-0000E1A80000}"/>
    <cellStyle name="Porcentual 2 4 2 2 2 2 9" xfId="5843" xr:uid="{00000000-0005-0000-0000-0000E2A80000}"/>
    <cellStyle name="Porcentual 2 4 2 2 2 3" xfId="6764" xr:uid="{00000000-0005-0000-0000-0000E3A80000}"/>
    <cellStyle name="Porcentual 2 4 2 2 2 3 2" xfId="17144" xr:uid="{00000000-0005-0000-0000-0000E4A80000}"/>
    <cellStyle name="Porcentual 2 4 2 2 2 3 2 2" xfId="40420" xr:uid="{00000000-0005-0000-0000-0000E5A80000}"/>
    <cellStyle name="Porcentual 2 4 2 2 2 3 3" xfId="11922" xr:uid="{00000000-0005-0000-0000-0000E6A80000}"/>
    <cellStyle name="Porcentual 2 4 2 2 2 3 3 2" xfId="35105" xr:uid="{00000000-0005-0000-0000-0000E7A80000}"/>
    <cellStyle name="Porcentual 2 4 2 2 2 3 4" xfId="29795" xr:uid="{00000000-0005-0000-0000-0000E8A80000}"/>
    <cellStyle name="Porcentual 2 4 2 2 2 3 5" xfId="24480" xr:uid="{00000000-0005-0000-0000-0000E9A80000}"/>
    <cellStyle name="Porcentual 2 4 2 2 2 4" xfId="8433" xr:uid="{00000000-0005-0000-0000-0000EAA80000}"/>
    <cellStyle name="Porcentual 2 4 2 2 2 4 2" xfId="18843" xr:uid="{00000000-0005-0000-0000-0000EBA80000}"/>
    <cellStyle name="Porcentual 2 4 2 2 2 4 2 2" xfId="42188" xr:uid="{00000000-0005-0000-0000-0000ECA80000}"/>
    <cellStyle name="Porcentual 2 4 2 2 2 4 3" xfId="13689" xr:uid="{00000000-0005-0000-0000-0000EDA80000}"/>
    <cellStyle name="Porcentual 2 4 2 2 2 4 3 2" xfId="36873" xr:uid="{00000000-0005-0000-0000-0000EEA80000}"/>
    <cellStyle name="Porcentual 2 4 2 2 2 4 4" xfId="31563" xr:uid="{00000000-0005-0000-0000-0000EFA80000}"/>
    <cellStyle name="Porcentual 2 4 2 2 2 4 5" xfId="26248" xr:uid="{00000000-0005-0000-0000-0000F0A80000}"/>
    <cellStyle name="Porcentual 2 4 2 2 2 5" xfId="15470" xr:uid="{00000000-0005-0000-0000-0000F1A80000}"/>
    <cellStyle name="Porcentual 2 4 2 2 2 5 2" xfId="38657" xr:uid="{00000000-0005-0000-0000-0000F2A80000}"/>
    <cellStyle name="Porcentual 2 4 2 2 2 6" xfId="10161" xr:uid="{00000000-0005-0000-0000-0000F3A80000}"/>
    <cellStyle name="Porcentual 2 4 2 2 2 6 2" xfId="33342" xr:uid="{00000000-0005-0000-0000-0000F4A80000}"/>
    <cellStyle name="Porcentual 2 4 2 2 2 7" xfId="20788" xr:uid="{00000000-0005-0000-0000-0000F5A80000}"/>
    <cellStyle name="Porcentual 2 4 2 2 2 7 2" xfId="28032" xr:uid="{00000000-0005-0000-0000-0000F6A80000}"/>
    <cellStyle name="Porcentual 2 4 2 2 2 8" xfId="22717" xr:uid="{00000000-0005-0000-0000-0000F7A80000}"/>
    <cellStyle name="Porcentual 2 4 2 2 2 9" xfId="43983" xr:uid="{00000000-0005-0000-0000-0000F8A80000}"/>
    <cellStyle name="Porcentual 2 4 2 2 3" xfId="1600" xr:uid="{00000000-0005-0000-0000-0000F9A80000}"/>
    <cellStyle name="Porcentual 2 4 2 2 3 10" xfId="3549" xr:uid="{00000000-0005-0000-0000-0000FAA80000}"/>
    <cellStyle name="Porcentual 2 4 2 2 3 2" xfId="7164" xr:uid="{00000000-0005-0000-0000-0000FBA80000}"/>
    <cellStyle name="Porcentual 2 4 2 2 3 2 2" xfId="17526" xr:uid="{00000000-0005-0000-0000-0000FCA80000}"/>
    <cellStyle name="Porcentual 2 4 2 2 3 2 2 2" xfId="40826" xr:uid="{00000000-0005-0000-0000-0000FDA80000}"/>
    <cellStyle name="Porcentual 2 4 2 2 3 2 3" xfId="12328" xr:uid="{00000000-0005-0000-0000-0000FEA80000}"/>
    <cellStyle name="Porcentual 2 4 2 2 3 2 3 2" xfId="35511" xr:uid="{00000000-0005-0000-0000-0000FFA80000}"/>
    <cellStyle name="Porcentual 2 4 2 2 3 2 4" xfId="30201" xr:uid="{00000000-0005-0000-0000-000000A90000}"/>
    <cellStyle name="Porcentual 2 4 2 2 3 2 5" xfId="24886" xr:uid="{00000000-0005-0000-0000-000001A90000}"/>
    <cellStyle name="Porcentual 2 4 2 2 3 3" xfId="8815" xr:uid="{00000000-0005-0000-0000-000002A90000}"/>
    <cellStyle name="Porcentual 2 4 2 2 3 3 2" xfId="19249" xr:uid="{00000000-0005-0000-0000-000003A90000}"/>
    <cellStyle name="Porcentual 2 4 2 2 3 3 2 2" xfId="42594" xr:uid="{00000000-0005-0000-0000-000004A90000}"/>
    <cellStyle name="Porcentual 2 4 2 2 3 3 3" xfId="14095" xr:uid="{00000000-0005-0000-0000-000005A90000}"/>
    <cellStyle name="Porcentual 2 4 2 2 3 3 3 2" xfId="37279" xr:uid="{00000000-0005-0000-0000-000006A90000}"/>
    <cellStyle name="Porcentual 2 4 2 2 3 3 4" xfId="31969" xr:uid="{00000000-0005-0000-0000-000007A90000}"/>
    <cellStyle name="Porcentual 2 4 2 2 3 3 5" xfId="26654" xr:uid="{00000000-0005-0000-0000-000008A90000}"/>
    <cellStyle name="Porcentual 2 4 2 2 3 4" xfId="15876" xr:uid="{00000000-0005-0000-0000-000009A90000}"/>
    <cellStyle name="Porcentual 2 4 2 2 3 4 2" xfId="39063" xr:uid="{00000000-0005-0000-0000-00000AA90000}"/>
    <cellStyle name="Porcentual 2 4 2 2 3 5" xfId="10567" xr:uid="{00000000-0005-0000-0000-00000BA90000}"/>
    <cellStyle name="Porcentual 2 4 2 2 3 5 2" xfId="33748" xr:uid="{00000000-0005-0000-0000-00000CA90000}"/>
    <cellStyle name="Porcentual 2 4 2 2 3 6" xfId="21194" xr:uid="{00000000-0005-0000-0000-00000DA90000}"/>
    <cellStyle name="Porcentual 2 4 2 2 3 6 2" xfId="28438" xr:uid="{00000000-0005-0000-0000-00000EA90000}"/>
    <cellStyle name="Porcentual 2 4 2 2 3 7" xfId="23123" xr:uid="{00000000-0005-0000-0000-00000FA90000}"/>
    <cellStyle name="Porcentual 2 4 2 2 3 8" xfId="44389" xr:uid="{00000000-0005-0000-0000-000010A90000}"/>
    <cellStyle name="Porcentual 2 4 2 2 3 9" xfId="5844" xr:uid="{00000000-0005-0000-0000-000011A90000}"/>
    <cellStyle name="Porcentual 2 4 2 2 4" xfId="6365" xr:uid="{00000000-0005-0000-0000-000012A90000}"/>
    <cellStyle name="Porcentual 2 4 2 2 4 2" xfId="16786" xr:uid="{00000000-0005-0000-0000-000013A90000}"/>
    <cellStyle name="Porcentual 2 4 2 2 4 2 2" xfId="40014" xr:uid="{00000000-0005-0000-0000-000014A90000}"/>
    <cellStyle name="Porcentual 2 4 2 2 4 3" xfId="11516" xr:uid="{00000000-0005-0000-0000-000015A90000}"/>
    <cellStyle name="Porcentual 2 4 2 2 4 3 2" xfId="34699" xr:uid="{00000000-0005-0000-0000-000016A90000}"/>
    <cellStyle name="Porcentual 2 4 2 2 4 4" xfId="29389" xr:uid="{00000000-0005-0000-0000-000017A90000}"/>
    <cellStyle name="Porcentual 2 4 2 2 4 5" xfId="24074" xr:uid="{00000000-0005-0000-0000-000018A90000}"/>
    <cellStyle name="Porcentual 2 4 2 2 5" xfId="8075" xr:uid="{00000000-0005-0000-0000-000019A90000}"/>
    <cellStyle name="Porcentual 2 4 2 2 5 2" xfId="18438" xr:uid="{00000000-0005-0000-0000-00001AA90000}"/>
    <cellStyle name="Porcentual 2 4 2 2 5 2 2" xfId="41782" xr:uid="{00000000-0005-0000-0000-00001BA90000}"/>
    <cellStyle name="Porcentual 2 4 2 2 5 3" xfId="13283" xr:uid="{00000000-0005-0000-0000-00001CA90000}"/>
    <cellStyle name="Porcentual 2 4 2 2 5 3 2" xfId="36467" xr:uid="{00000000-0005-0000-0000-00001DA90000}"/>
    <cellStyle name="Porcentual 2 4 2 2 5 4" xfId="31157" xr:uid="{00000000-0005-0000-0000-00001EA90000}"/>
    <cellStyle name="Porcentual 2 4 2 2 5 5" xfId="25842" xr:uid="{00000000-0005-0000-0000-00001FA90000}"/>
    <cellStyle name="Porcentual 2 4 2 2 6" xfId="15064" xr:uid="{00000000-0005-0000-0000-000020A90000}"/>
    <cellStyle name="Porcentual 2 4 2 2 6 2" xfId="38251" xr:uid="{00000000-0005-0000-0000-000021A90000}"/>
    <cellStyle name="Porcentual 2 4 2 2 7" xfId="9755" xr:uid="{00000000-0005-0000-0000-000022A90000}"/>
    <cellStyle name="Porcentual 2 4 2 2 7 2" xfId="32936" xr:uid="{00000000-0005-0000-0000-000023A90000}"/>
    <cellStyle name="Porcentual 2 4 2 2 8" xfId="20382" xr:uid="{00000000-0005-0000-0000-000024A90000}"/>
    <cellStyle name="Porcentual 2 4 2 2 8 2" xfId="27626" xr:uid="{00000000-0005-0000-0000-000025A90000}"/>
    <cellStyle name="Porcentual 2 4 2 2 9" xfId="22311" xr:uid="{00000000-0005-0000-0000-000026A90000}"/>
    <cellStyle name="Porcentual 2 4 2 3" xfId="913" xr:uid="{00000000-0005-0000-0000-000027A90000}"/>
    <cellStyle name="Porcentual 2 4 2 3 10" xfId="43706" xr:uid="{00000000-0005-0000-0000-000028A90000}"/>
    <cellStyle name="Porcentual 2 4 2 3 11" xfId="5845" xr:uid="{00000000-0005-0000-0000-000029A90000}"/>
    <cellStyle name="Porcentual 2 4 2 3 12" xfId="2866" xr:uid="{00000000-0005-0000-0000-00002AA90000}"/>
    <cellStyle name="Porcentual 2 4 2 3 2" xfId="1321" xr:uid="{00000000-0005-0000-0000-00002BA90000}"/>
    <cellStyle name="Porcentual 2 4 2 3 2 10" xfId="5846" xr:uid="{00000000-0005-0000-0000-00002CA90000}"/>
    <cellStyle name="Porcentual 2 4 2 3 2 11" xfId="3272" xr:uid="{00000000-0005-0000-0000-00002DA90000}"/>
    <cellStyle name="Porcentual 2 4 2 3 2 2" xfId="2136" xr:uid="{00000000-0005-0000-0000-00002EA90000}"/>
    <cellStyle name="Porcentual 2 4 2 3 2 2 10" xfId="4084" xr:uid="{00000000-0005-0000-0000-00002FA90000}"/>
    <cellStyle name="Porcentual 2 4 2 3 2 2 2" xfId="7691" xr:uid="{00000000-0005-0000-0000-000030A90000}"/>
    <cellStyle name="Porcentual 2 4 2 3 2 2 2 2" xfId="18025" xr:uid="{00000000-0005-0000-0000-000031A90000}"/>
    <cellStyle name="Porcentual 2 4 2 3 2 2 2 2 2" xfId="41361" xr:uid="{00000000-0005-0000-0000-000032A90000}"/>
    <cellStyle name="Porcentual 2 4 2 3 2 2 2 3" xfId="12863" xr:uid="{00000000-0005-0000-0000-000033A90000}"/>
    <cellStyle name="Porcentual 2 4 2 3 2 2 2 3 2" xfId="36046" xr:uid="{00000000-0005-0000-0000-000034A90000}"/>
    <cellStyle name="Porcentual 2 4 2 3 2 2 2 4" xfId="30736" xr:uid="{00000000-0005-0000-0000-000035A90000}"/>
    <cellStyle name="Porcentual 2 4 2 3 2 2 2 5" xfId="25421" xr:uid="{00000000-0005-0000-0000-000036A90000}"/>
    <cellStyle name="Porcentual 2 4 2 3 2 2 3" xfId="9315" xr:uid="{00000000-0005-0000-0000-000037A90000}"/>
    <cellStyle name="Porcentual 2 4 2 3 2 2 3 2" xfId="19784" xr:uid="{00000000-0005-0000-0000-000038A90000}"/>
    <cellStyle name="Porcentual 2 4 2 3 2 2 3 2 2" xfId="43129" xr:uid="{00000000-0005-0000-0000-000039A90000}"/>
    <cellStyle name="Porcentual 2 4 2 3 2 2 3 3" xfId="14630" xr:uid="{00000000-0005-0000-0000-00003AA90000}"/>
    <cellStyle name="Porcentual 2 4 2 3 2 2 3 3 2" xfId="37814" xr:uid="{00000000-0005-0000-0000-00003BA90000}"/>
    <cellStyle name="Porcentual 2 4 2 3 2 2 3 4" xfId="32504" xr:uid="{00000000-0005-0000-0000-00003CA90000}"/>
    <cellStyle name="Porcentual 2 4 2 3 2 2 3 5" xfId="27189" xr:uid="{00000000-0005-0000-0000-00003DA90000}"/>
    <cellStyle name="Porcentual 2 4 2 3 2 2 4" xfId="16411" xr:uid="{00000000-0005-0000-0000-00003EA90000}"/>
    <cellStyle name="Porcentual 2 4 2 3 2 2 4 2" xfId="39598" xr:uid="{00000000-0005-0000-0000-00003FA90000}"/>
    <cellStyle name="Porcentual 2 4 2 3 2 2 5" xfId="11102" xr:uid="{00000000-0005-0000-0000-000040A90000}"/>
    <cellStyle name="Porcentual 2 4 2 3 2 2 5 2" xfId="34283" xr:uid="{00000000-0005-0000-0000-000041A90000}"/>
    <cellStyle name="Porcentual 2 4 2 3 2 2 6" xfId="21729" xr:uid="{00000000-0005-0000-0000-000042A90000}"/>
    <cellStyle name="Porcentual 2 4 2 3 2 2 6 2" xfId="28973" xr:uid="{00000000-0005-0000-0000-000043A90000}"/>
    <cellStyle name="Porcentual 2 4 2 3 2 2 7" xfId="23658" xr:uid="{00000000-0005-0000-0000-000044A90000}"/>
    <cellStyle name="Porcentual 2 4 2 3 2 2 8" xfId="44924" xr:uid="{00000000-0005-0000-0000-000045A90000}"/>
    <cellStyle name="Porcentual 2 4 2 3 2 2 9" xfId="5847" xr:uid="{00000000-0005-0000-0000-000046A90000}"/>
    <cellStyle name="Porcentual 2 4 2 3 2 3" xfId="6891" xr:uid="{00000000-0005-0000-0000-000047A90000}"/>
    <cellStyle name="Porcentual 2 4 2 3 2 3 2" xfId="17261" xr:uid="{00000000-0005-0000-0000-000048A90000}"/>
    <cellStyle name="Porcentual 2 4 2 3 2 3 2 2" xfId="40549" xr:uid="{00000000-0005-0000-0000-000049A90000}"/>
    <cellStyle name="Porcentual 2 4 2 3 2 3 3" xfId="12051" xr:uid="{00000000-0005-0000-0000-00004AA90000}"/>
    <cellStyle name="Porcentual 2 4 2 3 2 3 3 2" xfId="35234" xr:uid="{00000000-0005-0000-0000-00004BA90000}"/>
    <cellStyle name="Porcentual 2 4 2 3 2 3 4" xfId="29924" xr:uid="{00000000-0005-0000-0000-00004CA90000}"/>
    <cellStyle name="Porcentual 2 4 2 3 2 3 5" xfId="24609" xr:uid="{00000000-0005-0000-0000-00004DA90000}"/>
    <cellStyle name="Porcentual 2 4 2 3 2 4" xfId="8550" xr:uid="{00000000-0005-0000-0000-00004EA90000}"/>
    <cellStyle name="Porcentual 2 4 2 3 2 4 2" xfId="18972" xr:uid="{00000000-0005-0000-0000-00004FA90000}"/>
    <cellStyle name="Porcentual 2 4 2 3 2 4 2 2" xfId="42317" xr:uid="{00000000-0005-0000-0000-000050A90000}"/>
    <cellStyle name="Porcentual 2 4 2 3 2 4 3" xfId="13818" xr:uid="{00000000-0005-0000-0000-000051A90000}"/>
    <cellStyle name="Porcentual 2 4 2 3 2 4 3 2" xfId="37002" xr:uid="{00000000-0005-0000-0000-000052A90000}"/>
    <cellStyle name="Porcentual 2 4 2 3 2 4 4" xfId="31692" xr:uid="{00000000-0005-0000-0000-000053A90000}"/>
    <cellStyle name="Porcentual 2 4 2 3 2 4 5" xfId="26377" xr:uid="{00000000-0005-0000-0000-000054A90000}"/>
    <cellStyle name="Porcentual 2 4 2 3 2 5" xfId="15599" xr:uid="{00000000-0005-0000-0000-000055A90000}"/>
    <cellStyle name="Porcentual 2 4 2 3 2 5 2" xfId="38786" xr:uid="{00000000-0005-0000-0000-000056A90000}"/>
    <cellStyle name="Porcentual 2 4 2 3 2 6" xfId="10290" xr:uid="{00000000-0005-0000-0000-000057A90000}"/>
    <cellStyle name="Porcentual 2 4 2 3 2 6 2" xfId="33471" xr:uid="{00000000-0005-0000-0000-000058A90000}"/>
    <cellStyle name="Porcentual 2 4 2 3 2 7" xfId="20917" xr:uid="{00000000-0005-0000-0000-000059A90000}"/>
    <cellStyle name="Porcentual 2 4 2 3 2 7 2" xfId="28161" xr:uid="{00000000-0005-0000-0000-00005AA90000}"/>
    <cellStyle name="Porcentual 2 4 2 3 2 8" xfId="22846" xr:uid="{00000000-0005-0000-0000-00005BA90000}"/>
    <cellStyle name="Porcentual 2 4 2 3 2 9" xfId="44112" xr:uid="{00000000-0005-0000-0000-00005CA90000}"/>
    <cellStyle name="Porcentual 2 4 2 3 3" xfId="1729" xr:uid="{00000000-0005-0000-0000-00005DA90000}"/>
    <cellStyle name="Porcentual 2 4 2 3 3 10" xfId="3678" xr:uid="{00000000-0005-0000-0000-00005EA90000}"/>
    <cellStyle name="Porcentual 2 4 2 3 3 2" xfId="7291" xr:uid="{00000000-0005-0000-0000-00005FA90000}"/>
    <cellStyle name="Porcentual 2 4 2 3 3 2 2" xfId="17643" xr:uid="{00000000-0005-0000-0000-000060A90000}"/>
    <cellStyle name="Porcentual 2 4 2 3 3 2 2 2" xfId="40955" xr:uid="{00000000-0005-0000-0000-000061A90000}"/>
    <cellStyle name="Porcentual 2 4 2 3 3 2 3" xfId="12457" xr:uid="{00000000-0005-0000-0000-000062A90000}"/>
    <cellStyle name="Porcentual 2 4 2 3 3 2 3 2" xfId="35640" xr:uid="{00000000-0005-0000-0000-000063A90000}"/>
    <cellStyle name="Porcentual 2 4 2 3 3 2 4" xfId="30330" xr:uid="{00000000-0005-0000-0000-000064A90000}"/>
    <cellStyle name="Porcentual 2 4 2 3 3 2 5" xfId="25015" xr:uid="{00000000-0005-0000-0000-000065A90000}"/>
    <cellStyle name="Porcentual 2 4 2 3 3 3" xfId="8932" xr:uid="{00000000-0005-0000-0000-000066A90000}"/>
    <cellStyle name="Porcentual 2 4 2 3 3 3 2" xfId="19378" xr:uid="{00000000-0005-0000-0000-000067A90000}"/>
    <cellStyle name="Porcentual 2 4 2 3 3 3 2 2" xfId="42723" xr:uid="{00000000-0005-0000-0000-000068A90000}"/>
    <cellStyle name="Porcentual 2 4 2 3 3 3 3" xfId="14224" xr:uid="{00000000-0005-0000-0000-000069A90000}"/>
    <cellStyle name="Porcentual 2 4 2 3 3 3 3 2" xfId="37408" xr:uid="{00000000-0005-0000-0000-00006AA90000}"/>
    <cellStyle name="Porcentual 2 4 2 3 3 3 4" xfId="32098" xr:uid="{00000000-0005-0000-0000-00006BA90000}"/>
    <cellStyle name="Porcentual 2 4 2 3 3 3 5" xfId="26783" xr:uid="{00000000-0005-0000-0000-00006CA90000}"/>
    <cellStyle name="Porcentual 2 4 2 3 3 4" xfId="16005" xr:uid="{00000000-0005-0000-0000-00006DA90000}"/>
    <cellStyle name="Porcentual 2 4 2 3 3 4 2" xfId="39192" xr:uid="{00000000-0005-0000-0000-00006EA90000}"/>
    <cellStyle name="Porcentual 2 4 2 3 3 5" xfId="10696" xr:uid="{00000000-0005-0000-0000-00006FA90000}"/>
    <cellStyle name="Porcentual 2 4 2 3 3 5 2" xfId="33877" xr:uid="{00000000-0005-0000-0000-000070A90000}"/>
    <cellStyle name="Porcentual 2 4 2 3 3 6" xfId="21323" xr:uid="{00000000-0005-0000-0000-000071A90000}"/>
    <cellStyle name="Porcentual 2 4 2 3 3 6 2" xfId="28567" xr:uid="{00000000-0005-0000-0000-000072A90000}"/>
    <cellStyle name="Porcentual 2 4 2 3 3 7" xfId="23252" xr:uid="{00000000-0005-0000-0000-000073A90000}"/>
    <cellStyle name="Porcentual 2 4 2 3 3 8" xfId="44518" xr:uid="{00000000-0005-0000-0000-000074A90000}"/>
    <cellStyle name="Porcentual 2 4 2 3 3 9" xfId="5848" xr:uid="{00000000-0005-0000-0000-000075A90000}"/>
    <cellStyle name="Porcentual 2 4 2 3 4" xfId="6492" xr:uid="{00000000-0005-0000-0000-000076A90000}"/>
    <cellStyle name="Porcentual 2 4 2 3 4 2" xfId="16891" xr:uid="{00000000-0005-0000-0000-000077A90000}"/>
    <cellStyle name="Porcentual 2 4 2 3 4 2 2" xfId="40143" xr:uid="{00000000-0005-0000-0000-000078A90000}"/>
    <cellStyle name="Porcentual 2 4 2 3 4 3" xfId="11645" xr:uid="{00000000-0005-0000-0000-000079A90000}"/>
    <cellStyle name="Porcentual 2 4 2 3 4 3 2" xfId="34828" xr:uid="{00000000-0005-0000-0000-00007AA90000}"/>
    <cellStyle name="Porcentual 2 4 2 3 4 4" xfId="29518" xr:uid="{00000000-0005-0000-0000-00007BA90000}"/>
    <cellStyle name="Porcentual 2 4 2 3 4 5" xfId="24203" xr:uid="{00000000-0005-0000-0000-00007CA90000}"/>
    <cellStyle name="Porcentual 2 4 2 3 5" xfId="8180" xr:uid="{00000000-0005-0000-0000-00007DA90000}"/>
    <cellStyle name="Porcentual 2 4 2 3 5 2" xfId="18567" xr:uid="{00000000-0005-0000-0000-00007EA90000}"/>
    <cellStyle name="Porcentual 2 4 2 3 5 2 2" xfId="41911" xr:uid="{00000000-0005-0000-0000-00007FA90000}"/>
    <cellStyle name="Porcentual 2 4 2 3 5 3" xfId="13412" xr:uid="{00000000-0005-0000-0000-000080A90000}"/>
    <cellStyle name="Porcentual 2 4 2 3 5 3 2" xfId="36596" xr:uid="{00000000-0005-0000-0000-000081A90000}"/>
    <cellStyle name="Porcentual 2 4 2 3 5 4" xfId="31286" xr:uid="{00000000-0005-0000-0000-000082A90000}"/>
    <cellStyle name="Porcentual 2 4 2 3 5 5" xfId="25971" xr:uid="{00000000-0005-0000-0000-000083A90000}"/>
    <cellStyle name="Porcentual 2 4 2 3 6" xfId="15193" xr:uid="{00000000-0005-0000-0000-000084A90000}"/>
    <cellStyle name="Porcentual 2 4 2 3 6 2" xfId="38380" xr:uid="{00000000-0005-0000-0000-000085A90000}"/>
    <cellStyle name="Porcentual 2 4 2 3 7" xfId="9884" xr:uid="{00000000-0005-0000-0000-000086A90000}"/>
    <cellStyle name="Porcentual 2 4 2 3 7 2" xfId="33065" xr:uid="{00000000-0005-0000-0000-000087A90000}"/>
    <cellStyle name="Porcentual 2 4 2 3 8" xfId="20511" xr:uid="{00000000-0005-0000-0000-000088A90000}"/>
    <cellStyle name="Porcentual 2 4 2 3 8 2" xfId="27755" xr:uid="{00000000-0005-0000-0000-000089A90000}"/>
    <cellStyle name="Porcentual 2 4 2 3 9" xfId="22440" xr:uid="{00000000-0005-0000-0000-00008AA90000}"/>
    <cellStyle name="Porcentual 2 4 2 4" xfId="1057" xr:uid="{00000000-0005-0000-0000-00008BA90000}"/>
    <cellStyle name="Porcentual 2 4 2 4 10" xfId="5849" xr:uid="{00000000-0005-0000-0000-00008CA90000}"/>
    <cellStyle name="Porcentual 2 4 2 4 11" xfId="3008" xr:uid="{00000000-0005-0000-0000-00008DA90000}"/>
    <cellStyle name="Porcentual 2 4 2 4 2" xfId="1872" xr:uid="{00000000-0005-0000-0000-00008EA90000}"/>
    <cellStyle name="Porcentual 2 4 2 4 2 10" xfId="3820" xr:uid="{00000000-0005-0000-0000-00008FA90000}"/>
    <cellStyle name="Porcentual 2 4 2 4 2 2" xfId="7431" xr:uid="{00000000-0005-0000-0000-000090A90000}"/>
    <cellStyle name="Porcentual 2 4 2 4 2 2 2" xfId="17785" xr:uid="{00000000-0005-0000-0000-000091A90000}"/>
    <cellStyle name="Porcentual 2 4 2 4 2 2 2 2" xfId="41097" xr:uid="{00000000-0005-0000-0000-000092A90000}"/>
    <cellStyle name="Porcentual 2 4 2 4 2 2 3" xfId="12599" xr:uid="{00000000-0005-0000-0000-000093A90000}"/>
    <cellStyle name="Porcentual 2 4 2 4 2 2 3 2" xfId="35782" xr:uid="{00000000-0005-0000-0000-000094A90000}"/>
    <cellStyle name="Porcentual 2 4 2 4 2 2 4" xfId="30472" xr:uid="{00000000-0005-0000-0000-000095A90000}"/>
    <cellStyle name="Porcentual 2 4 2 4 2 2 5" xfId="25157" xr:uid="{00000000-0005-0000-0000-000096A90000}"/>
    <cellStyle name="Porcentual 2 4 2 4 2 3" xfId="9075" xr:uid="{00000000-0005-0000-0000-000097A90000}"/>
    <cellStyle name="Porcentual 2 4 2 4 2 3 2" xfId="19520" xr:uid="{00000000-0005-0000-0000-000098A90000}"/>
    <cellStyle name="Porcentual 2 4 2 4 2 3 2 2" xfId="42865" xr:uid="{00000000-0005-0000-0000-000099A90000}"/>
    <cellStyle name="Porcentual 2 4 2 4 2 3 3" xfId="14366" xr:uid="{00000000-0005-0000-0000-00009AA90000}"/>
    <cellStyle name="Porcentual 2 4 2 4 2 3 3 2" xfId="37550" xr:uid="{00000000-0005-0000-0000-00009BA90000}"/>
    <cellStyle name="Porcentual 2 4 2 4 2 3 4" xfId="32240" xr:uid="{00000000-0005-0000-0000-00009CA90000}"/>
    <cellStyle name="Porcentual 2 4 2 4 2 3 5" xfId="26925" xr:uid="{00000000-0005-0000-0000-00009DA90000}"/>
    <cellStyle name="Porcentual 2 4 2 4 2 4" xfId="16147" xr:uid="{00000000-0005-0000-0000-00009EA90000}"/>
    <cellStyle name="Porcentual 2 4 2 4 2 4 2" xfId="39334" xr:uid="{00000000-0005-0000-0000-00009FA90000}"/>
    <cellStyle name="Porcentual 2 4 2 4 2 5" xfId="10838" xr:uid="{00000000-0005-0000-0000-0000A0A90000}"/>
    <cellStyle name="Porcentual 2 4 2 4 2 5 2" xfId="34019" xr:uid="{00000000-0005-0000-0000-0000A1A90000}"/>
    <cellStyle name="Porcentual 2 4 2 4 2 6" xfId="21465" xr:uid="{00000000-0005-0000-0000-0000A2A90000}"/>
    <cellStyle name="Porcentual 2 4 2 4 2 6 2" xfId="28709" xr:uid="{00000000-0005-0000-0000-0000A3A90000}"/>
    <cellStyle name="Porcentual 2 4 2 4 2 7" xfId="23394" xr:uid="{00000000-0005-0000-0000-0000A4A90000}"/>
    <cellStyle name="Porcentual 2 4 2 4 2 8" xfId="44660" xr:uid="{00000000-0005-0000-0000-0000A5A90000}"/>
    <cellStyle name="Porcentual 2 4 2 4 2 9" xfId="5850" xr:uid="{00000000-0005-0000-0000-0000A6A90000}"/>
    <cellStyle name="Porcentual 2 4 2 4 3" xfId="6631" xr:uid="{00000000-0005-0000-0000-0000A7A90000}"/>
    <cellStyle name="Porcentual 2 4 2 4 3 2" xfId="17033" xr:uid="{00000000-0005-0000-0000-0000A8A90000}"/>
    <cellStyle name="Porcentual 2 4 2 4 3 2 2" xfId="40285" xr:uid="{00000000-0005-0000-0000-0000A9A90000}"/>
    <cellStyle name="Porcentual 2 4 2 4 3 3" xfId="11787" xr:uid="{00000000-0005-0000-0000-0000AAA90000}"/>
    <cellStyle name="Porcentual 2 4 2 4 3 3 2" xfId="34970" xr:uid="{00000000-0005-0000-0000-0000ABA90000}"/>
    <cellStyle name="Porcentual 2 4 2 4 3 4" xfId="29660" xr:uid="{00000000-0005-0000-0000-0000ACA90000}"/>
    <cellStyle name="Porcentual 2 4 2 4 3 5" xfId="24345" xr:uid="{00000000-0005-0000-0000-0000ADA90000}"/>
    <cellStyle name="Porcentual 2 4 2 4 4" xfId="8322" xr:uid="{00000000-0005-0000-0000-0000AEA90000}"/>
    <cellStyle name="Porcentual 2 4 2 4 4 2" xfId="18708" xr:uid="{00000000-0005-0000-0000-0000AFA90000}"/>
    <cellStyle name="Porcentual 2 4 2 4 4 2 2" xfId="42053" xr:uid="{00000000-0005-0000-0000-0000B0A90000}"/>
    <cellStyle name="Porcentual 2 4 2 4 4 3" xfId="13554" xr:uid="{00000000-0005-0000-0000-0000B1A90000}"/>
    <cellStyle name="Porcentual 2 4 2 4 4 3 2" xfId="36738" xr:uid="{00000000-0005-0000-0000-0000B2A90000}"/>
    <cellStyle name="Porcentual 2 4 2 4 4 4" xfId="31428" xr:uid="{00000000-0005-0000-0000-0000B3A90000}"/>
    <cellStyle name="Porcentual 2 4 2 4 4 5" xfId="26113" xr:uid="{00000000-0005-0000-0000-0000B4A90000}"/>
    <cellStyle name="Porcentual 2 4 2 4 5" xfId="15335" xr:uid="{00000000-0005-0000-0000-0000B5A90000}"/>
    <cellStyle name="Porcentual 2 4 2 4 5 2" xfId="38522" xr:uid="{00000000-0005-0000-0000-0000B6A90000}"/>
    <cellStyle name="Porcentual 2 4 2 4 6" xfId="10026" xr:uid="{00000000-0005-0000-0000-0000B7A90000}"/>
    <cellStyle name="Porcentual 2 4 2 4 6 2" xfId="33207" xr:uid="{00000000-0005-0000-0000-0000B8A90000}"/>
    <cellStyle name="Porcentual 2 4 2 4 7" xfId="20653" xr:uid="{00000000-0005-0000-0000-0000B9A90000}"/>
    <cellStyle name="Porcentual 2 4 2 4 7 2" xfId="27897" xr:uid="{00000000-0005-0000-0000-0000BAA90000}"/>
    <cellStyle name="Porcentual 2 4 2 4 8" xfId="22582" xr:uid="{00000000-0005-0000-0000-0000BBA90000}"/>
    <cellStyle name="Porcentual 2 4 2 4 9" xfId="43848" xr:uid="{00000000-0005-0000-0000-0000BCA90000}"/>
    <cellStyle name="Porcentual 2 4 2 5" xfId="638" xr:uid="{00000000-0005-0000-0000-0000BDA90000}"/>
    <cellStyle name="Porcentual 2 4 2 5 10" xfId="2602" xr:uid="{00000000-0005-0000-0000-0000BEA90000}"/>
    <cellStyle name="Porcentual 2 4 2 5 2" xfId="6232" xr:uid="{00000000-0005-0000-0000-0000BFA90000}"/>
    <cellStyle name="Porcentual 2 4 2 5 2 2" xfId="16675" xr:uid="{00000000-0005-0000-0000-0000C0A90000}"/>
    <cellStyle name="Porcentual 2 4 2 5 2 2 2" xfId="39879" xr:uid="{00000000-0005-0000-0000-0000C1A90000}"/>
    <cellStyle name="Porcentual 2 4 2 5 2 3" xfId="11381" xr:uid="{00000000-0005-0000-0000-0000C2A90000}"/>
    <cellStyle name="Porcentual 2 4 2 5 2 3 2" xfId="34564" xr:uid="{00000000-0005-0000-0000-0000C3A90000}"/>
    <cellStyle name="Porcentual 2 4 2 5 2 4" xfId="29254" xr:uid="{00000000-0005-0000-0000-0000C4A90000}"/>
    <cellStyle name="Porcentual 2 4 2 5 2 5" xfId="23939" xr:uid="{00000000-0005-0000-0000-0000C5A90000}"/>
    <cellStyle name="Porcentual 2 4 2 5 3" xfId="7964" xr:uid="{00000000-0005-0000-0000-0000C6A90000}"/>
    <cellStyle name="Porcentual 2 4 2 5 3 2" xfId="18303" xr:uid="{00000000-0005-0000-0000-0000C7A90000}"/>
    <cellStyle name="Porcentual 2 4 2 5 3 2 2" xfId="41647" xr:uid="{00000000-0005-0000-0000-0000C8A90000}"/>
    <cellStyle name="Porcentual 2 4 2 5 3 3" xfId="13148" xr:uid="{00000000-0005-0000-0000-0000C9A90000}"/>
    <cellStyle name="Porcentual 2 4 2 5 3 3 2" xfId="36332" xr:uid="{00000000-0005-0000-0000-0000CAA90000}"/>
    <cellStyle name="Porcentual 2 4 2 5 3 4" xfId="31022" xr:uid="{00000000-0005-0000-0000-0000CBA90000}"/>
    <cellStyle name="Porcentual 2 4 2 5 3 5" xfId="25707" xr:uid="{00000000-0005-0000-0000-0000CCA90000}"/>
    <cellStyle name="Porcentual 2 4 2 5 4" xfId="14929" xr:uid="{00000000-0005-0000-0000-0000CDA90000}"/>
    <cellStyle name="Porcentual 2 4 2 5 4 2" xfId="38116" xr:uid="{00000000-0005-0000-0000-0000CEA90000}"/>
    <cellStyle name="Porcentual 2 4 2 5 5" xfId="9620" xr:uid="{00000000-0005-0000-0000-0000CFA90000}"/>
    <cellStyle name="Porcentual 2 4 2 5 5 2" xfId="32801" xr:uid="{00000000-0005-0000-0000-0000D0A90000}"/>
    <cellStyle name="Porcentual 2 4 2 5 6" xfId="20247" xr:uid="{00000000-0005-0000-0000-0000D1A90000}"/>
    <cellStyle name="Porcentual 2 4 2 5 6 2" xfId="27491" xr:uid="{00000000-0005-0000-0000-0000D2A90000}"/>
    <cellStyle name="Porcentual 2 4 2 5 7" xfId="22176" xr:uid="{00000000-0005-0000-0000-0000D3A90000}"/>
    <cellStyle name="Porcentual 2 4 2 5 8" xfId="43442" xr:uid="{00000000-0005-0000-0000-0000D4A90000}"/>
    <cellStyle name="Porcentual 2 4 2 5 9" xfId="5851" xr:uid="{00000000-0005-0000-0000-0000D5A90000}"/>
    <cellStyle name="Porcentual 2 4 2 6" xfId="1465" xr:uid="{00000000-0005-0000-0000-0000D6A90000}"/>
    <cellStyle name="Porcentual 2 4 2 6 10" xfId="3414" xr:uid="{00000000-0005-0000-0000-0000D7A90000}"/>
    <cellStyle name="Porcentual 2 4 2 6 2" xfId="7031" xr:uid="{00000000-0005-0000-0000-0000D8A90000}"/>
    <cellStyle name="Porcentual 2 4 2 6 2 2" xfId="17403" xr:uid="{00000000-0005-0000-0000-0000D9A90000}"/>
    <cellStyle name="Porcentual 2 4 2 6 2 2 2" xfId="40691" xr:uid="{00000000-0005-0000-0000-0000DAA90000}"/>
    <cellStyle name="Porcentual 2 4 2 6 2 3" xfId="12193" xr:uid="{00000000-0005-0000-0000-0000DBA90000}"/>
    <cellStyle name="Porcentual 2 4 2 6 2 3 2" xfId="35376" xr:uid="{00000000-0005-0000-0000-0000DCA90000}"/>
    <cellStyle name="Porcentual 2 4 2 6 2 4" xfId="30066" xr:uid="{00000000-0005-0000-0000-0000DDA90000}"/>
    <cellStyle name="Porcentual 2 4 2 6 2 5" xfId="24751" xr:uid="{00000000-0005-0000-0000-0000DEA90000}"/>
    <cellStyle name="Porcentual 2 4 2 6 3" xfId="8692" xr:uid="{00000000-0005-0000-0000-0000DFA90000}"/>
    <cellStyle name="Porcentual 2 4 2 6 3 2" xfId="19114" xr:uid="{00000000-0005-0000-0000-0000E0A90000}"/>
    <cellStyle name="Porcentual 2 4 2 6 3 2 2" xfId="42459" xr:uid="{00000000-0005-0000-0000-0000E1A90000}"/>
    <cellStyle name="Porcentual 2 4 2 6 3 3" xfId="13960" xr:uid="{00000000-0005-0000-0000-0000E2A90000}"/>
    <cellStyle name="Porcentual 2 4 2 6 3 3 2" xfId="37144" xr:uid="{00000000-0005-0000-0000-0000E3A90000}"/>
    <cellStyle name="Porcentual 2 4 2 6 3 4" xfId="31834" xr:uid="{00000000-0005-0000-0000-0000E4A90000}"/>
    <cellStyle name="Porcentual 2 4 2 6 3 5" xfId="26519" xr:uid="{00000000-0005-0000-0000-0000E5A90000}"/>
    <cellStyle name="Porcentual 2 4 2 6 4" xfId="15741" xr:uid="{00000000-0005-0000-0000-0000E6A90000}"/>
    <cellStyle name="Porcentual 2 4 2 6 4 2" xfId="38928" xr:uid="{00000000-0005-0000-0000-0000E7A90000}"/>
    <cellStyle name="Porcentual 2 4 2 6 5" xfId="10432" xr:uid="{00000000-0005-0000-0000-0000E8A90000}"/>
    <cellStyle name="Porcentual 2 4 2 6 5 2" xfId="33613" xr:uid="{00000000-0005-0000-0000-0000E9A90000}"/>
    <cellStyle name="Porcentual 2 4 2 6 6" xfId="21059" xr:uid="{00000000-0005-0000-0000-0000EAA90000}"/>
    <cellStyle name="Porcentual 2 4 2 6 6 2" xfId="28303" xr:uid="{00000000-0005-0000-0000-0000EBA90000}"/>
    <cellStyle name="Porcentual 2 4 2 6 7" xfId="22988" xr:uid="{00000000-0005-0000-0000-0000ECA90000}"/>
    <cellStyle name="Porcentual 2 4 2 6 8" xfId="44254" xr:uid="{00000000-0005-0000-0000-0000EDA90000}"/>
    <cellStyle name="Porcentual 2 4 2 6 9" xfId="5852" xr:uid="{00000000-0005-0000-0000-0000EEA90000}"/>
    <cellStyle name="Porcentual 2 4 2 7" xfId="6099" xr:uid="{00000000-0005-0000-0000-0000EFA90000}"/>
    <cellStyle name="Porcentual 2 4 2 7 2" xfId="16542" xr:uid="{00000000-0005-0000-0000-0000F0A90000}"/>
    <cellStyle name="Porcentual 2 4 2 7 2 2" xfId="39745" xr:uid="{00000000-0005-0000-0000-0000F1A90000}"/>
    <cellStyle name="Porcentual 2 4 2 7 3" xfId="11247" xr:uid="{00000000-0005-0000-0000-0000F2A90000}"/>
    <cellStyle name="Porcentual 2 4 2 7 3 2" xfId="34430" xr:uid="{00000000-0005-0000-0000-0000F3A90000}"/>
    <cellStyle name="Porcentual 2 4 2 7 4" xfId="29120" xr:uid="{00000000-0005-0000-0000-0000F4A90000}"/>
    <cellStyle name="Porcentual 2 4 2 7 5" xfId="23805" xr:uid="{00000000-0005-0000-0000-0000F5A90000}"/>
    <cellStyle name="Porcentual 2 4 2 8" xfId="7831" xr:uid="{00000000-0005-0000-0000-0000F6A90000}"/>
    <cellStyle name="Porcentual 2 4 2 8 2" xfId="18170" xr:uid="{00000000-0005-0000-0000-0000F7A90000}"/>
    <cellStyle name="Porcentual 2 4 2 8 2 2" xfId="41513" xr:uid="{00000000-0005-0000-0000-0000F8A90000}"/>
    <cellStyle name="Porcentual 2 4 2 8 3" xfId="13014" xr:uid="{00000000-0005-0000-0000-0000F9A90000}"/>
    <cellStyle name="Porcentual 2 4 2 8 3 2" xfId="36198" xr:uid="{00000000-0005-0000-0000-0000FAA90000}"/>
    <cellStyle name="Porcentual 2 4 2 8 4" xfId="30888" xr:uid="{00000000-0005-0000-0000-0000FBA90000}"/>
    <cellStyle name="Porcentual 2 4 2 8 5" xfId="25573" xr:uid="{00000000-0005-0000-0000-0000FCA90000}"/>
    <cellStyle name="Porcentual 2 4 2 9" xfId="14795" xr:uid="{00000000-0005-0000-0000-0000FDA90000}"/>
    <cellStyle name="Porcentual 2 4 2 9 2" xfId="37982" xr:uid="{00000000-0005-0000-0000-0000FEA90000}"/>
    <cellStyle name="Porcentual 2 4 3" xfId="714" xr:uid="{00000000-0005-0000-0000-0000FFA90000}"/>
    <cellStyle name="Porcentual 2 4 3 10" xfId="43515" xr:uid="{00000000-0005-0000-0000-000000AA0000}"/>
    <cellStyle name="Porcentual 2 4 3 11" xfId="5853" xr:uid="{00000000-0005-0000-0000-000001AA0000}"/>
    <cellStyle name="Porcentual 2 4 3 12" xfId="2675" xr:uid="{00000000-0005-0000-0000-000002AA0000}"/>
    <cellStyle name="Porcentual 2 4 3 2" xfId="1130" xr:uid="{00000000-0005-0000-0000-000003AA0000}"/>
    <cellStyle name="Porcentual 2 4 3 2 10" xfId="5854" xr:uid="{00000000-0005-0000-0000-000004AA0000}"/>
    <cellStyle name="Porcentual 2 4 3 2 11" xfId="3081" xr:uid="{00000000-0005-0000-0000-000005AA0000}"/>
    <cellStyle name="Porcentual 2 4 3 2 2" xfId="1945" xr:uid="{00000000-0005-0000-0000-000006AA0000}"/>
    <cellStyle name="Porcentual 2 4 3 2 2 10" xfId="3893" xr:uid="{00000000-0005-0000-0000-000007AA0000}"/>
    <cellStyle name="Porcentual 2 4 3 2 2 2" xfId="7503" xr:uid="{00000000-0005-0000-0000-000008AA0000}"/>
    <cellStyle name="Porcentual 2 4 3 2 2 2 2" xfId="17846" xr:uid="{00000000-0005-0000-0000-000009AA0000}"/>
    <cellStyle name="Porcentual 2 4 3 2 2 2 2 2" xfId="41170" xr:uid="{00000000-0005-0000-0000-00000AAA0000}"/>
    <cellStyle name="Porcentual 2 4 3 2 2 2 3" xfId="12672" xr:uid="{00000000-0005-0000-0000-00000BAA0000}"/>
    <cellStyle name="Porcentual 2 4 3 2 2 2 3 2" xfId="35855" xr:uid="{00000000-0005-0000-0000-00000CAA0000}"/>
    <cellStyle name="Porcentual 2 4 3 2 2 2 4" xfId="30545" xr:uid="{00000000-0005-0000-0000-00000DAA0000}"/>
    <cellStyle name="Porcentual 2 4 3 2 2 2 5" xfId="25230" xr:uid="{00000000-0005-0000-0000-00000EAA0000}"/>
    <cellStyle name="Porcentual 2 4 3 2 2 3" xfId="9136" xr:uid="{00000000-0005-0000-0000-00000FAA0000}"/>
    <cellStyle name="Porcentual 2 4 3 2 2 3 2" xfId="19593" xr:uid="{00000000-0005-0000-0000-000010AA0000}"/>
    <cellStyle name="Porcentual 2 4 3 2 2 3 2 2" xfId="42938" xr:uid="{00000000-0005-0000-0000-000011AA0000}"/>
    <cellStyle name="Porcentual 2 4 3 2 2 3 3" xfId="14439" xr:uid="{00000000-0005-0000-0000-000012AA0000}"/>
    <cellStyle name="Porcentual 2 4 3 2 2 3 3 2" xfId="37623" xr:uid="{00000000-0005-0000-0000-000013AA0000}"/>
    <cellStyle name="Porcentual 2 4 3 2 2 3 4" xfId="32313" xr:uid="{00000000-0005-0000-0000-000014AA0000}"/>
    <cellStyle name="Porcentual 2 4 3 2 2 3 5" xfId="26998" xr:uid="{00000000-0005-0000-0000-000015AA0000}"/>
    <cellStyle name="Porcentual 2 4 3 2 2 4" xfId="16220" xr:uid="{00000000-0005-0000-0000-000016AA0000}"/>
    <cellStyle name="Porcentual 2 4 3 2 2 4 2" xfId="39407" xr:uid="{00000000-0005-0000-0000-000017AA0000}"/>
    <cellStyle name="Porcentual 2 4 3 2 2 5" xfId="10911" xr:uid="{00000000-0005-0000-0000-000018AA0000}"/>
    <cellStyle name="Porcentual 2 4 3 2 2 5 2" xfId="34092" xr:uid="{00000000-0005-0000-0000-000019AA0000}"/>
    <cellStyle name="Porcentual 2 4 3 2 2 6" xfId="21538" xr:uid="{00000000-0005-0000-0000-00001AAA0000}"/>
    <cellStyle name="Porcentual 2 4 3 2 2 6 2" xfId="28782" xr:uid="{00000000-0005-0000-0000-00001BAA0000}"/>
    <cellStyle name="Porcentual 2 4 3 2 2 7" xfId="23467" xr:uid="{00000000-0005-0000-0000-00001CAA0000}"/>
    <cellStyle name="Porcentual 2 4 3 2 2 8" xfId="44733" xr:uid="{00000000-0005-0000-0000-00001DAA0000}"/>
    <cellStyle name="Porcentual 2 4 3 2 2 9" xfId="5855" xr:uid="{00000000-0005-0000-0000-00001EAA0000}"/>
    <cellStyle name="Porcentual 2 4 3 2 3" xfId="6703" xr:uid="{00000000-0005-0000-0000-00001FAA0000}"/>
    <cellStyle name="Porcentual 2 4 3 2 3 2" xfId="17094" xr:uid="{00000000-0005-0000-0000-000020AA0000}"/>
    <cellStyle name="Porcentual 2 4 3 2 3 2 2" xfId="40358" xr:uid="{00000000-0005-0000-0000-000021AA0000}"/>
    <cellStyle name="Porcentual 2 4 3 2 3 3" xfId="11860" xr:uid="{00000000-0005-0000-0000-000022AA0000}"/>
    <cellStyle name="Porcentual 2 4 3 2 3 3 2" xfId="35043" xr:uid="{00000000-0005-0000-0000-000023AA0000}"/>
    <cellStyle name="Porcentual 2 4 3 2 3 4" xfId="29733" xr:uid="{00000000-0005-0000-0000-000024AA0000}"/>
    <cellStyle name="Porcentual 2 4 3 2 3 5" xfId="24418" xr:uid="{00000000-0005-0000-0000-000025AA0000}"/>
    <cellStyle name="Porcentual 2 4 3 2 4" xfId="8383" xr:uid="{00000000-0005-0000-0000-000026AA0000}"/>
    <cellStyle name="Porcentual 2 4 3 2 4 2" xfId="18781" xr:uid="{00000000-0005-0000-0000-000027AA0000}"/>
    <cellStyle name="Porcentual 2 4 3 2 4 2 2" xfId="42126" xr:uid="{00000000-0005-0000-0000-000028AA0000}"/>
    <cellStyle name="Porcentual 2 4 3 2 4 3" xfId="13627" xr:uid="{00000000-0005-0000-0000-000029AA0000}"/>
    <cellStyle name="Porcentual 2 4 3 2 4 3 2" xfId="36811" xr:uid="{00000000-0005-0000-0000-00002AAA0000}"/>
    <cellStyle name="Porcentual 2 4 3 2 4 4" xfId="31501" xr:uid="{00000000-0005-0000-0000-00002BAA0000}"/>
    <cellStyle name="Porcentual 2 4 3 2 4 5" xfId="26186" xr:uid="{00000000-0005-0000-0000-00002CAA0000}"/>
    <cellStyle name="Porcentual 2 4 3 2 5" xfId="15408" xr:uid="{00000000-0005-0000-0000-00002DAA0000}"/>
    <cellStyle name="Porcentual 2 4 3 2 5 2" xfId="38595" xr:uid="{00000000-0005-0000-0000-00002EAA0000}"/>
    <cellStyle name="Porcentual 2 4 3 2 6" xfId="10099" xr:uid="{00000000-0005-0000-0000-00002FAA0000}"/>
    <cellStyle name="Porcentual 2 4 3 2 6 2" xfId="33280" xr:uid="{00000000-0005-0000-0000-000030AA0000}"/>
    <cellStyle name="Porcentual 2 4 3 2 7" xfId="20726" xr:uid="{00000000-0005-0000-0000-000031AA0000}"/>
    <cellStyle name="Porcentual 2 4 3 2 7 2" xfId="27970" xr:uid="{00000000-0005-0000-0000-000032AA0000}"/>
    <cellStyle name="Porcentual 2 4 3 2 8" xfId="22655" xr:uid="{00000000-0005-0000-0000-000033AA0000}"/>
    <cellStyle name="Porcentual 2 4 3 2 9" xfId="43921" xr:uid="{00000000-0005-0000-0000-000034AA0000}"/>
    <cellStyle name="Porcentual 2 4 3 3" xfId="1538" xr:uid="{00000000-0005-0000-0000-000035AA0000}"/>
    <cellStyle name="Porcentual 2 4 3 3 10" xfId="3487" xr:uid="{00000000-0005-0000-0000-000036AA0000}"/>
    <cellStyle name="Porcentual 2 4 3 3 2" xfId="7103" xr:uid="{00000000-0005-0000-0000-000037AA0000}"/>
    <cellStyle name="Porcentual 2 4 3 3 2 2" xfId="17464" xr:uid="{00000000-0005-0000-0000-000038AA0000}"/>
    <cellStyle name="Porcentual 2 4 3 3 2 2 2" xfId="40764" xr:uid="{00000000-0005-0000-0000-000039AA0000}"/>
    <cellStyle name="Porcentual 2 4 3 3 2 3" xfId="12266" xr:uid="{00000000-0005-0000-0000-00003AAA0000}"/>
    <cellStyle name="Porcentual 2 4 3 3 2 3 2" xfId="35449" xr:uid="{00000000-0005-0000-0000-00003BAA0000}"/>
    <cellStyle name="Porcentual 2 4 3 3 2 4" xfId="30139" xr:uid="{00000000-0005-0000-0000-00003CAA0000}"/>
    <cellStyle name="Porcentual 2 4 3 3 2 5" xfId="24824" xr:uid="{00000000-0005-0000-0000-00003DAA0000}"/>
    <cellStyle name="Porcentual 2 4 3 3 3" xfId="8753" xr:uid="{00000000-0005-0000-0000-00003EAA0000}"/>
    <cellStyle name="Porcentual 2 4 3 3 3 2" xfId="19187" xr:uid="{00000000-0005-0000-0000-00003FAA0000}"/>
    <cellStyle name="Porcentual 2 4 3 3 3 2 2" xfId="42532" xr:uid="{00000000-0005-0000-0000-000040AA0000}"/>
    <cellStyle name="Porcentual 2 4 3 3 3 3" xfId="14033" xr:uid="{00000000-0005-0000-0000-000041AA0000}"/>
    <cellStyle name="Porcentual 2 4 3 3 3 3 2" xfId="37217" xr:uid="{00000000-0005-0000-0000-000042AA0000}"/>
    <cellStyle name="Porcentual 2 4 3 3 3 4" xfId="31907" xr:uid="{00000000-0005-0000-0000-000043AA0000}"/>
    <cellStyle name="Porcentual 2 4 3 3 3 5" xfId="26592" xr:uid="{00000000-0005-0000-0000-000044AA0000}"/>
    <cellStyle name="Porcentual 2 4 3 3 4" xfId="15814" xr:uid="{00000000-0005-0000-0000-000045AA0000}"/>
    <cellStyle name="Porcentual 2 4 3 3 4 2" xfId="39001" xr:uid="{00000000-0005-0000-0000-000046AA0000}"/>
    <cellStyle name="Porcentual 2 4 3 3 5" xfId="10505" xr:uid="{00000000-0005-0000-0000-000047AA0000}"/>
    <cellStyle name="Porcentual 2 4 3 3 5 2" xfId="33686" xr:uid="{00000000-0005-0000-0000-000048AA0000}"/>
    <cellStyle name="Porcentual 2 4 3 3 6" xfId="21132" xr:uid="{00000000-0005-0000-0000-000049AA0000}"/>
    <cellStyle name="Porcentual 2 4 3 3 6 2" xfId="28376" xr:uid="{00000000-0005-0000-0000-00004AAA0000}"/>
    <cellStyle name="Porcentual 2 4 3 3 7" xfId="23061" xr:uid="{00000000-0005-0000-0000-00004BAA0000}"/>
    <cellStyle name="Porcentual 2 4 3 3 8" xfId="44327" xr:uid="{00000000-0005-0000-0000-00004CAA0000}"/>
    <cellStyle name="Porcentual 2 4 3 3 9" xfId="5856" xr:uid="{00000000-0005-0000-0000-00004DAA0000}"/>
    <cellStyle name="Porcentual 2 4 3 4" xfId="6304" xr:uid="{00000000-0005-0000-0000-00004EAA0000}"/>
    <cellStyle name="Porcentual 2 4 3 4 2" xfId="16736" xr:uid="{00000000-0005-0000-0000-00004FAA0000}"/>
    <cellStyle name="Porcentual 2 4 3 4 2 2" xfId="39952" xr:uid="{00000000-0005-0000-0000-000050AA0000}"/>
    <cellStyle name="Porcentual 2 4 3 4 3" xfId="11454" xr:uid="{00000000-0005-0000-0000-000051AA0000}"/>
    <cellStyle name="Porcentual 2 4 3 4 3 2" xfId="34637" xr:uid="{00000000-0005-0000-0000-000052AA0000}"/>
    <cellStyle name="Porcentual 2 4 3 4 4" xfId="29327" xr:uid="{00000000-0005-0000-0000-000053AA0000}"/>
    <cellStyle name="Porcentual 2 4 3 4 5" xfId="24012" xr:uid="{00000000-0005-0000-0000-000054AA0000}"/>
    <cellStyle name="Porcentual 2 4 3 5" xfId="8025" xr:uid="{00000000-0005-0000-0000-000055AA0000}"/>
    <cellStyle name="Porcentual 2 4 3 5 2" xfId="18376" xr:uid="{00000000-0005-0000-0000-000056AA0000}"/>
    <cellStyle name="Porcentual 2 4 3 5 2 2" xfId="41720" xr:uid="{00000000-0005-0000-0000-000057AA0000}"/>
    <cellStyle name="Porcentual 2 4 3 5 3" xfId="13221" xr:uid="{00000000-0005-0000-0000-000058AA0000}"/>
    <cellStyle name="Porcentual 2 4 3 5 3 2" xfId="36405" xr:uid="{00000000-0005-0000-0000-000059AA0000}"/>
    <cellStyle name="Porcentual 2 4 3 5 4" xfId="31095" xr:uid="{00000000-0005-0000-0000-00005AAA0000}"/>
    <cellStyle name="Porcentual 2 4 3 5 5" xfId="25780" xr:uid="{00000000-0005-0000-0000-00005BAA0000}"/>
    <cellStyle name="Porcentual 2 4 3 6" xfId="15002" xr:uid="{00000000-0005-0000-0000-00005CAA0000}"/>
    <cellStyle name="Porcentual 2 4 3 6 2" xfId="38189" xr:uid="{00000000-0005-0000-0000-00005DAA0000}"/>
    <cellStyle name="Porcentual 2 4 3 7" xfId="9693" xr:uid="{00000000-0005-0000-0000-00005EAA0000}"/>
    <cellStyle name="Porcentual 2 4 3 7 2" xfId="32874" xr:uid="{00000000-0005-0000-0000-00005FAA0000}"/>
    <cellStyle name="Porcentual 2 4 3 8" xfId="20320" xr:uid="{00000000-0005-0000-0000-000060AA0000}"/>
    <cellStyle name="Porcentual 2 4 3 8 2" xfId="27564" xr:uid="{00000000-0005-0000-0000-000061AA0000}"/>
    <cellStyle name="Porcentual 2 4 3 9" xfId="22249" xr:uid="{00000000-0005-0000-0000-000062AA0000}"/>
    <cellStyle name="Porcentual 2 4 4" xfId="851" xr:uid="{00000000-0005-0000-0000-000063AA0000}"/>
    <cellStyle name="Porcentual 2 4 4 10" xfId="43644" xr:uid="{00000000-0005-0000-0000-000064AA0000}"/>
    <cellStyle name="Porcentual 2 4 4 11" xfId="5857" xr:uid="{00000000-0005-0000-0000-000065AA0000}"/>
    <cellStyle name="Porcentual 2 4 4 12" xfId="2804" xr:uid="{00000000-0005-0000-0000-000066AA0000}"/>
    <cellStyle name="Porcentual 2 4 4 2" xfId="1259" xr:uid="{00000000-0005-0000-0000-000067AA0000}"/>
    <cellStyle name="Porcentual 2 4 4 2 10" xfId="5858" xr:uid="{00000000-0005-0000-0000-000068AA0000}"/>
    <cellStyle name="Porcentual 2 4 4 2 11" xfId="3210" xr:uid="{00000000-0005-0000-0000-000069AA0000}"/>
    <cellStyle name="Porcentual 2 4 4 2 2" xfId="2074" xr:uid="{00000000-0005-0000-0000-00006AAA0000}"/>
    <cellStyle name="Porcentual 2 4 4 2 2 10" xfId="4022" xr:uid="{00000000-0005-0000-0000-00006BAA0000}"/>
    <cellStyle name="Porcentual 2 4 4 2 2 2" xfId="7630" xr:uid="{00000000-0005-0000-0000-00006CAA0000}"/>
    <cellStyle name="Porcentual 2 4 4 2 2 2 2" xfId="17963" xr:uid="{00000000-0005-0000-0000-00006DAA0000}"/>
    <cellStyle name="Porcentual 2 4 4 2 2 2 2 2" xfId="41299" xr:uid="{00000000-0005-0000-0000-00006EAA0000}"/>
    <cellStyle name="Porcentual 2 4 4 2 2 2 3" xfId="12801" xr:uid="{00000000-0005-0000-0000-00006FAA0000}"/>
    <cellStyle name="Porcentual 2 4 4 2 2 2 3 2" xfId="35984" xr:uid="{00000000-0005-0000-0000-000070AA0000}"/>
    <cellStyle name="Porcentual 2 4 4 2 2 2 4" xfId="30674" xr:uid="{00000000-0005-0000-0000-000071AA0000}"/>
    <cellStyle name="Porcentual 2 4 4 2 2 2 5" xfId="25359" xr:uid="{00000000-0005-0000-0000-000072AA0000}"/>
    <cellStyle name="Porcentual 2 4 4 2 2 3" xfId="9253" xr:uid="{00000000-0005-0000-0000-000073AA0000}"/>
    <cellStyle name="Porcentual 2 4 4 2 2 3 2" xfId="19722" xr:uid="{00000000-0005-0000-0000-000074AA0000}"/>
    <cellStyle name="Porcentual 2 4 4 2 2 3 2 2" xfId="43067" xr:uid="{00000000-0005-0000-0000-000075AA0000}"/>
    <cellStyle name="Porcentual 2 4 4 2 2 3 3" xfId="14568" xr:uid="{00000000-0005-0000-0000-000076AA0000}"/>
    <cellStyle name="Porcentual 2 4 4 2 2 3 3 2" xfId="37752" xr:uid="{00000000-0005-0000-0000-000077AA0000}"/>
    <cellStyle name="Porcentual 2 4 4 2 2 3 4" xfId="32442" xr:uid="{00000000-0005-0000-0000-000078AA0000}"/>
    <cellStyle name="Porcentual 2 4 4 2 2 3 5" xfId="27127" xr:uid="{00000000-0005-0000-0000-000079AA0000}"/>
    <cellStyle name="Porcentual 2 4 4 2 2 4" xfId="16349" xr:uid="{00000000-0005-0000-0000-00007AAA0000}"/>
    <cellStyle name="Porcentual 2 4 4 2 2 4 2" xfId="39536" xr:uid="{00000000-0005-0000-0000-00007BAA0000}"/>
    <cellStyle name="Porcentual 2 4 4 2 2 5" xfId="11040" xr:uid="{00000000-0005-0000-0000-00007CAA0000}"/>
    <cellStyle name="Porcentual 2 4 4 2 2 5 2" xfId="34221" xr:uid="{00000000-0005-0000-0000-00007DAA0000}"/>
    <cellStyle name="Porcentual 2 4 4 2 2 6" xfId="21667" xr:uid="{00000000-0005-0000-0000-00007EAA0000}"/>
    <cellStyle name="Porcentual 2 4 4 2 2 6 2" xfId="28911" xr:uid="{00000000-0005-0000-0000-00007FAA0000}"/>
    <cellStyle name="Porcentual 2 4 4 2 2 7" xfId="23596" xr:uid="{00000000-0005-0000-0000-000080AA0000}"/>
    <cellStyle name="Porcentual 2 4 4 2 2 8" xfId="44862" xr:uid="{00000000-0005-0000-0000-000081AA0000}"/>
    <cellStyle name="Porcentual 2 4 4 2 2 9" xfId="5859" xr:uid="{00000000-0005-0000-0000-000082AA0000}"/>
    <cellStyle name="Porcentual 2 4 4 2 3" xfId="6830" xr:uid="{00000000-0005-0000-0000-000083AA0000}"/>
    <cellStyle name="Porcentual 2 4 4 2 3 2" xfId="17199" xr:uid="{00000000-0005-0000-0000-000084AA0000}"/>
    <cellStyle name="Porcentual 2 4 4 2 3 2 2" xfId="40487" xr:uid="{00000000-0005-0000-0000-000085AA0000}"/>
    <cellStyle name="Porcentual 2 4 4 2 3 3" xfId="11989" xr:uid="{00000000-0005-0000-0000-000086AA0000}"/>
    <cellStyle name="Porcentual 2 4 4 2 3 3 2" xfId="35172" xr:uid="{00000000-0005-0000-0000-000087AA0000}"/>
    <cellStyle name="Porcentual 2 4 4 2 3 4" xfId="29862" xr:uid="{00000000-0005-0000-0000-000088AA0000}"/>
    <cellStyle name="Porcentual 2 4 4 2 3 5" xfId="24547" xr:uid="{00000000-0005-0000-0000-000089AA0000}"/>
    <cellStyle name="Porcentual 2 4 4 2 4" xfId="8488" xr:uid="{00000000-0005-0000-0000-00008AAA0000}"/>
    <cellStyle name="Porcentual 2 4 4 2 4 2" xfId="18910" xr:uid="{00000000-0005-0000-0000-00008BAA0000}"/>
    <cellStyle name="Porcentual 2 4 4 2 4 2 2" xfId="42255" xr:uid="{00000000-0005-0000-0000-00008CAA0000}"/>
    <cellStyle name="Porcentual 2 4 4 2 4 3" xfId="13756" xr:uid="{00000000-0005-0000-0000-00008DAA0000}"/>
    <cellStyle name="Porcentual 2 4 4 2 4 3 2" xfId="36940" xr:uid="{00000000-0005-0000-0000-00008EAA0000}"/>
    <cellStyle name="Porcentual 2 4 4 2 4 4" xfId="31630" xr:uid="{00000000-0005-0000-0000-00008FAA0000}"/>
    <cellStyle name="Porcentual 2 4 4 2 4 5" xfId="26315" xr:uid="{00000000-0005-0000-0000-000090AA0000}"/>
    <cellStyle name="Porcentual 2 4 4 2 5" xfId="15537" xr:uid="{00000000-0005-0000-0000-000091AA0000}"/>
    <cellStyle name="Porcentual 2 4 4 2 5 2" xfId="38724" xr:uid="{00000000-0005-0000-0000-000092AA0000}"/>
    <cellStyle name="Porcentual 2 4 4 2 6" xfId="10228" xr:uid="{00000000-0005-0000-0000-000093AA0000}"/>
    <cellStyle name="Porcentual 2 4 4 2 6 2" xfId="33409" xr:uid="{00000000-0005-0000-0000-000094AA0000}"/>
    <cellStyle name="Porcentual 2 4 4 2 7" xfId="20855" xr:uid="{00000000-0005-0000-0000-000095AA0000}"/>
    <cellStyle name="Porcentual 2 4 4 2 7 2" xfId="28099" xr:uid="{00000000-0005-0000-0000-000096AA0000}"/>
    <cellStyle name="Porcentual 2 4 4 2 8" xfId="22784" xr:uid="{00000000-0005-0000-0000-000097AA0000}"/>
    <cellStyle name="Porcentual 2 4 4 2 9" xfId="44050" xr:uid="{00000000-0005-0000-0000-000098AA0000}"/>
    <cellStyle name="Porcentual 2 4 4 3" xfId="1667" xr:uid="{00000000-0005-0000-0000-000099AA0000}"/>
    <cellStyle name="Porcentual 2 4 4 3 10" xfId="3616" xr:uid="{00000000-0005-0000-0000-00009AAA0000}"/>
    <cellStyle name="Porcentual 2 4 4 3 2" xfId="7230" xr:uid="{00000000-0005-0000-0000-00009BAA0000}"/>
    <cellStyle name="Porcentual 2 4 4 3 2 2" xfId="17581" xr:uid="{00000000-0005-0000-0000-00009CAA0000}"/>
    <cellStyle name="Porcentual 2 4 4 3 2 2 2" xfId="40893" xr:uid="{00000000-0005-0000-0000-00009DAA0000}"/>
    <cellStyle name="Porcentual 2 4 4 3 2 3" xfId="12395" xr:uid="{00000000-0005-0000-0000-00009EAA0000}"/>
    <cellStyle name="Porcentual 2 4 4 3 2 3 2" xfId="35578" xr:uid="{00000000-0005-0000-0000-00009FAA0000}"/>
    <cellStyle name="Porcentual 2 4 4 3 2 4" xfId="30268" xr:uid="{00000000-0005-0000-0000-0000A0AA0000}"/>
    <cellStyle name="Porcentual 2 4 4 3 2 5" xfId="24953" xr:uid="{00000000-0005-0000-0000-0000A1AA0000}"/>
    <cellStyle name="Porcentual 2 4 4 3 3" xfId="8870" xr:uid="{00000000-0005-0000-0000-0000A2AA0000}"/>
    <cellStyle name="Porcentual 2 4 4 3 3 2" xfId="19316" xr:uid="{00000000-0005-0000-0000-0000A3AA0000}"/>
    <cellStyle name="Porcentual 2 4 4 3 3 2 2" xfId="42661" xr:uid="{00000000-0005-0000-0000-0000A4AA0000}"/>
    <cellStyle name="Porcentual 2 4 4 3 3 3" xfId="14162" xr:uid="{00000000-0005-0000-0000-0000A5AA0000}"/>
    <cellStyle name="Porcentual 2 4 4 3 3 3 2" xfId="37346" xr:uid="{00000000-0005-0000-0000-0000A6AA0000}"/>
    <cellStyle name="Porcentual 2 4 4 3 3 4" xfId="32036" xr:uid="{00000000-0005-0000-0000-0000A7AA0000}"/>
    <cellStyle name="Porcentual 2 4 4 3 3 5" xfId="26721" xr:uid="{00000000-0005-0000-0000-0000A8AA0000}"/>
    <cellStyle name="Porcentual 2 4 4 3 4" xfId="15943" xr:uid="{00000000-0005-0000-0000-0000A9AA0000}"/>
    <cellStyle name="Porcentual 2 4 4 3 4 2" xfId="39130" xr:uid="{00000000-0005-0000-0000-0000AAAA0000}"/>
    <cellStyle name="Porcentual 2 4 4 3 5" xfId="10634" xr:uid="{00000000-0005-0000-0000-0000ABAA0000}"/>
    <cellStyle name="Porcentual 2 4 4 3 5 2" xfId="33815" xr:uid="{00000000-0005-0000-0000-0000ACAA0000}"/>
    <cellStyle name="Porcentual 2 4 4 3 6" xfId="21261" xr:uid="{00000000-0005-0000-0000-0000ADAA0000}"/>
    <cellStyle name="Porcentual 2 4 4 3 6 2" xfId="28505" xr:uid="{00000000-0005-0000-0000-0000AEAA0000}"/>
    <cellStyle name="Porcentual 2 4 4 3 7" xfId="23190" xr:uid="{00000000-0005-0000-0000-0000AFAA0000}"/>
    <cellStyle name="Porcentual 2 4 4 3 8" xfId="44456" xr:uid="{00000000-0005-0000-0000-0000B0AA0000}"/>
    <cellStyle name="Porcentual 2 4 4 3 9" xfId="5860" xr:uid="{00000000-0005-0000-0000-0000B1AA0000}"/>
    <cellStyle name="Porcentual 2 4 4 4" xfId="6431" xr:uid="{00000000-0005-0000-0000-0000B2AA0000}"/>
    <cellStyle name="Porcentual 2 4 4 4 2" xfId="16841" xr:uid="{00000000-0005-0000-0000-0000B3AA0000}"/>
    <cellStyle name="Porcentual 2 4 4 4 2 2" xfId="40081" xr:uid="{00000000-0005-0000-0000-0000B4AA0000}"/>
    <cellStyle name="Porcentual 2 4 4 4 3" xfId="11583" xr:uid="{00000000-0005-0000-0000-0000B5AA0000}"/>
    <cellStyle name="Porcentual 2 4 4 4 3 2" xfId="34766" xr:uid="{00000000-0005-0000-0000-0000B6AA0000}"/>
    <cellStyle name="Porcentual 2 4 4 4 4" xfId="29456" xr:uid="{00000000-0005-0000-0000-0000B7AA0000}"/>
    <cellStyle name="Porcentual 2 4 4 4 5" xfId="24141" xr:uid="{00000000-0005-0000-0000-0000B8AA0000}"/>
    <cellStyle name="Porcentual 2 4 4 5" xfId="8130" xr:uid="{00000000-0005-0000-0000-0000B9AA0000}"/>
    <cellStyle name="Porcentual 2 4 4 5 2" xfId="18505" xr:uid="{00000000-0005-0000-0000-0000BAAA0000}"/>
    <cellStyle name="Porcentual 2 4 4 5 2 2" xfId="41849" xr:uid="{00000000-0005-0000-0000-0000BBAA0000}"/>
    <cellStyle name="Porcentual 2 4 4 5 3" xfId="13350" xr:uid="{00000000-0005-0000-0000-0000BCAA0000}"/>
    <cellStyle name="Porcentual 2 4 4 5 3 2" xfId="36534" xr:uid="{00000000-0005-0000-0000-0000BDAA0000}"/>
    <cellStyle name="Porcentual 2 4 4 5 4" xfId="31224" xr:uid="{00000000-0005-0000-0000-0000BEAA0000}"/>
    <cellStyle name="Porcentual 2 4 4 5 5" xfId="25909" xr:uid="{00000000-0005-0000-0000-0000BFAA0000}"/>
    <cellStyle name="Porcentual 2 4 4 6" xfId="15131" xr:uid="{00000000-0005-0000-0000-0000C0AA0000}"/>
    <cellStyle name="Porcentual 2 4 4 6 2" xfId="38318" xr:uid="{00000000-0005-0000-0000-0000C1AA0000}"/>
    <cellStyle name="Porcentual 2 4 4 7" xfId="9822" xr:uid="{00000000-0005-0000-0000-0000C2AA0000}"/>
    <cellStyle name="Porcentual 2 4 4 7 2" xfId="33003" xr:uid="{00000000-0005-0000-0000-0000C3AA0000}"/>
    <cellStyle name="Porcentual 2 4 4 8" xfId="20449" xr:uid="{00000000-0005-0000-0000-0000C4AA0000}"/>
    <cellStyle name="Porcentual 2 4 4 8 2" xfId="27693" xr:uid="{00000000-0005-0000-0000-0000C5AA0000}"/>
    <cellStyle name="Porcentual 2 4 4 9" xfId="22378" xr:uid="{00000000-0005-0000-0000-0000C6AA0000}"/>
    <cellStyle name="Porcentual 2 4 5" xfId="995" xr:uid="{00000000-0005-0000-0000-0000C7AA0000}"/>
    <cellStyle name="Porcentual 2 4 5 10" xfId="5861" xr:uid="{00000000-0005-0000-0000-0000C8AA0000}"/>
    <cellStyle name="Porcentual 2 4 5 11" xfId="2946" xr:uid="{00000000-0005-0000-0000-0000C9AA0000}"/>
    <cellStyle name="Porcentual 2 4 5 2" xfId="1810" xr:uid="{00000000-0005-0000-0000-0000CAAA0000}"/>
    <cellStyle name="Porcentual 2 4 5 2 10" xfId="3758" xr:uid="{00000000-0005-0000-0000-0000CBAA0000}"/>
    <cellStyle name="Porcentual 2 4 5 2 2" xfId="7370" xr:uid="{00000000-0005-0000-0000-0000CCAA0000}"/>
    <cellStyle name="Porcentual 2 4 5 2 2 2" xfId="17723" xr:uid="{00000000-0005-0000-0000-0000CDAA0000}"/>
    <cellStyle name="Porcentual 2 4 5 2 2 2 2" xfId="41035" xr:uid="{00000000-0005-0000-0000-0000CEAA0000}"/>
    <cellStyle name="Porcentual 2 4 5 2 2 3" xfId="12537" xr:uid="{00000000-0005-0000-0000-0000CFAA0000}"/>
    <cellStyle name="Porcentual 2 4 5 2 2 3 2" xfId="35720" xr:uid="{00000000-0005-0000-0000-0000D0AA0000}"/>
    <cellStyle name="Porcentual 2 4 5 2 2 4" xfId="30410" xr:uid="{00000000-0005-0000-0000-0000D1AA0000}"/>
    <cellStyle name="Porcentual 2 4 5 2 2 5" xfId="25095" xr:uid="{00000000-0005-0000-0000-0000D2AA0000}"/>
    <cellStyle name="Porcentual 2 4 5 2 3" xfId="9013" xr:uid="{00000000-0005-0000-0000-0000D3AA0000}"/>
    <cellStyle name="Porcentual 2 4 5 2 3 2" xfId="19458" xr:uid="{00000000-0005-0000-0000-0000D4AA0000}"/>
    <cellStyle name="Porcentual 2 4 5 2 3 2 2" xfId="42803" xr:uid="{00000000-0005-0000-0000-0000D5AA0000}"/>
    <cellStyle name="Porcentual 2 4 5 2 3 3" xfId="14304" xr:uid="{00000000-0005-0000-0000-0000D6AA0000}"/>
    <cellStyle name="Porcentual 2 4 5 2 3 3 2" xfId="37488" xr:uid="{00000000-0005-0000-0000-0000D7AA0000}"/>
    <cellStyle name="Porcentual 2 4 5 2 3 4" xfId="32178" xr:uid="{00000000-0005-0000-0000-0000D8AA0000}"/>
    <cellStyle name="Porcentual 2 4 5 2 3 5" xfId="26863" xr:uid="{00000000-0005-0000-0000-0000D9AA0000}"/>
    <cellStyle name="Porcentual 2 4 5 2 4" xfId="16085" xr:uid="{00000000-0005-0000-0000-0000DAAA0000}"/>
    <cellStyle name="Porcentual 2 4 5 2 4 2" xfId="39272" xr:uid="{00000000-0005-0000-0000-0000DBAA0000}"/>
    <cellStyle name="Porcentual 2 4 5 2 5" xfId="10776" xr:uid="{00000000-0005-0000-0000-0000DCAA0000}"/>
    <cellStyle name="Porcentual 2 4 5 2 5 2" xfId="33957" xr:uid="{00000000-0005-0000-0000-0000DDAA0000}"/>
    <cellStyle name="Porcentual 2 4 5 2 6" xfId="21403" xr:uid="{00000000-0005-0000-0000-0000DEAA0000}"/>
    <cellStyle name="Porcentual 2 4 5 2 6 2" xfId="28647" xr:uid="{00000000-0005-0000-0000-0000DFAA0000}"/>
    <cellStyle name="Porcentual 2 4 5 2 7" xfId="23332" xr:uid="{00000000-0005-0000-0000-0000E0AA0000}"/>
    <cellStyle name="Porcentual 2 4 5 2 8" xfId="44598" xr:uid="{00000000-0005-0000-0000-0000E1AA0000}"/>
    <cellStyle name="Porcentual 2 4 5 2 9" xfId="5862" xr:uid="{00000000-0005-0000-0000-0000E2AA0000}"/>
    <cellStyle name="Porcentual 2 4 5 3" xfId="6570" xr:uid="{00000000-0005-0000-0000-0000E3AA0000}"/>
    <cellStyle name="Porcentual 2 4 5 3 2" xfId="16971" xr:uid="{00000000-0005-0000-0000-0000E4AA0000}"/>
    <cellStyle name="Porcentual 2 4 5 3 2 2" xfId="40223" xr:uid="{00000000-0005-0000-0000-0000E5AA0000}"/>
    <cellStyle name="Porcentual 2 4 5 3 3" xfId="11725" xr:uid="{00000000-0005-0000-0000-0000E6AA0000}"/>
    <cellStyle name="Porcentual 2 4 5 3 3 2" xfId="34908" xr:uid="{00000000-0005-0000-0000-0000E7AA0000}"/>
    <cellStyle name="Porcentual 2 4 5 3 4" xfId="29598" xr:uid="{00000000-0005-0000-0000-0000E8AA0000}"/>
    <cellStyle name="Porcentual 2 4 5 3 5" xfId="24283" xr:uid="{00000000-0005-0000-0000-0000E9AA0000}"/>
    <cellStyle name="Porcentual 2 4 5 4" xfId="8260" xr:uid="{00000000-0005-0000-0000-0000EAAA0000}"/>
    <cellStyle name="Porcentual 2 4 5 4 2" xfId="18646" xr:uid="{00000000-0005-0000-0000-0000EBAA0000}"/>
    <cellStyle name="Porcentual 2 4 5 4 2 2" xfId="41991" xr:uid="{00000000-0005-0000-0000-0000ECAA0000}"/>
    <cellStyle name="Porcentual 2 4 5 4 3" xfId="13492" xr:uid="{00000000-0005-0000-0000-0000EDAA0000}"/>
    <cellStyle name="Porcentual 2 4 5 4 3 2" xfId="36676" xr:uid="{00000000-0005-0000-0000-0000EEAA0000}"/>
    <cellStyle name="Porcentual 2 4 5 4 4" xfId="31366" xr:uid="{00000000-0005-0000-0000-0000EFAA0000}"/>
    <cellStyle name="Porcentual 2 4 5 4 5" xfId="26051" xr:uid="{00000000-0005-0000-0000-0000F0AA0000}"/>
    <cellStyle name="Porcentual 2 4 5 5" xfId="15273" xr:uid="{00000000-0005-0000-0000-0000F1AA0000}"/>
    <cellStyle name="Porcentual 2 4 5 5 2" xfId="38460" xr:uid="{00000000-0005-0000-0000-0000F2AA0000}"/>
    <cellStyle name="Porcentual 2 4 5 6" xfId="9964" xr:uid="{00000000-0005-0000-0000-0000F3AA0000}"/>
    <cellStyle name="Porcentual 2 4 5 6 2" xfId="33145" xr:uid="{00000000-0005-0000-0000-0000F4AA0000}"/>
    <cellStyle name="Porcentual 2 4 5 7" xfId="20591" xr:uid="{00000000-0005-0000-0000-0000F5AA0000}"/>
    <cellStyle name="Porcentual 2 4 5 7 2" xfId="27835" xr:uid="{00000000-0005-0000-0000-0000F6AA0000}"/>
    <cellStyle name="Porcentual 2 4 5 8" xfId="22520" xr:uid="{00000000-0005-0000-0000-0000F7AA0000}"/>
    <cellStyle name="Porcentual 2 4 5 9" xfId="43786" xr:uid="{00000000-0005-0000-0000-0000F8AA0000}"/>
    <cellStyle name="Porcentual 2 4 6" xfId="576" xr:uid="{00000000-0005-0000-0000-0000F9AA0000}"/>
    <cellStyle name="Porcentual 2 4 6 10" xfId="2540" xr:uid="{00000000-0005-0000-0000-0000FAAA0000}"/>
    <cellStyle name="Porcentual 2 4 6 2" xfId="6171" xr:uid="{00000000-0005-0000-0000-0000FBAA0000}"/>
    <cellStyle name="Porcentual 2 4 6 2 2" xfId="16613" xr:uid="{00000000-0005-0000-0000-0000FCAA0000}"/>
    <cellStyle name="Porcentual 2 4 6 2 2 2" xfId="39817" xr:uid="{00000000-0005-0000-0000-0000FDAA0000}"/>
    <cellStyle name="Porcentual 2 4 6 2 3" xfId="11319" xr:uid="{00000000-0005-0000-0000-0000FEAA0000}"/>
    <cellStyle name="Porcentual 2 4 6 2 3 2" xfId="34502" xr:uid="{00000000-0005-0000-0000-0000FFAA0000}"/>
    <cellStyle name="Porcentual 2 4 6 2 4" xfId="29192" xr:uid="{00000000-0005-0000-0000-000000AB0000}"/>
    <cellStyle name="Porcentual 2 4 6 2 5" xfId="23877" xr:uid="{00000000-0005-0000-0000-000001AB0000}"/>
    <cellStyle name="Porcentual 2 4 6 3" xfId="7902" xr:uid="{00000000-0005-0000-0000-000002AB0000}"/>
    <cellStyle name="Porcentual 2 4 6 3 2" xfId="18241" xr:uid="{00000000-0005-0000-0000-000003AB0000}"/>
    <cellStyle name="Porcentual 2 4 6 3 2 2" xfId="41585" xr:uid="{00000000-0005-0000-0000-000004AB0000}"/>
    <cellStyle name="Porcentual 2 4 6 3 3" xfId="13086" xr:uid="{00000000-0005-0000-0000-000005AB0000}"/>
    <cellStyle name="Porcentual 2 4 6 3 3 2" xfId="36270" xr:uid="{00000000-0005-0000-0000-000006AB0000}"/>
    <cellStyle name="Porcentual 2 4 6 3 4" xfId="30960" xr:uid="{00000000-0005-0000-0000-000007AB0000}"/>
    <cellStyle name="Porcentual 2 4 6 3 5" xfId="25645" xr:uid="{00000000-0005-0000-0000-000008AB0000}"/>
    <cellStyle name="Porcentual 2 4 6 4" xfId="14867" xr:uid="{00000000-0005-0000-0000-000009AB0000}"/>
    <cellStyle name="Porcentual 2 4 6 4 2" xfId="38054" xr:uid="{00000000-0005-0000-0000-00000AAB0000}"/>
    <cellStyle name="Porcentual 2 4 6 5" xfId="9558" xr:uid="{00000000-0005-0000-0000-00000BAB0000}"/>
    <cellStyle name="Porcentual 2 4 6 5 2" xfId="32739" xr:uid="{00000000-0005-0000-0000-00000CAB0000}"/>
    <cellStyle name="Porcentual 2 4 6 6" xfId="20185" xr:uid="{00000000-0005-0000-0000-00000DAB0000}"/>
    <cellStyle name="Porcentual 2 4 6 6 2" xfId="27429" xr:uid="{00000000-0005-0000-0000-00000EAB0000}"/>
    <cellStyle name="Porcentual 2 4 6 7" xfId="22114" xr:uid="{00000000-0005-0000-0000-00000FAB0000}"/>
    <cellStyle name="Porcentual 2 4 6 8" xfId="43380" xr:uid="{00000000-0005-0000-0000-000010AB0000}"/>
    <cellStyle name="Porcentual 2 4 6 9" xfId="5863" xr:uid="{00000000-0005-0000-0000-000011AB0000}"/>
    <cellStyle name="Porcentual 2 4 7" xfId="1403" xr:uid="{00000000-0005-0000-0000-000012AB0000}"/>
    <cellStyle name="Porcentual 2 4 7 10" xfId="3352" xr:uid="{00000000-0005-0000-0000-000013AB0000}"/>
    <cellStyle name="Porcentual 2 4 7 2" xfId="6970" xr:uid="{00000000-0005-0000-0000-000014AB0000}"/>
    <cellStyle name="Porcentual 2 4 7 2 2" xfId="17341" xr:uid="{00000000-0005-0000-0000-000015AB0000}"/>
    <cellStyle name="Porcentual 2 4 7 2 2 2" xfId="40629" xr:uid="{00000000-0005-0000-0000-000016AB0000}"/>
    <cellStyle name="Porcentual 2 4 7 2 3" xfId="12131" xr:uid="{00000000-0005-0000-0000-000017AB0000}"/>
    <cellStyle name="Porcentual 2 4 7 2 3 2" xfId="35314" xr:uid="{00000000-0005-0000-0000-000018AB0000}"/>
    <cellStyle name="Porcentual 2 4 7 2 4" xfId="30004" xr:uid="{00000000-0005-0000-0000-000019AB0000}"/>
    <cellStyle name="Porcentual 2 4 7 2 5" xfId="24689" xr:uid="{00000000-0005-0000-0000-00001AAB0000}"/>
    <cellStyle name="Porcentual 2 4 7 3" xfId="8630" xr:uid="{00000000-0005-0000-0000-00001BAB0000}"/>
    <cellStyle name="Porcentual 2 4 7 3 2" xfId="19052" xr:uid="{00000000-0005-0000-0000-00001CAB0000}"/>
    <cellStyle name="Porcentual 2 4 7 3 2 2" xfId="42397" xr:uid="{00000000-0005-0000-0000-00001DAB0000}"/>
    <cellStyle name="Porcentual 2 4 7 3 3" xfId="13898" xr:uid="{00000000-0005-0000-0000-00001EAB0000}"/>
    <cellStyle name="Porcentual 2 4 7 3 3 2" xfId="37082" xr:uid="{00000000-0005-0000-0000-00001FAB0000}"/>
    <cellStyle name="Porcentual 2 4 7 3 4" xfId="31772" xr:uid="{00000000-0005-0000-0000-000020AB0000}"/>
    <cellStyle name="Porcentual 2 4 7 3 5" xfId="26457" xr:uid="{00000000-0005-0000-0000-000021AB0000}"/>
    <cellStyle name="Porcentual 2 4 7 4" xfId="15679" xr:uid="{00000000-0005-0000-0000-000022AB0000}"/>
    <cellStyle name="Porcentual 2 4 7 4 2" xfId="38866" xr:uid="{00000000-0005-0000-0000-000023AB0000}"/>
    <cellStyle name="Porcentual 2 4 7 5" xfId="10370" xr:uid="{00000000-0005-0000-0000-000024AB0000}"/>
    <cellStyle name="Porcentual 2 4 7 5 2" xfId="33551" xr:uid="{00000000-0005-0000-0000-000025AB0000}"/>
    <cellStyle name="Porcentual 2 4 7 6" xfId="20997" xr:uid="{00000000-0005-0000-0000-000026AB0000}"/>
    <cellStyle name="Porcentual 2 4 7 6 2" xfId="28241" xr:uid="{00000000-0005-0000-0000-000027AB0000}"/>
    <cellStyle name="Porcentual 2 4 7 7" xfId="22926" xr:uid="{00000000-0005-0000-0000-000028AB0000}"/>
    <cellStyle name="Porcentual 2 4 7 8" xfId="44192" xr:uid="{00000000-0005-0000-0000-000029AB0000}"/>
    <cellStyle name="Porcentual 2 4 7 9" xfId="5864" xr:uid="{00000000-0005-0000-0000-00002AAB0000}"/>
    <cellStyle name="Porcentual 2 4 8" xfId="6038" xr:uid="{00000000-0005-0000-0000-00002BAB0000}"/>
    <cellStyle name="Porcentual 2 4 8 2" xfId="16493" xr:uid="{00000000-0005-0000-0000-00002CAB0000}"/>
    <cellStyle name="Porcentual 2 4 8 2 2" xfId="39683" xr:uid="{00000000-0005-0000-0000-00002DAB0000}"/>
    <cellStyle name="Porcentual 2 4 8 3" xfId="11185" xr:uid="{00000000-0005-0000-0000-00002EAB0000}"/>
    <cellStyle name="Porcentual 2 4 8 3 2" xfId="34368" xr:uid="{00000000-0005-0000-0000-00002FAB0000}"/>
    <cellStyle name="Porcentual 2 4 8 4" xfId="29058" xr:uid="{00000000-0005-0000-0000-000030AB0000}"/>
    <cellStyle name="Porcentual 2 4 8 5" xfId="23743" xr:uid="{00000000-0005-0000-0000-000031AB0000}"/>
    <cellStyle name="Porcentual 2 4 9" xfId="7781" xr:uid="{00000000-0005-0000-0000-000032AB0000}"/>
    <cellStyle name="Porcentual 2 4 9 2" xfId="18109" xr:uid="{00000000-0005-0000-0000-000033AB0000}"/>
    <cellStyle name="Porcentual 2 4 9 2 2" xfId="41451" xr:uid="{00000000-0005-0000-0000-000034AB0000}"/>
    <cellStyle name="Porcentual 2 4 9 3" xfId="12952" xr:uid="{00000000-0005-0000-0000-000035AB0000}"/>
    <cellStyle name="Porcentual 2 4 9 3 2" xfId="36136" xr:uid="{00000000-0005-0000-0000-000036AB0000}"/>
    <cellStyle name="Porcentual 2 4 9 4" xfId="30826" xr:uid="{00000000-0005-0000-0000-000037AB0000}"/>
    <cellStyle name="Porcentual 2 4 9 5" xfId="25511" xr:uid="{00000000-0005-0000-0000-000038AB0000}"/>
    <cellStyle name="Porcentual 2 5" xfId="438" xr:uid="{00000000-0005-0000-0000-000039AB0000}"/>
    <cellStyle name="Porcentual 2 5 10" xfId="9398" xr:uid="{00000000-0005-0000-0000-00003AAB0000}"/>
    <cellStyle name="Porcentual 2 5 10 2" xfId="32579" xr:uid="{00000000-0005-0000-0000-00003BAB0000}"/>
    <cellStyle name="Porcentual 2 5 11" xfId="20048" xr:uid="{00000000-0005-0000-0000-00003CAB0000}"/>
    <cellStyle name="Porcentual 2 5 11 2" xfId="27269" xr:uid="{00000000-0005-0000-0000-00003DAB0000}"/>
    <cellStyle name="Porcentual 2 5 12" xfId="21954" xr:uid="{00000000-0005-0000-0000-00003EAB0000}"/>
    <cellStyle name="Porcentual 2 5 13" xfId="43243" xr:uid="{00000000-0005-0000-0000-00003FAB0000}"/>
    <cellStyle name="Porcentual 2 5 14" xfId="5865" xr:uid="{00000000-0005-0000-0000-000040AB0000}"/>
    <cellStyle name="Porcentual 2 5 15" xfId="2403" xr:uid="{00000000-0005-0000-0000-000041AB0000}"/>
    <cellStyle name="Porcentual 2 5 2" xfId="688" xr:uid="{00000000-0005-0000-0000-000042AB0000}"/>
    <cellStyle name="Porcentual 2 5 2 10" xfId="43489" xr:uid="{00000000-0005-0000-0000-000043AB0000}"/>
    <cellStyle name="Porcentual 2 5 2 11" xfId="5866" xr:uid="{00000000-0005-0000-0000-000044AB0000}"/>
    <cellStyle name="Porcentual 2 5 2 12" xfId="2649" xr:uid="{00000000-0005-0000-0000-000045AB0000}"/>
    <cellStyle name="Porcentual 2 5 2 2" xfId="1104" xr:uid="{00000000-0005-0000-0000-000046AB0000}"/>
    <cellStyle name="Porcentual 2 5 2 2 10" xfId="5867" xr:uid="{00000000-0005-0000-0000-000047AB0000}"/>
    <cellStyle name="Porcentual 2 5 2 2 11" xfId="3055" xr:uid="{00000000-0005-0000-0000-000048AB0000}"/>
    <cellStyle name="Porcentual 2 5 2 2 2" xfId="1919" xr:uid="{00000000-0005-0000-0000-000049AB0000}"/>
    <cellStyle name="Porcentual 2 5 2 2 2 10" xfId="3867" xr:uid="{00000000-0005-0000-0000-00004AAB0000}"/>
    <cellStyle name="Porcentual 2 5 2 2 2 2" xfId="7477" xr:uid="{00000000-0005-0000-0000-00004BAB0000}"/>
    <cellStyle name="Porcentual 2 5 2 2 2 2 2" xfId="17820" xr:uid="{00000000-0005-0000-0000-00004CAB0000}"/>
    <cellStyle name="Porcentual 2 5 2 2 2 2 2 2" xfId="41144" xr:uid="{00000000-0005-0000-0000-00004DAB0000}"/>
    <cellStyle name="Porcentual 2 5 2 2 2 2 3" xfId="12646" xr:uid="{00000000-0005-0000-0000-00004EAB0000}"/>
    <cellStyle name="Porcentual 2 5 2 2 2 2 3 2" xfId="35829" xr:uid="{00000000-0005-0000-0000-00004FAB0000}"/>
    <cellStyle name="Porcentual 2 5 2 2 2 2 4" xfId="30519" xr:uid="{00000000-0005-0000-0000-000050AB0000}"/>
    <cellStyle name="Porcentual 2 5 2 2 2 2 5" xfId="25204" xr:uid="{00000000-0005-0000-0000-000051AB0000}"/>
    <cellStyle name="Porcentual 2 5 2 2 2 3" xfId="9110" xr:uid="{00000000-0005-0000-0000-000052AB0000}"/>
    <cellStyle name="Porcentual 2 5 2 2 2 3 2" xfId="19567" xr:uid="{00000000-0005-0000-0000-000053AB0000}"/>
    <cellStyle name="Porcentual 2 5 2 2 2 3 2 2" xfId="42912" xr:uid="{00000000-0005-0000-0000-000054AB0000}"/>
    <cellStyle name="Porcentual 2 5 2 2 2 3 3" xfId="14413" xr:uid="{00000000-0005-0000-0000-000055AB0000}"/>
    <cellStyle name="Porcentual 2 5 2 2 2 3 3 2" xfId="37597" xr:uid="{00000000-0005-0000-0000-000056AB0000}"/>
    <cellStyle name="Porcentual 2 5 2 2 2 3 4" xfId="32287" xr:uid="{00000000-0005-0000-0000-000057AB0000}"/>
    <cellStyle name="Porcentual 2 5 2 2 2 3 5" xfId="26972" xr:uid="{00000000-0005-0000-0000-000058AB0000}"/>
    <cellStyle name="Porcentual 2 5 2 2 2 4" xfId="16194" xr:uid="{00000000-0005-0000-0000-000059AB0000}"/>
    <cellStyle name="Porcentual 2 5 2 2 2 4 2" xfId="39381" xr:uid="{00000000-0005-0000-0000-00005AAB0000}"/>
    <cellStyle name="Porcentual 2 5 2 2 2 5" xfId="10885" xr:uid="{00000000-0005-0000-0000-00005BAB0000}"/>
    <cellStyle name="Porcentual 2 5 2 2 2 5 2" xfId="34066" xr:uid="{00000000-0005-0000-0000-00005CAB0000}"/>
    <cellStyle name="Porcentual 2 5 2 2 2 6" xfId="21512" xr:uid="{00000000-0005-0000-0000-00005DAB0000}"/>
    <cellStyle name="Porcentual 2 5 2 2 2 6 2" xfId="28756" xr:uid="{00000000-0005-0000-0000-00005EAB0000}"/>
    <cellStyle name="Porcentual 2 5 2 2 2 7" xfId="23441" xr:uid="{00000000-0005-0000-0000-00005FAB0000}"/>
    <cellStyle name="Porcentual 2 5 2 2 2 8" xfId="44707" xr:uid="{00000000-0005-0000-0000-000060AB0000}"/>
    <cellStyle name="Porcentual 2 5 2 2 2 9" xfId="5868" xr:uid="{00000000-0005-0000-0000-000061AB0000}"/>
    <cellStyle name="Porcentual 2 5 2 2 3" xfId="6677" xr:uid="{00000000-0005-0000-0000-000062AB0000}"/>
    <cellStyle name="Porcentual 2 5 2 2 3 2" xfId="17068" xr:uid="{00000000-0005-0000-0000-000063AB0000}"/>
    <cellStyle name="Porcentual 2 5 2 2 3 2 2" xfId="40332" xr:uid="{00000000-0005-0000-0000-000064AB0000}"/>
    <cellStyle name="Porcentual 2 5 2 2 3 3" xfId="11834" xr:uid="{00000000-0005-0000-0000-000065AB0000}"/>
    <cellStyle name="Porcentual 2 5 2 2 3 3 2" xfId="35017" xr:uid="{00000000-0005-0000-0000-000066AB0000}"/>
    <cellStyle name="Porcentual 2 5 2 2 3 4" xfId="29707" xr:uid="{00000000-0005-0000-0000-000067AB0000}"/>
    <cellStyle name="Porcentual 2 5 2 2 3 5" xfId="24392" xr:uid="{00000000-0005-0000-0000-000068AB0000}"/>
    <cellStyle name="Porcentual 2 5 2 2 4" xfId="8357" xr:uid="{00000000-0005-0000-0000-000069AB0000}"/>
    <cellStyle name="Porcentual 2 5 2 2 4 2" xfId="18755" xr:uid="{00000000-0005-0000-0000-00006AAB0000}"/>
    <cellStyle name="Porcentual 2 5 2 2 4 2 2" xfId="42100" xr:uid="{00000000-0005-0000-0000-00006BAB0000}"/>
    <cellStyle name="Porcentual 2 5 2 2 4 3" xfId="13601" xr:uid="{00000000-0005-0000-0000-00006CAB0000}"/>
    <cellStyle name="Porcentual 2 5 2 2 4 3 2" xfId="36785" xr:uid="{00000000-0005-0000-0000-00006DAB0000}"/>
    <cellStyle name="Porcentual 2 5 2 2 4 4" xfId="31475" xr:uid="{00000000-0005-0000-0000-00006EAB0000}"/>
    <cellStyle name="Porcentual 2 5 2 2 4 5" xfId="26160" xr:uid="{00000000-0005-0000-0000-00006FAB0000}"/>
    <cellStyle name="Porcentual 2 5 2 2 5" xfId="15382" xr:uid="{00000000-0005-0000-0000-000070AB0000}"/>
    <cellStyle name="Porcentual 2 5 2 2 5 2" xfId="38569" xr:uid="{00000000-0005-0000-0000-000071AB0000}"/>
    <cellStyle name="Porcentual 2 5 2 2 6" xfId="10073" xr:uid="{00000000-0005-0000-0000-000072AB0000}"/>
    <cellStyle name="Porcentual 2 5 2 2 6 2" xfId="33254" xr:uid="{00000000-0005-0000-0000-000073AB0000}"/>
    <cellStyle name="Porcentual 2 5 2 2 7" xfId="20700" xr:uid="{00000000-0005-0000-0000-000074AB0000}"/>
    <cellStyle name="Porcentual 2 5 2 2 7 2" xfId="27944" xr:uid="{00000000-0005-0000-0000-000075AB0000}"/>
    <cellStyle name="Porcentual 2 5 2 2 8" xfId="22629" xr:uid="{00000000-0005-0000-0000-000076AB0000}"/>
    <cellStyle name="Porcentual 2 5 2 2 9" xfId="43895" xr:uid="{00000000-0005-0000-0000-000077AB0000}"/>
    <cellStyle name="Porcentual 2 5 2 3" xfId="1512" xr:uid="{00000000-0005-0000-0000-000078AB0000}"/>
    <cellStyle name="Porcentual 2 5 2 3 10" xfId="3461" xr:uid="{00000000-0005-0000-0000-000079AB0000}"/>
    <cellStyle name="Porcentual 2 5 2 3 2" xfId="7077" xr:uid="{00000000-0005-0000-0000-00007AAB0000}"/>
    <cellStyle name="Porcentual 2 5 2 3 2 2" xfId="17438" xr:uid="{00000000-0005-0000-0000-00007BAB0000}"/>
    <cellStyle name="Porcentual 2 5 2 3 2 2 2" xfId="40738" xr:uid="{00000000-0005-0000-0000-00007CAB0000}"/>
    <cellStyle name="Porcentual 2 5 2 3 2 3" xfId="12240" xr:uid="{00000000-0005-0000-0000-00007DAB0000}"/>
    <cellStyle name="Porcentual 2 5 2 3 2 3 2" xfId="35423" xr:uid="{00000000-0005-0000-0000-00007EAB0000}"/>
    <cellStyle name="Porcentual 2 5 2 3 2 4" xfId="30113" xr:uid="{00000000-0005-0000-0000-00007FAB0000}"/>
    <cellStyle name="Porcentual 2 5 2 3 2 5" xfId="24798" xr:uid="{00000000-0005-0000-0000-000080AB0000}"/>
    <cellStyle name="Porcentual 2 5 2 3 3" xfId="8727" xr:uid="{00000000-0005-0000-0000-000081AB0000}"/>
    <cellStyle name="Porcentual 2 5 2 3 3 2" xfId="19161" xr:uid="{00000000-0005-0000-0000-000082AB0000}"/>
    <cellStyle name="Porcentual 2 5 2 3 3 2 2" xfId="42506" xr:uid="{00000000-0005-0000-0000-000083AB0000}"/>
    <cellStyle name="Porcentual 2 5 2 3 3 3" xfId="14007" xr:uid="{00000000-0005-0000-0000-000084AB0000}"/>
    <cellStyle name="Porcentual 2 5 2 3 3 3 2" xfId="37191" xr:uid="{00000000-0005-0000-0000-000085AB0000}"/>
    <cellStyle name="Porcentual 2 5 2 3 3 4" xfId="31881" xr:uid="{00000000-0005-0000-0000-000086AB0000}"/>
    <cellStyle name="Porcentual 2 5 2 3 3 5" xfId="26566" xr:uid="{00000000-0005-0000-0000-000087AB0000}"/>
    <cellStyle name="Porcentual 2 5 2 3 4" xfId="15788" xr:uid="{00000000-0005-0000-0000-000088AB0000}"/>
    <cellStyle name="Porcentual 2 5 2 3 4 2" xfId="38975" xr:uid="{00000000-0005-0000-0000-000089AB0000}"/>
    <cellStyle name="Porcentual 2 5 2 3 5" xfId="10479" xr:uid="{00000000-0005-0000-0000-00008AAB0000}"/>
    <cellStyle name="Porcentual 2 5 2 3 5 2" xfId="33660" xr:uid="{00000000-0005-0000-0000-00008BAB0000}"/>
    <cellStyle name="Porcentual 2 5 2 3 6" xfId="21106" xr:uid="{00000000-0005-0000-0000-00008CAB0000}"/>
    <cellStyle name="Porcentual 2 5 2 3 6 2" xfId="28350" xr:uid="{00000000-0005-0000-0000-00008DAB0000}"/>
    <cellStyle name="Porcentual 2 5 2 3 7" xfId="23035" xr:uid="{00000000-0005-0000-0000-00008EAB0000}"/>
    <cellStyle name="Porcentual 2 5 2 3 8" xfId="44301" xr:uid="{00000000-0005-0000-0000-00008FAB0000}"/>
    <cellStyle name="Porcentual 2 5 2 3 9" xfId="5869" xr:uid="{00000000-0005-0000-0000-000090AB0000}"/>
    <cellStyle name="Porcentual 2 5 2 4" xfId="6278" xr:uid="{00000000-0005-0000-0000-000091AB0000}"/>
    <cellStyle name="Porcentual 2 5 2 4 2" xfId="16710" xr:uid="{00000000-0005-0000-0000-000092AB0000}"/>
    <cellStyle name="Porcentual 2 5 2 4 2 2" xfId="39926" xr:uid="{00000000-0005-0000-0000-000093AB0000}"/>
    <cellStyle name="Porcentual 2 5 2 4 3" xfId="11428" xr:uid="{00000000-0005-0000-0000-000094AB0000}"/>
    <cellStyle name="Porcentual 2 5 2 4 3 2" xfId="34611" xr:uid="{00000000-0005-0000-0000-000095AB0000}"/>
    <cellStyle name="Porcentual 2 5 2 4 4" xfId="29301" xr:uid="{00000000-0005-0000-0000-000096AB0000}"/>
    <cellStyle name="Porcentual 2 5 2 4 5" xfId="23986" xr:uid="{00000000-0005-0000-0000-000097AB0000}"/>
    <cellStyle name="Porcentual 2 5 2 5" xfId="7999" xr:uid="{00000000-0005-0000-0000-000098AB0000}"/>
    <cellStyle name="Porcentual 2 5 2 5 2" xfId="18350" xr:uid="{00000000-0005-0000-0000-000099AB0000}"/>
    <cellStyle name="Porcentual 2 5 2 5 2 2" xfId="41694" xr:uid="{00000000-0005-0000-0000-00009AAB0000}"/>
    <cellStyle name="Porcentual 2 5 2 5 3" xfId="13195" xr:uid="{00000000-0005-0000-0000-00009BAB0000}"/>
    <cellStyle name="Porcentual 2 5 2 5 3 2" xfId="36379" xr:uid="{00000000-0005-0000-0000-00009CAB0000}"/>
    <cellStyle name="Porcentual 2 5 2 5 4" xfId="31069" xr:uid="{00000000-0005-0000-0000-00009DAB0000}"/>
    <cellStyle name="Porcentual 2 5 2 5 5" xfId="25754" xr:uid="{00000000-0005-0000-0000-00009EAB0000}"/>
    <cellStyle name="Porcentual 2 5 2 6" xfId="14976" xr:uid="{00000000-0005-0000-0000-00009FAB0000}"/>
    <cellStyle name="Porcentual 2 5 2 6 2" xfId="38163" xr:uid="{00000000-0005-0000-0000-0000A0AB0000}"/>
    <cellStyle name="Porcentual 2 5 2 7" xfId="9667" xr:uid="{00000000-0005-0000-0000-0000A1AB0000}"/>
    <cellStyle name="Porcentual 2 5 2 7 2" xfId="32848" xr:uid="{00000000-0005-0000-0000-0000A2AB0000}"/>
    <cellStyle name="Porcentual 2 5 2 8" xfId="20294" xr:uid="{00000000-0005-0000-0000-0000A3AB0000}"/>
    <cellStyle name="Porcentual 2 5 2 8 2" xfId="27538" xr:uid="{00000000-0005-0000-0000-0000A4AB0000}"/>
    <cellStyle name="Porcentual 2 5 2 9" xfId="22223" xr:uid="{00000000-0005-0000-0000-0000A5AB0000}"/>
    <cellStyle name="Porcentual 2 5 3" xfId="825" xr:uid="{00000000-0005-0000-0000-0000A6AB0000}"/>
    <cellStyle name="Porcentual 2 5 3 10" xfId="43618" xr:uid="{00000000-0005-0000-0000-0000A7AB0000}"/>
    <cellStyle name="Porcentual 2 5 3 11" xfId="5870" xr:uid="{00000000-0005-0000-0000-0000A8AB0000}"/>
    <cellStyle name="Porcentual 2 5 3 12" xfId="2778" xr:uid="{00000000-0005-0000-0000-0000A9AB0000}"/>
    <cellStyle name="Porcentual 2 5 3 2" xfId="1233" xr:uid="{00000000-0005-0000-0000-0000AAAB0000}"/>
    <cellStyle name="Porcentual 2 5 3 2 10" xfId="5871" xr:uid="{00000000-0005-0000-0000-0000ABAB0000}"/>
    <cellStyle name="Porcentual 2 5 3 2 11" xfId="3184" xr:uid="{00000000-0005-0000-0000-0000ACAB0000}"/>
    <cellStyle name="Porcentual 2 5 3 2 2" xfId="2048" xr:uid="{00000000-0005-0000-0000-0000ADAB0000}"/>
    <cellStyle name="Porcentual 2 5 3 2 2 10" xfId="3996" xr:uid="{00000000-0005-0000-0000-0000AEAB0000}"/>
    <cellStyle name="Porcentual 2 5 3 2 2 2" xfId="7604" xr:uid="{00000000-0005-0000-0000-0000AFAB0000}"/>
    <cellStyle name="Porcentual 2 5 3 2 2 2 2" xfId="17937" xr:uid="{00000000-0005-0000-0000-0000B0AB0000}"/>
    <cellStyle name="Porcentual 2 5 3 2 2 2 2 2" xfId="41273" xr:uid="{00000000-0005-0000-0000-0000B1AB0000}"/>
    <cellStyle name="Porcentual 2 5 3 2 2 2 3" xfId="12775" xr:uid="{00000000-0005-0000-0000-0000B2AB0000}"/>
    <cellStyle name="Porcentual 2 5 3 2 2 2 3 2" xfId="35958" xr:uid="{00000000-0005-0000-0000-0000B3AB0000}"/>
    <cellStyle name="Porcentual 2 5 3 2 2 2 4" xfId="30648" xr:uid="{00000000-0005-0000-0000-0000B4AB0000}"/>
    <cellStyle name="Porcentual 2 5 3 2 2 2 5" xfId="25333" xr:uid="{00000000-0005-0000-0000-0000B5AB0000}"/>
    <cellStyle name="Porcentual 2 5 3 2 2 3" xfId="9227" xr:uid="{00000000-0005-0000-0000-0000B6AB0000}"/>
    <cellStyle name="Porcentual 2 5 3 2 2 3 2" xfId="19696" xr:uid="{00000000-0005-0000-0000-0000B7AB0000}"/>
    <cellStyle name="Porcentual 2 5 3 2 2 3 2 2" xfId="43041" xr:uid="{00000000-0005-0000-0000-0000B8AB0000}"/>
    <cellStyle name="Porcentual 2 5 3 2 2 3 3" xfId="14542" xr:uid="{00000000-0005-0000-0000-0000B9AB0000}"/>
    <cellStyle name="Porcentual 2 5 3 2 2 3 3 2" xfId="37726" xr:uid="{00000000-0005-0000-0000-0000BAAB0000}"/>
    <cellStyle name="Porcentual 2 5 3 2 2 3 4" xfId="32416" xr:uid="{00000000-0005-0000-0000-0000BBAB0000}"/>
    <cellStyle name="Porcentual 2 5 3 2 2 3 5" xfId="27101" xr:uid="{00000000-0005-0000-0000-0000BCAB0000}"/>
    <cellStyle name="Porcentual 2 5 3 2 2 4" xfId="16323" xr:uid="{00000000-0005-0000-0000-0000BDAB0000}"/>
    <cellStyle name="Porcentual 2 5 3 2 2 4 2" xfId="39510" xr:uid="{00000000-0005-0000-0000-0000BEAB0000}"/>
    <cellStyle name="Porcentual 2 5 3 2 2 5" xfId="11014" xr:uid="{00000000-0005-0000-0000-0000BFAB0000}"/>
    <cellStyle name="Porcentual 2 5 3 2 2 5 2" xfId="34195" xr:uid="{00000000-0005-0000-0000-0000C0AB0000}"/>
    <cellStyle name="Porcentual 2 5 3 2 2 6" xfId="21641" xr:uid="{00000000-0005-0000-0000-0000C1AB0000}"/>
    <cellStyle name="Porcentual 2 5 3 2 2 6 2" xfId="28885" xr:uid="{00000000-0005-0000-0000-0000C2AB0000}"/>
    <cellStyle name="Porcentual 2 5 3 2 2 7" xfId="23570" xr:uid="{00000000-0005-0000-0000-0000C3AB0000}"/>
    <cellStyle name="Porcentual 2 5 3 2 2 8" xfId="44836" xr:uid="{00000000-0005-0000-0000-0000C4AB0000}"/>
    <cellStyle name="Porcentual 2 5 3 2 2 9" xfId="5872" xr:uid="{00000000-0005-0000-0000-0000C5AB0000}"/>
    <cellStyle name="Porcentual 2 5 3 2 3" xfId="6804" xr:uid="{00000000-0005-0000-0000-0000C6AB0000}"/>
    <cellStyle name="Porcentual 2 5 3 2 3 2" xfId="17173" xr:uid="{00000000-0005-0000-0000-0000C7AB0000}"/>
    <cellStyle name="Porcentual 2 5 3 2 3 2 2" xfId="40461" xr:uid="{00000000-0005-0000-0000-0000C8AB0000}"/>
    <cellStyle name="Porcentual 2 5 3 2 3 3" xfId="11963" xr:uid="{00000000-0005-0000-0000-0000C9AB0000}"/>
    <cellStyle name="Porcentual 2 5 3 2 3 3 2" xfId="35146" xr:uid="{00000000-0005-0000-0000-0000CAAB0000}"/>
    <cellStyle name="Porcentual 2 5 3 2 3 4" xfId="29836" xr:uid="{00000000-0005-0000-0000-0000CBAB0000}"/>
    <cellStyle name="Porcentual 2 5 3 2 3 5" xfId="24521" xr:uid="{00000000-0005-0000-0000-0000CCAB0000}"/>
    <cellStyle name="Porcentual 2 5 3 2 4" xfId="8462" xr:uid="{00000000-0005-0000-0000-0000CDAB0000}"/>
    <cellStyle name="Porcentual 2 5 3 2 4 2" xfId="18884" xr:uid="{00000000-0005-0000-0000-0000CEAB0000}"/>
    <cellStyle name="Porcentual 2 5 3 2 4 2 2" xfId="42229" xr:uid="{00000000-0005-0000-0000-0000CFAB0000}"/>
    <cellStyle name="Porcentual 2 5 3 2 4 3" xfId="13730" xr:uid="{00000000-0005-0000-0000-0000D0AB0000}"/>
    <cellStyle name="Porcentual 2 5 3 2 4 3 2" xfId="36914" xr:uid="{00000000-0005-0000-0000-0000D1AB0000}"/>
    <cellStyle name="Porcentual 2 5 3 2 4 4" xfId="31604" xr:uid="{00000000-0005-0000-0000-0000D2AB0000}"/>
    <cellStyle name="Porcentual 2 5 3 2 4 5" xfId="26289" xr:uid="{00000000-0005-0000-0000-0000D3AB0000}"/>
    <cellStyle name="Porcentual 2 5 3 2 5" xfId="15511" xr:uid="{00000000-0005-0000-0000-0000D4AB0000}"/>
    <cellStyle name="Porcentual 2 5 3 2 5 2" xfId="38698" xr:uid="{00000000-0005-0000-0000-0000D5AB0000}"/>
    <cellStyle name="Porcentual 2 5 3 2 6" xfId="10202" xr:uid="{00000000-0005-0000-0000-0000D6AB0000}"/>
    <cellStyle name="Porcentual 2 5 3 2 6 2" xfId="33383" xr:uid="{00000000-0005-0000-0000-0000D7AB0000}"/>
    <cellStyle name="Porcentual 2 5 3 2 7" xfId="20829" xr:uid="{00000000-0005-0000-0000-0000D8AB0000}"/>
    <cellStyle name="Porcentual 2 5 3 2 7 2" xfId="28073" xr:uid="{00000000-0005-0000-0000-0000D9AB0000}"/>
    <cellStyle name="Porcentual 2 5 3 2 8" xfId="22758" xr:uid="{00000000-0005-0000-0000-0000DAAB0000}"/>
    <cellStyle name="Porcentual 2 5 3 2 9" xfId="44024" xr:uid="{00000000-0005-0000-0000-0000DBAB0000}"/>
    <cellStyle name="Porcentual 2 5 3 3" xfId="1641" xr:uid="{00000000-0005-0000-0000-0000DCAB0000}"/>
    <cellStyle name="Porcentual 2 5 3 3 10" xfId="3590" xr:uid="{00000000-0005-0000-0000-0000DDAB0000}"/>
    <cellStyle name="Porcentual 2 5 3 3 2" xfId="7204" xr:uid="{00000000-0005-0000-0000-0000DEAB0000}"/>
    <cellStyle name="Porcentual 2 5 3 3 2 2" xfId="17555" xr:uid="{00000000-0005-0000-0000-0000DFAB0000}"/>
    <cellStyle name="Porcentual 2 5 3 3 2 2 2" xfId="40867" xr:uid="{00000000-0005-0000-0000-0000E0AB0000}"/>
    <cellStyle name="Porcentual 2 5 3 3 2 3" xfId="12369" xr:uid="{00000000-0005-0000-0000-0000E1AB0000}"/>
    <cellStyle name="Porcentual 2 5 3 3 2 3 2" xfId="35552" xr:uid="{00000000-0005-0000-0000-0000E2AB0000}"/>
    <cellStyle name="Porcentual 2 5 3 3 2 4" xfId="30242" xr:uid="{00000000-0005-0000-0000-0000E3AB0000}"/>
    <cellStyle name="Porcentual 2 5 3 3 2 5" xfId="24927" xr:uid="{00000000-0005-0000-0000-0000E4AB0000}"/>
    <cellStyle name="Porcentual 2 5 3 3 3" xfId="8844" xr:uid="{00000000-0005-0000-0000-0000E5AB0000}"/>
    <cellStyle name="Porcentual 2 5 3 3 3 2" xfId="19290" xr:uid="{00000000-0005-0000-0000-0000E6AB0000}"/>
    <cellStyle name="Porcentual 2 5 3 3 3 2 2" xfId="42635" xr:uid="{00000000-0005-0000-0000-0000E7AB0000}"/>
    <cellStyle name="Porcentual 2 5 3 3 3 3" xfId="14136" xr:uid="{00000000-0005-0000-0000-0000E8AB0000}"/>
    <cellStyle name="Porcentual 2 5 3 3 3 3 2" xfId="37320" xr:uid="{00000000-0005-0000-0000-0000E9AB0000}"/>
    <cellStyle name="Porcentual 2 5 3 3 3 4" xfId="32010" xr:uid="{00000000-0005-0000-0000-0000EAAB0000}"/>
    <cellStyle name="Porcentual 2 5 3 3 3 5" xfId="26695" xr:uid="{00000000-0005-0000-0000-0000EBAB0000}"/>
    <cellStyle name="Porcentual 2 5 3 3 4" xfId="15917" xr:uid="{00000000-0005-0000-0000-0000ECAB0000}"/>
    <cellStyle name="Porcentual 2 5 3 3 4 2" xfId="39104" xr:uid="{00000000-0005-0000-0000-0000EDAB0000}"/>
    <cellStyle name="Porcentual 2 5 3 3 5" xfId="10608" xr:uid="{00000000-0005-0000-0000-0000EEAB0000}"/>
    <cellStyle name="Porcentual 2 5 3 3 5 2" xfId="33789" xr:uid="{00000000-0005-0000-0000-0000EFAB0000}"/>
    <cellStyle name="Porcentual 2 5 3 3 6" xfId="21235" xr:uid="{00000000-0005-0000-0000-0000F0AB0000}"/>
    <cellStyle name="Porcentual 2 5 3 3 6 2" xfId="28479" xr:uid="{00000000-0005-0000-0000-0000F1AB0000}"/>
    <cellStyle name="Porcentual 2 5 3 3 7" xfId="23164" xr:uid="{00000000-0005-0000-0000-0000F2AB0000}"/>
    <cellStyle name="Porcentual 2 5 3 3 8" xfId="44430" xr:uid="{00000000-0005-0000-0000-0000F3AB0000}"/>
    <cellStyle name="Porcentual 2 5 3 3 9" xfId="5873" xr:uid="{00000000-0005-0000-0000-0000F4AB0000}"/>
    <cellStyle name="Porcentual 2 5 3 4" xfId="6405" xr:uid="{00000000-0005-0000-0000-0000F5AB0000}"/>
    <cellStyle name="Porcentual 2 5 3 4 2" xfId="16815" xr:uid="{00000000-0005-0000-0000-0000F6AB0000}"/>
    <cellStyle name="Porcentual 2 5 3 4 2 2" xfId="40055" xr:uid="{00000000-0005-0000-0000-0000F7AB0000}"/>
    <cellStyle name="Porcentual 2 5 3 4 3" xfId="11557" xr:uid="{00000000-0005-0000-0000-0000F8AB0000}"/>
    <cellStyle name="Porcentual 2 5 3 4 3 2" xfId="34740" xr:uid="{00000000-0005-0000-0000-0000F9AB0000}"/>
    <cellStyle name="Porcentual 2 5 3 4 4" xfId="29430" xr:uid="{00000000-0005-0000-0000-0000FAAB0000}"/>
    <cellStyle name="Porcentual 2 5 3 4 5" xfId="24115" xr:uid="{00000000-0005-0000-0000-0000FBAB0000}"/>
    <cellStyle name="Porcentual 2 5 3 5" xfId="8104" xr:uid="{00000000-0005-0000-0000-0000FCAB0000}"/>
    <cellStyle name="Porcentual 2 5 3 5 2" xfId="18479" xr:uid="{00000000-0005-0000-0000-0000FDAB0000}"/>
    <cellStyle name="Porcentual 2 5 3 5 2 2" xfId="41823" xr:uid="{00000000-0005-0000-0000-0000FEAB0000}"/>
    <cellStyle name="Porcentual 2 5 3 5 3" xfId="13324" xr:uid="{00000000-0005-0000-0000-0000FFAB0000}"/>
    <cellStyle name="Porcentual 2 5 3 5 3 2" xfId="36508" xr:uid="{00000000-0005-0000-0000-000000AC0000}"/>
    <cellStyle name="Porcentual 2 5 3 5 4" xfId="31198" xr:uid="{00000000-0005-0000-0000-000001AC0000}"/>
    <cellStyle name="Porcentual 2 5 3 5 5" xfId="25883" xr:uid="{00000000-0005-0000-0000-000002AC0000}"/>
    <cellStyle name="Porcentual 2 5 3 6" xfId="15105" xr:uid="{00000000-0005-0000-0000-000003AC0000}"/>
    <cellStyle name="Porcentual 2 5 3 6 2" xfId="38292" xr:uid="{00000000-0005-0000-0000-000004AC0000}"/>
    <cellStyle name="Porcentual 2 5 3 7" xfId="9796" xr:uid="{00000000-0005-0000-0000-000005AC0000}"/>
    <cellStyle name="Porcentual 2 5 3 7 2" xfId="32977" xr:uid="{00000000-0005-0000-0000-000006AC0000}"/>
    <cellStyle name="Porcentual 2 5 3 8" xfId="20423" xr:uid="{00000000-0005-0000-0000-000007AC0000}"/>
    <cellStyle name="Porcentual 2 5 3 8 2" xfId="27667" xr:uid="{00000000-0005-0000-0000-000008AC0000}"/>
    <cellStyle name="Porcentual 2 5 3 9" xfId="22352" xr:uid="{00000000-0005-0000-0000-000009AC0000}"/>
    <cellStyle name="Porcentual 2 5 4" xfId="969" xr:uid="{00000000-0005-0000-0000-00000AAC0000}"/>
    <cellStyle name="Porcentual 2 5 4 10" xfId="5874" xr:uid="{00000000-0005-0000-0000-00000BAC0000}"/>
    <cellStyle name="Porcentual 2 5 4 11" xfId="2920" xr:uid="{00000000-0005-0000-0000-00000CAC0000}"/>
    <cellStyle name="Porcentual 2 5 4 2" xfId="1784" xr:uid="{00000000-0005-0000-0000-00000DAC0000}"/>
    <cellStyle name="Porcentual 2 5 4 2 10" xfId="3732" xr:uid="{00000000-0005-0000-0000-00000EAC0000}"/>
    <cellStyle name="Porcentual 2 5 4 2 2" xfId="7344" xr:uid="{00000000-0005-0000-0000-00000FAC0000}"/>
    <cellStyle name="Porcentual 2 5 4 2 2 2" xfId="17697" xr:uid="{00000000-0005-0000-0000-000010AC0000}"/>
    <cellStyle name="Porcentual 2 5 4 2 2 2 2" xfId="41009" xr:uid="{00000000-0005-0000-0000-000011AC0000}"/>
    <cellStyle name="Porcentual 2 5 4 2 2 3" xfId="12511" xr:uid="{00000000-0005-0000-0000-000012AC0000}"/>
    <cellStyle name="Porcentual 2 5 4 2 2 3 2" xfId="35694" xr:uid="{00000000-0005-0000-0000-000013AC0000}"/>
    <cellStyle name="Porcentual 2 5 4 2 2 4" xfId="30384" xr:uid="{00000000-0005-0000-0000-000014AC0000}"/>
    <cellStyle name="Porcentual 2 5 4 2 2 5" xfId="25069" xr:uid="{00000000-0005-0000-0000-000015AC0000}"/>
    <cellStyle name="Porcentual 2 5 4 2 3" xfId="8987" xr:uid="{00000000-0005-0000-0000-000016AC0000}"/>
    <cellStyle name="Porcentual 2 5 4 2 3 2" xfId="19432" xr:uid="{00000000-0005-0000-0000-000017AC0000}"/>
    <cellStyle name="Porcentual 2 5 4 2 3 2 2" xfId="42777" xr:uid="{00000000-0005-0000-0000-000018AC0000}"/>
    <cellStyle name="Porcentual 2 5 4 2 3 3" xfId="14278" xr:uid="{00000000-0005-0000-0000-000019AC0000}"/>
    <cellStyle name="Porcentual 2 5 4 2 3 3 2" xfId="37462" xr:uid="{00000000-0005-0000-0000-00001AAC0000}"/>
    <cellStyle name="Porcentual 2 5 4 2 3 4" xfId="32152" xr:uid="{00000000-0005-0000-0000-00001BAC0000}"/>
    <cellStyle name="Porcentual 2 5 4 2 3 5" xfId="26837" xr:uid="{00000000-0005-0000-0000-00001CAC0000}"/>
    <cellStyle name="Porcentual 2 5 4 2 4" xfId="16059" xr:uid="{00000000-0005-0000-0000-00001DAC0000}"/>
    <cellStyle name="Porcentual 2 5 4 2 4 2" xfId="39246" xr:uid="{00000000-0005-0000-0000-00001EAC0000}"/>
    <cellStyle name="Porcentual 2 5 4 2 5" xfId="10750" xr:uid="{00000000-0005-0000-0000-00001FAC0000}"/>
    <cellStyle name="Porcentual 2 5 4 2 5 2" xfId="33931" xr:uid="{00000000-0005-0000-0000-000020AC0000}"/>
    <cellStyle name="Porcentual 2 5 4 2 6" xfId="21377" xr:uid="{00000000-0005-0000-0000-000021AC0000}"/>
    <cellStyle name="Porcentual 2 5 4 2 6 2" xfId="28621" xr:uid="{00000000-0005-0000-0000-000022AC0000}"/>
    <cellStyle name="Porcentual 2 5 4 2 7" xfId="23306" xr:uid="{00000000-0005-0000-0000-000023AC0000}"/>
    <cellStyle name="Porcentual 2 5 4 2 8" xfId="44572" xr:uid="{00000000-0005-0000-0000-000024AC0000}"/>
    <cellStyle name="Porcentual 2 5 4 2 9" xfId="5875" xr:uid="{00000000-0005-0000-0000-000025AC0000}"/>
    <cellStyle name="Porcentual 2 5 4 3" xfId="6544" xr:uid="{00000000-0005-0000-0000-000026AC0000}"/>
    <cellStyle name="Porcentual 2 5 4 3 2" xfId="16945" xr:uid="{00000000-0005-0000-0000-000027AC0000}"/>
    <cellStyle name="Porcentual 2 5 4 3 2 2" xfId="40197" xr:uid="{00000000-0005-0000-0000-000028AC0000}"/>
    <cellStyle name="Porcentual 2 5 4 3 3" xfId="11699" xr:uid="{00000000-0005-0000-0000-000029AC0000}"/>
    <cellStyle name="Porcentual 2 5 4 3 3 2" xfId="34882" xr:uid="{00000000-0005-0000-0000-00002AAC0000}"/>
    <cellStyle name="Porcentual 2 5 4 3 4" xfId="29572" xr:uid="{00000000-0005-0000-0000-00002BAC0000}"/>
    <cellStyle name="Porcentual 2 5 4 3 5" xfId="24257" xr:uid="{00000000-0005-0000-0000-00002CAC0000}"/>
    <cellStyle name="Porcentual 2 5 4 4" xfId="8234" xr:uid="{00000000-0005-0000-0000-00002DAC0000}"/>
    <cellStyle name="Porcentual 2 5 4 4 2" xfId="18620" xr:uid="{00000000-0005-0000-0000-00002EAC0000}"/>
    <cellStyle name="Porcentual 2 5 4 4 2 2" xfId="41965" xr:uid="{00000000-0005-0000-0000-00002FAC0000}"/>
    <cellStyle name="Porcentual 2 5 4 4 3" xfId="13466" xr:uid="{00000000-0005-0000-0000-000030AC0000}"/>
    <cellStyle name="Porcentual 2 5 4 4 3 2" xfId="36650" xr:uid="{00000000-0005-0000-0000-000031AC0000}"/>
    <cellStyle name="Porcentual 2 5 4 4 4" xfId="31340" xr:uid="{00000000-0005-0000-0000-000032AC0000}"/>
    <cellStyle name="Porcentual 2 5 4 4 5" xfId="26025" xr:uid="{00000000-0005-0000-0000-000033AC0000}"/>
    <cellStyle name="Porcentual 2 5 4 5" xfId="15247" xr:uid="{00000000-0005-0000-0000-000034AC0000}"/>
    <cellStyle name="Porcentual 2 5 4 5 2" xfId="38434" xr:uid="{00000000-0005-0000-0000-000035AC0000}"/>
    <cellStyle name="Porcentual 2 5 4 6" xfId="9938" xr:uid="{00000000-0005-0000-0000-000036AC0000}"/>
    <cellStyle name="Porcentual 2 5 4 6 2" xfId="33119" xr:uid="{00000000-0005-0000-0000-000037AC0000}"/>
    <cellStyle name="Porcentual 2 5 4 7" xfId="20565" xr:uid="{00000000-0005-0000-0000-000038AC0000}"/>
    <cellStyle name="Porcentual 2 5 4 7 2" xfId="27809" xr:uid="{00000000-0005-0000-0000-000039AC0000}"/>
    <cellStyle name="Porcentual 2 5 4 8" xfId="22494" xr:uid="{00000000-0005-0000-0000-00003AAC0000}"/>
    <cellStyle name="Porcentual 2 5 4 9" xfId="43760" xr:uid="{00000000-0005-0000-0000-00003BAC0000}"/>
    <cellStyle name="Porcentual 2 5 5" xfId="550" xr:uid="{00000000-0005-0000-0000-00003CAC0000}"/>
    <cellStyle name="Porcentual 2 5 5 10" xfId="2514" xr:uid="{00000000-0005-0000-0000-00003DAC0000}"/>
    <cellStyle name="Porcentual 2 5 5 2" xfId="6145" xr:uid="{00000000-0005-0000-0000-00003EAC0000}"/>
    <cellStyle name="Porcentual 2 5 5 2 2" xfId="16587" xr:uid="{00000000-0005-0000-0000-00003FAC0000}"/>
    <cellStyle name="Porcentual 2 5 5 2 2 2" xfId="39791" xr:uid="{00000000-0005-0000-0000-000040AC0000}"/>
    <cellStyle name="Porcentual 2 5 5 2 3" xfId="11293" xr:uid="{00000000-0005-0000-0000-000041AC0000}"/>
    <cellStyle name="Porcentual 2 5 5 2 3 2" xfId="34476" xr:uid="{00000000-0005-0000-0000-000042AC0000}"/>
    <cellStyle name="Porcentual 2 5 5 2 4" xfId="29166" xr:uid="{00000000-0005-0000-0000-000043AC0000}"/>
    <cellStyle name="Porcentual 2 5 5 2 5" xfId="23851" xr:uid="{00000000-0005-0000-0000-000044AC0000}"/>
    <cellStyle name="Porcentual 2 5 5 3" xfId="7876" xr:uid="{00000000-0005-0000-0000-000045AC0000}"/>
    <cellStyle name="Porcentual 2 5 5 3 2" xfId="18215" xr:uid="{00000000-0005-0000-0000-000046AC0000}"/>
    <cellStyle name="Porcentual 2 5 5 3 2 2" xfId="41559" xr:uid="{00000000-0005-0000-0000-000047AC0000}"/>
    <cellStyle name="Porcentual 2 5 5 3 3" xfId="13060" xr:uid="{00000000-0005-0000-0000-000048AC0000}"/>
    <cellStyle name="Porcentual 2 5 5 3 3 2" xfId="36244" xr:uid="{00000000-0005-0000-0000-000049AC0000}"/>
    <cellStyle name="Porcentual 2 5 5 3 4" xfId="30934" xr:uid="{00000000-0005-0000-0000-00004AAC0000}"/>
    <cellStyle name="Porcentual 2 5 5 3 5" xfId="25619" xr:uid="{00000000-0005-0000-0000-00004BAC0000}"/>
    <cellStyle name="Porcentual 2 5 5 4" xfId="14841" xr:uid="{00000000-0005-0000-0000-00004CAC0000}"/>
    <cellStyle name="Porcentual 2 5 5 4 2" xfId="38028" xr:uid="{00000000-0005-0000-0000-00004DAC0000}"/>
    <cellStyle name="Porcentual 2 5 5 5" xfId="9532" xr:uid="{00000000-0005-0000-0000-00004EAC0000}"/>
    <cellStyle name="Porcentual 2 5 5 5 2" xfId="32713" xr:uid="{00000000-0005-0000-0000-00004FAC0000}"/>
    <cellStyle name="Porcentual 2 5 5 6" xfId="20159" xr:uid="{00000000-0005-0000-0000-000050AC0000}"/>
    <cellStyle name="Porcentual 2 5 5 6 2" xfId="27403" xr:uid="{00000000-0005-0000-0000-000051AC0000}"/>
    <cellStyle name="Porcentual 2 5 5 7" xfId="22088" xr:uid="{00000000-0005-0000-0000-000052AC0000}"/>
    <cellStyle name="Porcentual 2 5 5 8" xfId="43354" xr:uid="{00000000-0005-0000-0000-000053AC0000}"/>
    <cellStyle name="Porcentual 2 5 5 9" xfId="5876" xr:uid="{00000000-0005-0000-0000-000054AC0000}"/>
    <cellStyle name="Porcentual 2 5 6" xfId="1377" xr:uid="{00000000-0005-0000-0000-000055AC0000}"/>
    <cellStyle name="Porcentual 2 5 6 10" xfId="3326" xr:uid="{00000000-0005-0000-0000-000056AC0000}"/>
    <cellStyle name="Porcentual 2 5 6 2" xfId="6944" xr:uid="{00000000-0005-0000-0000-000057AC0000}"/>
    <cellStyle name="Porcentual 2 5 6 2 2" xfId="17315" xr:uid="{00000000-0005-0000-0000-000058AC0000}"/>
    <cellStyle name="Porcentual 2 5 6 2 2 2" xfId="40603" xr:uid="{00000000-0005-0000-0000-000059AC0000}"/>
    <cellStyle name="Porcentual 2 5 6 2 3" xfId="12105" xr:uid="{00000000-0005-0000-0000-00005AAC0000}"/>
    <cellStyle name="Porcentual 2 5 6 2 3 2" xfId="35288" xr:uid="{00000000-0005-0000-0000-00005BAC0000}"/>
    <cellStyle name="Porcentual 2 5 6 2 4" xfId="29978" xr:uid="{00000000-0005-0000-0000-00005CAC0000}"/>
    <cellStyle name="Porcentual 2 5 6 2 5" xfId="24663" xr:uid="{00000000-0005-0000-0000-00005DAC0000}"/>
    <cellStyle name="Porcentual 2 5 6 3" xfId="8604" xr:uid="{00000000-0005-0000-0000-00005EAC0000}"/>
    <cellStyle name="Porcentual 2 5 6 3 2" xfId="19026" xr:uid="{00000000-0005-0000-0000-00005FAC0000}"/>
    <cellStyle name="Porcentual 2 5 6 3 2 2" xfId="42371" xr:uid="{00000000-0005-0000-0000-000060AC0000}"/>
    <cellStyle name="Porcentual 2 5 6 3 3" xfId="13872" xr:uid="{00000000-0005-0000-0000-000061AC0000}"/>
    <cellStyle name="Porcentual 2 5 6 3 3 2" xfId="37056" xr:uid="{00000000-0005-0000-0000-000062AC0000}"/>
    <cellStyle name="Porcentual 2 5 6 3 4" xfId="31746" xr:uid="{00000000-0005-0000-0000-000063AC0000}"/>
    <cellStyle name="Porcentual 2 5 6 3 5" xfId="26431" xr:uid="{00000000-0005-0000-0000-000064AC0000}"/>
    <cellStyle name="Porcentual 2 5 6 4" xfId="15653" xr:uid="{00000000-0005-0000-0000-000065AC0000}"/>
    <cellStyle name="Porcentual 2 5 6 4 2" xfId="38840" xr:uid="{00000000-0005-0000-0000-000066AC0000}"/>
    <cellStyle name="Porcentual 2 5 6 5" xfId="10344" xr:uid="{00000000-0005-0000-0000-000067AC0000}"/>
    <cellStyle name="Porcentual 2 5 6 5 2" xfId="33525" xr:uid="{00000000-0005-0000-0000-000068AC0000}"/>
    <cellStyle name="Porcentual 2 5 6 6" xfId="20971" xr:uid="{00000000-0005-0000-0000-000069AC0000}"/>
    <cellStyle name="Porcentual 2 5 6 6 2" xfId="28215" xr:uid="{00000000-0005-0000-0000-00006AAC0000}"/>
    <cellStyle name="Porcentual 2 5 6 7" xfId="22900" xr:uid="{00000000-0005-0000-0000-00006BAC0000}"/>
    <cellStyle name="Porcentual 2 5 6 8" xfId="44166" xr:uid="{00000000-0005-0000-0000-00006CAC0000}"/>
    <cellStyle name="Porcentual 2 5 6 9" xfId="5877" xr:uid="{00000000-0005-0000-0000-00006DAC0000}"/>
    <cellStyle name="Porcentual 2 5 7" xfId="6017" xr:uid="{00000000-0005-0000-0000-00006EAC0000}"/>
    <cellStyle name="Porcentual 2 5 7 2" xfId="16469" xr:uid="{00000000-0005-0000-0000-00006FAC0000}"/>
    <cellStyle name="Porcentual 2 5 7 2 2" xfId="39657" xr:uid="{00000000-0005-0000-0000-000070AC0000}"/>
    <cellStyle name="Porcentual 2 5 7 3" xfId="11159" xr:uid="{00000000-0005-0000-0000-000071AC0000}"/>
    <cellStyle name="Porcentual 2 5 7 3 2" xfId="34342" xr:uid="{00000000-0005-0000-0000-000072AC0000}"/>
    <cellStyle name="Porcentual 2 5 7 4" xfId="29032" xr:uid="{00000000-0005-0000-0000-000073AC0000}"/>
    <cellStyle name="Porcentual 2 5 7 5" xfId="23717" xr:uid="{00000000-0005-0000-0000-000074AC0000}"/>
    <cellStyle name="Porcentual 2 5 8" xfId="7756" xr:uid="{00000000-0005-0000-0000-000075AC0000}"/>
    <cellStyle name="Porcentual 2 5 8 2" xfId="18087" xr:uid="{00000000-0005-0000-0000-000076AC0000}"/>
    <cellStyle name="Porcentual 2 5 8 2 2" xfId="41425" xr:uid="{00000000-0005-0000-0000-000077AC0000}"/>
    <cellStyle name="Porcentual 2 5 8 3" xfId="12926" xr:uid="{00000000-0005-0000-0000-000078AC0000}"/>
    <cellStyle name="Porcentual 2 5 8 3 2" xfId="36110" xr:uid="{00000000-0005-0000-0000-000079AC0000}"/>
    <cellStyle name="Porcentual 2 5 8 4" xfId="30800" xr:uid="{00000000-0005-0000-0000-00007AAC0000}"/>
    <cellStyle name="Porcentual 2 5 8 5" xfId="25485" xr:uid="{00000000-0005-0000-0000-00007BAC0000}"/>
    <cellStyle name="Porcentual 2 5 9" xfId="14708" xr:uid="{00000000-0005-0000-0000-00007CAC0000}"/>
    <cellStyle name="Porcentual 2 5 9 2" xfId="37894" xr:uid="{00000000-0005-0000-0000-00007DAC0000}"/>
    <cellStyle name="Porcentual 2 6" xfId="466" xr:uid="{00000000-0005-0000-0000-00007EAC0000}"/>
    <cellStyle name="Porcentual 2 6 10" xfId="9448" xr:uid="{00000000-0005-0000-0000-00007FAC0000}"/>
    <cellStyle name="Porcentual 2 6 10 2" xfId="32629" xr:uid="{00000000-0005-0000-0000-000080AC0000}"/>
    <cellStyle name="Porcentual 2 6 11" xfId="20075" xr:uid="{00000000-0005-0000-0000-000081AC0000}"/>
    <cellStyle name="Porcentual 2 6 11 2" xfId="27319" xr:uid="{00000000-0005-0000-0000-000082AC0000}"/>
    <cellStyle name="Porcentual 2 6 12" xfId="22004" xr:uid="{00000000-0005-0000-0000-000083AC0000}"/>
    <cellStyle name="Porcentual 2 6 13" xfId="43270" xr:uid="{00000000-0005-0000-0000-000084AC0000}"/>
    <cellStyle name="Porcentual 2 6 14" xfId="5878" xr:uid="{00000000-0005-0000-0000-000085AC0000}"/>
    <cellStyle name="Porcentual 2 6 15" xfId="2430" xr:uid="{00000000-0005-0000-0000-000086AC0000}"/>
    <cellStyle name="Porcentual 2 6 2" xfId="738" xr:uid="{00000000-0005-0000-0000-000087AC0000}"/>
    <cellStyle name="Porcentual 2 6 2 10" xfId="43539" xr:uid="{00000000-0005-0000-0000-000088AC0000}"/>
    <cellStyle name="Porcentual 2 6 2 11" xfId="5879" xr:uid="{00000000-0005-0000-0000-000089AC0000}"/>
    <cellStyle name="Porcentual 2 6 2 12" xfId="2699" xr:uid="{00000000-0005-0000-0000-00008AAC0000}"/>
    <cellStyle name="Porcentual 2 6 2 2" xfId="1154" xr:uid="{00000000-0005-0000-0000-00008BAC0000}"/>
    <cellStyle name="Porcentual 2 6 2 2 10" xfId="5880" xr:uid="{00000000-0005-0000-0000-00008CAC0000}"/>
    <cellStyle name="Porcentual 2 6 2 2 11" xfId="3105" xr:uid="{00000000-0005-0000-0000-00008DAC0000}"/>
    <cellStyle name="Porcentual 2 6 2 2 2" xfId="1969" xr:uid="{00000000-0005-0000-0000-00008EAC0000}"/>
    <cellStyle name="Porcentual 2 6 2 2 2 10" xfId="3917" xr:uid="{00000000-0005-0000-0000-00008FAC0000}"/>
    <cellStyle name="Porcentual 2 6 2 2 2 2" xfId="7526" xr:uid="{00000000-0005-0000-0000-000090AC0000}"/>
    <cellStyle name="Porcentual 2 6 2 2 2 2 2" xfId="17870" xr:uid="{00000000-0005-0000-0000-000091AC0000}"/>
    <cellStyle name="Porcentual 2 6 2 2 2 2 2 2" xfId="41194" xr:uid="{00000000-0005-0000-0000-000092AC0000}"/>
    <cellStyle name="Porcentual 2 6 2 2 2 2 3" xfId="12696" xr:uid="{00000000-0005-0000-0000-000093AC0000}"/>
    <cellStyle name="Porcentual 2 6 2 2 2 2 3 2" xfId="35879" xr:uid="{00000000-0005-0000-0000-000094AC0000}"/>
    <cellStyle name="Porcentual 2 6 2 2 2 2 4" xfId="30569" xr:uid="{00000000-0005-0000-0000-000095AC0000}"/>
    <cellStyle name="Porcentual 2 6 2 2 2 2 5" xfId="25254" xr:uid="{00000000-0005-0000-0000-000096AC0000}"/>
    <cellStyle name="Porcentual 2 6 2 2 2 3" xfId="9160" xr:uid="{00000000-0005-0000-0000-000097AC0000}"/>
    <cellStyle name="Porcentual 2 6 2 2 2 3 2" xfId="19617" xr:uid="{00000000-0005-0000-0000-000098AC0000}"/>
    <cellStyle name="Porcentual 2 6 2 2 2 3 2 2" xfId="42962" xr:uid="{00000000-0005-0000-0000-000099AC0000}"/>
    <cellStyle name="Porcentual 2 6 2 2 2 3 3" xfId="14463" xr:uid="{00000000-0005-0000-0000-00009AAC0000}"/>
    <cellStyle name="Porcentual 2 6 2 2 2 3 3 2" xfId="37647" xr:uid="{00000000-0005-0000-0000-00009BAC0000}"/>
    <cellStyle name="Porcentual 2 6 2 2 2 3 4" xfId="32337" xr:uid="{00000000-0005-0000-0000-00009CAC0000}"/>
    <cellStyle name="Porcentual 2 6 2 2 2 3 5" xfId="27022" xr:uid="{00000000-0005-0000-0000-00009DAC0000}"/>
    <cellStyle name="Porcentual 2 6 2 2 2 4" xfId="16244" xr:uid="{00000000-0005-0000-0000-00009EAC0000}"/>
    <cellStyle name="Porcentual 2 6 2 2 2 4 2" xfId="39431" xr:uid="{00000000-0005-0000-0000-00009FAC0000}"/>
    <cellStyle name="Porcentual 2 6 2 2 2 5" xfId="10935" xr:uid="{00000000-0005-0000-0000-0000A0AC0000}"/>
    <cellStyle name="Porcentual 2 6 2 2 2 5 2" xfId="34116" xr:uid="{00000000-0005-0000-0000-0000A1AC0000}"/>
    <cellStyle name="Porcentual 2 6 2 2 2 6" xfId="21562" xr:uid="{00000000-0005-0000-0000-0000A2AC0000}"/>
    <cellStyle name="Porcentual 2 6 2 2 2 6 2" xfId="28806" xr:uid="{00000000-0005-0000-0000-0000A3AC0000}"/>
    <cellStyle name="Porcentual 2 6 2 2 2 7" xfId="23491" xr:uid="{00000000-0005-0000-0000-0000A4AC0000}"/>
    <cellStyle name="Porcentual 2 6 2 2 2 8" xfId="44757" xr:uid="{00000000-0005-0000-0000-0000A5AC0000}"/>
    <cellStyle name="Porcentual 2 6 2 2 2 9" xfId="5881" xr:uid="{00000000-0005-0000-0000-0000A6AC0000}"/>
    <cellStyle name="Porcentual 2 6 2 2 3" xfId="6726" xr:uid="{00000000-0005-0000-0000-0000A7AC0000}"/>
    <cellStyle name="Porcentual 2 6 2 2 3 2" xfId="17118" xr:uid="{00000000-0005-0000-0000-0000A8AC0000}"/>
    <cellStyle name="Porcentual 2 6 2 2 3 2 2" xfId="40382" xr:uid="{00000000-0005-0000-0000-0000A9AC0000}"/>
    <cellStyle name="Porcentual 2 6 2 2 3 3" xfId="11884" xr:uid="{00000000-0005-0000-0000-0000AAAC0000}"/>
    <cellStyle name="Porcentual 2 6 2 2 3 3 2" xfId="35067" xr:uid="{00000000-0005-0000-0000-0000ABAC0000}"/>
    <cellStyle name="Porcentual 2 6 2 2 3 4" xfId="29757" xr:uid="{00000000-0005-0000-0000-0000ACAC0000}"/>
    <cellStyle name="Porcentual 2 6 2 2 3 5" xfId="24442" xr:uid="{00000000-0005-0000-0000-0000ADAC0000}"/>
    <cellStyle name="Porcentual 2 6 2 2 4" xfId="8407" xr:uid="{00000000-0005-0000-0000-0000AEAC0000}"/>
    <cellStyle name="Porcentual 2 6 2 2 4 2" xfId="18805" xr:uid="{00000000-0005-0000-0000-0000AFAC0000}"/>
    <cellStyle name="Porcentual 2 6 2 2 4 2 2" xfId="42150" xr:uid="{00000000-0005-0000-0000-0000B0AC0000}"/>
    <cellStyle name="Porcentual 2 6 2 2 4 3" xfId="13651" xr:uid="{00000000-0005-0000-0000-0000B1AC0000}"/>
    <cellStyle name="Porcentual 2 6 2 2 4 3 2" xfId="36835" xr:uid="{00000000-0005-0000-0000-0000B2AC0000}"/>
    <cellStyle name="Porcentual 2 6 2 2 4 4" xfId="31525" xr:uid="{00000000-0005-0000-0000-0000B3AC0000}"/>
    <cellStyle name="Porcentual 2 6 2 2 4 5" xfId="26210" xr:uid="{00000000-0005-0000-0000-0000B4AC0000}"/>
    <cellStyle name="Porcentual 2 6 2 2 5" xfId="15432" xr:uid="{00000000-0005-0000-0000-0000B5AC0000}"/>
    <cellStyle name="Porcentual 2 6 2 2 5 2" xfId="38619" xr:uid="{00000000-0005-0000-0000-0000B6AC0000}"/>
    <cellStyle name="Porcentual 2 6 2 2 6" xfId="10123" xr:uid="{00000000-0005-0000-0000-0000B7AC0000}"/>
    <cellStyle name="Porcentual 2 6 2 2 6 2" xfId="33304" xr:uid="{00000000-0005-0000-0000-0000B8AC0000}"/>
    <cellStyle name="Porcentual 2 6 2 2 7" xfId="20750" xr:uid="{00000000-0005-0000-0000-0000B9AC0000}"/>
    <cellStyle name="Porcentual 2 6 2 2 7 2" xfId="27994" xr:uid="{00000000-0005-0000-0000-0000BAAC0000}"/>
    <cellStyle name="Porcentual 2 6 2 2 8" xfId="22679" xr:uid="{00000000-0005-0000-0000-0000BBAC0000}"/>
    <cellStyle name="Porcentual 2 6 2 2 9" xfId="43945" xr:uid="{00000000-0005-0000-0000-0000BCAC0000}"/>
    <cellStyle name="Porcentual 2 6 2 3" xfId="1562" xr:uid="{00000000-0005-0000-0000-0000BDAC0000}"/>
    <cellStyle name="Porcentual 2 6 2 3 10" xfId="3511" xr:uid="{00000000-0005-0000-0000-0000BEAC0000}"/>
    <cellStyle name="Porcentual 2 6 2 3 2" xfId="7126" xr:uid="{00000000-0005-0000-0000-0000BFAC0000}"/>
    <cellStyle name="Porcentual 2 6 2 3 2 2" xfId="17488" xr:uid="{00000000-0005-0000-0000-0000C0AC0000}"/>
    <cellStyle name="Porcentual 2 6 2 3 2 2 2" xfId="40788" xr:uid="{00000000-0005-0000-0000-0000C1AC0000}"/>
    <cellStyle name="Porcentual 2 6 2 3 2 3" xfId="12290" xr:uid="{00000000-0005-0000-0000-0000C2AC0000}"/>
    <cellStyle name="Porcentual 2 6 2 3 2 3 2" xfId="35473" xr:uid="{00000000-0005-0000-0000-0000C3AC0000}"/>
    <cellStyle name="Porcentual 2 6 2 3 2 4" xfId="30163" xr:uid="{00000000-0005-0000-0000-0000C4AC0000}"/>
    <cellStyle name="Porcentual 2 6 2 3 2 5" xfId="24848" xr:uid="{00000000-0005-0000-0000-0000C5AC0000}"/>
    <cellStyle name="Porcentual 2 6 2 3 3" xfId="8777" xr:uid="{00000000-0005-0000-0000-0000C6AC0000}"/>
    <cellStyle name="Porcentual 2 6 2 3 3 2" xfId="19211" xr:uid="{00000000-0005-0000-0000-0000C7AC0000}"/>
    <cellStyle name="Porcentual 2 6 2 3 3 2 2" xfId="42556" xr:uid="{00000000-0005-0000-0000-0000C8AC0000}"/>
    <cellStyle name="Porcentual 2 6 2 3 3 3" xfId="14057" xr:uid="{00000000-0005-0000-0000-0000C9AC0000}"/>
    <cellStyle name="Porcentual 2 6 2 3 3 3 2" xfId="37241" xr:uid="{00000000-0005-0000-0000-0000CAAC0000}"/>
    <cellStyle name="Porcentual 2 6 2 3 3 4" xfId="31931" xr:uid="{00000000-0005-0000-0000-0000CBAC0000}"/>
    <cellStyle name="Porcentual 2 6 2 3 3 5" xfId="26616" xr:uid="{00000000-0005-0000-0000-0000CCAC0000}"/>
    <cellStyle name="Porcentual 2 6 2 3 4" xfId="15838" xr:uid="{00000000-0005-0000-0000-0000CDAC0000}"/>
    <cellStyle name="Porcentual 2 6 2 3 4 2" xfId="39025" xr:uid="{00000000-0005-0000-0000-0000CEAC0000}"/>
    <cellStyle name="Porcentual 2 6 2 3 5" xfId="10529" xr:uid="{00000000-0005-0000-0000-0000CFAC0000}"/>
    <cellStyle name="Porcentual 2 6 2 3 5 2" xfId="33710" xr:uid="{00000000-0005-0000-0000-0000D0AC0000}"/>
    <cellStyle name="Porcentual 2 6 2 3 6" xfId="21156" xr:uid="{00000000-0005-0000-0000-0000D1AC0000}"/>
    <cellStyle name="Porcentual 2 6 2 3 6 2" xfId="28400" xr:uid="{00000000-0005-0000-0000-0000D2AC0000}"/>
    <cellStyle name="Porcentual 2 6 2 3 7" xfId="23085" xr:uid="{00000000-0005-0000-0000-0000D3AC0000}"/>
    <cellStyle name="Porcentual 2 6 2 3 8" xfId="44351" xr:uid="{00000000-0005-0000-0000-0000D4AC0000}"/>
    <cellStyle name="Porcentual 2 6 2 3 9" xfId="5882" xr:uid="{00000000-0005-0000-0000-0000D5AC0000}"/>
    <cellStyle name="Porcentual 2 6 2 4" xfId="6327" xr:uid="{00000000-0005-0000-0000-0000D6AC0000}"/>
    <cellStyle name="Porcentual 2 6 2 4 2" xfId="16760" xr:uid="{00000000-0005-0000-0000-0000D7AC0000}"/>
    <cellStyle name="Porcentual 2 6 2 4 2 2" xfId="39976" xr:uid="{00000000-0005-0000-0000-0000D8AC0000}"/>
    <cellStyle name="Porcentual 2 6 2 4 3" xfId="11478" xr:uid="{00000000-0005-0000-0000-0000D9AC0000}"/>
    <cellStyle name="Porcentual 2 6 2 4 3 2" xfId="34661" xr:uid="{00000000-0005-0000-0000-0000DAAC0000}"/>
    <cellStyle name="Porcentual 2 6 2 4 4" xfId="29351" xr:uid="{00000000-0005-0000-0000-0000DBAC0000}"/>
    <cellStyle name="Porcentual 2 6 2 4 5" xfId="24036" xr:uid="{00000000-0005-0000-0000-0000DCAC0000}"/>
    <cellStyle name="Porcentual 2 6 2 5" xfId="8049" xr:uid="{00000000-0005-0000-0000-0000DDAC0000}"/>
    <cellStyle name="Porcentual 2 6 2 5 2" xfId="18400" xr:uid="{00000000-0005-0000-0000-0000DEAC0000}"/>
    <cellStyle name="Porcentual 2 6 2 5 2 2" xfId="41744" xr:uid="{00000000-0005-0000-0000-0000DFAC0000}"/>
    <cellStyle name="Porcentual 2 6 2 5 3" xfId="13245" xr:uid="{00000000-0005-0000-0000-0000E0AC0000}"/>
    <cellStyle name="Porcentual 2 6 2 5 3 2" xfId="36429" xr:uid="{00000000-0005-0000-0000-0000E1AC0000}"/>
    <cellStyle name="Porcentual 2 6 2 5 4" xfId="31119" xr:uid="{00000000-0005-0000-0000-0000E2AC0000}"/>
    <cellStyle name="Porcentual 2 6 2 5 5" xfId="25804" xr:uid="{00000000-0005-0000-0000-0000E3AC0000}"/>
    <cellStyle name="Porcentual 2 6 2 6" xfId="15026" xr:uid="{00000000-0005-0000-0000-0000E4AC0000}"/>
    <cellStyle name="Porcentual 2 6 2 6 2" xfId="38213" xr:uid="{00000000-0005-0000-0000-0000E5AC0000}"/>
    <cellStyle name="Porcentual 2 6 2 7" xfId="9717" xr:uid="{00000000-0005-0000-0000-0000E6AC0000}"/>
    <cellStyle name="Porcentual 2 6 2 7 2" xfId="32898" xr:uid="{00000000-0005-0000-0000-0000E7AC0000}"/>
    <cellStyle name="Porcentual 2 6 2 8" xfId="20344" xr:uid="{00000000-0005-0000-0000-0000E8AC0000}"/>
    <cellStyle name="Porcentual 2 6 2 8 2" xfId="27588" xr:uid="{00000000-0005-0000-0000-0000E9AC0000}"/>
    <cellStyle name="Porcentual 2 6 2 9" xfId="22273" xr:uid="{00000000-0005-0000-0000-0000EAAC0000}"/>
    <cellStyle name="Porcentual 2 6 3" xfId="875" xr:uid="{00000000-0005-0000-0000-0000EBAC0000}"/>
    <cellStyle name="Porcentual 2 6 3 10" xfId="43668" xr:uid="{00000000-0005-0000-0000-0000ECAC0000}"/>
    <cellStyle name="Porcentual 2 6 3 11" xfId="5883" xr:uid="{00000000-0005-0000-0000-0000EDAC0000}"/>
    <cellStyle name="Porcentual 2 6 3 12" xfId="2828" xr:uid="{00000000-0005-0000-0000-0000EEAC0000}"/>
    <cellStyle name="Porcentual 2 6 3 2" xfId="1283" xr:uid="{00000000-0005-0000-0000-0000EFAC0000}"/>
    <cellStyle name="Porcentual 2 6 3 2 10" xfId="5884" xr:uid="{00000000-0005-0000-0000-0000F0AC0000}"/>
    <cellStyle name="Porcentual 2 6 3 2 11" xfId="3234" xr:uid="{00000000-0005-0000-0000-0000F1AC0000}"/>
    <cellStyle name="Porcentual 2 6 3 2 2" xfId="2098" xr:uid="{00000000-0005-0000-0000-0000F2AC0000}"/>
    <cellStyle name="Porcentual 2 6 3 2 2 10" xfId="4046" xr:uid="{00000000-0005-0000-0000-0000F3AC0000}"/>
    <cellStyle name="Porcentual 2 6 3 2 2 2" xfId="7653" xr:uid="{00000000-0005-0000-0000-0000F4AC0000}"/>
    <cellStyle name="Porcentual 2 6 3 2 2 2 2" xfId="17987" xr:uid="{00000000-0005-0000-0000-0000F5AC0000}"/>
    <cellStyle name="Porcentual 2 6 3 2 2 2 2 2" xfId="41323" xr:uid="{00000000-0005-0000-0000-0000F6AC0000}"/>
    <cellStyle name="Porcentual 2 6 3 2 2 2 3" xfId="12825" xr:uid="{00000000-0005-0000-0000-0000F7AC0000}"/>
    <cellStyle name="Porcentual 2 6 3 2 2 2 3 2" xfId="36008" xr:uid="{00000000-0005-0000-0000-0000F8AC0000}"/>
    <cellStyle name="Porcentual 2 6 3 2 2 2 4" xfId="30698" xr:uid="{00000000-0005-0000-0000-0000F9AC0000}"/>
    <cellStyle name="Porcentual 2 6 3 2 2 2 5" xfId="25383" xr:uid="{00000000-0005-0000-0000-0000FAAC0000}"/>
    <cellStyle name="Porcentual 2 6 3 2 2 3" xfId="9277" xr:uid="{00000000-0005-0000-0000-0000FBAC0000}"/>
    <cellStyle name="Porcentual 2 6 3 2 2 3 2" xfId="19746" xr:uid="{00000000-0005-0000-0000-0000FCAC0000}"/>
    <cellStyle name="Porcentual 2 6 3 2 2 3 2 2" xfId="43091" xr:uid="{00000000-0005-0000-0000-0000FDAC0000}"/>
    <cellStyle name="Porcentual 2 6 3 2 2 3 3" xfId="14592" xr:uid="{00000000-0005-0000-0000-0000FEAC0000}"/>
    <cellStyle name="Porcentual 2 6 3 2 2 3 3 2" xfId="37776" xr:uid="{00000000-0005-0000-0000-0000FFAC0000}"/>
    <cellStyle name="Porcentual 2 6 3 2 2 3 4" xfId="32466" xr:uid="{00000000-0005-0000-0000-000000AD0000}"/>
    <cellStyle name="Porcentual 2 6 3 2 2 3 5" xfId="27151" xr:uid="{00000000-0005-0000-0000-000001AD0000}"/>
    <cellStyle name="Porcentual 2 6 3 2 2 4" xfId="16373" xr:uid="{00000000-0005-0000-0000-000002AD0000}"/>
    <cellStyle name="Porcentual 2 6 3 2 2 4 2" xfId="39560" xr:uid="{00000000-0005-0000-0000-000003AD0000}"/>
    <cellStyle name="Porcentual 2 6 3 2 2 5" xfId="11064" xr:uid="{00000000-0005-0000-0000-000004AD0000}"/>
    <cellStyle name="Porcentual 2 6 3 2 2 5 2" xfId="34245" xr:uid="{00000000-0005-0000-0000-000005AD0000}"/>
    <cellStyle name="Porcentual 2 6 3 2 2 6" xfId="21691" xr:uid="{00000000-0005-0000-0000-000006AD0000}"/>
    <cellStyle name="Porcentual 2 6 3 2 2 6 2" xfId="28935" xr:uid="{00000000-0005-0000-0000-000007AD0000}"/>
    <cellStyle name="Porcentual 2 6 3 2 2 7" xfId="23620" xr:uid="{00000000-0005-0000-0000-000008AD0000}"/>
    <cellStyle name="Porcentual 2 6 3 2 2 8" xfId="44886" xr:uid="{00000000-0005-0000-0000-000009AD0000}"/>
    <cellStyle name="Porcentual 2 6 3 2 2 9" xfId="5885" xr:uid="{00000000-0005-0000-0000-00000AAD0000}"/>
    <cellStyle name="Porcentual 2 6 3 2 3" xfId="6853" xr:uid="{00000000-0005-0000-0000-00000BAD0000}"/>
    <cellStyle name="Porcentual 2 6 3 2 3 2" xfId="17223" xr:uid="{00000000-0005-0000-0000-00000CAD0000}"/>
    <cellStyle name="Porcentual 2 6 3 2 3 2 2" xfId="40511" xr:uid="{00000000-0005-0000-0000-00000DAD0000}"/>
    <cellStyle name="Porcentual 2 6 3 2 3 3" xfId="12013" xr:uid="{00000000-0005-0000-0000-00000EAD0000}"/>
    <cellStyle name="Porcentual 2 6 3 2 3 3 2" xfId="35196" xr:uid="{00000000-0005-0000-0000-00000FAD0000}"/>
    <cellStyle name="Porcentual 2 6 3 2 3 4" xfId="29886" xr:uid="{00000000-0005-0000-0000-000010AD0000}"/>
    <cellStyle name="Porcentual 2 6 3 2 3 5" xfId="24571" xr:uid="{00000000-0005-0000-0000-000011AD0000}"/>
    <cellStyle name="Porcentual 2 6 3 2 4" xfId="8512" xr:uid="{00000000-0005-0000-0000-000012AD0000}"/>
    <cellStyle name="Porcentual 2 6 3 2 4 2" xfId="18934" xr:uid="{00000000-0005-0000-0000-000013AD0000}"/>
    <cellStyle name="Porcentual 2 6 3 2 4 2 2" xfId="42279" xr:uid="{00000000-0005-0000-0000-000014AD0000}"/>
    <cellStyle name="Porcentual 2 6 3 2 4 3" xfId="13780" xr:uid="{00000000-0005-0000-0000-000015AD0000}"/>
    <cellStyle name="Porcentual 2 6 3 2 4 3 2" xfId="36964" xr:uid="{00000000-0005-0000-0000-000016AD0000}"/>
    <cellStyle name="Porcentual 2 6 3 2 4 4" xfId="31654" xr:uid="{00000000-0005-0000-0000-000017AD0000}"/>
    <cellStyle name="Porcentual 2 6 3 2 4 5" xfId="26339" xr:uid="{00000000-0005-0000-0000-000018AD0000}"/>
    <cellStyle name="Porcentual 2 6 3 2 5" xfId="15561" xr:uid="{00000000-0005-0000-0000-000019AD0000}"/>
    <cellStyle name="Porcentual 2 6 3 2 5 2" xfId="38748" xr:uid="{00000000-0005-0000-0000-00001AAD0000}"/>
    <cellStyle name="Porcentual 2 6 3 2 6" xfId="10252" xr:uid="{00000000-0005-0000-0000-00001BAD0000}"/>
    <cellStyle name="Porcentual 2 6 3 2 6 2" xfId="33433" xr:uid="{00000000-0005-0000-0000-00001CAD0000}"/>
    <cellStyle name="Porcentual 2 6 3 2 7" xfId="20879" xr:uid="{00000000-0005-0000-0000-00001DAD0000}"/>
    <cellStyle name="Porcentual 2 6 3 2 7 2" xfId="28123" xr:uid="{00000000-0005-0000-0000-00001EAD0000}"/>
    <cellStyle name="Porcentual 2 6 3 2 8" xfId="22808" xr:uid="{00000000-0005-0000-0000-00001FAD0000}"/>
    <cellStyle name="Porcentual 2 6 3 2 9" xfId="44074" xr:uid="{00000000-0005-0000-0000-000020AD0000}"/>
    <cellStyle name="Porcentual 2 6 3 3" xfId="1691" xr:uid="{00000000-0005-0000-0000-000021AD0000}"/>
    <cellStyle name="Porcentual 2 6 3 3 10" xfId="3640" xr:uid="{00000000-0005-0000-0000-000022AD0000}"/>
    <cellStyle name="Porcentual 2 6 3 3 2" xfId="7253" xr:uid="{00000000-0005-0000-0000-000023AD0000}"/>
    <cellStyle name="Porcentual 2 6 3 3 2 2" xfId="17605" xr:uid="{00000000-0005-0000-0000-000024AD0000}"/>
    <cellStyle name="Porcentual 2 6 3 3 2 2 2" xfId="40917" xr:uid="{00000000-0005-0000-0000-000025AD0000}"/>
    <cellStyle name="Porcentual 2 6 3 3 2 3" xfId="12419" xr:uid="{00000000-0005-0000-0000-000026AD0000}"/>
    <cellStyle name="Porcentual 2 6 3 3 2 3 2" xfId="35602" xr:uid="{00000000-0005-0000-0000-000027AD0000}"/>
    <cellStyle name="Porcentual 2 6 3 3 2 4" xfId="30292" xr:uid="{00000000-0005-0000-0000-000028AD0000}"/>
    <cellStyle name="Porcentual 2 6 3 3 2 5" xfId="24977" xr:uid="{00000000-0005-0000-0000-000029AD0000}"/>
    <cellStyle name="Porcentual 2 6 3 3 3" xfId="8894" xr:uid="{00000000-0005-0000-0000-00002AAD0000}"/>
    <cellStyle name="Porcentual 2 6 3 3 3 2" xfId="19340" xr:uid="{00000000-0005-0000-0000-00002BAD0000}"/>
    <cellStyle name="Porcentual 2 6 3 3 3 2 2" xfId="42685" xr:uid="{00000000-0005-0000-0000-00002CAD0000}"/>
    <cellStyle name="Porcentual 2 6 3 3 3 3" xfId="14186" xr:uid="{00000000-0005-0000-0000-00002DAD0000}"/>
    <cellStyle name="Porcentual 2 6 3 3 3 3 2" xfId="37370" xr:uid="{00000000-0005-0000-0000-00002EAD0000}"/>
    <cellStyle name="Porcentual 2 6 3 3 3 4" xfId="32060" xr:uid="{00000000-0005-0000-0000-00002FAD0000}"/>
    <cellStyle name="Porcentual 2 6 3 3 3 5" xfId="26745" xr:uid="{00000000-0005-0000-0000-000030AD0000}"/>
    <cellStyle name="Porcentual 2 6 3 3 4" xfId="15967" xr:uid="{00000000-0005-0000-0000-000031AD0000}"/>
    <cellStyle name="Porcentual 2 6 3 3 4 2" xfId="39154" xr:uid="{00000000-0005-0000-0000-000032AD0000}"/>
    <cellStyle name="Porcentual 2 6 3 3 5" xfId="10658" xr:uid="{00000000-0005-0000-0000-000033AD0000}"/>
    <cellStyle name="Porcentual 2 6 3 3 5 2" xfId="33839" xr:uid="{00000000-0005-0000-0000-000034AD0000}"/>
    <cellStyle name="Porcentual 2 6 3 3 6" xfId="21285" xr:uid="{00000000-0005-0000-0000-000035AD0000}"/>
    <cellStyle name="Porcentual 2 6 3 3 6 2" xfId="28529" xr:uid="{00000000-0005-0000-0000-000036AD0000}"/>
    <cellStyle name="Porcentual 2 6 3 3 7" xfId="23214" xr:uid="{00000000-0005-0000-0000-000037AD0000}"/>
    <cellStyle name="Porcentual 2 6 3 3 8" xfId="44480" xr:uid="{00000000-0005-0000-0000-000038AD0000}"/>
    <cellStyle name="Porcentual 2 6 3 3 9" xfId="5886" xr:uid="{00000000-0005-0000-0000-000039AD0000}"/>
    <cellStyle name="Porcentual 2 6 3 4" xfId="6454" xr:uid="{00000000-0005-0000-0000-00003AAD0000}"/>
    <cellStyle name="Porcentual 2 6 3 4 2" xfId="16865" xr:uid="{00000000-0005-0000-0000-00003BAD0000}"/>
    <cellStyle name="Porcentual 2 6 3 4 2 2" xfId="40105" xr:uid="{00000000-0005-0000-0000-00003CAD0000}"/>
    <cellStyle name="Porcentual 2 6 3 4 3" xfId="11607" xr:uid="{00000000-0005-0000-0000-00003DAD0000}"/>
    <cellStyle name="Porcentual 2 6 3 4 3 2" xfId="34790" xr:uid="{00000000-0005-0000-0000-00003EAD0000}"/>
    <cellStyle name="Porcentual 2 6 3 4 4" xfId="29480" xr:uid="{00000000-0005-0000-0000-00003FAD0000}"/>
    <cellStyle name="Porcentual 2 6 3 4 5" xfId="24165" xr:uid="{00000000-0005-0000-0000-000040AD0000}"/>
    <cellStyle name="Porcentual 2 6 3 5" xfId="8154" xr:uid="{00000000-0005-0000-0000-000041AD0000}"/>
    <cellStyle name="Porcentual 2 6 3 5 2" xfId="18529" xr:uid="{00000000-0005-0000-0000-000042AD0000}"/>
    <cellStyle name="Porcentual 2 6 3 5 2 2" xfId="41873" xr:uid="{00000000-0005-0000-0000-000043AD0000}"/>
    <cellStyle name="Porcentual 2 6 3 5 3" xfId="13374" xr:uid="{00000000-0005-0000-0000-000044AD0000}"/>
    <cellStyle name="Porcentual 2 6 3 5 3 2" xfId="36558" xr:uid="{00000000-0005-0000-0000-000045AD0000}"/>
    <cellStyle name="Porcentual 2 6 3 5 4" xfId="31248" xr:uid="{00000000-0005-0000-0000-000046AD0000}"/>
    <cellStyle name="Porcentual 2 6 3 5 5" xfId="25933" xr:uid="{00000000-0005-0000-0000-000047AD0000}"/>
    <cellStyle name="Porcentual 2 6 3 6" xfId="15155" xr:uid="{00000000-0005-0000-0000-000048AD0000}"/>
    <cellStyle name="Porcentual 2 6 3 6 2" xfId="38342" xr:uid="{00000000-0005-0000-0000-000049AD0000}"/>
    <cellStyle name="Porcentual 2 6 3 7" xfId="9846" xr:uid="{00000000-0005-0000-0000-00004AAD0000}"/>
    <cellStyle name="Porcentual 2 6 3 7 2" xfId="33027" xr:uid="{00000000-0005-0000-0000-00004BAD0000}"/>
    <cellStyle name="Porcentual 2 6 3 8" xfId="20473" xr:uid="{00000000-0005-0000-0000-00004CAD0000}"/>
    <cellStyle name="Porcentual 2 6 3 8 2" xfId="27717" xr:uid="{00000000-0005-0000-0000-00004DAD0000}"/>
    <cellStyle name="Porcentual 2 6 3 9" xfId="22402" xr:uid="{00000000-0005-0000-0000-00004EAD0000}"/>
    <cellStyle name="Porcentual 2 6 4" xfId="1019" xr:uid="{00000000-0005-0000-0000-00004FAD0000}"/>
    <cellStyle name="Porcentual 2 6 4 10" xfId="5887" xr:uid="{00000000-0005-0000-0000-000050AD0000}"/>
    <cellStyle name="Porcentual 2 6 4 11" xfId="2970" xr:uid="{00000000-0005-0000-0000-000051AD0000}"/>
    <cellStyle name="Porcentual 2 6 4 2" xfId="1834" xr:uid="{00000000-0005-0000-0000-000052AD0000}"/>
    <cellStyle name="Porcentual 2 6 4 2 10" xfId="3782" xr:uid="{00000000-0005-0000-0000-000053AD0000}"/>
    <cellStyle name="Porcentual 2 6 4 2 2" xfId="7393" xr:uid="{00000000-0005-0000-0000-000054AD0000}"/>
    <cellStyle name="Porcentual 2 6 4 2 2 2" xfId="17747" xr:uid="{00000000-0005-0000-0000-000055AD0000}"/>
    <cellStyle name="Porcentual 2 6 4 2 2 2 2" xfId="41059" xr:uid="{00000000-0005-0000-0000-000056AD0000}"/>
    <cellStyle name="Porcentual 2 6 4 2 2 3" xfId="12561" xr:uid="{00000000-0005-0000-0000-000057AD0000}"/>
    <cellStyle name="Porcentual 2 6 4 2 2 3 2" xfId="35744" xr:uid="{00000000-0005-0000-0000-000058AD0000}"/>
    <cellStyle name="Porcentual 2 6 4 2 2 4" xfId="30434" xr:uid="{00000000-0005-0000-0000-000059AD0000}"/>
    <cellStyle name="Porcentual 2 6 4 2 2 5" xfId="25119" xr:uid="{00000000-0005-0000-0000-00005AAD0000}"/>
    <cellStyle name="Porcentual 2 6 4 2 3" xfId="9037" xr:uid="{00000000-0005-0000-0000-00005BAD0000}"/>
    <cellStyle name="Porcentual 2 6 4 2 3 2" xfId="19482" xr:uid="{00000000-0005-0000-0000-00005CAD0000}"/>
    <cellStyle name="Porcentual 2 6 4 2 3 2 2" xfId="42827" xr:uid="{00000000-0005-0000-0000-00005DAD0000}"/>
    <cellStyle name="Porcentual 2 6 4 2 3 3" xfId="14328" xr:uid="{00000000-0005-0000-0000-00005EAD0000}"/>
    <cellStyle name="Porcentual 2 6 4 2 3 3 2" xfId="37512" xr:uid="{00000000-0005-0000-0000-00005FAD0000}"/>
    <cellStyle name="Porcentual 2 6 4 2 3 4" xfId="32202" xr:uid="{00000000-0005-0000-0000-000060AD0000}"/>
    <cellStyle name="Porcentual 2 6 4 2 3 5" xfId="26887" xr:uid="{00000000-0005-0000-0000-000061AD0000}"/>
    <cellStyle name="Porcentual 2 6 4 2 4" xfId="16109" xr:uid="{00000000-0005-0000-0000-000062AD0000}"/>
    <cellStyle name="Porcentual 2 6 4 2 4 2" xfId="39296" xr:uid="{00000000-0005-0000-0000-000063AD0000}"/>
    <cellStyle name="Porcentual 2 6 4 2 5" xfId="10800" xr:uid="{00000000-0005-0000-0000-000064AD0000}"/>
    <cellStyle name="Porcentual 2 6 4 2 5 2" xfId="33981" xr:uid="{00000000-0005-0000-0000-000065AD0000}"/>
    <cellStyle name="Porcentual 2 6 4 2 6" xfId="21427" xr:uid="{00000000-0005-0000-0000-000066AD0000}"/>
    <cellStyle name="Porcentual 2 6 4 2 6 2" xfId="28671" xr:uid="{00000000-0005-0000-0000-000067AD0000}"/>
    <cellStyle name="Porcentual 2 6 4 2 7" xfId="23356" xr:uid="{00000000-0005-0000-0000-000068AD0000}"/>
    <cellStyle name="Porcentual 2 6 4 2 8" xfId="44622" xr:uid="{00000000-0005-0000-0000-000069AD0000}"/>
    <cellStyle name="Porcentual 2 6 4 2 9" xfId="5888" xr:uid="{00000000-0005-0000-0000-00006AAD0000}"/>
    <cellStyle name="Porcentual 2 6 4 3" xfId="6593" xr:uid="{00000000-0005-0000-0000-00006BAD0000}"/>
    <cellStyle name="Porcentual 2 6 4 3 2" xfId="16995" xr:uid="{00000000-0005-0000-0000-00006CAD0000}"/>
    <cellStyle name="Porcentual 2 6 4 3 2 2" xfId="40247" xr:uid="{00000000-0005-0000-0000-00006DAD0000}"/>
    <cellStyle name="Porcentual 2 6 4 3 3" xfId="11749" xr:uid="{00000000-0005-0000-0000-00006EAD0000}"/>
    <cellStyle name="Porcentual 2 6 4 3 3 2" xfId="34932" xr:uid="{00000000-0005-0000-0000-00006FAD0000}"/>
    <cellStyle name="Porcentual 2 6 4 3 4" xfId="29622" xr:uid="{00000000-0005-0000-0000-000070AD0000}"/>
    <cellStyle name="Porcentual 2 6 4 3 5" xfId="24307" xr:uid="{00000000-0005-0000-0000-000071AD0000}"/>
    <cellStyle name="Porcentual 2 6 4 4" xfId="8284" xr:uid="{00000000-0005-0000-0000-000072AD0000}"/>
    <cellStyle name="Porcentual 2 6 4 4 2" xfId="18670" xr:uid="{00000000-0005-0000-0000-000073AD0000}"/>
    <cellStyle name="Porcentual 2 6 4 4 2 2" xfId="42015" xr:uid="{00000000-0005-0000-0000-000074AD0000}"/>
    <cellStyle name="Porcentual 2 6 4 4 3" xfId="13516" xr:uid="{00000000-0005-0000-0000-000075AD0000}"/>
    <cellStyle name="Porcentual 2 6 4 4 3 2" xfId="36700" xr:uid="{00000000-0005-0000-0000-000076AD0000}"/>
    <cellStyle name="Porcentual 2 6 4 4 4" xfId="31390" xr:uid="{00000000-0005-0000-0000-000077AD0000}"/>
    <cellStyle name="Porcentual 2 6 4 4 5" xfId="26075" xr:uid="{00000000-0005-0000-0000-000078AD0000}"/>
    <cellStyle name="Porcentual 2 6 4 5" xfId="15297" xr:uid="{00000000-0005-0000-0000-000079AD0000}"/>
    <cellStyle name="Porcentual 2 6 4 5 2" xfId="38484" xr:uid="{00000000-0005-0000-0000-00007AAD0000}"/>
    <cellStyle name="Porcentual 2 6 4 6" xfId="9988" xr:uid="{00000000-0005-0000-0000-00007BAD0000}"/>
    <cellStyle name="Porcentual 2 6 4 6 2" xfId="33169" xr:uid="{00000000-0005-0000-0000-00007CAD0000}"/>
    <cellStyle name="Porcentual 2 6 4 7" xfId="20615" xr:uid="{00000000-0005-0000-0000-00007DAD0000}"/>
    <cellStyle name="Porcentual 2 6 4 7 2" xfId="27859" xr:uid="{00000000-0005-0000-0000-00007EAD0000}"/>
    <cellStyle name="Porcentual 2 6 4 8" xfId="22544" xr:uid="{00000000-0005-0000-0000-00007FAD0000}"/>
    <cellStyle name="Porcentual 2 6 4 9" xfId="43810" xr:uid="{00000000-0005-0000-0000-000080AD0000}"/>
    <cellStyle name="Porcentual 2 6 5" xfId="600" xr:uid="{00000000-0005-0000-0000-000081AD0000}"/>
    <cellStyle name="Porcentual 2 6 5 10" xfId="2564" xr:uid="{00000000-0005-0000-0000-000082AD0000}"/>
    <cellStyle name="Porcentual 2 6 5 2" xfId="6194" xr:uid="{00000000-0005-0000-0000-000083AD0000}"/>
    <cellStyle name="Porcentual 2 6 5 2 2" xfId="16637" xr:uid="{00000000-0005-0000-0000-000084AD0000}"/>
    <cellStyle name="Porcentual 2 6 5 2 2 2" xfId="39841" xr:uid="{00000000-0005-0000-0000-000085AD0000}"/>
    <cellStyle name="Porcentual 2 6 5 2 3" xfId="11343" xr:uid="{00000000-0005-0000-0000-000086AD0000}"/>
    <cellStyle name="Porcentual 2 6 5 2 3 2" xfId="34526" xr:uid="{00000000-0005-0000-0000-000087AD0000}"/>
    <cellStyle name="Porcentual 2 6 5 2 4" xfId="29216" xr:uid="{00000000-0005-0000-0000-000088AD0000}"/>
    <cellStyle name="Porcentual 2 6 5 2 5" xfId="23901" xr:uid="{00000000-0005-0000-0000-000089AD0000}"/>
    <cellStyle name="Porcentual 2 6 5 3" xfId="7926" xr:uid="{00000000-0005-0000-0000-00008AAD0000}"/>
    <cellStyle name="Porcentual 2 6 5 3 2" xfId="18265" xr:uid="{00000000-0005-0000-0000-00008BAD0000}"/>
    <cellStyle name="Porcentual 2 6 5 3 2 2" xfId="41609" xr:uid="{00000000-0005-0000-0000-00008CAD0000}"/>
    <cellStyle name="Porcentual 2 6 5 3 3" xfId="13110" xr:uid="{00000000-0005-0000-0000-00008DAD0000}"/>
    <cellStyle name="Porcentual 2 6 5 3 3 2" xfId="36294" xr:uid="{00000000-0005-0000-0000-00008EAD0000}"/>
    <cellStyle name="Porcentual 2 6 5 3 4" xfId="30984" xr:uid="{00000000-0005-0000-0000-00008FAD0000}"/>
    <cellStyle name="Porcentual 2 6 5 3 5" xfId="25669" xr:uid="{00000000-0005-0000-0000-000090AD0000}"/>
    <cellStyle name="Porcentual 2 6 5 4" xfId="14891" xr:uid="{00000000-0005-0000-0000-000091AD0000}"/>
    <cellStyle name="Porcentual 2 6 5 4 2" xfId="38078" xr:uid="{00000000-0005-0000-0000-000092AD0000}"/>
    <cellStyle name="Porcentual 2 6 5 5" xfId="9582" xr:uid="{00000000-0005-0000-0000-000093AD0000}"/>
    <cellStyle name="Porcentual 2 6 5 5 2" xfId="32763" xr:uid="{00000000-0005-0000-0000-000094AD0000}"/>
    <cellStyle name="Porcentual 2 6 5 6" xfId="20209" xr:uid="{00000000-0005-0000-0000-000095AD0000}"/>
    <cellStyle name="Porcentual 2 6 5 6 2" xfId="27453" xr:uid="{00000000-0005-0000-0000-000096AD0000}"/>
    <cellStyle name="Porcentual 2 6 5 7" xfId="22138" xr:uid="{00000000-0005-0000-0000-000097AD0000}"/>
    <cellStyle name="Porcentual 2 6 5 8" xfId="43404" xr:uid="{00000000-0005-0000-0000-000098AD0000}"/>
    <cellStyle name="Porcentual 2 6 5 9" xfId="5889" xr:uid="{00000000-0005-0000-0000-000099AD0000}"/>
    <cellStyle name="Porcentual 2 6 6" xfId="1427" xr:uid="{00000000-0005-0000-0000-00009AAD0000}"/>
    <cellStyle name="Porcentual 2 6 6 10" xfId="3376" xr:uid="{00000000-0005-0000-0000-00009BAD0000}"/>
    <cellStyle name="Porcentual 2 6 6 2" xfId="6993" xr:uid="{00000000-0005-0000-0000-00009CAD0000}"/>
    <cellStyle name="Porcentual 2 6 6 2 2" xfId="17365" xr:uid="{00000000-0005-0000-0000-00009DAD0000}"/>
    <cellStyle name="Porcentual 2 6 6 2 2 2" xfId="40653" xr:uid="{00000000-0005-0000-0000-00009EAD0000}"/>
    <cellStyle name="Porcentual 2 6 6 2 3" xfId="12155" xr:uid="{00000000-0005-0000-0000-00009FAD0000}"/>
    <cellStyle name="Porcentual 2 6 6 2 3 2" xfId="35338" xr:uid="{00000000-0005-0000-0000-0000A0AD0000}"/>
    <cellStyle name="Porcentual 2 6 6 2 4" xfId="30028" xr:uid="{00000000-0005-0000-0000-0000A1AD0000}"/>
    <cellStyle name="Porcentual 2 6 6 2 5" xfId="24713" xr:uid="{00000000-0005-0000-0000-0000A2AD0000}"/>
    <cellStyle name="Porcentual 2 6 6 3" xfId="8654" xr:uid="{00000000-0005-0000-0000-0000A3AD0000}"/>
    <cellStyle name="Porcentual 2 6 6 3 2" xfId="19076" xr:uid="{00000000-0005-0000-0000-0000A4AD0000}"/>
    <cellStyle name="Porcentual 2 6 6 3 2 2" xfId="42421" xr:uid="{00000000-0005-0000-0000-0000A5AD0000}"/>
    <cellStyle name="Porcentual 2 6 6 3 3" xfId="13922" xr:uid="{00000000-0005-0000-0000-0000A6AD0000}"/>
    <cellStyle name="Porcentual 2 6 6 3 3 2" xfId="37106" xr:uid="{00000000-0005-0000-0000-0000A7AD0000}"/>
    <cellStyle name="Porcentual 2 6 6 3 4" xfId="31796" xr:uid="{00000000-0005-0000-0000-0000A8AD0000}"/>
    <cellStyle name="Porcentual 2 6 6 3 5" xfId="26481" xr:uid="{00000000-0005-0000-0000-0000A9AD0000}"/>
    <cellStyle name="Porcentual 2 6 6 4" xfId="15703" xr:uid="{00000000-0005-0000-0000-0000AAAD0000}"/>
    <cellStyle name="Porcentual 2 6 6 4 2" xfId="38890" xr:uid="{00000000-0005-0000-0000-0000ABAD0000}"/>
    <cellStyle name="Porcentual 2 6 6 5" xfId="10394" xr:uid="{00000000-0005-0000-0000-0000ACAD0000}"/>
    <cellStyle name="Porcentual 2 6 6 5 2" xfId="33575" xr:uid="{00000000-0005-0000-0000-0000ADAD0000}"/>
    <cellStyle name="Porcentual 2 6 6 6" xfId="21021" xr:uid="{00000000-0005-0000-0000-0000AEAD0000}"/>
    <cellStyle name="Porcentual 2 6 6 6 2" xfId="28265" xr:uid="{00000000-0005-0000-0000-0000AFAD0000}"/>
    <cellStyle name="Porcentual 2 6 6 7" xfId="22950" xr:uid="{00000000-0005-0000-0000-0000B0AD0000}"/>
    <cellStyle name="Porcentual 2 6 6 8" xfId="44216" xr:uid="{00000000-0005-0000-0000-0000B1AD0000}"/>
    <cellStyle name="Porcentual 2 6 6 9" xfId="5890" xr:uid="{00000000-0005-0000-0000-0000B2AD0000}"/>
    <cellStyle name="Porcentual 2 6 7" xfId="6061" xr:uid="{00000000-0005-0000-0000-0000B3AD0000}"/>
    <cellStyle name="Porcentual 2 6 7 2" xfId="16516" xr:uid="{00000000-0005-0000-0000-0000B4AD0000}"/>
    <cellStyle name="Porcentual 2 6 7 2 2" xfId="39707" xr:uid="{00000000-0005-0000-0000-0000B5AD0000}"/>
    <cellStyle name="Porcentual 2 6 7 3" xfId="11209" xr:uid="{00000000-0005-0000-0000-0000B6AD0000}"/>
    <cellStyle name="Porcentual 2 6 7 3 2" xfId="34392" xr:uid="{00000000-0005-0000-0000-0000B7AD0000}"/>
    <cellStyle name="Porcentual 2 6 7 4" xfId="29082" xr:uid="{00000000-0005-0000-0000-0000B8AD0000}"/>
    <cellStyle name="Porcentual 2 6 7 5" xfId="23767" xr:uid="{00000000-0005-0000-0000-0000B9AD0000}"/>
    <cellStyle name="Porcentual 2 6 8" xfId="7805" xr:uid="{00000000-0005-0000-0000-0000BAAD0000}"/>
    <cellStyle name="Porcentual 2 6 8 2" xfId="18132" xr:uid="{00000000-0005-0000-0000-0000BBAD0000}"/>
    <cellStyle name="Porcentual 2 6 8 2 2" xfId="41475" xr:uid="{00000000-0005-0000-0000-0000BCAD0000}"/>
    <cellStyle name="Porcentual 2 6 8 3" xfId="12976" xr:uid="{00000000-0005-0000-0000-0000BDAD0000}"/>
    <cellStyle name="Porcentual 2 6 8 3 2" xfId="36160" xr:uid="{00000000-0005-0000-0000-0000BEAD0000}"/>
    <cellStyle name="Porcentual 2 6 8 4" xfId="30850" xr:uid="{00000000-0005-0000-0000-0000BFAD0000}"/>
    <cellStyle name="Porcentual 2 6 8 5" xfId="25535" xr:uid="{00000000-0005-0000-0000-0000C0AD0000}"/>
    <cellStyle name="Porcentual 2 6 9" xfId="14757" xr:uid="{00000000-0005-0000-0000-0000C1AD0000}"/>
    <cellStyle name="Porcentual 2 6 9 2" xfId="37944" xr:uid="{00000000-0005-0000-0000-0000C2AD0000}"/>
    <cellStyle name="Porcentual 2 7" xfId="432" xr:uid="{00000000-0005-0000-0000-0000C3AD0000}"/>
    <cellStyle name="Porcentual 2 7 10" xfId="20043" xr:uid="{00000000-0005-0000-0000-0000C4AD0000}"/>
    <cellStyle name="Porcentual 2 7 10 2" xfId="27264" xr:uid="{00000000-0005-0000-0000-0000C5AD0000}"/>
    <cellStyle name="Porcentual 2 7 11" xfId="21949" xr:uid="{00000000-0005-0000-0000-0000C6AD0000}"/>
    <cellStyle name="Porcentual 2 7 12" xfId="43238" xr:uid="{00000000-0005-0000-0000-0000C7AD0000}"/>
    <cellStyle name="Porcentual 2 7 13" xfId="5891" xr:uid="{00000000-0005-0000-0000-0000C8AD0000}"/>
    <cellStyle name="Porcentual 2 7 14" xfId="2398" xr:uid="{00000000-0005-0000-0000-0000C9AD0000}"/>
    <cellStyle name="Porcentual 2 7 2" xfId="683" xr:uid="{00000000-0005-0000-0000-0000CAAD0000}"/>
    <cellStyle name="Porcentual 2 7 2 10" xfId="43484" xr:uid="{00000000-0005-0000-0000-0000CBAD0000}"/>
    <cellStyle name="Porcentual 2 7 2 11" xfId="5892" xr:uid="{00000000-0005-0000-0000-0000CCAD0000}"/>
    <cellStyle name="Porcentual 2 7 2 12" xfId="2644" xr:uid="{00000000-0005-0000-0000-0000CDAD0000}"/>
    <cellStyle name="Porcentual 2 7 2 2" xfId="1099" xr:uid="{00000000-0005-0000-0000-0000CEAD0000}"/>
    <cellStyle name="Porcentual 2 7 2 2 10" xfId="5893" xr:uid="{00000000-0005-0000-0000-0000CFAD0000}"/>
    <cellStyle name="Porcentual 2 7 2 2 11" xfId="3050" xr:uid="{00000000-0005-0000-0000-0000D0AD0000}"/>
    <cellStyle name="Porcentual 2 7 2 2 2" xfId="1914" xr:uid="{00000000-0005-0000-0000-0000D1AD0000}"/>
    <cellStyle name="Porcentual 2 7 2 2 2 10" xfId="3862" xr:uid="{00000000-0005-0000-0000-0000D2AD0000}"/>
    <cellStyle name="Porcentual 2 7 2 2 2 2" xfId="7472" xr:uid="{00000000-0005-0000-0000-0000D3AD0000}"/>
    <cellStyle name="Porcentual 2 7 2 2 2 2 2" xfId="17815" xr:uid="{00000000-0005-0000-0000-0000D4AD0000}"/>
    <cellStyle name="Porcentual 2 7 2 2 2 2 2 2" xfId="41139" xr:uid="{00000000-0005-0000-0000-0000D5AD0000}"/>
    <cellStyle name="Porcentual 2 7 2 2 2 2 3" xfId="12641" xr:uid="{00000000-0005-0000-0000-0000D6AD0000}"/>
    <cellStyle name="Porcentual 2 7 2 2 2 2 3 2" xfId="35824" xr:uid="{00000000-0005-0000-0000-0000D7AD0000}"/>
    <cellStyle name="Porcentual 2 7 2 2 2 2 4" xfId="30514" xr:uid="{00000000-0005-0000-0000-0000D8AD0000}"/>
    <cellStyle name="Porcentual 2 7 2 2 2 2 5" xfId="25199" xr:uid="{00000000-0005-0000-0000-0000D9AD0000}"/>
    <cellStyle name="Porcentual 2 7 2 2 2 3" xfId="9105" xr:uid="{00000000-0005-0000-0000-0000DAAD0000}"/>
    <cellStyle name="Porcentual 2 7 2 2 2 3 2" xfId="19562" xr:uid="{00000000-0005-0000-0000-0000DBAD0000}"/>
    <cellStyle name="Porcentual 2 7 2 2 2 3 2 2" xfId="42907" xr:uid="{00000000-0005-0000-0000-0000DCAD0000}"/>
    <cellStyle name="Porcentual 2 7 2 2 2 3 3" xfId="14408" xr:uid="{00000000-0005-0000-0000-0000DDAD0000}"/>
    <cellStyle name="Porcentual 2 7 2 2 2 3 3 2" xfId="37592" xr:uid="{00000000-0005-0000-0000-0000DEAD0000}"/>
    <cellStyle name="Porcentual 2 7 2 2 2 3 4" xfId="32282" xr:uid="{00000000-0005-0000-0000-0000DFAD0000}"/>
    <cellStyle name="Porcentual 2 7 2 2 2 3 5" xfId="26967" xr:uid="{00000000-0005-0000-0000-0000E0AD0000}"/>
    <cellStyle name="Porcentual 2 7 2 2 2 4" xfId="16189" xr:uid="{00000000-0005-0000-0000-0000E1AD0000}"/>
    <cellStyle name="Porcentual 2 7 2 2 2 4 2" xfId="39376" xr:uid="{00000000-0005-0000-0000-0000E2AD0000}"/>
    <cellStyle name="Porcentual 2 7 2 2 2 5" xfId="10880" xr:uid="{00000000-0005-0000-0000-0000E3AD0000}"/>
    <cellStyle name="Porcentual 2 7 2 2 2 5 2" xfId="34061" xr:uid="{00000000-0005-0000-0000-0000E4AD0000}"/>
    <cellStyle name="Porcentual 2 7 2 2 2 6" xfId="21507" xr:uid="{00000000-0005-0000-0000-0000E5AD0000}"/>
    <cellStyle name="Porcentual 2 7 2 2 2 6 2" xfId="28751" xr:uid="{00000000-0005-0000-0000-0000E6AD0000}"/>
    <cellStyle name="Porcentual 2 7 2 2 2 7" xfId="23436" xr:uid="{00000000-0005-0000-0000-0000E7AD0000}"/>
    <cellStyle name="Porcentual 2 7 2 2 2 8" xfId="44702" xr:uid="{00000000-0005-0000-0000-0000E8AD0000}"/>
    <cellStyle name="Porcentual 2 7 2 2 2 9" xfId="5894" xr:uid="{00000000-0005-0000-0000-0000E9AD0000}"/>
    <cellStyle name="Porcentual 2 7 2 2 3" xfId="6672" xr:uid="{00000000-0005-0000-0000-0000EAAD0000}"/>
    <cellStyle name="Porcentual 2 7 2 2 3 2" xfId="17063" xr:uid="{00000000-0005-0000-0000-0000EBAD0000}"/>
    <cellStyle name="Porcentual 2 7 2 2 3 2 2" xfId="40327" xr:uid="{00000000-0005-0000-0000-0000ECAD0000}"/>
    <cellStyle name="Porcentual 2 7 2 2 3 3" xfId="11829" xr:uid="{00000000-0005-0000-0000-0000EDAD0000}"/>
    <cellStyle name="Porcentual 2 7 2 2 3 3 2" xfId="35012" xr:uid="{00000000-0005-0000-0000-0000EEAD0000}"/>
    <cellStyle name="Porcentual 2 7 2 2 3 4" xfId="29702" xr:uid="{00000000-0005-0000-0000-0000EFAD0000}"/>
    <cellStyle name="Porcentual 2 7 2 2 3 5" xfId="24387" xr:uid="{00000000-0005-0000-0000-0000F0AD0000}"/>
    <cellStyle name="Porcentual 2 7 2 2 4" xfId="8352" xr:uid="{00000000-0005-0000-0000-0000F1AD0000}"/>
    <cellStyle name="Porcentual 2 7 2 2 4 2" xfId="18750" xr:uid="{00000000-0005-0000-0000-0000F2AD0000}"/>
    <cellStyle name="Porcentual 2 7 2 2 4 2 2" xfId="42095" xr:uid="{00000000-0005-0000-0000-0000F3AD0000}"/>
    <cellStyle name="Porcentual 2 7 2 2 4 3" xfId="13596" xr:uid="{00000000-0005-0000-0000-0000F4AD0000}"/>
    <cellStyle name="Porcentual 2 7 2 2 4 3 2" xfId="36780" xr:uid="{00000000-0005-0000-0000-0000F5AD0000}"/>
    <cellStyle name="Porcentual 2 7 2 2 4 4" xfId="31470" xr:uid="{00000000-0005-0000-0000-0000F6AD0000}"/>
    <cellStyle name="Porcentual 2 7 2 2 4 5" xfId="26155" xr:uid="{00000000-0005-0000-0000-0000F7AD0000}"/>
    <cellStyle name="Porcentual 2 7 2 2 5" xfId="15377" xr:uid="{00000000-0005-0000-0000-0000F8AD0000}"/>
    <cellStyle name="Porcentual 2 7 2 2 5 2" xfId="38564" xr:uid="{00000000-0005-0000-0000-0000F9AD0000}"/>
    <cellStyle name="Porcentual 2 7 2 2 6" xfId="10068" xr:uid="{00000000-0005-0000-0000-0000FAAD0000}"/>
    <cellStyle name="Porcentual 2 7 2 2 6 2" xfId="33249" xr:uid="{00000000-0005-0000-0000-0000FBAD0000}"/>
    <cellStyle name="Porcentual 2 7 2 2 7" xfId="20695" xr:uid="{00000000-0005-0000-0000-0000FCAD0000}"/>
    <cellStyle name="Porcentual 2 7 2 2 7 2" xfId="27939" xr:uid="{00000000-0005-0000-0000-0000FDAD0000}"/>
    <cellStyle name="Porcentual 2 7 2 2 8" xfId="22624" xr:uid="{00000000-0005-0000-0000-0000FEAD0000}"/>
    <cellStyle name="Porcentual 2 7 2 2 9" xfId="43890" xr:uid="{00000000-0005-0000-0000-0000FFAD0000}"/>
    <cellStyle name="Porcentual 2 7 2 3" xfId="1507" xr:uid="{00000000-0005-0000-0000-000000AE0000}"/>
    <cellStyle name="Porcentual 2 7 2 3 10" xfId="3456" xr:uid="{00000000-0005-0000-0000-000001AE0000}"/>
    <cellStyle name="Porcentual 2 7 2 3 2" xfId="7072" xr:uid="{00000000-0005-0000-0000-000002AE0000}"/>
    <cellStyle name="Porcentual 2 7 2 3 2 2" xfId="17433" xr:uid="{00000000-0005-0000-0000-000003AE0000}"/>
    <cellStyle name="Porcentual 2 7 2 3 2 2 2" xfId="40733" xr:uid="{00000000-0005-0000-0000-000004AE0000}"/>
    <cellStyle name="Porcentual 2 7 2 3 2 3" xfId="12235" xr:uid="{00000000-0005-0000-0000-000005AE0000}"/>
    <cellStyle name="Porcentual 2 7 2 3 2 3 2" xfId="35418" xr:uid="{00000000-0005-0000-0000-000006AE0000}"/>
    <cellStyle name="Porcentual 2 7 2 3 2 4" xfId="30108" xr:uid="{00000000-0005-0000-0000-000007AE0000}"/>
    <cellStyle name="Porcentual 2 7 2 3 2 5" xfId="24793" xr:uid="{00000000-0005-0000-0000-000008AE0000}"/>
    <cellStyle name="Porcentual 2 7 2 3 3" xfId="8722" xr:uid="{00000000-0005-0000-0000-000009AE0000}"/>
    <cellStyle name="Porcentual 2 7 2 3 3 2" xfId="19156" xr:uid="{00000000-0005-0000-0000-00000AAE0000}"/>
    <cellStyle name="Porcentual 2 7 2 3 3 2 2" xfId="42501" xr:uid="{00000000-0005-0000-0000-00000BAE0000}"/>
    <cellStyle name="Porcentual 2 7 2 3 3 3" xfId="14002" xr:uid="{00000000-0005-0000-0000-00000CAE0000}"/>
    <cellStyle name="Porcentual 2 7 2 3 3 3 2" xfId="37186" xr:uid="{00000000-0005-0000-0000-00000DAE0000}"/>
    <cellStyle name="Porcentual 2 7 2 3 3 4" xfId="31876" xr:uid="{00000000-0005-0000-0000-00000EAE0000}"/>
    <cellStyle name="Porcentual 2 7 2 3 3 5" xfId="26561" xr:uid="{00000000-0005-0000-0000-00000FAE0000}"/>
    <cellStyle name="Porcentual 2 7 2 3 4" xfId="15783" xr:uid="{00000000-0005-0000-0000-000010AE0000}"/>
    <cellStyle name="Porcentual 2 7 2 3 4 2" xfId="38970" xr:uid="{00000000-0005-0000-0000-000011AE0000}"/>
    <cellStyle name="Porcentual 2 7 2 3 5" xfId="10474" xr:uid="{00000000-0005-0000-0000-000012AE0000}"/>
    <cellStyle name="Porcentual 2 7 2 3 5 2" xfId="33655" xr:uid="{00000000-0005-0000-0000-000013AE0000}"/>
    <cellStyle name="Porcentual 2 7 2 3 6" xfId="21101" xr:uid="{00000000-0005-0000-0000-000014AE0000}"/>
    <cellStyle name="Porcentual 2 7 2 3 6 2" xfId="28345" xr:uid="{00000000-0005-0000-0000-000015AE0000}"/>
    <cellStyle name="Porcentual 2 7 2 3 7" xfId="23030" xr:uid="{00000000-0005-0000-0000-000016AE0000}"/>
    <cellStyle name="Porcentual 2 7 2 3 8" xfId="44296" xr:uid="{00000000-0005-0000-0000-000017AE0000}"/>
    <cellStyle name="Porcentual 2 7 2 3 9" xfId="5895" xr:uid="{00000000-0005-0000-0000-000018AE0000}"/>
    <cellStyle name="Porcentual 2 7 2 4" xfId="6273" xr:uid="{00000000-0005-0000-0000-000019AE0000}"/>
    <cellStyle name="Porcentual 2 7 2 4 2" xfId="16705" xr:uid="{00000000-0005-0000-0000-00001AAE0000}"/>
    <cellStyle name="Porcentual 2 7 2 4 2 2" xfId="39921" xr:uid="{00000000-0005-0000-0000-00001BAE0000}"/>
    <cellStyle name="Porcentual 2 7 2 4 3" xfId="11423" xr:uid="{00000000-0005-0000-0000-00001CAE0000}"/>
    <cellStyle name="Porcentual 2 7 2 4 3 2" xfId="34606" xr:uid="{00000000-0005-0000-0000-00001DAE0000}"/>
    <cellStyle name="Porcentual 2 7 2 4 4" xfId="29296" xr:uid="{00000000-0005-0000-0000-00001EAE0000}"/>
    <cellStyle name="Porcentual 2 7 2 4 5" xfId="23981" xr:uid="{00000000-0005-0000-0000-00001FAE0000}"/>
    <cellStyle name="Porcentual 2 7 2 5" xfId="7994" xr:uid="{00000000-0005-0000-0000-000020AE0000}"/>
    <cellStyle name="Porcentual 2 7 2 5 2" xfId="18345" xr:uid="{00000000-0005-0000-0000-000021AE0000}"/>
    <cellStyle name="Porcentual 2 7 2 5 2 2" xfId="41689" xr:uid="{00000000-0005-0000-0000-000022AE0000}"/>
    <cellStyle name="Porcentual 2 7 2 5 3" xfId="13190" xr:uid="{00000000-0005-0000-0000-000023AE0000}"/>
    <cellStyle name="Porcentual 2 7 2 5 3 2" xfId="36374" xr:uid="{00000000-0005-0000-0000-000024AE0000}"/>
    <cellStyle name="Porcentual 2 7 2 5 4" xfId="31064" xr:uid="{00000000-0005-0000-0000-000025AE0000}"/>
    <cellStyle name="Porcentual 2 7 2 5 5" xfId="25749" xr:uid="{00000000-0005-0000-0000-000026AE0000}"/>
    <cellStyle name="Porcentual 2 7 2 6" xfId="14971" xr:uid="{00000000-0005-0000-0000-000027AE0000}"/>
    <cellStyle name="Porcentual 2 7 2 6 2" xfId="38158" xr:uid="{00000000-0005-0000-0000-000028AE0000}"/>
    <cellStyle name="Porcentual 2 7 2 7" xfId="9662" xr:uid="{00000000-0005-0000-0000-000029AE0000}"/>
    <cellStyle name="Porcentual 2 7 2 7 2" xfId="32843" xr:uid="{00000000-0005-0000-0000-00002AAE0000}"/>
    <cellStyle name="Porcentual 2 7 2 8" xfId="20289" xr:uid="{00000000-0005-0000-0000-00002BAE0000}"/>
    <cellStyle name="Porcentual 2 7 2 8 2" xfId="27533" xr:uid="{00000000-0005-0000-0000-00002CAE0000}"/>
    <cellStyle name="Porcentual 2 7 2 9" xfId="22218" xr:uid="{00000000-0005-0000-0000-00002DAE0000}"/>
    <cellStyle name="Porcentual 2 7 3" xfId="964" xr:uid="{00000000-0005-0000-0000-00002EAE0000}"/>
    <cellStyle name="Porcentual 2 7 3 10" xfId="5896" xr:uid="{00000000-0005-0000-0000-00002FAE0000}"/>
    <cellStyle name="Porcentual 2 7 3 11" xfId="2915" xr:uid="{00000000-0005-0000-0000-000030AE0000}"/>
    <cellStyle name="Porcentual 2 7 3 2" xfId="1779" xr:uid="{00000000-0005-0000-0000-000031AE0000}"/>
    <cellStyle name="Porcentual 2 7 3 2 10" xfId="3727" xr:uid="{00000000-0005-0000-0000-000032AE0000}"/>
    <cellStyle name="Porcentual 2 7 3 2 2" xfId="7339" xr:uid="{00000000-0005-0000-0000-000033AE0000}"/>
    <cellStyle name="Porcentual 2 7 3 2 2 2" xfId="17692" xr:uid="{00000000-0005-0000-0000-000034AE0000}"/>
    <cellStyle name="Porcentual 2 7 3 2 2 2 2" xfId="41004" xr:uid="{00000000-0005-0000-0000-000035AE0000}"/>
    <cellStyle name="Porcentual 2 7 3 2 2 3" xfId="12506" xr:uid="{00000000-0005-0000-0000-000036AE0000}"/>
    <cellStyle name="Porcentual 2 7 3 2 2 3 2" xfId="35689" xr:uid="{00000000-0005-0000-0000-000037AE0000}"/>
    <cellStyle name="Porcentual 2 7 3 2 2 4" xfId="30379" xr:uid="{00000000-0005-0000-0000-000038AE0000}"/>
    <cellStyle name="Porcentual 2 7 3 2 2 5" xfId="25064" xr:uid="{00000000-0005-0000-0000-000039AE0000}"/>
    <cellStyle name="Porcentual 2 7 3 2 3" xfId="8982" xr:uid="{00000000-0005-0000-0000-00003AAE0000}"/>
    <cellStyle name="Porcentual 2 7 3 2 3 2" xfId="19427" xr:uid="{00000000-0005-0000-0000-00003BAE0000}"/>
    <cellStyle name="Porcentual 2 7 3 2 3 2 2" xfId="42772" xr:uid="{00000000-0005-0000-0000-00003CAE0000}"/>
    <cellStyle name="Porcentual 2 7 3 2 3 3" xfId="14273" xr:uid="{00000000-0005-0000-0000-00003DAE0000}"/>
    <cellStyle name="Porcentual 2 7 3 2 3 3 2" xfId="37457" xr:uid="{00000000-0005-0000-0000-00003EAE0000}"/>
    <cellStyle name="Porcentual 2 7 3 2 3 4" xfId="32147" xr:uid="{00000000-0005-0000-0000-00003FAE0000}"/>
    <cellStyle name="Porcentual 2 7 3 2 3 5" xfId="26832" xr:uid="{00000000-0005-0000-0000-000040AE0000}"/>
    <cellStyle name="Porcentual 2 7 3 2 4" xfId="16054" xr:uid="{00000000-0005-0000-0000-000041AE0000}"/>
    <cellStyle name="Porcentual 2 7 3 2 4 2" xfId="39241" xr:uid="{00000000-0005-0000-0000-000042AE0000}"/>
    <cellStyle name="Porcentual 2 7 3 2 5" xfId="10745" xr:uid="{00000000-0005-0000-0000-000043AE0000}"/>
    <cellStyle name="Porcentual 2 7 3 2 5 2" xfId="33926" xr:uid="{00000000-0005-0000-0000-000044AE0000}"/>
    <cellStyle name="Porcentual 2 7 3 2 6" xfId="21372" xr:uid="{00000000-0005-0000-0000-000045AE0000}"/>
    <cellStyle name="Porcentual 2 7 3 2 6 2" xfId="28616" xr:uid="{00000000-0005-0000-0000-000046AE0000}"/>
    <cellStyle name="Porcentual 2 7 3 2 7" xfId="23301" xr:uid="{00000000-0005-0000-0000-000047AE0000}"/>
    <cellStyle name="Porcentual 2 7 3 2 8" xfId="44567" xr:uid="{00000000-0005-0000-0000-000048AE0000}"/>
    <cellStyle name="Porcentual 2 7 3 2 9" xfId="5897" xr:uid="{00000000-0005-0000-0000-000049AE0000}"/>
    <cellStyle name="Porcentual 2 7 3 3" xfId="6539" xr:uid="{00000000-0005-0000-0000-00004AAE0000}"/>
    <cellStyle name="Porcentual 2 7 3 3 2" xfId="16940" xr:uid="{00000000-0005-0000-0000-00004BAE0000}"/>
    <cellStyle name="Porcentual 2 7 3 3 2 2" xfId="40192" xr:uid="{00000000-0005-0000-0000-00004CAE0000}"/>
    <cellStyle name="Porcentual 2 7 3 3 3" xfId="11694" xr:uid="{00000000-0005-0000-0000-00004DAE0000}"/>
    <cellStyle name="Porcentual 2 7 3 3 3 2" xfId="34877" xr:uid="{00000000-0005-0000-0000-00004EAE0000}"/>
    <cellStyle name="Porcentual 2 7 3 3 4" xfId="29567" xr:uid="{00000000-0005-0000-0000-00004FAE0000}"/>
    <cellStyle name="Porcentual 2 7 3 3 5" xfId="24252" xr:uid="{00000000-0005-0000-0000-000050AE0000}"/>
    <cellStyle name="Porcentual 2 7 3 4" xfId="8229" xr:uid="{00000000-0005-0000-0000-000051AE0000}"/>
    <cellStyle name="Porcentual 2 7 3 4 2" xfId="18615" xr:uid="{00000000-0005-0000-0000-000052AE0000}"/>
    <cellStyle name="Porcentual 2 7 3 4 2 2" xfId="41960" xr:uid="{00000000-0005-0000-0000-000053AE0000}"/>
    <cellStyle name="Porcentual 2 7 3 4 3" xfId="13461" xr:uid="{00000000-0005-0000-0000-000054AE0000}"/>
    <cellStyle name="Porcentual 2 7 3 4 3 2" xfId="36645" xr:uid="{00000000-0005-0000-0000-000055AE0000}"/>
    <cellStyle name="Porcentual 2 7 3 4 4" xfId="31335" xr:uid="{00000000-0005-0000-0000-000056AE0000}"/>
    <cellStyle name="Porcentual 2 7 3 4 5" xfId="26020" xr:uid="{00000000-0005-0000-0000-000057AE0000}"/>
    <cellStyle name="Porcentual 2 7 3 5" xfId="15242" xr:uid="{00000000-0005-0000-0000-000058AE0000}"/>
    <cellStyle name="Porcentual 2 7 3 5 2" xfId="38429" xr:uid="{00000000-0005-0000-0000-000059AE0000}"/>
    <cellStyle name="Porcentual 2 7 3 6" xfId="9933" xr:uid="{00000000-0005-0000-0000-00005AAE0000}"/>
    <cellStyle name="Porcentual 2 7 3 6 2" xfId="33114" xr:uid="{00000000-0005-0000-0000-00005BAE0000}"/>
    <cellStyle name="Porcentual 2 7 3 7" xfId="20560" xr:uid="{00000000-0005-0000-0000-00005CAE0000}"/>
    <cellStyle name="Porcentual 2 7 3 7 2" xfId="27804" xr:uid="{00000000-0005-0000-0000-00005DAE0000}"/>
    <cellStyle name="Porcentual 2 7 3 8" xfId="22489" xr:uid="{00000000-0005-0000-0000-00005EAE0000}"/>
    <cellStyle name="Porcentual 2 7 3 9" xfId="43755" xr:uid="{00000000-0005-0000-0000-00005FAE0000}"/>
    <cellStyle name="Porcentual 2 7 4" xfId="545" xr:uid="{00000000-0005-0000-0000-000060AE0000}"/>
    <cellStyle name="Porcentual 2 7 4 10" xfId="2509" xr:uid="{00000000-0005-0000-0000-000061AE0000}"/>
    <cellStyle name="Porcentual 2 7 4 2" xfId="6140" xr:uid="{00000000-0005-0000-0000-000062AE0000}"/>
    <cellStyle name="Porcentual 2 7 4 2 2" xfId="16582" xr:uid="{00000000-0005-0000-0000-000063AE0000}"/>
    <cellStyle name="Porcentual 2 7 4 2 2 2" xfId="39786" xr:uid="{00000000-0005-0000-0000-000064AE0000}"/>
    <cellStyle name="Porcentual 2 7 4 2 3" xfId="11288" xr:uid="{00000000-0005-0000-0000-000065AE0000}"/>
    <cellStyle name="Porcentual 2 7 4 2 3 2" xfId="34471" xr:uid="{00000000-0005-0000-0000-000066AE0000}"/>
    <cellStyle name="Porcentual 2 7 4 2 4" xfId="29161" xr:uid="{00000000-0005-0000-0000-000067AE0000}"/>
    <cellStyle name="Porcentual 2 7 4 2 5" xfId="23846" xr:uid="{00000000-0005-0000-0000-000068AE0000}"/>
    <cellStyle name="Porcentual 2 7 4 3" xfId="7871" xr:uid="{00000000-0005-0000-0000-000069AE0000}"/>
    <cellStyle name="Porcentual 2 7 4 3 2" xfId="18210" xr:uid="{00000000-0005-0000-0000-00006AAE0000}"/>
    <cellStyle name="Porcentual 2 7 4 3 2 2" xfId="41554" xr:uid="{00000000-0005-0000-0000-00006BAE0000}"/>
    <cellStyle name="Porcentual 2 7 4 3 3" xfId="13055" xr:uid="{00000000-0005-0000-0000-00006CAE0000}"/>
    <cellStyle name="Porcentual 2 7 4 3 3 2" xfId="36239" xr:uid="{00000000-0005-0000-0000-00006DAE0000}"/>
    <cellStyle name="Porcentual 2 7 4 3 4" xfId="30929" xr:uid="{00000000-0005-0000-0000-00006EAE0000}"/>
    <cellStyle name="Porcentual 2 7 4 3 5" xfId="25614" xr:uid="{00000000-0005-0000-0000-00006FAE0000}"/>
    <cellStyle name="Porcentual 2 7 4 4" xfId="14836" xr:uid="{00000000-0005-0000-0000-000070AE0000}"/>
    <cellStyle name="Porcentual 2 7 4 4 2" xfId="38023" xr:uid="{00000000-0005-0000-0000-000071AE0000}"/>
    <cellStyle name="Porcentual 2 7 4 5" xfId="9527" xr:uid="{00000000-0005-0000-0000-000072AE0000}"/>
    <cellStyle name="Porcentual 2 7 4 5 2" xfId="32708" xr:uid="{00000000-0005-0000-0000-000073AE0000}"/>
    <cellStyle name="Porcentual 2 7 4 6" xfId="20154" xr:uid="{00000000-0005-0000-0000-000074AE0000}"/>
    <cellStyle name="Porcentual 2 7 4 6 2" xfId="27398" xr:uid="{00000000-0005-0000-0000-000075AE0000}"/>
    <cellStyle name="Porcentual 2 7 4 7" xfId="22083" xr:uid="{00000000-0005-0000-0000-000076AE0000}"/>
    <cellStyle name="Porcentual 2 7 4 8" xfId="43349" xr:uid="{00000000-0005-0000-0000-000077AE0000}"/>
    <cellStyle name="Porcentual 2 7 4 9" xfId="5898" xr:uid="{00000000-0005-0000-0000-000078AE0000}"/>
    <cellStyle name="Porcentual 2 7 5" xfId="1372" xr:uid="{00000000-0005-0000-0000-000079AE0000}"/>
    <cellStyle name="Porcentual 2 7 5 10" xfId="3321" xr:uid="{00000000-0005-0000-0000-00007AAE0000}"/>
    <cellStyle name="Porcentual 2 7 5 2" xfId="6939" xr:uid="{00000000-0005-0000-0000-00007BAE0000}"/>
    <cellStyle name="Porcentual 2 7 5 2 2" xfId="17310" xr:uid="{00000000-0005-0000-0000-00007CAE0000}"/>
    <cellStyle name="Porcentual 2 7 5 2 2 2" xfId="40598" xr:uid="{00000000-0005-0000-0000-00007DAE0000}"/>
    <cellStyle name="Porcentual 2 7 5 2 3" xfId="12100" xr:uid="{00000000-0005-0000-0000-00007EAE0000}"/>
    <cellStyle name="Porcentual 2 7 5 2 3 2" xfId="35283" xr:uid="{00000000-0005-0000-0000-00007FAE0000}"/>
    <cellStyle name="Porcentual 2 7 5 2 4" xfId="29973" xr:uid="{00000000-0005-0000-0000-000080AE0000}"/>
    <cellStyle name="Porcentual 2 7 5 2 5" xfId="24658" xr:uid="{00000000-0005-0000-0000-000081AE0000}"/>
    <cellStyle name="Porcentual 2 7 5 3" xfId="8599" xr:uid="{00000000-0005-0000-0000-000082AE0000}"/>
    <cellStyle name="Porcentual 2 7 5 3 2" xfId="19021" xr:uid="{00000000-0005-0000-0000-000083AE0000}"/>
    <cellStyle name="Porcentual 2 7 5 3 2 2" xfId="42366" xr:uid="{00000000-0005-0000-0000-000084AE0000}"/>
    <cellStyle name="Porcentual 2 7 5 3 3" xfId="13867" xr:uid="{00000000-0005-0000-0000-000085AE0000}"/>
    <cellStyle name="Porcentual 2 7 5 3 3 2" xfId="37051" xr:uid="{00000000-0005-0000-0000-000086AE0000}"/>
    <cellStyle name="Porcentual 2 7 5 3 4" xfId="31741" xr:uid="{00000000-0005-0000-0000-000087AE0000}"/>
    <cellStyle name="Porcentual 2 7 5 3 5" xfId="26426" xr:uid="{00000000-0005-0000-0000-000088AE0000}"/>
    <cellStyle name="Porcentual 2 7 5 4" xfId="15648" xr:uid="{00000000-0005-0000-0000-000089AE0000}"/>
    <cellStyle name="Porcentual 2 7 5 4 2" xfId="38835" xr:uid="{00000000-0005-0000-0000-00008AAE0000}"/>
    <cellStyle name="Porcentual 2 7 5 5" xfId="10339" xr:uid="{00000000-0005-0000-0000-00008BAE0000}"/>
    <cellStyle name="Porcentual 2 7 5 5 2" xfId="33520" xr:uid="{00000000-0005-0000-0000-00008CAE0000}"/>
    <cellStyle name="Porcentual 2 7 5 6" xfId="20966" xr:uid="{00000000-0005-0000-0000-00008DAE0000}"/>
    <cellStyle name="Porcentual 2 7 5 6 2" xfId="28210" xr:uid="{00000000-0005-0000-0000-00008EAE0000}"/>
    <cellStyle name="Porcentual 2 7 5 7" xfId="22895" xr:uid="{00000000-0005-0000-0000-00008FAE0000}"/>
    <cellStyle name="Porcentual 2 7 5 8" xfId="44161" xr:uid="{00000000-0005-0000-0000-000090AE0000}"/>
    <cellStyle name="Porcentual 2 7 5 9" xfId="5899" xr:uid="{00000000-0005-0000-0000-000091AE0000}"/>
    <cellStyle name="Porcentual 2 7 6" xfId="6013" xr:uid="{00000000-0005-0000-0000-000092AE0000}"/>
    <cellStyle name="Porcentual 2 7 6 2" xfId="16464" xr:uid="{00000000-0005-0000-0000-000093AE0000}"/>
    <cellStyle name="Porcentual 2 7 6 2 2" xfId="39652" xr:uid="{00000000-0005-0000-0000-000094AE0000}"/>
    <cellStyle name="Porcentual 2 7 6 3" xfId="11154" xr:uid="{00000000-0005-0000-0000-000095AE0000}"/>
    <cellStyle name="Porcentual 2 7 6 3 2" xfId="34337" xr:uid="{00000000-0005-0000-0000-000096AE0000}"/>
    <cellStyle name="Porcentual 2 7 6 4" xfId="29027" xr:uid="{00000000-0005-0000-0000-000097AE0000}"/>
    <cellStyle name="Porcentual 2 7 6 5" xfId="23712" xr:uid="{00000000-0005-0000-0000-000098AE0000}"/>
    <cellStyle name="Porcentual 2 7 7" xfId="7751" xr:uid="{00000000-0005-0000-0000-000099AE0000}"/>
    <cellStyle name="Porcentual 2 7 7 2" xfId="18083" xr:uid="{00000000-0005-0000-0000-00009AAE0000}"/>
    <cellStyle name="Porcentual 2 7 7 2 2" xfId="41420" xr:uid="{00000000-0005-0000-0000-00009BAE0000}"/>
    <cellStyle name="Porcentual 2 7 7 3" xfId="12921" xr:uid="{00000000-0005-0000-0000-00009CAE0000}"/>
    <cellStyle name="Porcentual 2 7 7 3 2" xfId="36105" xr:uid="{00000000-0005-0000-0000-00009DAE0000}"/>
    <cellStyle name="Porcentual 2 7 7 4" xfId="30795" xr:uid="{00000000-0005-0000-0000-00009EAE0000}"/>
    <cellStyle name="Porcentual 2 7 7 5" xfId="25480" xr:uid="{00000000-0005-0000-0000-00009FAE0000}"/>
    <cellStyle name="Porcentual 2 7 8" xfId="14703" xr:uid="{00000000-0005-0000-0000-0000A0AE0000}"/>
    <cellStyle name="Porcentual 2 7 8 2" xfId="37889" xr:uid="{00000000-0005-0000-0000-0000A1AE0000}"/>
    <cellStyle name="Porcentual 2 7 9" xfId="9393" xr:uid="{00000000-0005-0000-0000-0000A2AE0000}"/>
    <cellStyle name="Porcentual 2 7 9 2" xfId="32574" xr:uid="{00000000-0005-0000-0000-0000A3AE0000}"/>
    <cellStyle name="Porcentual 2 8" xfId="427" xr:uid="{00000000-0005-0000-0000-0000A4AE0000}"/>
    <cellStyle name="Porcentual 2 8 10" xfId="21944" xr:uid="{00000000-0005-0000-0000-0000A5AE0000}"/>
    <cellStyle name="Porcentual 2 8 11" xfId="43233" xr:uid="{00000000-0005-0000-0000-0000A6AE0000}"/>
    <cellStyle name="Porcentual 2 8 12" xfId="5900" xr:uid="{00000000-0005-0000-0000-0000A7AE0000}"/>
    <cellStyle name="Porcentual 2 8 13" xfId="2393" xr:uid="{00000000-0005-0000-0000-0000A8AE0000}"/>
    <cellStyle name="Porcentual 2 8 2" xfId="1095" xr:uid="{00000000-0005-0000-0000-0000A9AE0000}"/>
    <cellStyle name="Porcentual 2 8 2 10" xfId="5901" xr:uid="{00000000-0005-0000-0000-0000AAAE0000}"/>
    <cellStyle name="Porcentual 2 8 2 11" xfId="3046" xr:uid="{00000000-0005-0000-0000-0000ABAE0000}"/>
    <cellStyle name="Porcentual 2 8 2 2" xfId="1910" xr:uid="{00000000-0005-0000-0000-0000ACAE0000}"/>
    <cellStyle name="Porcentual 2 8 2 2 10" xfId="3858" xr:uid="{00000000-0005-0000-0000-0000ADAE0000}"/>
    <cellStyle name="Porcentual 2 8 2 2 2" xfId="7468" xr:uid="{00000000-0005-0000-0000-0000AEAE0000}"/>
    <cellStyle name="Porcentual 2 8 2 2 2 2" xfId="17811" xr:uid="{00000000-0005-0000-0000-0000AFAE0000}"/>
    <cellStyle name="Porcentual 2 8 2 2 2 2 2" xfId="41135" xr:uid="{00000000-0005-0000-0000-0000B0AE0000}"/>
    <cellStyle name="Porcentual 2 8 2 2 2 3" xfId="12637" xr:uid="{00000000-0005-0000-0000-0000B1AE0000}"/>
    <cellStyle name="Porcentual 2 8 2 2 2 3 2" xfId="35820" xr:uid="{00000000-0005-0000-0000-0000B2AE0000}"/>
    <cellStyle name="Porcentual 2 8 2 2 2 4" xfId="30510" xr:uid="{00000000-0005-0000-0000-0000B3AE0000}"/>
    <cellStyle name="Porcentual 2 8 2 2 2 5" xfId="25195" xr:uid="{00000000-0005-0000-0000-0000B4AE0000}"/>
    <cellStyle name="Porcentual 2 8 2 2 3" xfId="9101" xr:uid="{00000000-0005-0000-0000-0000B5AE0000}"/>
    <cellStyle name="Porcentual 2 8 2 2 3 2" xfId="19558" xr:uid="{00000000-0005-0000-0000-0000B6AE0000}"/>
    <cellStyle name="Porcentual 2 8 2 2 3 2 2" xfId="42903" xr:uid="{00000000-0005-0000-0000-0000B7AE0000}"/>
    <cellStyle name="Porcentual 2 8 2 2 3 3" xfId="14404" xr:uid="{00000000-0005-0000-0000-0000B8AE0000}"/>
    <cellStyle name="Porcentual 2 8 2 2 3 3 2" xfId="37588" xr:uid="{00000000-0005-0000-0000-0000B9AE0000}"/>
    <cellStyle name="Porcentual 2 8 2 2 3 4" xfId="32278" xr:uid="{00000000-0005-0000-0000-0000BAAE0000}"/>
    <cellStyle name="Porcentual 2 8 2 2 3 5" xfId="26963" xr:uid="{00000000-0005-0000-0000-0000BBAE0000}"/>
    <cellStyle name="Porcentual 2 8 2 2 4" xfId="16185" xr:uid="{00000000-0005-0000-0000-0000BCAE0000}"/>
    <cellStyle name="Porcentual 2 8 2 2 4 2" xfId="39372" xr:uid="{00000000-0005-0000-0000-0000BDAE0000}"/>
    <cellStyle name="Porcentual 2 8 2 2 5" xfId="10876" xr:uid="{00000000-0005-0000-0000-0000BEAE0000}"/>
    <cellStyle name="Porcentual 2 8 2 2 5 2" xfId="34057" xr:uid="{00000000-0005-0000-0000-0000BFAE0000}"/>
    <cellStyle name="Porcentual 2 8 2 2 6" xfId="21503" xr:uid="{00000000-0005-0000-0000-0000C0AE0000}"/>
    <cellStyle name="Porcentual 2 8 2 2 6 2" xfId="28747" xr:uid="{00000000-0005-0000-0000-0000C1AE0000}"/>
    <cellStyle name="Porcentual 2 8 2 2 7" xfId="23432" xr:uid="{00000000-0005-0000-0000-0000C2AE0000}"/>
    <cellStyle name="Porcentual 2 8 2 2 8" xfId="44698" xr:uid="{00000000-0005-0000-0000-0000C3AE0000}"/>
    <cellStyle name="Porcentual 2 8 2 2 9" xfId="5902" xr:uid="{00000000-0005-0000-0000-0000C4AE0000}"/>
    <cellStyle name="Porcentual 2 8 2 3" xfId="6668" xr:uid="{00000000-0005-0000-0000-0000C5AE0000}"/>
    <cellStyle name="Porcentual 2 8 2 3 2" xfId="17059" xr:uid="{00000000-0005-0000-0000-0000C6AE0000}"/>
    <cellStyle name="Porcentual 2 8 2 3 2 2" xfId="40323" xr:uid="{00000000-0005-0000-0000-0000C7AE0000}"/>
    <cellStyle name="Porcentual 2 8 2 3 3" xfId="11825" xr:uid="{00000000-0005-0000-0000-0000C8AE0000}"/>
    <cellStyle name="Porcentual 2 8 2 3 3 2" xfId="35008" xr:uid="{00000000-0005-0000-0000-0000C9AE0000}"/>
    <cellStyle name="Porcentual 2 8 2 3 4" xfId="29698" xr:uid="{00000000-0005-0000-0000-0000CAAE0000}"/>
    <cellStyle name="Porcentual 2 8 2 3 5" xfId="24383" xr:uid="{00000000-0005-0000-0000-0000CBAE0000}"/>
    <cellStyle name="Porcentual 2 8 2 4" xfId="8348" xr:uid="{00000000-0005-0000-0000-0000CCAE0000}"/>
    <cellStyle name="Porcentual 2 8 2 4 2" xfId="18746" xr:uid="{00000000-0005-0000-0000-0000CDAE0000}"/>
    <cellStyle name="Porcentual 2 8 2 4 2 2" xfId="42091" xr:uid="{00000000-0005-0000-0000-0000CEAE0000}"/>
    <cellStyle name="Porcentual 2 8 2 4 3" xfId="13592" xr:uid="{00000000-0005-0000-0000-0000CFAE0000}"/>
    <cellStyle name="Porcentual 2 8 2 4 3 2" xfId="36776" xr:uid="{00000000-0005-0000-0000-0000D0AE0000}"/>
    <cellStyle name="Porcentual 2 8 2 4 4" xfId="31466" xr:uid="{00000000-0005-0000-0000-0000D1AE0000}"/>
    <cellStyle name="Porcentual 2 8 2 4 5" xfId="26151" xr:uid="{00000000-0005-0000-0000-0000D2AE0000}"/>
    <cellStyle name="Porcentual 2 8 2 5" xfId="15373" xr:uid="{00000000-0005-0000-0000-0000D3AE0000}"/>
    <cellStyle name="Porcentual 2 8 2 5 2" xfId="38560" xr:uid="{00000000-0005-0000-0000-0000D4AE0000}"/>
    <cellStyle name="Porcentual 2 8 2 6" xfId="10064" xr:uid="{00000000-0005-0000-0000-0000D5AE0000}"/>
    <cellStyle name="Porcentual 2 8 2 6 2" xfId="33245" xr:uid="{00000000-0005-0000-0000-0000D6AE0000}"/>
    <cellStyle name="Porcentual 2 8 2 7" xfId="20691" xr:uid="{00000000-0005-0000-0000-0000D7AE0000}"/>
    <cellStyle name="Porcentual 2 8 2 7 2" xfId="27935" xr:uid="{00000000-0005-0000-0000-0000D8AE0000}"/>
    <cellStyle name="Porcentual 2 8 2 8" xfId="22620" xr:uid="{00000000-0005-0000-0000-0000D9AE0000}"/>
    <cellStyle name="Porcentual 2 8 2 9" xfId="43886" xr:uid="{00000000-0005-0000-0000-0000DAAE0000}"/>
    <cellStyle name="Porcentual 2 8 3" xfId="679" xr:uid="{00000000-0005-0000-0000-0000DBAE0000}"/>
    <cellStyle name="Porcentual 2 8 3 10" xfId="2640" xr:uid="{00000000-0005-0000-0000-0000DCAE0000}"/>
    <cellStyle name="Porcentual 2 8 3 2" xfId="6269" xr:uid="{00000000-0005-0000-0000-0000DDAE0000}"/>
    <cellStyle name="Porcentual 2 8 3 2 2" xfId="16701" xr:uid="{00000000-0005-0000-0000-0000DEAE0000}"/>
    <cellStyle name="Porcentual 2 8 3 2 2 2" xfId="39917" xr:uid="{00000000-0005-0000-0000-0000DFAE0000}"/>
    <cellStyle name="Porcentual 2 8 3 2 3" xfId="11419" xr:uid="{00000000-0005-0000-0000-0000E0AE0000}"/>
    <cellStyle name="Porcentual 2 8 3 2 3 2" xfId="34602" xr:uid="{00000000-0005-0000-0000-0000E1AE0000}"/>
    <cellStyle name="Porcentual 2 8 3 2 4" xfId="29292" xr:uid="{00000000-0005-0000-0000-0000E2AE0000}"/>
    <cellStyle name="Porcentual 2 8 3 2 5" xfId="23977" xr:uid="{00000000-0005-0000-0000-0000E3AE0000}"/>
    <cellStyle name="Porcentual 2 8 3 3" xfId="7990" xr:uid="{00000000-0005-0000-0000-0000E4AE0000}"/>
    <cellStyle name="Porcentual 2 8 3 3 2" xfId="18341" xr:uid="{00000000-0005-0000-0000-0000E5AE0000}"/>
    <cellStyle name="Porcentual 2 8 3 3 2 2" xfId="41685" xr:uid="{00000000-0005-0000-0000-0000E6AE0000}"/>
    <cellStyle name="Porcentual 2 8 3 3 3" xfId="13186" xr:uid="{00000000-0005-0000-0000-0000E7AE0000}"/>
    <cellStyle name="Porcentual 2 8 3 3 3 2" xfId="36370" xr:uid="{00000000-0005-0000-0000-0000E8AE0000}"/>
    <cellStyle name="Porcentual 2 8 3 3 4" xfId="31060" xr:uid="{00000000-0005-0000-0000-0000E9AE0000}"/>
    <cellStyle name="Porcentual 2 8 3 3 5" xfId="25745" xr:uid="{00000000-0005-0000-0000-0000EAAE0000}"/>
    <cellStyle name="Porcentual 2 8 3 4" xfId="14967" xr:uid="{00000000-0005-0000-0000-0000EBAE0000}"/>
    <cellStyle name="Porcentual 2 8 3 4 2" xfId="38154" xr:uid="{00000000-0005-0000-0000-0000ECAE0000}"/>
    <cellStyle name="Porcentual 2 8 3 5" xfId="9658" xr:uid="{00000000-0005-0000-0000-0000EDAE0000}"/>
    <cellStyle name="Porcentual 2 8 3 5 2" xfId="32839" xr:uid="{00000000-0005-0000-0000-0000EEAE0000}"/>
    <cellStyle name="Porcentual 2 8 3 6" xfId="20285" xr:uid="{00000000-0005-0000-0000-0000EFAE0000}"/>
    <cellStyle name="Porcentual 2 8 3 6 2" xfId="27529" xr:uid="{00000000-0005-0000-0000-0000F0AE0000}"/>
    <cellStyle name="Porcentual 2 8 3 7" xfId="22214" xr:uid="{00000000-0005-0000-0000-0000F1AE0000}"/>
    <cellStyle name="Porcentual 2 8 3 8" xfId="43480" xr:uid="{00000000-0005-0000-0000-0000F2AE0000}"/>
    <cellStyle name="Porcentual 2 8 3 9" xfId="5903" xr:uid="{00000000-0005-0000-0000-0000F3AE0000}"/>
    <cellStyle name="Porcentual 2 8 4" xfId="1503" xr:uid="{00000000-0005-0000-0000-0000F4AE0000}"/>
    <cellStyle name="Porcentual 2 8 4 10" xfId="3452" xr:uid="{00000000-0005-0000-0000-0000F5AE0000}"/>
    <cellStyle name="Porcentual 2 8 4 2" xfId="7068" xr:uid="{00000000-0005-0000-0000-0000F6AE0000}"/>
    <cellStyle name="Porcentual 2 8 4 2 2" xfId="17429" xr:uid="{00000000-0005-0000-0000-0000F7AE0000}"/>
    <cellStyle name="Porcentual 2 8 4 2 2 2" xfId="40729" xr:uid="{00000000-0005-0000-0000-0000F8AE0000}"/>
    <cellStyle name="Porcentual 2 8 4 2 3" xfId="12231" xr:uid="{00000000-0005-0000-0000-0000F9AE0000}"/>
    <cellStyle name="Porcentual 2 8 4 2 3 2" xfId="35414" xr:uid="{00000000-0005-0000-0000-0000FAAE0000}"/>
    <cellStyle name="Porcentual 2 8 4 2 4" xfId="30104" xr:uid="{00000000-0005-0000-0000-0000FBAE0000}"/>
    <cellStyle name="Porcentual 2 8 4 2 5" xfId="24789" xr:uid="{00000000-0005-0000-0000-0000FCAE0000}"/>
    <cellStyle name="Porcentual 2 8 4 3" xfId="8718" xr:uid="{00000000-0005-0000-0000-0000FDAE0000}"/>
    <cellStyle name="Porcentual 2 8 4 3 2" xfId="19152" xr:uid="{00000000-0005-0000-0000-0000FEAE0000}"/>
    <cellStyle name="Porcentual 2 8 4 3 2 2" xfId="42497" xr:uid="{00000000-0005-0000-0000-0000FFAE0000}"/>
    <cellStyle name="Porcentual 2 8 4 3 3" xfId="13998" xr:uid="{00000000-0005-0000-0000-000000AF0000}"/>
    <cellStyle name="Porcentual 2 8 4 3 3 2" xfId="37182" xr:uid="{00000000-0005-0000-0000-000001AF0000}"/>
    <cellStyle name="Porcentual 2 8 4 3 4" xfId="31872" xr:uid="{00000000-0005-0000-0000-000002AF0000}"/>
    <cellStyle name="Porcentual 2 8 4 3 5" xfId="26557" xr:uid="{00000000-0005-0000-0000-000003AF0000}"/>
    <cellStyle name="Porcentual 2 8 4 4" xfId="15779" xr:uid="{00000000-0005-0000-0000-000004AF0000}"/>
    <cellStyle name="Porcentual 2 8 4 4 2" xfId="38966" xr:uid="{00000000-0005-0000-0000-000005AF0000}"/>
    <cellStyle name="Porcentual 2 8 4 5" xfId="10470" xr:uid="{00000000-0005-0000-0000-000006AF0000}"/>
    <cellStyle name="Porcentual 2 8 4 5 2" xfId="33651" xr:uid="{00000000-0005-0000-0000-000007AF0000}"/>
    <cellStyle name="Porcentual 2 8 4 6" xfId="21097" xr:uid="{00000000-0005-0000-0000-000008AF0000}"/>
    <cellStyle name="Porcentual 2 8 4 6 2" xfId="28341" xr:uid="{00000000-0005-0000-0000-000009AF0000}"/>
    <cellStyle name="Porcentual 2 8 4 7" xfId="23026" xr:uid="{00000000-0005-0000-0000-00000AAF0000}"/>
    <cellStyle name="Porcentual 2 8 4 8" xfId="44292" xr:uid="{00000000-0005-0000-0000-00000BAF0000}"/>
    <cellStyle name="Porcentual 2 8 4 9" xfId="5904" xr:uid="{00000000-0005-0000-0000-00000CAF0000}"/>
    <cellStyle name="Porcentual 2 8 5" xfId="6008" xr:uid="{00000000-0005-0000-0000-00000DAF0000}"/>
    <cellStyle name="Porcentual 2 8 5 2" xfId="16459" xr:uid="{00000000-0005-0000-0000-00000EAF0000}"/>
    <cellStyle name="Porcentual 2 8 5 2 2" xfId="39647" xr:uid="{00000000-0005-0000-0000-00000FAF0000}"/>
    <cellStyle name="Porcentual 2 8 5 3" xfId="11149" xr:uid="{00000000-0005-0000-0000-000010AF0000}"/>
    <cellStyle name="Porcentual 2 8 5 3 2" xfId="34332" xr:uid="{00000000-0005-0000-0000-000011AF0000}"/>
    <cellStyle name="Porcentual 2 8 5 4" xfId="29022" xr:uid="{00000000-0005-0000-0000-000012AF0000}"/>
    <cellStyle name="Porcentual 2 8 5 5" xfId="23707" xr:uid="{00000000-0005-0000-0000-000013AF0000}"/>
    <cellStyle name="Porcentual 2 8 6" xfId="7746" xr:uid="{00000000-0005-0000-0000-000014AF0000}"/>
    <cellStyle name="Porcentual 2 8 6 2" xfId="18078" xr:uid="{00000000-0005-0000-0000-000015AF0000}"/>
    <cellStyle name="Porcentual 2 8 6 2 2" xfId="41415" xr:uid="{00000000-0005-0000-0000-000016AF0000}"/>
    <cellStyle name="Porcentual 2 8 6 3" xfId="12916" xr:uid="{00000000-0005-0000-0000-000017AF0000}"/>
    <cellStyle name="Porcentual 2 8 6 3 2" xfId="36100" xr:uid="{00000000-0005-0000-0000-000018AF0000}"/>
    <cellStyle name="Porcentual 2 8 6 4" xfId="30790" xr:uid="{00000000-0005-0000-0000-000019AF0000}"/>
    <cellStyle name="Porcentual 2 8 6 5" xfId="25475" xr:uid="{00000000-0005-0000-0000-00001AAF0000}"/>
    <cellStyle name="Porcentual 2 8 7" xfId="14698" xr:uid="{00000000-0005-0000-0000-00001BAF0000}"/>
    <cellStyle name="Porcentual 2 8 7 2" xfId="37884" xr:uid="{00000000-0005-0000-0000-00001CAF0000}"/>
    <cellStyle name="Porcentual 2 8 8" xfId="9388" xr:uid="{00000000-0005-0000-0000-00001DAF0000}"/>
    <cellStyle name="Porcentual 2 8 8 2" xfId="32569" xr:uid="{00000000-0005-0000-0000-00001EAF0000}"/>
    <cellStyle name="Porcentual 2 8 9" xfId="20038" xr:uid="{00000000-0005-0000-0000-00001FAF0000}"/>
    <cellStyle name="Porcentual 2 8 9 2" xfId="27259" xr:uid="{00000000-0005-0000-0000-000020AF0000}"/>
    <cellStyle name="Porcentual 2 9" xfId="808" xr:uid="{00000000-0005-0000-0000-000021AF0000}"/>
    <cellStyle name="Porcentual 2 9 10" xfId="43601" xr:uid="{00000000-0005-0000-0000-000022AF0000}"/>
    <cellStyle name="Porcentual 2 9 11" xfId="5905" xr:uid="{00000000-0005-0000-0000-000023AF0000}"/>
    <cellStyle name="Porcentual 2 9 12" xfId="2761" xr:uid="{00000000-0005-0000-0000-000024AF0000}"/>
    <cellStyle name="Porcentual 2 9 2" xfId="1216" xr:uid="{00000000-0005-0000-0000-000025AF0000}"/>
    <cellStyle name="Porcentual 2 9 2 10" xfId="5906" xr:uid="{00000000-0005-0000-0000-000026AF0000}"/>
    <cellStyle name="Porcentual 2 9 2 11" xfId="3167" xr:uid="{00000000-0005-0000-0000-000027AF0000}"/>
    <cellStyle name="Porcentual 2 9 2 2" xfId="2031" xr:uid="{00000000-0005-0000-0000-000028AF0000}"/>
    <cellStyle name="Porcentual 2 9 2 2 10" xfId="3979" xr:uid="{00000000-0005-0000-0000-000029AF0000}"/>
    <cellStyle name="Porcentual 2 9 2 2 2" xfId="7587" xr:uid="{00000000-0005-0000-0000-00002AAF0000}"/>
    <cellStyle name="Porcentual 2 9 2 2 2 2" xfId="17932" xr:uid="{00000000-0005-0000-0000-00002BAF0000}"/>
    <cellStyle name="Porcentual 2 9 2 2 2 2 2" xfId="41256" xr:uid="{00000000-0005-0000-0000-00002CAF0000}"/>
    <cellStyle name="Porcentual 2 9 2 2 2 3" xfId="12758" xr:uid="{00000000-0005-0000-0000-00002DAF0000}"/>
    <cellStyle name="Porcentual 2 9 2 2 2 3 2" xfId="35941" xr:uid="{00000000-0005-0000-0000-00002EAF0000}"/>
    <cellStyle name="Porcentual 2 9 2 2 2 4" xfId="30631" xr:uid="{00000000-0005-0000-0000-00002FAF0000}"/>
    <cellStyle name="Porcentual 2 9 2 2 2 5" xfId="25316" xr:uid="{00000000-0005-0000-0000-000030AF0000}"/>
    <cellStyle name="Porcentual 2 9 2 2 3" xfId="9222" xr:uid="{00000000-0005-0000-0000-000031AF0000}"/>
    <cellStyle name="Porcentual 2 9 2 2 3 2" xfId="19679" xr:uid="{00000000-0005-0000-0000-000032AF0000}"/>
    <cellStyle name="Porcentual 2 9 2 2 3 2 2" xfId="43024" xr:uid="{00000000-0005-0000-0000-000033AF0000}"/>
    <cellStyle name="Porcentual 2 9 2 2 3 3" xfId="14525" xr:uid="{00000000-0005-0000-0000-000034AF0000}"/>
    <cellStyle name="Porcentual 2 9 2 2 3 3 2" xfId="37709" xr:uid="{00000000-0005-0000-0000-000035AF0000}"/>
    <cellStyle name="Porcentual 2 9 2 2 3 4" xfId="32399" xr:uid="{00000000-0005-0000-0000-000036AF0000}"/>
    <cellStyle name="Porcentual 2 9 2 2 3 5" xfId="27084" xr:uid="{00000000-0005-0000-0000-000037AF0000}"/>
    <cellStyle name="Porcentual 2 9 2 2 4" xfId="16306" xr:uid="{00000000-0005-0000-0000-000038AF0000}"/>
    <cellStyle name="Porcentual 2 9 2 2 4 2" xfId="39493" xr:uid="{00000000-0005-0000-0000-000039AF0000}"/>
    <cellStyle name="Porcentual 2 9 2 2 5" xfId="10997" xr:uid="{00000000-0005-0000-0000-00003AAF0000}"/>
    <cellStyle name="Porcentual 2 9 2 2 5 2" xfId="34178" xr:uid="{00000000-0005-0000-0000-00003BAF0000}"/>
    <cellStyle name="Porcentual 2 9 2 2 6" xfId="21624" xr:uid="{00000000-0005-0000-0000-00003CAF0000}"/>
    <cellStyle name="Porcentual 2 9 2 2 6 2" xfId="28868" xr:uid="{00000000-0005-0000-0000-00003DAF0000}"/>
    <cellStyle name="Porcentual 2 9 2 2 7" xfId="23553" xr:uid="{00000000-0005-0000-0000-00003EAF0000}"/>
    <cellStyle name="Porcentual 2 9 2 2 8" xfId="44819" xr:uid="{00000000-0005-0000-0000-00003FAF0000}"/>
    <cellStyle name="Porcentual 2 9 2 2 9" xfId="5907" xr:uid="{00000000-0005-0000-0000-000040AF0000}"/>
    <cellStyle name="Porcentual 2 9 2 3" xfId="6787" xr:uid="{00000000-0005-0000-0000-000041AF0000}"/>
    <cellStyle name="Porcentual 2 9 2 3 2" xfId="17168" xr:uid="{00000000-0005-0000-0000-000042AF0000}"/>
    <cellStyle name="Porcentual 2 9 2 3 2 2" xfId="40444" xr:uid="{00000000-0005-0000-0000-000043AF0000}"/>
    <cellStyle name="Porcentual 2 9 2 3 3" xfId="11946" xr:uid="{00000000-0005-0000-0000-000044AF0000}"/>
    <cellStyle name="Porcentual 2 9 2 3 3 2" xfId="35129" xr:uid="{00000000-0005-0000-0000-000045AF0000}"/>
    <cellStyle name="Porcentual 2 9 2 3 4" xfId="29819" xr:uid="{00000000-0005-0000-0000-000046AF0000}"/>
    <cellStyle name="Porcentual 2 9 2 3 5" xfId="24504" xr:uid="{00000000-0005-0000-0000-000047AF0000}"/>
    <cellStyle name="Porcentual 2 9 2 4" xfId="8457" xr:uid="{00000000-0005-0000-0000-000048AF0000}"/>
    <cellStyle name="Porcentual 2 9 2 4 2" xfId="18867" xr:uid="{00000000-0005-0000-0000-000049AF0000}"/>
    <cellStyle name="Porcentual 2 9 2 4 2 2" xfId="42212" xr:uid="{00000000-0005-0000-0000-00004AAF0000}"/>
    <cellStyle name="Porcentual 2 9 2 4 3" xfId="13713" xr:uid="{00000000-0005-0000-0000-00004BAF0000}"/>
    <cellStyle name="Porcentual 2 9 2 4 3 2" xfId="36897" xr:uid="{00000000-0005-0000-0000-00004CAF0000}"/>
    <cellStyle name="Porcentual 2 9 2 4 4" xfId="31587" xr:uid="{00000000-0005-0000-0000-00004DAF0000}"/>
    <cellStyle name="Porcentual 2 9 2 4 5" xfId="26272" xr:uid="{00000000-0005-0000-0000-00004EAF0000}"/>
    <cellStyle name="Porcentual 2 9 2 5" xfId="15494" xr:uid="{00000000-0005-0000-0000-00004FAF0000}"/>
    <cellStyle name="Porcentual 2 9 2 5 2" xfId="38681" xr:uid="{00000000-0005-0000-0000-000050AF0000}"/>
    <cellStyle name="Porcentual 2 9 2 6" xfId="10185" xr:uid="{00000000-0005-0000-0000-000051AF0000}"/>
    <cellStyle name="Porcentual 2 9 2 6 2" xfId="33366" xr:uid="{00000000-0005-0000-0000-000052AF0000}"/>
    <cellStyle name="Porcentual 2 9 2 7" xfId="20812" xr:uid="{00000000-0005-0000-0000-000053AF0000}"/>
    <cellStyle name="Porcentual 2 9 2 7 2" xfId="28056" xr:uid="{00000000-0005-0000-0000-000054AF0000}"/>
    <cellStyle name="Porcentual 2 9 2 8" xfId="22741" xr:uid="{00000000-0005-0000-0000-000055AF0000}"/>
    <cellStyle name="Porcentual 2 9 2 9" xfId="44007" xr:uid="{00000000-0005-0000-0000-000056AF0000}"/>
    <cellStyle name="Porcentual 2 9 3" xfId="1624" xr:uid="{00000000-0005-0000-0000-000057AF0000}"/>
    <cellStyle name="Porcentual 2 9 3 10" xfId="3573" xr:uid="{00000000-0005-0000-0000-000058AF0000}"/>
    <cellStyle name="Porcentual 2 9 3 2" xfId="7187" xr:uid="{00000000-0005-0000-0000-000059AF0000}"/>
    <cellStyle name="Porcentual 2 9 3 2 2" xfId="17550" xr:uid="{00000000-0005-0000-0000-00005AAF0000}"/>
    <cellStyle name="Porcentual 2 9 3 2 2 2" xfId="40850" xr:uid="{00000000-0005-0000-0000-00005BAF0000}"/>
    <cellStyle name="Porcentual 2 9 3 2 3" xfId="12352" xr:uid="{00000000-0005-0000-0000-00005CAF0000}"/>
    <cellStyle name="Porcentual 2 9 3 2 3 2" xfId="35535" xr:uid="{00000000-0005-0000-0000-00005DAF0000}"/>
    <cellStyle name="Porcentual 2 9 3 2 4" xfId="30225" xr:uid="{00000000-0005-0000-0000-00005EAF0000}"/>
    <cellStyle name="Porcentual 2 9 3 2 5" xfId="24910" xr:uid="{00000000-0005-0000-0000-00005FAF0000}"/>
    <cellStyle name="Porcentual 2 9 3 3" xfId="8839" xr:uid="{00000000-0005-0000-0000-000060AF0000}"/>
    <cellStyle name="Porcentual 2 9 3 3 2" xfId="19273" xr:uid="{00000000-0005-0000-0000-000061AF0000}"/>
    <cellStyle name="Porcentual 2 9 3 3 2 2" xfId="42618" xr:uid="{00000000-0005-0000-0000-000062AF0000}"/>
    <cellStyle name="Porcentual 2 9 3 3 3" xfId="14119" xr:uid="{00000000-0005-0000-0000-000063AF0000}"/>
    <cellStyle name="Porcentual 2 9 3 3 3 2" xfId="37303" xr:uid="{00000000-0005-0000-0000-000064AF0000}"/>
    <cellStyle name="Porcentual 2 9 3 3 4" xfId="31993" xr:uid="{00000000-0005-0000-0000-000065AF0000}"/>
    <cellStyle name="Porcentual 2 9 3 3 5" xfId="26678" xr:uid="{00000000-0005-0000-0000-000066AF0000}"/>
    <cellStyle name="Porcentual 2 9 3 4" xfId="15900" xr:uid="{00000000-0005-0000-0000-000067AF0000}"/>
    <cellStyle name="Porcentual 2 9 3 4 2" xfId="39087" xr:uid="{00000000-0005-0000-0000-000068AF0000}"/>
    <cellStyle name="Porcentual 2 9 3 5" xfId="10591" xr:uid="{00000000-0005-0000-0000-000069AF0000}"/>
    <cellStyle name="Porcentual 2 9 3 5 2" xfId="33772" xr:uid="{00000000-0005-0000-0000-00006AAF0000}"/>
    <cellStyle name="Porcentual 2 9 3 6" xfId="21218" xr:uid="{00000000-0005-0000-0000-00006BAF0000}"/>
    <cellStyle name="Porcentual 2 9 3 6 2" xfId="28462" xr:uid="{00000000-0005-0000-0000-00006CAF0000}"/>
    <cellStyle name="Porcentual 2 9 3 7" xfId="23147" xr:uid="{00000000-0005-0000-0000-00006DAF0000}"/>
    <cellStyle name="Porcentual 2 9 3 8" xfId="44413" xr:uid="{00000000-0005-0000-0000-00006EAF0000}"/>
    <cellStyle name="Porcentual 2 9 3 9" xfId="5908" xr:uid="{00000000-0005-0000-0000-00006FAF0000}"/>
    <cellStyle name="Porcentual 2 9 4" xfId="6388" xr:uid="{00000000-0005-0000-0000-000070AF0000}"/>
    <cellStyle name="Porcentual 2 9 4 2" xfId="16810" xr:uid="{00000000-0005-0000-0000-000071AF0000}"/>
    <cellStyle name="Porcentual 2 9 4 2 2" xfId="40038" xr:uid="{00000000-0005-0000-0000-000072AF0000}"/>
    <cellStyle name="Porcentual 2 9 4 3" xfId="11540" xr:uid="{00000000-0005-0000-0000-000073AF0000}"/>
    <cellStyle name="Porcentual 2 9 4 3 2" xfId="34723" xr:uid="{00000000-0005-0000-0000-000074AF0000}"/>
    <cellStyle name="Porcentual 2 9 4 4" xfId="29413" xr:uid="{00000000-0005-0000-0000-000075AF0000}"/>
    <cellStyle name="Porcentual 2 9 4 5" xfId="24098" xr:uid="{00000000-0005-0000-0000-000076AF0000}"/>
    <cellStyle name="Porcentual 2 9 5" xfId="8099" xr:uid="{00000000-0005-0000-0000-000077AF0000}"/>
    <cellStyle name="Porcentual 2 9 5 2" xfId="18462" xr:uid="{00000000-0005-0000-0000-000078AF0000}"/>
    <cellStyle name="Porcentual 2 9 5 2 2" xfId="41806" xr:uid="{00000000-0005-0000-0000-000079AF0000}"/>
    <cellStyle name="Porcentual 2 9 5 3" xfId="13307" xr:uid="{00000000-0005-0000-0000-00007AAF0000}"/>
    <cellStyle name="Porcentual 2 9 5 3 2" xfId="36491" xr:uid="{00000000-0005-0000-0000-00007BAF0000}"/>
    <cellStyle name="Porcentual 2 9 5 4" xfId="31181" xr:uid="{00000000-0005-0000-0000-00007CAF0000}"/>
    <cellStyle name="Porcentual 2 9 5 5" xfId="25866" xr:uid="{00000000-0005-0000-0000-00007DAF0000}"/>
    <cellStyle name="Porcentual 2 9 6" xfId="15088" xr:uid="{00000000-0005-0000-0000-00007EAF0000}"/>
    <cellStyle name="Porcentual 2 9 6 2" xfId="38275" xr:uid="{00000000-0005-0000-0000-00007FAF0000}"/>
    <cellStyle name="Porcentual 2 9 7" xfId="9779" xr:uid="{00000000-0005-0000-0000-000080AF0000}"/>
    <cellStyle name="Porcentual 2 9 7 2" xfId="32960" xr:uid="{00000000-0005-0000-0000-000081AF0000}"/>
    <cellStyle name="Porcentual 2 9 8" xfId="20406" xr:uid="{00000000-0005-0000-0000-000082AF0000}"/>
    <cellStyle name="Porcentual 2 9 8 2" xfId="27650" xr:uid="{00000000-0005-0000-0000-000083AF0000}"/>
    <cellStyle name="Porcentual 2 9 9" xfId="22335" xr:uid="{00000000-0005-0000-0000-000084AF0000}"/>
    <cellStyle name="Punto0" xfId="331" xr:uid="{00000000-0005-0000-0000-000085AF0000}"/>
    <cellStyle name="Salida" xfId="20" builtinId="21" customBuiltin="1"/>
    <cellStyle name="Salida 2" xfId="290" xr:uid="{00000000-0005-0000-0000-000087AF0000}"/>
    <cellStyle name="Salida 3" xfId="291" xr:uid="{00000000-0005-0000-0000-000088AF0000}"/>
    <cellStyle name="Salida 4" xfId="292" xr:uid="{00000000-0005-0000-0000-000089AF0000}"/>
    <cellStyle name="Texto de advertencia" xfId="24" builtinId="11" customBuiltin="1"/>
    <cellStyle name="Texto de advertencia 2" xfId="293" xr:uid="{00000000-0005-0000-0000-00008BAF0000}"/>
    <cellStyle name="Texto de advertencia 3" xfId="294" xr:uid="{00000000-0005-0000-0000-00008CAF0000}"/>
    <cellStyle name="Texto de advertencia 4" xfId="295" xr:uid="{00000000-0005-0000-0000-00008DAF0000}"/>
    <cellStyle name="Texto explicativo" xfId="25" builtinId="53" customBuiltin="1"/>
    <cellStyle name="Texto explicativo 2" xfId="296" xr:uid="{00000000-0005-0000-0000-00008FAF0000}"/>
    <cellStyle name="Texto explicativo 3" xfId="297" xr:uid="{00000000-0005-0000-0000-000090AF0000}"/>
    <cellStyle name="Texto explicativo 4" xfId="298" xr:uid="{00000000-0005-0000-0000-000091AF0000}"/>
    <cellStyle name="Título" xfId="11" builtinId="15" customBuiltin="1"/>
    <cellStyle name="Título 1 2" xfId="299" xr:uid="{00000000-0005-0000-0000-000093AF0000}"/>
    <cellStyle name="Título 1 3" xfId="300" xr:uid="{00000000-0005-0000-0000-000094AF0000}"/>
    <cellStyle name="Título 1 4" xfId="301" xr:uid="{00000000-0005-0000-0000-000095AF0000}"/>
    <cellStyle name="Título 2" xfId="13" builtinId="17" customBuiltin="1"/>
    <cellStyle name="Título 2 2" xfId="302" xr:uid="{00000000-0005-0000-0000-000097AF0000}"/>
    <cellStyle name="Título 2 3" xfId="303" xr:uid="{00000000-0005-0000-0000-000098AF0000}"/>
    <cellStyle name="Título 2 4" xfId="304" xr:uid="{00000000-0005-0000-0000-000099AF0000}"/>
    <cellStyle name="Título 3" xfId="14" builtinId="18" customBuiltin="1"/>
    <cellStyle name="Título 3 2" xfId="305" xr:uid="{00000000-0005-0000-0000-00009BAF0000}"/>
    <cellStyle name="Título 3 3" xfId="306" xr:uid="{00000000-0005-0000-0000-00009CAF0000}"/>
    <cellStyle name="Título 3 4" xfId="307" xr:uid="{00000000-0005-0000-0000-00009DAF0000}"/>
    <cellStyle name="Título 4" xfId="308" xr:uid="{00000000-0005-0000-0000-00009EAF0000}"/>
    <cellStyle name="Título 5" xfId="309" xr:uid="{00000000-0005-0000-0000-00009FAF0000}"/>
    <cellStyle name="Título 6" xfId="310" xr:uid="{00000000-0005-0000-0000-0000A0AF0000}"/>
    <cellStyle name="Total" xfId="26" builtinId="25" customBuiltin="1"/>
    <cellStyle name="Total 2" xfId="311" xr:uid="{00000000-0005-0000-0000-0000A2AF0000}"/>
    <cellStyle name="Total 3" xfId="312" xr:uid="{00000000-0005-0000-0000-0000A3AF0000}"/>
    <cellStyle name="Total 4" xfId="313" xr:uid="{00000000-0005-0000-0000-0000A4AF0000}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747"/>
  <sheetViews>
    <sheetView showGridLines="0" tabSelected="1" topLeftCell="AD1" zoomScale="91" zoomScaleNormal="91" workbookViewId="0">
      <selection activeCell="AP2" sqref="AP2"/>
    </sheetView>
  </sheetViews>
  <sheetFormatPr baseColWidth="10" defaultRowHeight="12.75"/>
  <cols>
    <col min="1" max="1" width="11.28515625" style="119" customWidth="1"/>
    <col min="2" max="2" width="9.5703125" style="120" customWidth="1"/>
    <col min="3" max="3" width="11.140625" style="119" customWidth="1"/>
    <col min="4" max="4" width="5.42578125" style="119" customWidth="1"/>
    <col min="5" max="5" width="21.85546875" style="119" customWidth="1"/>
    <col min="6" max="6" width="20.7109375" style="119" customWidth="1"/>
    <col min="7" max="7" width="13.28515625" style="119" customWidth="1"/>
    <col min="8" max="8" width="11.85546875" style="121" customWidth="1"/>
    <col min="9" max="9" width="9.5703125" style="119" customWidth="1"/>
    <col min="10" max="10" width="7" style="119" customWidth="1"/>
    <col min="11" max="11" width="14.5703125" style="121" customWidth="1"/>
    <col min="12" max="12" width="14.85546875" style="122" customWidth="1"/>
    <col min="13" max="13" width="13" style="122" customWidth="1"/>
    <col min="14" max="14" width="11.28515625" style="119" customWidth="1"/>
    <col min="15" max="15" width="11.5703125" style="119" customWidth="1"/>
    <col min="16" max="16" width="10.5703125" style="119" customWidth="1"/>
    <col min="17" max="17" width="12.140625" style="120" customWidth="1"/>
    <col min="18" max="18" width="18.140625" style="119" customWidth="1"/>
    <col min="19" max="19" width="8.7109375" style="119" customWidth="1"/>
    <col min="20" max="20" width="11.42578125" style="119" customWidth="1"/>
    <col min="21" max="21" width="15.7109375" style="119" customWidth="1"/>
    <col min="22" max="22" width="14.140625" style="119" customWidth="1"/>
    <col min="23" max="23" width="10.28515625" style="119" customWidth="1"/>
    <col min="24" max="24" width="19" style="119" customWidth="1"/>
    <col min="25" max="25" width="12.7109375" style="121" customWidth="1"/>
    <col min="26" max="26" width="14.85546875" style="121" customWidth="1"/>
    <col min="27" max="27" width="11.42578125" style="119" customWidth="1"/>
    <col min="28" max="28" width="9.5703125" style="119" customWidth="1"/>
    <col min="29" max="29" width="10.7109375" style="119" customWidth="1"/>
    <col min="30" max="32" width="7.7109375" style="119" customWidth="1"/>
    <col min="33" max="33" width="11.42578125" style="119" customWidth="1"/>
    <col min="34" max="37" width="9.85546875" style="119" customWidth="1"/>
    <col min="38" max="38" width="12.140625" style="119" customWidth="1"/>
    <col min="39" max="39" width="17.5703125" style="119" customWidth="1"/>
    <col min="40" max="41" width="9.85546875" style="119" customWidth="1"/>
    <col min="42" max="42" width="9.85546875" style="166" customWidth="1"/>
    <col min="43" max="43" width="14.42578125" style="119" customWidth="1"/>
    <col min="44" max="44" width="17.5703125" style="119" customWidth="1"/>
    <col min="45" max="45" width="24.7109375" style="119" customWidth="1"/>
    <col min="46" max="46" width="39.28515625" style="119" customWidth="1"/>
    <col min="47" max="47" width="11.85546875" style="119" customWidth="1"/>
    <col min="48" max="49" width="11.7109375" style="119" customWidth="1"/>
    <col min="50" max="50" width="23" style="119" customWidth="1"/>
    <col min="51" max="51" width="17.5703125" style="119" customWidth="1"/>
    <col min="52" max="52" width="19.42578125" style="119" customWidth="1"/>
    <col min="53" max="53" width="11.7109375" style="119" customWidth="1"/>
    <col min="54" max="54" width="19" style="119" customWidth="1"/>
    <col min="55" max="55" width="11.28515625" style="119" customWidth="1"/>
    <col min="56" max="56" width="26.5703125" style="119" customWidth="1"/>
    <col min="57" max="57" width="20.7109375" style="119" customWidth="1"/>
    <col min="58" max="58" width="17.28515625" style="119" customWidth="1"/>
    <col min="59" max="59" width="13.42578125" style="119" customWidth="1"/>
    <col min="60" max="60" width="10.7109375" style="119" customWidth="1"/>
    <col min="61" max="61" width="17.5703125" style="119" customWidth="1"/>
    <col min="62" max="62" width="19.7109375" style="119" customWidth="1"/>
    <col min="63" max="63" width="13.85546875" style="119" customWidth="1"/>
    <col min="64" max="65" width="14.7109375" style="119" customWidth="1"/>
    <col min="66" max="66" width="15.42578125" style="119" customWidth="1"/>
    <col min="67" max="67" width="15.140625" style="119" customWidth="1"/>
    <col min="68" max="69" width="15.7109375" style="119" customWidth="1"/>
    <col min="70" max="70" width="26.140625" style="119" customWidth="1"/>
    <col min="71" max="71" width="22.28515625" style="119" customWidth="1"/>
    <col min="72" max="72" width="14.7109375" style="119" customWidth="1"/>
    <col min="73" max="73" width="12.5703125" style="119" customWidth="1"/>
    <col min="74" max="74" width="20.85546875" style="119" customWidth="1"/>
    <col min="75" max="75" width="29" style="119" customWidth="1"/>
    <col min="76" max="78" width="10.7109375" style="119" customWidth="1"/>
    <col min="79" max="79" width="13" style="119" customWidth="1"/>
    <col min="80" max="80" width="14.85546875" style="119" customWidth="1"/>
    <col min="81" max="81" width="10.7109375" style="119" customWidth="1"/>
    <col min="82" max="82" width="32.42578125" style="119" customWidth="1"/>
    <col min="83" max="86" width="10.7109375" style="119" customWidth="1"/>
    <col min="87" max="87" width="13.7109375" style="119" customWidth="1"/>
    <col min="88" max="89" width="10.7109375" style="119" customWidth="1"/>
    <col min="90" max="90" width="14.85546875" style="119" bestFit="1" customWidth="1"/>
    <col min="91" max="91" width="13.5703125" style="119" customWidth="1"/>
    <col min="92" max="16384" width="11.42578125" style="119"/>
  </cols>
  <sheetData>
    <row r="1" spans="1:91" ht="60.75" customHeight="1">
      <c r="A1" s="106" t="s">
        <v>0</v>
      </c>
      <c r="B1" s="107" t="s">
        <v>1</v>
      </c>
      <c r="C1" s="108" t="s">
        <v>39</v>
      </c>
      <c r="D1" s="106" t="s">
        <v>2</v>
      </c>
      <c r="E1" s="106" t="s">
        <v>3</v>
      </c>
      <c r="F1" s="106" t="s">
        <v>4</v>
      </c>
      <c r="G1" s="106" t="s">
        <v>5</v>
      </c>
      <c r="H1" s="109" t="s">
        <v>40</v>
      </c>
      <c r="I1" s="110" t="s">
        <v>38</v>
      </c>
      <c r="J1" s="106" t="s">
        <v>8</v>
      </c>
      <c r="K1" s="109" t="s">
        <v>9</v>
      </c>
      <c r="L1" s="111" t="s">
        <v>1605</v>
      </c>
      <c r="M1" s="111" t="s">
        <v>1606</v>
      </c>
      <c r="N1" s="106" t="s">
        <v>10</v>
      </c>
      <c r="O1" s="106" t="s">
        <v>11</v>
      </c>
      <c r="P1" s="106" t="s">
        <v>12</v>
      </c>
      <c r="Q1" s="107" t="s">
        <v>13</v>
      </c>
      <c r="R1" s="106" t="s">
        <v>14</v>
      </c>
      <c r="S1" s="106" t="s">
        <v>16</v>
      </c>
      <c r="T1" s="106" t="s">
        <v>17</v>
      </c>
      <c r="U1" s="106" t="s">
        <v>50</v>
      </c>
      <c r="V1" s="106" t="s">
        <v>45</v>
      </c>
      <c r="W1" s="106" t="s">
        <v>28</v>
      </c>
      <c r="X1" s="106" t="s">
        <v>29</v>
      </c>
      <c r="Y1" s="109" t="s">
        <v>46</v>
      </c>
      <c r="Z1" s="109" t="s">
        <v>32</v>
      </c>
      <c r="AA1" s="106" t="s">
        <v>33</v>
      </c>
      <c r="AB1" s="106" t="s">
        <v>35</v>
      </c>
      <c r="AC1" s="106" t="s">
        <v>36</v>
      </c>
      <c r="AD1" s="106" t="s">
        <v>37</v>
      </c>
      <c r="AE1" s="106" t="s">
        <v>43</v>
      </c>
      <c r="AF1" s="106" t="s">
        <v>44</v>
      </c>
      <c r="AG1" s="106" t="s">
        <v>1949</v>
      </c>
      <c r="AH1" s="106" t="s">
        <v>1950</v>
      </c>
      <c r="AI1" s="106" t="s">
        <v>1964</v>
      </c>
      <c r="AJ1" s="106" t="s">
        <v>1965</v>
      </c>
      <c r="AK1" s="106" t="s">
        <v>1966</v>
      </c>
      <c r="AL1" s="106" t="s">
        <v>1967</v>
      </c>
      <c r="AM1" s="106" t="s">
        <v>1968</v>
      </c>
      <c r="AN1" s="106" t="s">
        <v>1969</v>
      </c>
      <c r="AO1" s="106" t="s">
        <v>1970</v>
      </c>
      <c r="AP1" s="106" t="s">
        <v>2919</v>
      </c>
      <c r="AQ1" s="112" t="s">
        <v>0</v>
      </c>
      <c r="AR1" s="112" t="str">
        <f>IF(SUM(B2:B3)&gt;COUNTA(B2:B3),"Cambiar ID_SERV a Texto","OK ID_SERV")</f>
        <v>OK ID_SERV</v>
      </c>
      <c r="AS1" s="113" t="s">
        <v>2916</v>
      </c>
      <c r="AT1" s="103" t="s">
        <v>1953</v>
      </c>
      <c r="AU1" s="112" t="s">
        <v>1504</v>
      </c>
      <c r="AV1" s="114" t="s">
        <v>1505</v>
      </c>
      <c r="AW1" s="112" t="s">
        <v>1506</v>
      </c>
      <c r="AX1" s="103" t="s">
        <v>47</v>
      </c>
      <c r="AY1" s="104" t="s">
        <v>1574</v>
      </c>
      <c r="AZ1" s="102" t="s">
        <v>8</v>
      </c>
      <c r="BA1" s="103" t="s">
        <v>1575</v>
      </c>
      <c r="BB1" s="103" t="s">
        <v>1576</v>
      </c>
      <c r="BC1" s="104" t="s">
        <v>1577</v>
      </c>
      <c r="BD1" s="115" t="s">
        <v>48</v>
      </c>
      <c r="BE1" s="116" t="s">
        <v>49</v>
      </c>
      <c r="BF1" s="102" t="s">
        <v>10</v>
      </c>
      <c r="BG1" s="102" t="s">
        <v>11</v>
      </c>
      <c r="BH1" s="102" t="s">
        <v>12</v>
      </c>
      <c r="BI1" s="117" t="str">
        <f>IF(SUM(Q2:Q3)&gt;COUNTA(Q2:Q3),"Cambiar REGION a Texto","OK REGION")</f>
        <v>OK REGION</v>
      </c>
      <c r="BJ1" s="113" t="s">
        <v>2917</v>
      </c>
      <c r="BK1" s="102" t="s">
        <v>13</v>
      </c>
      <c r="BL1" s="103" t="s">
        <v>14</v>
      </c>
      <c r="BM1" s="103" t="s">
        <v>16</v>
      </c>
      <c r="BN1" s="102" t="s">
        <v>17</v>
      </c>
      <c r="BO1" s="102" t="s">
        <v>50</v>
      </c>
      <c r="BP1" s="102" t="s">
        <v>51</v>
      </c>
      <c r="BQ1" s="102" t="s">
        <v>28</v>
      </c>
      <c r="BR1" s="102" t="s">
        <v>29</v>
      </c>
      <c r="BS1" s="103" t="s">
        <v>46</v>
      </c>
      <c r="BT1" s="103" t="s">
        <v>52</v>
      </c>
      <c r="BU1" s="103" t="s">
        <v>33</v>
      </c>
      <c r="BV1" s="103" t="s">
        <v>35</v>
      </c>
      <c r="BW1" s="103" t="s">
        <v>36</v>
      </c>
      <c r="BX1" s="103" t="s">
        <v>53</v>
      </c>
      <c r="BY1" s="103" t="s">
        <v>43</v>
      </c>
      <c r="BZ1" s="103" t="s">
        <v>44</v>
      </c>
      <c r="CA1" s="103" t="s">
        <v>1949</v>
      </c>
      <c r="CB1" s="103" t="s">
        <v>1950</v>
      </c>
      <c r="CC1" s="104" t="s">
        <v>1951</v>
      </c>
      <c r="CD1" s="103" t="s">
        <v>1952</v>
      </c>
      <c r="CE1" s="103" t="s">
        <v>1964</v>
      </c>
      <c r="CF1" s="103" t="s">
        <v>1965</v>
      </c>
      <c r="CG1" s="103" t="s">
        <v>1966</v>
      </c>
      <c r="CH1" s="103" t="s">
        <v>1967</v>
      </c>
      <c r="CI1" s="103" t="s">
        <v>1968</v>
      </c>
      <c r="CJ1" s="103" t="s">
        <v>1969</v>
      </c>
      <c r="CK1" s="103" t="s">
        <v>1970</v>
      </c>
      <c r="CL1" s="118">
        <v>43373</v>
      </c>
      <c r="CM1" s="118">
        <f>+CL1+1</f>
        <v>43374</v>
      </c>
    </row>
    <row r="2" spans="1:91">
      <c r="A2" s="177"/>
      <c r="P2" s="123"/>
      <c r="Q2" s="124"/>
      <c r="R2" s="123"/>
      <c r="S2" s="123"/>
      <c r="T2" s="123"/>
      <c r="U2" s="123"/>
      <c r="V2" s="123"/>
      <c r="W2" s="123"/>
      <c r="X2" s="123"/>
      <c r="Y2" s="125"/>
      <c r="Z2" s="125"/>
      <c r="AA2" s="123"/>
      <c r="AB2" s="123"/>
      <c r="AC2" s="123"/>
      <c r="AD2" s="123"/>
      <c r="AE2" s="123"/>
      <c r="AF2" s="123"/>
      <c r="AG2" s="125"/>
      <c r="AH2" s="123"/>
      <c r="AI2" s="124"/>
      <c r="AJ2" s="124"/>
      <c r="AK2" s="124"/>
      <c r="AL2" s="148"/>
      <c r="AM2" s="124"/>
      <c r="AN2" s="148"/>
      <c r="AO2" s="148"/>
      <c r="AP2" s="148"/>
      <c r="AQ2" s="105" t="str">
        <f>IF(A2="","Celda vacía",IF(OR(A2="D",A2="M"),"-","Revisar"))</f>
        <v>Celda vacía</v>
      </c>
      <c r="AR2" s="105" t="str">
        <f>IF(B2="","Celda vacía",IF(LEN(B2)=4,REPLACE(B2,1,6,CONCATENATE("00",B2)),IF(LEN(B2)=5,REPLACE(B2,1,6,CONCATENATE("0",B2)),IF(LEN(B2)=6,REPLACE(B2,1,6,B2),IF(AND(LEN(B2)&gt;6,LEFT(B2,4)="1202"),REPLACE(B2,1,LEN(B2),B2),"Revisar")))))</f>
        <v>Celda vacía</v>
      </c>
      <c r="AS2" s="96"/>
      <c r="AT2" s="97" t="str">
        <f t="shared" ref="AT2" si="0">IF(A2="","Celda vacía",IF(ISERROR(IF(A2="","",VLOOKUP(B2,Codigo,3,0))),"Corregir código servicio",IF(A2="","",VLOOKUP(B2,Codigo,3,0))))</f>
        <v>Celda vacía</v>
      </c>
      <c r="AU2" s="98" t="str">
        <f t="shared" ref="AU2" si="1">IF(C2="","Celda vacía",IF(C2&gt;600000,"-","Revisar con Edad"))</f>
        <v>Celda vacía</v>
      </c>
      <c r="AV2" s="98" t="str">
        <f>IF(D2="","Celda vacía",IF(D2="E","-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AW2" s="98" t="str">
        <f>IF(C2="","Celda vacía",IF(D2="E","-",IF(IF(AV2=11,0,IF(AV2=10,"K",AV2))=D2,"-","Corregir RUN")))</f>
        <v>Celda vacía</v>
      </c>
      <c r="AX2" s="99" t="str">
        <f>IF(ISERROR(IF(H2="","Celda vacía",IF(DATEDIF(H2,$CM$1,"y")=I2,"-",DATEDIF(H2,$CM$1,"y")))),"Revisar FECHA_NAC y EDAD",IF(H2="","Celda vacía",IF(DATEDIF(H2,$CM$1,"y")=I2,"-",DATEDIF(H2,$CM$1,"y"))))</f>
        <v>Celda vacía</v>
      </c>
      <c r="AY2" s="100" t="str">
        <f>IF(IF(ISERROR(IF(AX2="-",I2,AX2)),"Revisar EDAD",IF(AX2="-",I2,AX2))&lt;18,"Revisar FECHA_NAC y EDAD",IF(ISERROR(IF(AX2="-",I2,AX2)),"Revisar EDAD",IF(AX2="-",I2,AX2)))</f>
        <v>Celda vacía</v>
      </c>
      <c r="AZ2" s="98" t="str">
        <f>IF(J2="","Celda vacía",IF(OR(J2="M",J2="H"),"-","Validar con Tabla N°01"))</f>
        <v>Celda vacía</v>
      </c>
      <c r="BA2" s="98" t="str">
        <f>IF(L2="","Celda vacía",IF((I2-L2)&lt;14,"Revisar","-"))</f>
        <v>Celda vacía</v>
      </c>
      <c r="BB2" s="101" t="str">
        <f>IF(L2="","Celda vacía",IF(L2=ROUND(DATEDIF(K2,$CM$1,"d")/365,1),"-",IF(L2-ROUND(DATEDIF(K2,$CM$1,"d")/365,1)&gt;0.6,"Error en ANTIG_SERV",IF(L2-ROUND(DATEDIF(K2,$CM$1,"d")/365,1)&lt;(-0.6),"Error en ANTIG_SERV","-"))))</f>
        <v>Celda vacía</v>
      </c>
      <c r="BC2" s="101" t="str">
        <f>IF(K2="","Celda vacía",TRUNC(DATEDIF(K2,$CM$1,"y")+(DATEDIF(K2,$CM$1,"ym")/12),1))</f>
        <v>Celda vacía</v>
      </c>
      <c r="BD2" s="101" t="str">
        <f t="shared" ref="BD2" si="2">IF(OR(L2&gt;70,M2&gt;70),"Revisar ANTIG_SERV y ANTIG_AP",IF(L2="","Celda ANTIG_SERV vacía",IF(M2="","ANTIG_AP Vacía",IF(M2&gt;=L2,"-","Revisar"))))</f>
        <v>Celda ANTIG_SERV vacía</v>
      </c>
      <c r="BE2" s="98" t="str">
        <f>IF(M2="","Celda ANTIG_AP vacía",IF((I2-M2)&lt;14,"Revisar","-"))</f>
        <v>Celda ANTIG_AP vacía</v>
      </c>
      <c r="BF2" s="98" t="str">
        <f t="shared" ref="BF2" si="3">IF(N2="","Celda vacía",IF(ISERROR(VLOOKUP(N2,Tabla_02_Inst.Previsional,1,0)),"Revisar","-"))</f>
        <v>Celda vacía</v>
      </c>
      <c r="BG2" s="98" t="str">
        <f t="shared" ref="BG2" si="4">IF(O2="","Celda vacía",IF(ISERROR(VLOOKUP(O2,Tabla_03_Inst.Salud,1,0)),"Revisar","-"))</f>
        <v>Celda vacía</v>
      </c>
      <c r="BH2" s="98" t="str">
        <f t="shared" ref="BH2" si="5">IF(P2="","Celda vacía",IF(ISERROR(VLOOKUP(P2,Tabla_04_Sist.Rem,1,0)),"Revisar","-"))</f>
        <v>Celda vacía</v>
      </c>
      <c r="BI2" s="98" t="str">
        <f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J2" s="96"/>
      <c r="BK2" s="98" t="str">
        <f t="shared" ref="BK2" si="6">IF(Q2="","Celda vacía",IF(ISERROR(VLOOKUP(Q2,Tabla_05_Region,1,0)),"Revisar","-"))</f>
        <v>Celda vacía</v>
      </c>
      <c r="BL2" s="98" t="str">
        <f t="shared" ref="BL2:BL10" si="7">IF(P2="","Celda vacía",IF(OR(P2=10,P2=40,P2=60,P2=70),IF(ISERROR(VLOOKUP(R2,Tabla_06_10_40_60_70_EUS,1,0)),"Revisar","-"),
IF(AND(A2="D",P2=11,R2="DIRECTIVO"),"Dual",
IF(OR(P2=11,P2=12),IF(ISERROR(VLOOKUP(R2,Tabla_06_11_12_15076_19664,1,0)),"Revisar","-"),
IF(P2=61,IF(ISERROR(VLOOKUP(R2,Tabla_06_DFL29_61_Experimentales,1,0)),"Revisar","-"),IF(P2=20,IF(ISERROR(VLOOKUP(R2,Tabla_06_20_Fiscalizadores,1,0)),"Revisar","-"),IF(P2=80,IF(ISERROR(VLOOKUP(R2,Tabla_06_80_Codigo_del_Trabajo,1,0)),"Revisar","-"),IF(P2=30,IF(ISERROR(VLOOKUP(R2,Tabla_06_30_Poder_Judicial,1,0)),"Revisar","-"),IF(ISERROR(VLOOKUP(R2,Tabla_06_50_Ministerio_Publico,1,0)),"Revisar","-")))))))))</f>
        <v>Celda vacía</v>
      </c>
      <c r="BM2" s="161" t="str">
        <f t="shared" ref="BM2" si="8">IF(ISERROR(IF(S2="","Celda vacía",IF(AND(OR(B2="170301",B2="070601"),R2="JEFE SUP. DE SERVICIO",S2=1),"-",IF(IF(OR(B2="230101",B2="210701",B2="170201",B2="240201",B2="072101"),IF(ISERROR(VLOOKUP(CONCATENATE(B2,S2),REM_Codigo_Especiales,1,0)),"Revisar","-"))="-","-",IF(IF(OR(P2=10,P2=13,P2=14,P2=60,P2=70),VLOOKUP(S2,REM_10_60_70_EUS,1,0),IF(P2=20,VLOOKUP(S2,REM_20_Fiscalizadores,1,0),IF(P2=30,VLOOKUP(S2,REM_30_JUDICIAL,1,0),IF(P2=80,VLOOKUP(S2,REM_80_Codigo_del_Trabajo,1,0),IF(P2=40,VLOOKUP(S2,REM_40_CONGRESO,1,0),IF(AND(A2="M",P2=11,R2="PERSONAL MÉDICO"),IF(ISERROR(VLOOKUP(S2,REM_11_12_PERSONAL_MEDICO_18834,1,0)),"Revisar",VLOOKUP(S2,REM_11_12_PERSONAL_MEDICO_18834,1,0)),IF(AND(A2="M",P2=11,R2="DIRECTIVO"),IF(ISERROR(VLOOKUP(S2,REM_11_PERSONAL_MEDICO_DIRECTIVO,1,0)),"Revisar",VLOOKUP(S2,REM_11_PERSONAL_MEDICO_DIRECTIVO,1,0)),IF(AND(A2="M",P2=12,R2="PERSONAL MÉDICO"),IF(ISERROR(VLOOKUP(S2,REM_11_12_PERSONAL_MEDICO_18834,1,0)),"Revisar",VLOOKUP(S2,REM_11_12_PERSONAL_MEDICO_18834,1,0)),IF(AND(A2="M",P2=61,R2="PERSONAL MÉDICO"),IF(ISERROR(VLOOKUP(S2,REM_61_ESCALA_A_Personal_Medico_TIPOB,1,0)),"Revisar",VLOOKUP(S2,REM_61_ESCALA_A_Personal_Medico_TIPOB,1,0)),IF(AND(A2="D",P2=61),IF(OR(R2="JEFE SUP. DE SERVICIO",R2="DIRECTIVO",R2="PROFESIONAL",R2="TÉCNICO",R2="ADMINISTRATIVO",R2="AUXILIAR"),IF(ISERROR(VLOOKUP(S2,REM_61_BC,1,0)),"Revisar",VLOOKUP(S2,REM_61_BC,1,0)),"Revisar")))))))))))=S2,"-","Revisar"))))),"Revisar",IF(S2="","Celda vacía",IF(AND(OR(B2="170301",B2="070601"),R2="JEFE SUP. DE SERVICIO",S2=1),"-",IF(IF(OR(B2="230101",B2="210701",B2="170201",B2="240201",B2="072101"),IF(ISERROR(VLOOKUP(CONCATENATE(B2,S2),REM_Codigo_Especiales,1,0)),"Revisar","-"))="-","-",IF(IF(OR(P2=10,P2=13,P2=14,P2=60,P2=70),VLOOKUP(S2,REM_10_60_70_EUS,1,0),IF(P2=20,VLOOKUP(S2,REM_20_Fiscalizadores,1,0),IF(P2=30,VLOOKUP(S2,REM_30_JUDICIAL,1,0),IF(P2=80,VLOOKUP(S2,REM_80_Codigo_del_Trabajo,1,0),IF(P2=40,VLOOKUP(S2,REM_40_CONGRESO,1,0),IF(AND(A2="M",P2=11,R2="PERSONAL MÉDICO"),IF(ISERROR(VLOOKUP(S2,REM_11_12_PERSONAL_MEDICO_18834,1,0)),"Revisar",VLOOKUP(S2,REM_11_12_PERSONAL_MEDICO_18834,1,0)),IF(AND(A2="M",P2=11,R2="DIRECTIVO"),IF(ISERROR(VLOOKUP(S2,REM_11_PERSONAL_MEDICO_DIRECTIVO,1,0)),"Revisar",VLOOKUP(S2,REM_11_PERSONAL_MEDICO_DIRECTIVO,1,0)),IF(AND(A2="M",P2=12,R2="PERSONAL MÉDICO"),IF(ISERROR(VLOOKUP(S2,REM_11_12_PERSONAL_MEDICO_18834,1,0)),"Revisar",VLOOKUP(S2,REM_11_12_PERSONAL_MEDICO_18834,1,0)),IF(AND(A2="M",P2=61,R2="PERSONAL MÉDICO"),IF(ISERROR(VLOOKUP(S2,REM_61_ESCALA_A_Personal_Medico_TIPOB,1,0)),"Revisar",VLOOKUP(S2,REM_61_ESCALA_A_Personal_Medico_TIPOB,1,0)),IF(AND(A2="D",P2=61),IF(OR(R2="JEFE SUP. DE SERVICIO",R2="DIRECTIVO",R2="PROFESIONAL",R2="TÉCNICO",R2="ADMINISTRATIVO",R2="AUXILIAR"),IF(ISERROR(VLOOKUP(S2,REM_61_BC,1,0)),"Revisar",VLOOKUP(S2,REM_61_BC,1,0)),"Revisar")))))))))))=S2,"-",IF(AND(A2="D",P2=11,R2="DIRECTIVO"),"Dual","Revisar"))))))</f>
        <v>Celda vacía</v>
      </c>
      <c r="BN2" s="98" t="str">
        <f t="shared" ref="BN2" si="9">IF(T2="","Celda Vacía",IF(ISERROR(VLOOKUP(T2,Tabla_11_Nivel_Ley_Medica,1,0)),"Revisar",IF(ISERROR(VLOOKUP(B2,SSALUD,1,0)),"-",IF(ISERROR(VLOOKUP(T2,SSALUD,1,0)),"-",VLOOKUP(T2,SSALUD,1,0)))))</f>
        <v>Celda Vacía</v>
      </c>
      <c r="BO2" s="98" t="str">
        <f t="shared" ref="BO2" si="10">IF(U2="","Celda vacía",IF(OR(P2=10,P2=11,P2=12,P2=13,P2=14,P2=20,P2=30,P2=40,P2=50,P2=60,P2=70),IF(ISERROR(VLOOKUP(U2,Tabla_07_CJ_Menos_SIST_REM_61_80,1,0)),"Revisar","-"),IF(OR(P2=61,P2=80),IF(ISERROR(VLOOKUP(U2,Tabla_07_CJ_61_80,1,0)),"Revisar","-"))))</f>
        <v>Celda vacía</v>
      </c>
      <c r="BP2" s="98" t="str">
        <f>IF(V2="","Celda vacía",
IF(AND(U2="PLANTA",OR(V2="TIT",V2="SUP")),"-",
IF(AND(OR(U2="CONTRATA",U2="HAG"),V2="NNN"),"-",
IF(AND(OR(U2="CT",U2="JP"),OR(V2="IND",V2="PFJ")),"-",
"Revisar"))))</f>
        <v>Celda vacía</v>
      </c>
      <c r="BQ2" s="98" t="str">
        <f t="shared" ref="BQ2" si="11">IF(W2="","Celda vacía",IF(OR(W2="NN",W2&lt;=45),"-","Revisar"))</f>
        <v>Celda vacía</v>
      </c>
      <c r="BR2" s="98" t="str">
        <f t="shared" ref="BR2" si="12">IF(X2="","Celda vacía",IF(ISERROR(VLOOKUP(X2,Tabla_09_S_N,1,0)),"Revisar","-"))</f>
        <v>Celda vacía</v>
      </c>
      <c r="BS2" s="98" t="str">
        <f t="shared" ref="BS2" si="13">IF(Y2="","Celda vacía",IF(AND(Y2&lt;=$CL$1,Y2&gt;=K2),"-","Revisar con INGRESO_SERV"))</f>
        <v>Celda vacía</v>
      </c>
      <c r="BT2" s="98" t="str">
        <f t="shared" ref="BT2" si="14">IF(Y2&gt;Z2,"Error INICIO_NOM vs TERMINO_NOM",IF(Z2="","Celda vacía",IF(Z2&lt;$CL$1,"Informar en CESE",IF(OR(U2="PLANTA",U2="INDEF"),IF(Z2="00-00-0000","-",IF(Z2&gt;K2,"-","Revisar")),"-"))))</f>
        <v>Celda vacía</v>
      </c>
      <c r="BU2" s="98" t="str">
        <f t="shared" ref="BU2" si="15">IF(AA2="","Celda vacía",IF(OR(R2="AUT. DE GOB.",R2="JEFE SUP. DE SERVICIO"),IF(AA2="I","-","Revisar"),IF(R2="DIRECTIVO",IF(ISERROR(VLOOKUP(AA2,Tabla_10_Nivel_ADP,1,0)),"Revisar","-"),IF(AA2="SN","-","Revisar"))))</f>
        <v>Celda vacía</v>
      </c>
      <c r="BV2" s="98" t="str">
        <f t="shared" ref="BV2" si="16">IF(AB2="","Celda vacía",IF(IF(OR(CONCATENATE(R2,V2)="DIRECTIVOTIT",CONCATENATE(R2,V2)="DIRECTIVOSUP",CONCATENATE(R2,V2)="DIRECTIVOIND",CONCATENATE(R2,V2)="JEFE SUP. DE SERVICIOTIT",CONCATENATE(R2,V2)="JEFE SUP. DE SERVICIOSUP",CONCATENATE(R2,V2)="JEFE SUP. DE SERVICIOIND"),VLOOKUP(AB2,Tabla_09_S_N,1,0),"N")=AB2,"-","Revisar columna SEL_ADP"))</f>
        <v>Celda vacía</v>
      </c>
      <c r="BW2" s="98" t="str">
        <f t="shared" ref="BW2" si="17">IF(AC2="","Celda vacía",IF(IF(OR(P2=20,P2=61,P2=80,P2=11,P2=12),"N",IF(OR(R2="PROFESIONAL",R2="AUT. DE GOB.",R2="JEFE SUP. DE SERVICIO"),"S",VLOOKUP(AC2,Tabla_09_S_N,1,0)))=AC2,"-","Revisar ASIGPROF con ESTAMENTO"))</f>
        <v>Celda vacía</v>
      </c>
      <c r="BX2" s="76" t="str">
        <f t="shared" ref="BX2" si="18">IF(AD2="","Celda vacía",IF(ISERROR(VLOOKUP(AD2,ZONA_LEY_19354,1,0)),"Revisar","-"))</f>
        <v>Celda vacía</v>
      </c>
      <c r="BY2" s="76" t="str">
        <f>IF(AE2="","Celda vacía",IF(IF(AF2&gt;0,0,IF(AE2&lt;=15,AE2,"Revisar"))=AE2,"-","Revisar"))</f>
        <v>Celda vacía</v>
      </c>
      <c r="BZ2" s="86" t="str">
        <f>IF(AF2="","Celda vacía",IF(AE2=0,IF(AF2=0,"-",IF(AND(AF2&lt;=13,AF2&gt;0),IF(OR(P2=11,P2=12,MID(B2,1,2)="11"),"-","Revisar"))),IF(OR(BY2="Celda vacía",BY2="-"),"-","Revisar. Informar Bienios o trienios")))</f>
        <v>Celda vacía</v>
      </c>
      <c r="CA2" s="76" t="str">
        <f>IF(AG2="","Celda vacía",IF(AG2&lt;=$CL$1,IF(AG2&gt;=K2,"-","Inconsistencia entre fecha de INGRESO_SERV e INGRESO_CJ"),"INGRESO_CJ posterior a la fecha de corte"))</f>
        <v>Celda vacía</v>
      </c>
      <c r="CB2" s="119" t="str">
        <f>IF(AH2="","Celda vacía",IF(INT(AH2)&gt;=DATEDIF(AG2,$CM$1,"Y"),"-","Inconsistencia entre fecha INICIO_CJ y ANTIG_CJ"))</f>
        <v>Celda vacía</v>
      </c>
      <c r="CC2" s="76" t="str">
        <f>IF(AG2="","Celda vacía",TRUNC(DATEDIF(AG2,$CM$1,"y")+(DATEDIF(AG2,$CM$1,"ym")/12),1))</f>
        <v>Celda vacía</v>
      </c>
      <c r="CD2" s="86" t="str">
        <f>IF(AH2="","Celda vacía",IF(AH2=ROUND(DATEDIF(AG2,$CM$1,"d")/365,1),"-",IF(AH2-ROUND(DATEDIF(AG2,$CM$1,"d")/365,1)&gt;0.6,"Error en ANTIG_SERV",IF(AH2-ROUND(DATEDIF(AG2,$CM$1,"d")/365,1)&lt;(-0.6),"Error en ANTIG_SERV","-"))))</f>
        <v>Celda vacía</v>
      </c>
      <c r="CE2" s="86" t="str">
        <f t="shared" ref="CE2" si="19">IF(AI2="","Celda vacía",IF(ISERROR(VLOOKUP(AI2,Tabla_29_PAIS,1,0)),"Revisar","-"))</f>
        <v>Celda vacía</v>
      </c>
      <c r="CF2" s="86" t="str">
        <f t="shared" ref="CF2" si="20">IF(AJ2="","Celda vacía",IF(ISERROR(VLOOKUP(AJ2,Tabla_23_EDU,1,0)),"Revisar","-"))</f>
        <v>Celda vacía</v>
      </c>
      <c r="CG2" s="86" t="str">
        <f t="shared" ref="CG2" si="21">IF(AK2="","Celda vacía",IF(ISERROR(VLOOKUP(AK2,Tabla_30_TITULO,1,0)),"Revisar","-"))</f>
        <v>Celda vacía</v>
      </c>
      <c r="CH2" s="86" t="str">
        <f t="shared" ref="CH2" si="22">IF(AL2="","Celda vacía",IF(ISERROR(VLOOKUP(AL2,TABLA_26_OTROS_EDU,1,0)),"Revisar","-"))</f>
        <v>Celda vacía</v>
      </c>
      <c r="CI2" s="86" t="str">
        <f t="shared" ref="CI2" si="23">IF(AM2="","Celda vacía",IF(ISERROR(VLOOKUP(AM2,TABLA_31_ESPECIALIDAD,1,0)),"Revisar","-"))</f>
        <v>Celda vacía</v>
      </c>
      <c r="CJ2" s="86" t="str">
        <f t="shared" ref="CJ2:CJ10" si="24">IF(AN2="","Celda vacía",IF(ISERROR(VLOOKUP(AN2,TABLA_32_UNIDAD,1,0)),"Revisar","-"))</f>
        <v>Celda vacía</v>
      </c>
      <c r="CK2" s="158" t="str">
        <f>+IF(AO2&gt;=0,"-","Revisar")</f>
        <v>-</v>
      </c>
    </row>
    <row r="3" spans="1:91">
      <c r="A3" s="177"/>
      <c r="C3" s="166"/>
      <c r="D3" s="166"/>
      <c r="E3" s="166"/>
      <c r="F3" s="166"/>
      <c r="G3" s="166"/>
      <c r="I3" s="166"/>
      <c r="J3" s="166"/>
      <c r="N3" s="166"/>
      <c r="O3" s="166"/>
      <c r="P3" s="167"/>
      <c r="Q3" s="168"/>
      <c r="R3" s="167"/>
      <c r="S3" s="167"/>
      <c r="T3" s="167"/>
      <c r="U3" s="167"/>
      <c r="V3" s="167"/>
      <c r="W3" s="167"/>
      <c r="X3" s="167"/>
      <c r="Y3" s="169"/>
      <c r="Z3" s="169"/>
      <c r="AA3" s="167"/>
      <c r="AB3" s="167"/>
      <c r="AC3" s="167"/>
      <c r="AD3" s="167"/>
      <c r="AE3" s="167"/>
      <c r="AF3" s="167"/>
      <c r="AG3" s="169"/>
      <c r="AH3" s="167"/>
      <c r="AI3" s="168"/>
      <c r="AJ3" s="168"/>
      <c r="AK3" s="168"/>
      <c r="AL3" s="148"/>
      <c r="AM3" s="168"/>
      <c r="AN3" s="148"/>
      <c r="AO3" s="148"/>
      <c r="AP3" s="148"/>
      <c r="AQ3" s="165" t="str">
        <f t="shared" ref="AQ3:AQ10" si="25">IF(A3="","Celda vacía",IF(OR(A3="D",A3="M"),"-","Revisar"))</f>
        <v>Celda vacía</v>
      </c>
      <c r="AR3" s="165" t="str">
        <f t="shared" ref="AR3:AR10" si="26">IF(B3="","Celda vacía",IF(LEN(B3)=4,REPLACE(B3,1,6,CONCATENATE("00",B3)),IF(LEN(B3)=5,REPLACE(B3,1,6,CONCATENATE("0",B3)),IF(LEN(B3)=6,REPLACE(B3,1,6,B3),IF(AND(LEN(B3)&gt;6,LEFT(B3,4)="1202"),REPLACE(B3,1,LEN(B3),B3),"Revisar")))))</f>
        <v>Celda vacía</v>
      </c>
      <c r="AS3" s="159"/>
      <c r="AT3" s="160" t="str">
        <f t="shared" ref="AT3:AT10" si="27">IF(A3="","Celda vacía",IF(ISERROR(IF(A3="","",VLOOKUP(B3,Codigo,3,0))),"Corregir código servicio",IF(A3="","",VLOOKUP(B3,Codigo,3,0))))</f>
        <v>Celda vacía</v>
      </c>
      <c r="AU3" s="161" t="str">
        <f t="shared" ref="AU3:AU10" si="28">IF(C3="","Celda vacía",IF(C3&gt;600000,"-","Revisar con Edad"))</f>
        <v>Celda vacía</v>
      </c>
      <c r="AV3" s="161" t="str">
        <f t="shared" ref="AV3:AV10" si="29">IF(D3="","Celda vacía",IF(D3="E","-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</f>
        <v>Celda vacía</v>
      </c>
      <c r="AW3" s="161" t="str">
        <f t="shared" ref="AW3:AW10" si="30">IF(C3="","Celda vacía",IF(D3="E","-",IF(IF(AV3=11,0,IF(AV3=10,"K",AV3))=D3,"-","Corregir RUN")))</f>
        <v>Celda vacía</v>
      </c>
      <c r="AX3" s="162" t="str">
        <f t="shared" ref="AX3:AX10" si="31">IF(ISERROR(IF(H3="","Celda vacía",IF(DATEDIF(H3,$CM$1,"y")=I3,"-",DATEDIF(H3,$CM$1,"y")))),"Revisar FECHA_NAC y EDAD",IF(H3="","Celda vacía",IF(DATEDIF(H3,$CM$1,"y")=I3,"-",DATEDIF(H3,$CM$1,"y"))))</f>
        <v>Celda vacía</v>
      </c>
      <c r="AY3" s="163" t="str">
        <f t="shared" ref="AY3:AY10" si="32">IF(IF(ISERROR(IF(AX3="-",I3,AX3)),"Revisar EDAD",IF(AX3="-",I3,AX3))&lt;18,"Revisar FECHA_NAC y EDAD",IF(ISERROR(IF(AX3="-",I3,AX3)),"Revisar EDAD",IF(AX3="-",I3,AX3)))</f>
        <v>Celda vacía</v>
      </c>
      <c r="AZ3" s="161" t="str">
        <f t="shared" ref="AZ3:AZ10" si="33">IF(J3="","Celda vacía",IF(OR(J3="M",J3="H"),"-","Validar con Tabla N°01"))</f>
        <v>Celda vacía</v>
      </c>
      <c r="BA3" s="161" t="str">
        <f t="shared" ref="BA3:BA10" si="34">IF(L3="","Celda vacía",IF((I3-L3)&lt;14,"Revisar","-"))</f>
        <v>Celda vacía</v>
      </c>
      <c r="BB3" s="164" t="str">
        <f t="shared" ref="BB3:BB10" si="35">IF(L3="","Celda vacía",IF(L3=ROUND(DATEDIF(K3,$CM$1,"d")/365,1),"-",IF(L3-ROUND(DATEDIF(K3,$CM$1,"d")/365,1)&gt;0.6,"Error en ANTIG_SERV",IF(L3-ROUND(DATEDIF(K3,$CM$1,"d")/365,1)&lt;(-0.6),"Error en ANTIG_SERV","-"))))</f>
        <v>Celda vacía</v>
      </c>
      <c r="BC3" s="164" t="str">
        <f t="shared" ref="BC3:BC10" si="36">IF(K3="","Celda vacía",TRUNC(DATEDIF(K3,$CM$1,"y")+(DATEDIF(K3,$CM$1,"ym")/12),1))</f>
        <v>Celda vacía</v>
      </c>
      <c r="BD3" s="164" t="str">
        <f t="shared" ref="BD3:BD10" si="37">IF(OR(L3&gt;70,M3&gt;70),"Revisar ANTIG_SERV y ANTIG_AP",IF(L3="","Celda ANTIG_SERV vacía",IF(M3="","ANTIG_AP Vacía",IF(M3&gt;=L3,"-","Revisar"))))</f>
        <v>Celda ANTIG_SERV vacía</v>
      </c>
      <c r="BE3" s="161" t="str">
        <f t="shared" ref="BE3:BE10" si="38">IF(M3="","Celda ANTIG_AP vacía",IF((I3-M3)&lt;14,"Revisar","-"))</f>
        <v>Celda ANTIG_AP vacía</v>
      </c>
      <c r="BF3" s="161" t="str">
        <f t="shared" ref="BF3:BF10" si="39">IF(N3="","Celda vacía",IF(ISERROR(VLOOKUP(N3,Tabla_02_Inst.Previsional,1,0)),"Revisar","-"))</f>
        <v>Celda vacía</v>
      </c>
      <c r="BG3" s="161" t="str">
        <f t="shared" ref="BG3:BG10" si="40">IF(O3="","Celda vacía",IF(ISERROR(VLOOKUP(O3,Tabla_03_Inst.Salud,1,0)),"Revisar","-"))</f>
        <v>Celda vacía</v>
      </c>
      <c r="BH3" s="161" t="str">
        <f t="shared" ref="BH3:BH10" si="41">IF(P3="","Celda vacía",IF(ISERROR(VLOOKUP(P3,Tabla_04_Sist.Rem,1,0)),"Revisar","-"))</f>
        <v>Celda vacía</v>
      </c>
      <c r="BI3" s="161" t="str">
        <f t="shared" ref="BI3:BI10" si="42">IF(Q3="","Celda vacía",IF(LEN(Q3)&lt;5,IF(LEN(Q3)=1,REPLACE(Q3,1,5,CONCATENATE("0000",Q3)),IF(LEN(Q3)=2,REPLACE(Q3,1,5,CONCATENATE("000",Q3)),IF(LEN(Q3)=3,REPLACE(Q3,1,5,CONCATENATE("00",Q3)),IF(LEN(Q3)=4,REPLACE(Q3,1,5,CONCATENATE("0",Q3)),IF(LEN(Q3)=5,REPLACE(Q3,1,5,Q3),""))))),IF(LEN(Q3)=1,REPLACE(Q3,1,5,CONCATENATE("0000",Q3)),IF(LEN(Q3)=2,REPLACE(Q3,1,5,CONCATENATE("000",Q3)),IF(LEN(Q3)=3,REPLACE(Q3,1,5,CONCATENATE("00",Q3)),IF(LEN(Q3)=4,REPLACE(Q3,1,5,CONCATENATE("0",Q3)),IF(LEN(Q3)=5,REPLACE(Q3,1,5,Q3),"")))))))</f>
        <v>Celda vacía</v>
      </c>
      <c r="BJ3" s="159"/>
      <c r="BK3" s="161" t="str">
        <f t="shared" ref="BK3:BK10" si="43">IF(Q3="","Celda vacía",IF(ISERROR(VLOOKUP(Q3,Tabla_05_Region,1,0)),"Revisar","-"))</f>
        <v>Celda vacía</v>
      </c>
      <c r="BL3" s="161" t="str">
        <f t="shared" si="7"/>
        <v>Celda vacía</v>
      </c>
      <c r="BM3" s="161" t="str">
        <f t="shared" ref="BM3:BM10" si="44">IF(ISERROR(IF(S3="","Celda vacía",IF(AND(OR(B3="170301",B3="070601"),R3="JEFE SUP. DE SERVICIO",S3=1),"-",IF(IF(OR(B3="230101",B3="210701",B3="170201",B3="240201",B3="072101"),IF(ISERROR(VLOOKUP(CONCATENATE(B3,S3),REM_Codigo_Especiales,1,0)),"Revisar","-"))="-","-",IF(IF(OR(P3=10,P3=13,P3=14,P3=60,P3=70),VLOOKUP(S3,REM_10_60_70_EUS,1,0),IF(P3=20,VLOOKUP(S3,REM_20_Fiscalizadores,1,0),IF(P3=30,VLOOKUP(S3,REM_30_JUDICIAL,1,0),IF(P3=80,VLOOKUP(S3,REM_80_Codigo_del_Trabajo,1,0),IF(P3=40,VLOOKUP(S3,REM_40_CONGRESO,1,0),IF(AND(A3="M",P3=11,R3="PERSONAL MÉDICO"),IF(ISERROR(VLOOKUP(S3,REM_11_12_PERSONAL_MEDICO_18834,1,0)),"Revisar",VLOOKUP(S3,REM_11_12_PERSONAL_MEDICO_18834,1,0)),IF(AND(A3="M",P3=11,R3="DIRECTIVO"),IF(ISERROR(VLOOKUP(S3,REM_11_PERSONAL_MEDICO_DIRECTIVO,1,0)),"Revisar",VLOOKUP(S3,REM_11_PERSONAL_MEDICO_DIRECTIVO,1,0)),IF(AND(A3="M",P3=12,R3="PERSONAL MÉDICO"),IF(ISERROR(VLOOKUP(S3,REM_11_12_PERSONAL_MEDICO_18834,1,0)),"Revisar",VLOOKUP(S3,REM_11_12_PERSONAL_MEDICO_18834,1,0)),IF(AND(A3="M",P3=61,R3="PERSONAL MÉDICO"),IF(ISERROR(VLOOKUP(S3,REM_61_ESCALA_A_Personal_Medico_TIPOB,1,0)),"Revisar",VLOOKUP(S3,REM_61_ESCALA_A_Personal_Medico_TIPOB,1,0)),IF(AND(A3="D",P3=61),IF(OR(R3="JEFE SUP. DE SERVICIO",R3="DIRECTIVO",R3="PROFESIONAL",R3="TÉCNICO",R3="ADMINISTRATIVO",R3="AUXILIAR"),IF(ISERROR(VLOOKUP(S3,REM_61_BC,1,0)),"Revisar",VLOOKUP(S3,REM_61_BC,1,0)),"Revisar")))))))))))=S3,"-","Revisar"))))),"Revisar",IF(S3="","Celda vacía",IF(AND(OR(B3="170301",B3="070601"),R3="JEFE SUP. DE SERVICIO",S3=1),"-",IF(IF(OR(B3="230101",B3="210701",B3="170201",B3="240201",B3="072101"),IF(ISERROR(VLOOKUP(CONCATENATE(B3,S3),REM_Codigo_Especiales,1,0)),"Revisar","-"))="-","-",IF(IF(OR(P3=10,P3=13,P3=14,P3=60,P3=70),VLOOKUP(S3,REM_10_60_70_EUS,1,0),IF(P3=20,VLOOKUP(S3,REM_20_Fiscalizadores,1,0),IF(P3=30,VLOOKUP(S3,REM_30_JUDICIAL,1,0),IF(P3=80,VLOOKUP(S3,REM_80_Codigo_del_Trabajo,1,0),IF(P3=40,VLOOKUP(S3,REM_40_CONGRESO,1,0),IF(AND(A3="M",P3=11,R3="PERSONAL MÉDICO"),IF(ISERROR(VLOOKUP(S3,REM_11_12_PERSONAL_MEDICO_18834,1,0)),"Revisar",VLOOKUP(S3,REM_11_12_PERSONAL_MEDICO_18834,1,0)),IF(AND(A3="M",P3=11,R3="DIRECTIVO"),IF(ISERROR(VLOOKUP(S3,REM_11_PERSONAL_MEDICO_DIRECTIVO,1,0)),"Revisar",VLOOKUP(S3,REM_11_PERSONAL_MEDICO_DIRECTIVO,1,0)),IF(AND(A3="M",P3=12,R3="PERSONAL MÉDICO"),IF(ISERROR(VLOOKUP(S3,REM_11_12_PERSONAL_MEDICO_18834,1,0)),"Revisar",VLOOKUP(S3,REM_11_12_PERSONAL_MEDICO_18834,1,0)),IF(AND(A3="M",P3=61,R3="PERSONAL MÉDICO"),IF(ISERROR(VLOOKUP(S3,REM_61_ESCALA_A_Personal_Medico_TIPOB,1,0)),"Revisar",VLOOKUP(S3,REM_61_ESCALA_A_Personal_Medico_TIPOB,1,0)),IF(AND(A3="D",P3=61),IF(OR(R3="JEFE SUP. DE SERVICIO",R3="DIRECTIVO",R3="PROFESIONAL",R3="TÉCNICO",R3="ADMINISTRATIVO",R3="AUXILIAR"),IF(ISERROR(VLOOKUP(S3,REM_61_BC,1,0)),"Revisar",VLOOKUP(S3,REM_61_BC,1,0)),"Revisar")))))))))))=S3,"-",IF(AND(A3="D",P3=11,R3="DIRECTIVO"),"Dual","Revisar"))))))</f>
        <v>Celda vacía</v>
      </c>
      <c r="BN3" s="161" t="str">
        <f t="shared" ref="BN3:BN10" si="45">IF(T3="","Celda Vacía",IF(ISERROR(VLOOKUP(T3,Tabla_11_Nivel_Ley_Medica,1,0)),"Revisar",IF(ISERROR(VLOOKUP(B3,SSALUD,1,0)),"-",IF(ISERROR(VLOOKUP(T3,SSALUD,1,0)),"-",VLOOKUP(T3,SSALUD,1,0)))))</f>
        <v>Celda Vacía</v>
      </c>
      <c r="BO3" s="161" t="str">
        <f t="shared" ref="BO3:BO10" si="46">IF(U3="","Celda vacía",IF(OR(P3=10,P3=11,P3=12,P3=13,P3=14,P3=20,P3=30,P3=40,P3=50,P3=60,P3=70),IF(ISERROR(VLOOKUP(U3,Tabla_07_CJ_Menos_SIST_REM_61_80,1,0)),"Revisar","-"),IF(OR(P3=61,P3=80),IF(ISERROR(VLOOKUP(U3,Tabla_07_CJ_61_80,1,0)),"Revisar","-"))))</f>
        <v>Celda vacía</v>
      </c>
      <c r="BP3" s="161" t="str">
        <f t="shared" ref="BP3:BP10" si="47">IF(V3="","Celda vacía",
IF(AND(U3="PLANTA",OR(V3="TIT",V3="SUP")),"-",
IF(AND(OR(U3="CONTRATA",U3="HAG"),V3="NNN"),"-",
IF(AND(OR(U3="CT",U3="JP"),OR(V3="IND",V3="PFJ")),"-",
"Revisar"))))</f>
        <v>Celda vacía</v>
      </c>
      <c r="BQ3" s="161" t="str">
        <f t="shared" ref="BQ3:BQ10" si="48">IF(W3="","Celda vacía",IF(OR(W3="NN",W3&lt;=45),"-","Revisar"))</f>
        <v>Celda vacía</v>
      </c>
      <c r="BR3" s="161" t="str">
        <f t="shared" ref="BR3:BR10" si="49">IF(X3="","Celda vacía",IF(ISERROR(VLOOKUP(X3,Tabla_09_S_N,1,0)),"Revisar","-"))</f>
        <v>Celda vacía</v>
      </c>
      <c r="BS3" s="161" t="str">
        <f t="shared" ref="BS3:BS10" si="50">IF(Y3="","Celda vacía",IF(AND(Y3&lt;=$CL$1,Y3&gt;=K3),"-","Revisar con INGRESO_SERV"))</f>
        <v>Celda vacía</v>
      </c>
      <c r="BT3" s="161" t="str">
        <f t="shared" ref="BT3:BT10" si="51">IF(Y3&gt;Z3,"Error INICIO_NOM vs TERMINO_NOM",IF(Z3="","Celda vacía",IF(Z3&lt;$CL$1,"Informar en CESE",IF(OR(U3="PLANTA",U3="INDEF"),IF(Z3="00-00-0000","-",IF(Z3&gt;K3,"-","Revisar")),"-"))))</f>
        <v>Celda vacía</v>
      </c>
      <c r="BU3" s="161" t="str">
        <f t="shared" ref="BU3:BU10" si="52">IF(AA3="","Celda vacía",IF(OR(R3="AUT. DE GOB.",R3="JEFE SUP. DE SERVICIO"),IF(AA3="I","-","Revisar"),IF(R3="DIRECTIVO",IF(ISERROR(VLOOKUP(AA3,Tabla_10_Nivel_ADP,1,0)),"Revisar","-"),IF(AA3="SN","-","Revisar"))))</f>
        <v>Celda vacía</v>
      </c>
      <c r="BV3" s="161" t="str">
        <f t="shared" ref="BV3:BV10" si="53">IF(AB3="","Celda vacía",IF(IF(OR(CONCATENATE(R3,V3)="DIRECTIVOTIT",CONCATENATE(R3,V3)="DIRECTIVOSUP",CONCATENATE(R3,V3)="DIRECTIVOIND",CONCATENATE(R3,V3)="JEFE SUP. DE SERVICIOTIT",CONCATENATE(R3,V3)="JEFE SUP. DE SERVICIOSUP",CONCATENATE(R3,V3)="JEFE SUP. DE SERVICIOIND"),VLOOKUP(AB3,Tabla_09_S_N,1,0),"N")=AB3,"-","Revisar columna SEL_ADP"))</f>
        <v>Celda vacía</v>
      </c>
      <c r="BW3" s="161" t="str">
        <f t="shared" ref="BW3:BW10" si="54">IF(AC3="","Celda vacía",IF(IF(OR(P3=20,P3=61,P3=80,P3=11,P3=12),"N",IF(OR(R3="PROFESIONAL",R3="AUT. DE GOB.",R3="JEFE SUP. DE SERVICIO"),"S",VLOOKUP(AC3,Tabla_09_S_N,1,0)))=AC3,"-","Revisar ASIGPROF con ESTAMENTO"))</f>
        <v>Celda vacía</v>
      </c>
      <c r="BX3" s="157" t="str">
        <f t="shared" ref="BX3:BX10" si="55">IF(AD3="","Celda vacía",IF(ISERROR(VLOOKUP(AD3,ZONA_LEY_19354,1,0)),"Revisar","-"))</f>
        <v>Celda vacía</v>
      </c>
      <c r="BY3" s="157" t="str">
        <f t="shared" ref="BY3:BY10" si="56">IF(AE3="","Celda vacía",IF(IF(AF3&gt;0,0,IF(AE3&lt;=15,AE3,"Revisar"))=AE3,"-","Revisar"))</f>
        <v>Celda vacía</v>
      </c>
      <c r="BZ3" s="158" t="str">
        <f t="shared" ref="BZ3:BZ10" si="57">IF(AF3="","Celda vacía",IF(AE3=0,IF(AF3=0,"-",IF(AND(AF3&lt;=13,AF3&gt;0),IF(OR(P3=11,P3=12,MID(B3,1,2)="11"),"-","Revisar"))),IF(OR(BY3="Celda vacía",BY3="-"),"-","Revisar. Informar Bienios o trienios")))</f>
        <v>Celda vacía</v>
      </c>
      <c r="CA3" s="157" t="str">
        <f t="shared" ref="CA3:CA10" si="58">IF(AG3="","Celda vacía",IF(AG3&lt;=$CL$1,IF(AG3&gt;=K3,"-","Inconsistencia entre fecha de INGRESO_SERV e INGRESO_CJ"),"INGRESO_CJ posterior a la fecha de corte"))</f>
        <v>Celda vacía</v>
      </c>
      <c r="CB3" s="166" t="str">
        <f t="shared" ref="CB3:CB10" si="59">IF(AH3="","Celda vacía",IF(INT(AH3)&gt;=DATEDIF(AG3,$CM$1,"Y"),"-","Inconsistencia entre fecha INICIO_CJ y ANTIG_CJ"))</f>
        <v>Celda vacía</v>
      </c>
      <c r="CC3" s="157" t="str">
        <f t="shared" ref="CC3:CC10" si="60">IF(AG3="","Celda vacía",TRUNC(DATEDIF(AG3,$CM$1,"y")+(DATEDIF(AG3,$CM$1,"ym")/12),1))</f>
        <v>Celda vacía</v>
      </c>
      <c r="CD3" s="158" t="str">
        <f t="shared" ref="CD3:CD10" si="61">IF(AH3="","Celda vacía",IF(AH3=ROUND(DATEDIF(AG3,$CM$1,"d")/365,1),"-",IF(AH3-ROUND(DATEDIF(AG3,$CM$1,"d")/365,1)&gt;0.6,"Error en ANTIG_SERV",IF(AH3-ROUND(DATEDIF(AG3,$CM$1,"d")/365,1)&lt;(-0.6),"Error en ANTIG_SERV","-"))))</f>
        <v>Celda vacía</v>
      </c>
      <c r="CE3" s="158" t="str">
        <f t="shared" ref="CE3:CE10" si="62">IF(AI3="","Celda vacía",IF(ISERROR(VLOOKUP(AI3,Tabla_29_PAIS,1,0)),"Revisar","-"))</f>
        <v>Celda vacía</v>
      </c>
      <c r="CF3" s="158" t="str">
        <f t="shared" ref="CF3:CF10" si="63">IF(AJ3="","Celda vacía",IF(ISERROR(VLOOKUP(AJ3,Tabla_23_EDU,1,0)),"Revisar","-"))</f>
        <v>Celda vacía</v>
      </c>
      <c r="CG3" s="158" t="str">
        <f t="shared" ref="CG3:CG10" si="64">IF(AK3="","Celda vacía",IF(ISERROR(VLOOKUP(AK3,Tabla_30_TITULO,1,0)),"Revisar","-"))</f>
        <v>Celda vacía</v>
      </c>
      <c r="CH3" s="158" t="str">
        <f t="shared" ref="CH3:CH10" si="65">IF(AL3="","Celda vacía",IF(ISERROR(VLOOKUP(AL3,TABLA_26_OTROS_EDU,1,0)),"Revisar","-"))</f>
        <v>Celda vacía</v>
      </c>
      <c r="CI3" s="158" t="str">
        <f t="shared" ref="CI3:CI10" si="66">IF(AM3="","Celda vacía",IF(ISERROR(VLOOKUP(AM3,TABLA_31_ESPECIALIDAD,1,0)),"Revisar","-"))</f>
        <v>Celda vacía</v>
      </c>
      <c r="CJ3" s="158" t="str">
        <f t="shared" si="24"/>
        <v>Celda vacía</v>
      </c>
      <c r="CK3" s="158" t="str">
        <f t="shared" ref="CK3:CK10" si="67">+IF(AO3&gt;=0,"-","Revisar")</f>
        <v>-</v>
      </c>
    </row>
    <row r="4" spans="1:91">
      <c r="A4" s="177"/>
      <c r="C4" s="166"/>
      <c r="D4" s="166"/>
      <c r="E4" s="166"/>
      <c r="F4" s="166"/>
      <c r="G4" s="166"/>
      <c r="I4" s="166"/>
      <c r="J4" s="166"/>
      <c r="N4" s="166"/>
      <c r="O4" s="166"/>
      <c r="P4" s="167"/>
      <c r="Q4" s="168"/>
      <c r="R4" s="167"/>
      <c r="S4" s="167"/>
      <c r="T4" s="167"/>
      <c r="U4" s="167"/>
      <c r="V4" s="167"/>
      <c r="W4" s="167"/>
      <c r="X4" s="167"/>
      <c r="Y4" s="169"/>
      <c r="Z4" s="169"/>
      <c r="AA4" s="167"/>
      <c r="AB4" s="167"/>
      <c r="AC4" s="167"/>
      <c r="AD4" s="167"/>
      <c r="AE4" s="167"/>
      <c r="AF4" s="167"/>
      <c r="AG4" s="169"/>
      <c r="AH4" s="167"/>
      <c r="AI4" s="168"/>
      <c r="AJ4" s="168"/>
      <c r="AK4" s="168"/>
      <c r="AL4" s="148"/>
      <c r="AM4" s="168"/>
      <c r="AN4" s="148"/>
      <c r="AO4" s="148"/>
      <c r="AP4" s="148"/>
      <c r="AQ4" s="165" t="str">
        <f t="shared" si="25"/>
        <v>Celda vacía</v>
      </c>
      <c r="AR4" s="165" t="str">
        <f t="shared" si="26"/>
        <v>Celda vacía</v>
      </c>
      <c r="AS4" s="159"/>
      <c r="AT4" s="160" t="str">
        <f t="shared" si="27"/>
        <v>Celda vacía</v>
      </c>
      <c r="AU4" s="161" t="str">
        <f t="shared" si="28"/>
        <v>Celda vacía</v>
      </c>
      <c r="AV4" s="161" t="str">
        <f t="shared" si="29"/>
        <v>Celda vacía</v>
      </c>
      <c r="AW4" s="161" t="str">
        <f t="shared" si="30"/>
        <v>Celda vacía</v>
      </c>
      <c r="AX4" s="162" t="str">
        <f t="shared" si="31"/>
        <v>Celda vacía</v>
      </c>
      <c r="AY4" s="163" t="str">
        <f t="shared" si="32"/>
        <v>Celda vacía</v>
      </c>
      <c r="AZ4" s="161" t="str">
        <f t="shared" si="33"/>
        <v>Celda vacía</v>
      </c>
      <c r="BA4" s="161" t="str">
        <f t="shared" si="34"/>
        <v>Celda vacía</v>
      </c>
      <c r="BB4" s="164" t="str">
        <f t="shared" si="35"/>
        <v>Celda vacía</v>
      </c>
      <c r="BC4" s="164" t="str">
        <f t="shared" si="36"/>
        <v>Celda vacía</v>
      </c>
      <c r="BD4" s="164" t="str">
        <f t="shared" si="37"/>
        <v>Celda ANTIG_SERV vacía</v>
      </c>
      <c r="BE4" s="161" t="str">
        <f t="shared" si="38"/>
        <v>Celda ANTIG_AP vacía</v>
      </c>
      <c r="BF4" s="161" t="str">
        <f t="shared" si="39"/>
        <v>Celda vacía</v>
      </c>
      <c r="BG4" s="161" t="str">
        <f t="shared" si="40"/>
        <v>Celda vacía</v>
      </c>
      <c r="BH4" s="161" t="str">
        <f t="shared" si="41"/>
        <v>Celda vacía</v>
      </c>
      <c r="BI4" s="161" t="str">
        <f t="shared" si="42"/>
        <v>Celda vacía</v>
      </c>
      <c r="BJ4" s="159"/>
      <c r="BK4" s="161" t="str">
        <f t="shared" si="43"/>
        <v>Celda vacía</v>
      </c>
      <c r="BL4" s="161" t="str">
        <f t="shared" si="7"/>
        <v>Celda vacía</v>
      </c>
      <c r="BM4" s="161" t="str">
        <f t="shared" si="44"/>
        <v>Celda vacía</v>
      </c>
      <c r="BN4" s="161" t="str">
        <f t="shared" si="45"/>
        <v>Celda Vacía</v>
      </c>
      <c r="BO4" s="161" t="str">
        <f t="shared" si="46"/>
        <v>Celda vacía</v>
      </c>
      <c r="BP4" s="161" t="str">
        <f t="shared" si="47"/>
        <v>Celda vacía</v>
      </c>
      <c r="BQ4" s="161" t="str">
        <f t="shared" si="48"/>
        <v>Celda vacía</v>
      </c>
      <c r="BR4" s="161" t="str">
        <f t="shared" si="49"/>
        <v>Celda vacía</v>
      </c>
      <c r="BS4" s="161" t="str">
        <f t="shared" si="50"/>
        <v>Celda vacía</v>
      </c>
      <c r="BT4" s="161" t="str">
        <f t="shared" si="51"/>
        <v>Celda vacía</v>
      </c>
      <c r="BU4" s="161" t="str">
        <f t="shared" si="52"/>
        <v>Celda vacía</v>
      </c>
      <c r="BV4" s="161" t="str">
        <f t="shared" si="53"/>
        <v>Celda vacía</v>
      </c>
      <c r="BW4" s="161" t="str">
        <f t="shared" si="54"/>
        <v>Celda vacía</v>
      </c>
      <c r="BX4" s="157" t="str">
        <f t="shared" si="55"/>
        <v>Celda vacía</v>
      </c>
      <c r="BY4" s="157" t="str">
        <f t="shared" si="56"/>
        <v>Celda vacía</v>
      </c>
      <c r="BZ4" s="158" t="str">
        <f t="shared" si="57"/>
        <v>Celda vacía</v>
      </c>
      <c r="CA4" s="157" t="str">
        <f t="shared" si="58"/>
        <v>Celda vacía</v>
      </c>
      <c r="CB4" s="166" t="str">
        <f t="shared" si="59"/>
        <v>Celda vacía</v>
      </c>
      <c r="CC4" s="157" t="str">
        <f t="shared" si="60"/>
        <v>Celda vacía</v>
      </c>
      <c r="CD4" s="158" t="str">
        <f t="shared" si="61"/>
        <v>Celda vacía</v>
      </c>
      <c r="CE4" s="158" t="str">
        <f t="shared" si="62"/>
        <v>Celda vacía</v>
      </c>
      <c r="CF4" s="158" t="str">
        <f t="shared" si="63"/>
        <v>Celda vacía</v>
      </c>
      <c r="CG4" s="158" t="str">
        <f t="shared" si="64"/>
        <v>Celda vacía</v>
      </c>
      <c r="CH4" s="158" t="str">
        <f t="shared" si="65"/>
        <v>Celda vacía</v>
      </c>
      <c r="CI4" s="158" t="str">
        <f t="shared" si="66"/>
        <v>Celda vacía</v>
      </c>
      <c r="CJ4" s="158" t="str">
        <f t="shared" si="24"/>
        <v>Celda vacía</v>
      </c>
      <c r="CK4" s="158" t="str">
        <f t="shared" si="67"/>
        <v>-</v>
      </c>
    </row>
    <row r="5" spans="1:91">
      <c r="A5" s="177"/>
      <c r="C5" s="166"/>
      <c r="D5" s="166"/>
      <c r="E5" s="166"/>
      <c r="F5" s="166"/>
      <c r="G5" s="166"/>
      <c r="I5" s="166"/>
      <c r="J5" s="166"/>
      <c r="N5" s="166"/>
      <c r="O5" s="166"/>
      <c r="P5" s="167"/>
      <c r="Q5" s="168"/>
      <c r="R5" s="167"/>
      <c r="S5" s="167"/>
      <c r="T5" s="167"/>
      <c r="U5" s="167"/>
      <c r="V5" s="167"/>
      <c r="W5" s="167"/>
      <c r="X5" s="167"/>
      <c r="Y5" s="169"/>
      <c r="Z5" s="169"/>
      <c r="AA5" s="167"/>
      <c r="AB5" s="167"/>
      <c r="AC5" s="167"/>
      <c r="AD5" s="167"/>
      <c r="AE5" s="167"/>
      <c r="AF5" s="167"/>
      <c r="AG5" s="169"/>
      <c r="AH5" s="167"/>
      <c r="AI5" s="168"/>
      <c r="AJ5" s="168"/>
      <c r="AK5" s="168"/>
      <c r="AL5" s="148"/>
      <c r="AM5" s="168"/>
      <c r="AN5" s="148"/>
      <c r="AO5" s="148"/>
      <c r="AP5" s="148"/>
      <c r="AQ5" s="165" t="str">
        <f t="shared" si="25"/>
        <v>Celda vacía</v>
      </c>
      <c r="AR5" s="165" t="str">
        <f t="shared" si="26"/>
        <v>Celda vacía</v>
      </c>
      <c r="AS5" s="159"/>
      <c r="AT5" s="160" t="str">
        <f t="shared" si="27"/>
        <v>Celda vacía</v>
      </c>
      <c r="AU5" s="161" t="str">
        <f t="shared" si="28"/>
        <v>Celda vacía</v>
      </c>
      <c r="AV5" s="161" t="str">
        <f t="shared" si="29"/>
        <v>Celda vacía</v>
      </c>
      <c r="AW5" s="161" t="str">
        <f t="shared" si="30"/>
        <v>Celda vacía</v>
      </c>
      <c r="AX5" s="162" t="str">
        <f t="shared" si="31"/>
        <v>Celda vacía</v>
      </c>
      <c r="AY5" s="163" t="str">
        <f t="shared" si="32"/>
        <v>Celda vacía</v>
      </c>
      <c r="AZ5" s="161" t="str">
        <f t="shared" si="33"/>
        <v>Celda vacía</v>
      </c>
      <c r="BA5" s="161" t="str">
        <f t="shared" si="34"/>
        <v>Celda vacía</v>
      </c>
      <c r="BB5" s="164" t="str">
        <f t="shared" si="35"/>
        <v>Celda vacía</v>
      </c>
      <c r="BC5" s="164" t="str">
        <f t="shared" si="36"/>
        <v>Celda vacía</v>
      </c>
      <c r="BD5" s="164" t="str">
        <f t="shared" si="37"/>
        <v>Celda ANTIG_SERV vacía</v>
      </c>
      <c r="BE5" s="161" t="str">
        <f t="shared" si="38"/>
        <v>Celda ANTIG_AP vacía</v>
      </c>
      <c r="BF5" s="161" t="str">
        <f t="shared" si="39"/>
        <v>Celda vacía</v>
      </c>
      <c r="BG5" s="161" t="str">
        <f t="shared" si="40"/>
        <v>Celda vacía</v>
      </c>
      <c r="BH5" s="161" t="str">
        <f t="shared" si="41"/>
        <v>Celda vacía</v>
      </c>
      <c r="BI5" s="161" t="str">
        <f t="shared" si="42"/>
        <v>Celda vacía</v>
      </c>
      <c r="BJ5" s="159"/>
      <c r="BK5" s="161" t="str">
        <f t="shared" si="43"/>
        <v>Celda vacía</v>
      </c>
      <c r="BL5" s="161" t="str">
        <f t="shared" si="7"/>
        <v>Celda vacía</v>
      </c>
      <c r="BM5" s="161" t="str">
        <f t="shared" si="44"/>
        <v>Celda vacía</v>
      </c>
      <c r="BN5" s="161" t="str">
        <f t="shared" si="45"/>
        <v>Celda Vacía</v>
      </c>
      <c r="BO5" s="161" t="str">
        <f t="shared" si="46"/>
        <v>Celda vacía</v>
      </c>
      <c r="BP5" s="161" t="str">
        <f t="shared" si="47"/>
        <v>Celda vacía</v>
      </c>
      <c r="BQ5" s="161" t="str">
        <f t="shared" si="48"/>
        <v>Celda vacía</v>
      </c>
      <c r="BR5" s="161" t="str">
        <f t="shared" si="49"/>
        <v>Celda vacía</v>
      </c>
      <c r="BS5" s="161" t="str">
        <f t="shared" si="50"/>
        <v>Celda vacía</v>
      </c>
      <c r="BT5" s="161" t="str">
        <f t="shared" si="51"/>
        <v>Celda vacía</v>
      </c>
      <c r="BU5" s="161" t="str">
        <f t="shared" si="52"/>
        <v>Celda vacía</v>
      </c>
      <c r="BV5" s="161" t="str">
        <f t="shared" si="53"/>
        <v>Celda vacía</v>
      </c>
      <c r="BW5" s="161" t="str">
        <f t="shared" si="54"/>
        <v>Celda vacía</v>
      </c>
      <c r="BX5" s="157" t="str">
        <f t="shared" si="55"/>
        <v>Celda vacía</v>
      </c>
      <c r="BY5" s="157" t="str">
        <f t="shared" si="56"/>
        <v>Celda vacía</v>
      </c>
      <c r="BZ5" s="158" t="str">
        <f t="shared" si="57"/>
        <v>Celda vacía</v>
      </c>
      <c r="CA5" s="157" t="str">
        <f t="shared" si="58"/>
        <v>Celda vacía</v>
      </c>
      <c r="CB5" s="166" t="str">
        <f t="shared" si="59"/>
        <v>Celda vacía</v>
      </c>
      <c r="CC5" s="157" t="str">
        <f t="shared" si="60"/>
        <v>Celda vacía</v>
      </c>
      <c r="CD5" s="158" t="str">
        <f t="shared" si="61"/>
        <v>Celda vacía</v>
      </c>
      <c r="CE5" s="158" t="str">
        <f t="shared" si="62"/>
        <v>Celda vacía</v>
      </c>
      <c r="CF5" s="158" t="str">
        <f t="shared" si="63"/>
        <v>Celda vacía</v>
      </c>
      <c r="CG5" s="158" t="str">
        <f t="shared" si="64"/>
        <v>Celda vacía</v>
      </c>
      <c r="CH5" s="158" t="str">
        <f t="shared" si="65"/>
        <v>Celda vacía</v>
      </c>
      <c r="CI5" s="158" t="str">
        <f t="shared" si="66"/>
        <v>Celda vacía</v>
      </c>
      <c r="CJ5" s="158" t="str">
        <f t="shared" si="24"/>
        <v>Celda vacía</v>
      </c>
      <c r="CK5" s="158" t="str">
        <f t="shared" si="67"/>
        <v>-</v>
      </c>
    </row>
    <row r="6" spans="1:91">
      <c r="A6" s="177"/>
      <c r="C6" s="166"/>
      <c r="D6" s="166"/>
      <c r="E6" s="166"/>
      <c r="F6" s="166"/>
      <c r="G6" s="166"/>
      <c r="I6" s="166"/>
      <c r="J6" s="166"/>
      <c r="N6" s="166"/>
      <c r="O6" s="166"/>
      <c r="P6" s="167"/>
      <c r="Q6" s="168"/>
      <c r="R6" s="167"/>
      <c r="S6" s="167"/>
      <c r="T6" s="167"/>
      <c r="U6" s="167"/>
      <c r="V6" s="167"/>
      <c r="W6" s="167"/>
      <c r="X6" s="167"/>
      <c r="Y6" s="169"/>
      <c r="Z6" s="169"/>
      <c r="AA6" s="167"/>
      <c r="AB6" s="167"/>
      <c r="AC6" s="167"/>
      <c r="AD6" s="167"/>
      <c r="AE6" s="167"/>
      <c r="AF6" s="167"/>
      <c r="AG6" s="169"/>
      <c r="AH6" s="167"/>
      <c r="AI6" s="168"/>
      <c r="AJ6" s="168"/>
      <c r="AK6" s="168"/>
      <c r="AL6" s="148"/>
      <c r="AM6" s="168"/>
      <c r="AN6" s="148"/>
      <c r="AO6" s="148"/>
      <c r="AP6" s="148"/>
      <c r="AQ6" s="165" t="str">
        <f t="shared" si="25"/>
        <v>Celda vacía</v>
      </c>
      <c r="AR6" s="165" t="str">
        <f t="shared" si="26"/>
        <v>Celda vacía</v>
      </c>
      <c r="AS6" s="159"/>
      <c r="AT6" s="160" t="str">
        <f t="shared" si="27"/>
        <v>Celda vacía</v>
      </c>
      <c r="AU6" s="161" t="str">
        <f t="shared" si="28"/>
        <v>Celda vacía</v>
      </c>
      <c r="AV6" s="161" t="str">
        <f t="shared" si="29"/>
        <v>Celda vacía</v>
      </c>
      <c r="AW6" s="161" t="str">
        <f t="shared" si="30"/>
        <v>Celda vacía</v>
      </c>
      <c r="AX6" s="162" t="str">
        <f t="shared" si="31"/>
        <v>Celda vacía</v>
      </c>
      <c r="AY6" s="163" t="str">
        <f t="shared" si="32"/>
        <v>Celda vacía</v>
      </c>
      <c r="AZ6" s="161" t="str">
        <f t="shared" si="33"/>
        <v>Celda vacía</v>
      </c>
      <c r="BA6" s="161" t="str">
        <f t="shared" si="34"/>
        <v>Celda vacía</v>
      </c>
      <c r="BB6" s="164" t="str">
        <f t="shared" si="35"/>
        <v>Celda vacía</v>
      </c>
      <c r="BC6" s="164" t="str">
        <f t="shared" si="36"/>
        <v>Celda vacía</v>
      </c>
      <c r="BD6" s="164" t="str">
        <f t="shared" si="37"/>
        <v>Celda ANTIG_SERV vacía</v>
      </c>
      <c r="BE6" s="161" t="str">
        <f t="shared" si="38"/>
        <v>Celda ANTIG_AP vacía</v>
      </c>
      <c r="BF6" s="161" t="str">
        <f t="shared" si="39"/>
        <v>Celda vacía</v>
      </c>
      <c r="BG6" s="161" t="str">
        <f t="shared" si="40"/>
        <v>Celda vacía</v>
      </c>
      <c r="BH6" s="161" t="str">
        <f t="shared" si="41"/>
        <v>Celda vacía</v>
      </c>
      <c r="BI6" s="161" t="str">
        <f t="shared" si="42"/>
        <v>Celda vacía</v>
      </c>
      <c r="BJ6" s="159"/>
      <c r="BK6" s="161" t="str">
        <f t="shared" si="43"/>
        <v>Celda vacía</v>
      </c>
      <c r="BL6" s="161" t="str">
        <f t="shared" si="7"/>
        <v>Celda vacía</v>
      </c>
      <c r="BM6" s="161" t="str">
        <f t="shared" si="44"/>
        <v>Celda vacía</v>
      </c>
      <c r="BN6" s="161" t="str">
        <f t="shared" si="45"/>
        <v>Celda Vacía</v>
      </c>
      <c r="BO6" s="161" t="str">
        <f t="shared" si="46"/>
        <v>Celda vacía</v>
      </c>
      <c r="BP6" s="161" t="str">
        <f t="shared" si="47"/>
        <v>Celda vacía</v>
      </c>
      <c r="BQ6" s="161" t="str">
        <f t="shared" si="48"/>
        <v>Celda vacía</v>
      </c>
      <c r="BR6" s="161" t="str">
        <f t="shared" si="49"/>
        <v>Celda vacía</v>
      </c>
      <c r="BS6" s="161" t="str">
        <f t="shared" si="50"/>
        <v>Celda vacía</v>
      </c>
      <c r="BT6" s="161" t="str">
        <f t="shared" si="51"/>
        <v>Celda vacía</v>
      </c>
      <c r="BU6" s="161" t="str">
        <f t="shared" si="52"/>
        <v>Celda vacía</v>
      </c>
      <c r="BV6" s="161" t="str">
        <f t="shared" si="53"/>
        <v>Celda vacía</v>
      </c>
      <c r="BW6" s="161" t="str">
        <f t="shared" si="54"/>
        <v>Celda vacía</v>
      </c>
      <c r="BX6" s="157" t="str">
        <f t="shared" si="55"/>
        <v>Celda vacía</v>
      </c>
      <c r="BY6" s="157" t="str">
        <f t="shared" si="56"/>
        <v>Celda vacía</v>
      </c>
      <c r="BZ6" s="158" t="str">
        <f t="shared" si="57"/>
        <v>Celda vacía</v>
      </c>
      <c r="CA6" s="157" t="str">
        <f t="shared" si="58"/>
        <v>Celda vacía</v>
      </c>
      <c r="CB6" s="166" t="str">
        <f t="shared" si="59"/>
        <v>Celda vacía</v>
      </c>
      <c r="CC6" s="157" t="str">
        <f t="shared" si="60"/>
        <v>Celda vacía</v>
      </c>
      <c r="CD6" s="158" t="str">
        <f t="shared" si="61"/>
        <v>Celda vacía</v>
      </c>
      <c r="CE6" s="158" t="str">
        <f t="shared" si="62"/>
        <v>Celda vacía</v>
      </c>
      <c r="CF6" s="158" t="str">
        <f t="shared" si="63"/>
        <v>Celda vacía</v>
      </c>
      <c r="CG6" s="158" t="str">
        <f t="shared" si="64"/>
        <v>Celda vacía</v>
      </c>
      <c r="CH6" s="158" t="str">
        <f t="shared" si="65"/>
        <v>Celda vacía</v>
      </c>
      <c r="CI6" s="158" t="str">
        <f t="shared" si="66"/>
        <v>Celda vacía</v>
      </c>
      <c r="CJ6" s="158" t="str">
        <f t="shared" si="24"/>
        <v>Celda vacía</v>
      </c>
      <c r="CK6" s="158" t="str">
        <f t="shared" si="67"/>
        <v>-</v>
      </c>
    </row>
    <row r="7" spans="1:91">
      <c r="A7" s="177"/>
      <c r="C7" s="166"/>
      <c r="D7" s="166"/>
      <c r="E7" s="166"/>
      <c r="F7" s="166"/>
      <c r="G7" s="166"/>
      <c r="I7" s="166"/>
      <c r="J7" s="166"/>
      <c r="N7" s="166"/>
      <c r="O7" s="166"/>
      <c r="P7" s="167"/>
      <c r="Q7" s="168"/>
      <c r="R7" s="167"/>
      <c r="S7" s="167"/>
      <c r="T7" s="167"/>
      <c r="U7" s="167"/>
      <c r="V7" s="167"/>
      <c r="W7" s="167"/>
      <c r="X7" s="167"/>
      <c r="Y7" s="169"/>
      <c r="Z7" s="169"/>
      <c r="AA7" s="167"/>
      <c r="AB7" s="167"/>
      <c r="AC7" s="167"/>
      <c r="AD7" s="167"/>
      <c r="AE7" s="167"/>
      <c r="AF7" s="167"/>
      <c r="AG7" s="169"/>
      <c r="AH7" s="167"/>
      <c r="AI7" s="168"/>
      <c r="AJ7" s="168"/>
      <c r="AK7" s="168"/>
      <c r="AL7" s="148"/>
      <c r="AM7" s="168"/>
      <c r="AN7" s="148"/>
      <c r="AO7" s="148"/>
      <c r="AP7" s="148"/>
      <c r="AQ7" s="165" t="str">
        <f t="shared" si="25"/>
        <v>Celda vacía</v>
      </c>
      <c r="AR7" s="165" t="str">
        <f t="shared" si="26"/>
        <v>Celda vacía</v>
      </c>
      <c r="AS7" s="159"/>
      <c r="AT7" s="160" t="str">
        <f t="shared" si="27"/>
        <v>Celda vacía</v>
      </c>
      <c r="AU7" s="161" t="str">
        <f t="shared" si="28"/>
        <v>Celda vacía</v>
      </c>
      <c r="AV7" s="161" t="str">
        <f t="shared" si="29"/>
        <v>Celda vacía</v>
      </c>
      <c r="AW7" s="161" t="str">
        <f t="shared" si="30"/>
        <v>Celda vacía</v>
      </c>
      <c r="AX7" s="162" t="str">
        <f t="shared" si="31"/>
        <v>Celda vacía</v>
      </c>
      <c r="AY7" s="163" t="str">
        <f t="shared" si="32"/>
        <v>Celda vacía</v>
      </c>
      <c r="AZ7" s="161" t="str">
        <f t="shared" si="33"/>
        <v>Celda vacía</v>
      </c>
      <c r="BA7" s="161" t="str">
        <f t="shared" si="34"/>
        <v>Celda vacía</v>
      </c>
      <c r="BB7" s="164" t="str">
        <f t="shared" si="35"/>
        <v>Celda vacía</v>
      </c>
      <c r="BC7" s="164" t="str">
        <f t="shared" si="36"/>
        <v>Celda vacía</v>
      </c>
      <c r="BD7" s="164" t="str">
        <f t="shared" si="37"/>
        <v>Celda ANTIG_SERV vacía</v>
      </c>
      <c r="BE7" s="161" t="str">
        <f t="shared" si="38"/>
        <v>Celda ANTIG_AP vacía</v>
      </c>
      <c r="BF7" s="161" t="str">
        <f t="shared" si="39"/>
        <v>Celda vacía</v>
      </c>
      <c r="BG7" s="161" t="str">
        <f t="shared" si="40"/>
        <v>Celda vacía</v>
      </c>
      <c r="BH7" s="161" t="str">
        <f t="shared" si="41"/>
        <v>Celda vacía</v>
      </c>
      <c r="BI7" s="161" t="str">
        <f t="shared" si="42"/>
        <v>Celda vacía</v>
      </c>
      <c r="BJ7" s="159"/>
      <c r="BK7" s="161" t="str">
        <f t="shared" si="43"/>
        <v>Celda vacía</v>
      </c>
      <c r="BL7" s="161" t="str">
        <f t="shared" si="7"/>
        <v>Celda vacía</v>
      </c>
      <c r="BM7" s="161" t="str">
        <f t="shared" si="44"/>
        <v>Celda vacía</v>
      </c>
      <c r="BN7" s="161" t="str">
        <f t="shared" si="45"/>
        <v>Celda Vacía</v>
      </c>
      <c r="BO7" s="161" t="str">
        <f t="shared" si="46"/>
        <v>Celda vacía</v>
      </c>
      <c r="BP7" s="161" t="str">
        <f t="shared" si="47"/>
        <v>Celda vacía</v>
      </c>
      <c r="BQ7" s="161" t="str">
        <f t="shared" si="48"/>
        <v>Celda vacía</v>
      </c>
      <c r="BR7" s="161" t="str">
        <f t="shared" si="49"/>
        <v>Celda vacía</v>
      </c>
      <c r="BS7" s="161" t="str">
        <f t="shared" si="50"/>
        <v>Celda vacía</v>
      </c>
      <c r="BT7" s="161" t="str">
        <f t="shared" si="51"/>
        <v>Celda vacía</v>
      </c>
      <c r="BU7" s="161" t="str">
        <f t="shared" si="52"/>
        <v>Celda vacía</v>
      </c>
      <c r="BV7" s="161" t="str">
        <f t="shared" si="53"/>
        <v>Celda vacía</v>
      </c>
      <c r="BW7" s="161" t="str">
        <f t="shared" si="54"/>
        <v>Celda vacía</v>
      </c>
      <c r="BX7" s="157" t="str">
        <f t="shared" si="55"/>
        <v>Celda vacía</v>
      </c>
      <c r="BY7" s="157" t="str">
        <f t="shared" si="56"/>
        <v>Celda vacía</v>
      </c>
      <c r="BZ7" s="158" t="str">
        <f t="shared" si="57"/>
        <v>Celda vacía</v>
      </c>
      <c r="CA7" s="157" t="str">
        <f t="shared" si="58"/>
        <v>Celda vacía</v>
      </c>
      <c r="CB7" s="166" t="str">
        <f t="shared" si="59"/>
        <v>Celda vacía</v>
      </c>
      <c r="CC7" s="157" t="str">
        <f t="shared" si="60"/>
        <v>Celda vacía</v>
      </c>
      <c r="CD7" s="158" t="str">
        <f t="shared" si="61"/>
        <v>Celda vacía</v>
      </c>
      <c r="CE7" s="158" t="str">
        <f t="shared" si="62"/>
        <v>Celda vacía</v>
      </c>
      <c r="CF7" s="158" t="str">
        <f t="shared" si="63"/>
        <v>Celda vacía</v>
      </c>
      <c r="CG7" s="158" t="str">
        <f t="shared" si="64"/>
        <v>Celda vacía</v>
      </c>
      <c r="CH7" s="158" t="str">
        <f t="shared" si="65"/>
        <v>Celda vacía</v>
      </c>
      <c r="CI7" s="158" t="str">
        <f t="shared" si="66"/>
        <v>Celda vacía</v>
      </c>
      <c r="CJ7" s="158" t="str">
        <f t="shared" si="24"/>
        <v>Celda vacía</v>
      </c>
      <c r="CK7" s="158" t="str">
        <f t="shared" si="67"/>
        <v>-</v>
      </c>
    </row>
    <row r="8" spans="1:91">
      <c r="A8" s="177"/>
      <c r="C8" s="166"/>
      <c r="D8" s="166"/>
      <c r="E8" s="166"/>
      <c r="F8" s="166"/>
      <c r="G8" s="166"/>
      <c r="I8" s="166"/>
      <c r="J8" s="166"/>
      <c r="N8" s="166"/>
      <c r="O8" s="166"/>
      <c r="P8" s="167"/>
      <c r="Q8" s="168"/>
      <c r="R8" s="167"/>
      <c r="S8" s="167"/>
      <c r="T8" s="167"/>
      <c r="U8" s="167"/>
      <c r="V8" s="167"/>
      <c r="W8" s="167"/>
      <c r="X8" s="167"/>
      <c r="Y8" s="169"/>
      <c r="Z8" s="169"/>
      <c r="AA8" s="167"/>
      <c r="AB8" s="167"/>
      <c r="AC8" s="167"/>
      <c r="AD8" s="167"/>
      <c r="AE8" s="167"/>
      <c r="AF8" s="167"/>
      <c r="AG8" s="169"/>
      <c r="AH8" s="167"/>
      <c r="AI8" s="168"/>
      <c r="AJ8" s="168"/>
      <c r="AK8" s="168"/>
      <c r="AL8" s="148"/>
      <c r="AM8" s="168"/>
      <c r="AN8" s="148"/>
      <c r="AO8" s="148"/>
      <c r="AP8" s="148"/>
      <c r="AQ8" s="165" t="str">
        <f t="shared" si="25"/>
        <v>Celda vacía</v>
      </c>
      <c r="AR8" s="165" t="str">
        <f t="shared" si="26"/>
        <v>Celda vacía</v>
      </c>
      <c r="AS8" s="159"/>
      <c r="AT8" s="160" t="str">
        <f t="shared" si="27"/>
        <v>Celda vacía</v>
      </c>
      <c r="AU8" s="161" t="str">
        <f t="shared" si="28"/>
        <v>Celda vacía</v>
      </c>
      <c r="AV8" s="161" t="str">
        <f t="shared" si="29"/>
        <v>Celda vacía</v>
      </c>
      <c r="AW8" s="161" t="str">
        <f t="shared" si="30"/>
        <v>Celda vacía</v>
      </c>
      <c r="AX8" s="162" t="str">
        <f t="shared" si="31"/>
        <v>Celda vacía</v>
      </c>
      <c r="AY8" s="163" t="str">
        <f t="shared" si="32"/>
        <v>Celda vacía</v>
      </c>
      <c r="AZ8" s="161" t="str">
        <f t="shared" si="33"/>
        <v>Celda vacía</v>
      </c>
      <c r="BA8" s="161" t="str">
        <f t="shared" si="34"/>
        <v>Celda vacía</v>
      </c>
      <c r="BB8" s="164" t="str">
        <f t="shared" si="35"/>
        <v>Celda vacía</v>
      </c>
      <c r="BC8" s="164" t="str">
        <f t="shared" si="36"/>
        <v>Celda vacía</v>
      </c>
      <c r="BD8" s="164" t="str">
        <f t="shared" si="37"/>
        <v>Celda ANTIG_SERV vacía</v>
      </c>
      <c r="BE8" s="161" t="str">
        <f t="shared" si="38"/>
        <v>Celda ANTIG_AP vacía</v>
      </c>
      <c r="BF8" s="161" t="str">
        <f t="shared" si="39"/>
        <v>Celda vacía</v>
      </c>
      <c r="BG8" s="161" t="str">
        <f t="shared" si="40"/>
        <v>Celda vacía</v>
      </c>
      <c r="BH8" s="161" t="str">
        <f t="shared" si="41"/>
        <v>Celda vacía</v>
      </c>
      <c r="BI8" s="161" t="str">
        <f t="shared" si="42"/>
        <v>Celda vacía</v>
      </c>
      <c r="BJ8" s="159"/>
      <c r="BK8" s="161" t="str">
        <f t="shared" si="43"/>
        <v>Celda vacía</v>
      </c>
      <c r="BL8" s="161" t="str">
        <f t="shared" si="7"/>
        <v>Celda vacía</v>
      </c>
      <c r="BM8" s="161" t="str">
        <f t="shared" si="44"/>
        <v>Celda vacía</v>
      </c>
      <c r="BN8" s="161" t="str">
        <f t="shared" si="45"/>
        <v>Celda Vacía</v>
      </c>
      <c r="BO8" s="161" t="str">
        <f t="shared" si="46"/>
        <v>Celda vacía</v>
      </c>
      <c r="BP8" s="161" t="str">
        <f t="shared" si="47"/>
        <v>Celda vacía</v>
      </c>
      <c r="BQ8" s="161" t="str">
        <f t="shared" si="48"/>
        <v>Celda vacía</v>
      </c>
      <c r="BR8" s="161" t="str">
        <f t="shared" si="49"/>
        <v>Celda vacía</v>
      </c>
      <c r="BS8" s="161" t="str">
        <f t="shared" si="50"/>
        <v>Celda vacía</v>
      </c>
      <c r="BT8" s="161" t="str">
        <f t="shared" si="51"/>
        <v>Celda vacía</v>
      </c>
      <c r="BU8" s="161" t="str">
        <f t="shared" si="52"/>
        <v>Celda vacía</v>
      </c>
      <c r="BV8" s="161" t="str">
        <f t="shared" si="53"/>
        <v>Celda vacía</v>
      </c>
      <c r="BW8" s="161" t="str">
        <f t="shared" si="54"/>
        <v>Celda vacía</v>
      </c>
      <c r="BX8" s="157" t="str">
        <f t="shared" si="55"/>
        <v>Celda vacía</v>
      </c>
      <c r="BY8" s="157" t="str">
        <f t="shared" si="56"/>
        <v>Celda vacía</v>
      </c>
      <c r="BZ8" s="158" t="str">
        <f t="shared" si="57"/>
        <v>Celda vacía</v>
      </c>
      <c r="CA8" s="157" t="str">
        <f t="shared" si="58"/>
        <v>Celda vacía</v>
      </c>
      <c r="CB8" s="166" t="str">
        <f t="shared" si="59"/>
        <v>Celda vacía</v>
      </c>
      <c r="CC8" s="157" t="str">
        <f t="shared" si="60"/>
        <v>Celda vacía</v>
      </c>
      <c r="CD8" s="158" t="str">
        <f t="shared" si="61"/>
        <v>Celda vacía</v>
      </c>
      <c r="CE8" s="158" t="str">
        <f t="shared" si="62"/>
        <v>Celda vacía</v>
      </c>
      <c r="CF8" s="158" t="str">
        <f t="shared" si="63"/>
        <v>Celda vacía</v>
      </c>
      <c r="CG8" s="158" t="str">
        <f t="shared" si="64"/>
        <v>Celda vacía</v>
      </c>
      <c r="CH8" s="158" t="str">
        <f t="shared" si="65"/>
        <v>Celda vacía</v>
      </c>
      <c r="CI8" s="158" t="str">
        <f t="shared" si="66"/>
        <v>Celda vacía</v>
      </c>
      <c r="CJ8" s="158" t="str">
        <f t="shared" si="24"/>
        <v>Celda vacía</v>
      </c>
      <c r="CK8" s="158" t="str">
        <f t="shared" si="67"/>
        <v>-</v>
      </c>
    </row>
    <row r="9" spans="1:91">
      <c r="A9" s="177"/>
      <c r="C9" s="166"/>
      <c r="D9" s="166"/>
      <c r="E9" s="166"/>
      <c r="F9" s="166"/>
      <c r="G9" s="166"/>
      <c r="I9" s="166"/>
      <c r="J9" s="166"/>
      <c r="N9" s="166"/>
      <c r="O9" s="166"/>
      <c r="P9" s="167"/>
      <c r="Q9" s="168"/>
      <c r="R9" s="167"/>
      <c r="S9" s="167"/>
      <c r="T9" s="167"/>
      <c r="U9" s="167"/>
      <c r="V9" s="167"/>
      <c r="W9" s="167"/>
      <c r="X9" s="167"/>
      <c r="Y9" s="169"/>
      <c r="Z9" s="169"/>
      <c r="AA9" s="167"/>
      <c r="AB9" s="167"/>
      <c r="AC9" s="167"/>
      <c r="AD9" s="167"/>
      <c r="AE9" s="167"/>
      <c r="AF9" s="167"/>
      <c r="AG9" s="169"/>
      <c r="AH9" s="167"/>
      <c r="AI9" s="168"/>
      <c r="AJ9" s="168"/>
      <c r="AK9" s="168"/>
      <c r="AL9" s="148"/>
      <c r="AM9" s="168"/>
      <c r="AN9" s="148"/>
      <c r="AO9" s="148"/>
      <c r="AP9" s="148"/>
      <c r="AQ9" s="165" t="str">
        <f t="shared" si="25"/>
        <v>Celda vacía</v>
      </c>
      <c r="AR9" s="165" t="str">
        <f t="shared" si="26"/>
        <v>Celda vacía</v>
      </c>
      <c r="AS9" s="159"/>
      <c r="AT9" s="160" t="str">
        <f t="shared" si="27"/>
        <v>Celda vacía</v>
      </c>
      <c r="AU9" s="161" t="str">
        <f t="shared" si="28"/>
        <v>Celda vacía</v>
      </c>
      <c r="AV9" s="161" t="str">
        <f t="shared" si="29"/>
        <v>Celda vacía</v>
      </c>
      <c r="AW9" s="161" t="str">
        <f t="shared" si="30"/>
        <v>Celda vacía</v>
      </c>
      <c r="AX9" s="162" t="str">
        <f t="shared" si="31"/>
        <v>Celda vacía</v>
      </c>
      <c r="AY9" s="163" t="str">
        <f t="shared" si="32"/>
        <v>Celda vacía</v>
      </c>
      <c r="AZ9" s="161" t="str">
        <f t="shared" si="33"/>
        <v>Celda vacía</v>
      </c>
      <c r="BA9" s="161" t="str">
        <f t="shared" si="34"/>
        <v>Celda vacía</v>
      </c>
      <c r="BB9" s="164" t="str">
        <f t="shared" si="35"/>
        <v>Celda vacía</v>
      </c>
      <c r="BC9" s="164" t="str">
        <f t="shared" si="36"/>
        <v>Celda vacía</v>
      </c>
      <c r="BD9" s="164" t="str">
        <f t="shared" si="37"/>
        <v>Celda ANTIG_SERV vacía</v>
      </c>
      <c r="BE9" s="161" t="str">
        <f t="shared" si="38"/>
        <v>Celda ANTIG_AP vacía</v>
      </c>
      <c r="BF9" s="161" t="str">
        <f t="shared" si="39"/>
        <v>Celda vacía</v>
      </c>
      <c r="BG9" s="161" t="str">
        <f t="shared" si="40"/>
        <v>Celda vacía</v>
      </c>
      <c r="BH9" s="161" t="str">
        <f t="shared" si="41"/>
        <v>Celda vacía</v>
      </c>
      <c r="BI9" s="161" t="str">
        <f t="shared" si="42"/>
        <v>Celda vacía</v>
      </c>
      <c r="BJ9" s="159"/>
      <c r="BK9" s="161" t="str">
        <f t="shared" si="43"/>
        <v>Celda vacía</v>
      </c>
      <c r="BL9" s="161" t="str">
        <f t="shared" si="7"/>
        <v>Celda vacía</v>
      </c>
      <c r="BM9" s="161" t="str">
        <f t="shared" si="44"/>
        <v>Celda vacía</v>
      </c>
      <c r="BN9" s="161" t="str">
        <f t="shared" si="45"/>
        <v>Celda Vacía</v>
      </c>
      <c r="BO9" s="161" t="str">
        <f t="shared" si="46"/>
        <v>Celda vacía</v>
      </c>
      <c r="BP9" s="161" t="str">
        <f t="shared" si="47"/>
        <v>Celda vacía</v>
      </c>
      <c r="BQ9" s="161" t="str">
        <f t="shared" si="48"/>
        <v>Celda vacía</v>
      </c>
      <c r="BR9" s="161" t="str">
        <f t="shared" si="49"/>
        <v>Celda vacía</v>
      </c>
      <c r="BS9" s="161" t="str">
        <f t="shared" si="50"/>
        <v>Celda vacía</v>
      </c>
      <c r="BT9" s="161" t="str">
        <f t="shared" si="51"/>
        <v>Celda vacía</v>
      </c>
      <c r="BU9" s="161" t="str">
        <f t="shared" si="52"/>
        <v>Celda vacía</v>
      </c>
      <c r="BV9" s="161" t="str">
        <f t="shared" si="53"/>
        <v>Celda vacía</v>
      </c>
      <c r="BW9" s="161" t="str">
        <f t="shared" si="54"/>
        <v>Celda vacía</v>
      </c>
      <c r="BX9" s="157" t="str">
        <f t="shared" si="55"/>
        <v>Celda vacía</v>
      </c>
      <c r="BY9" s="157" t="str">
        <f t="shared" si="56"/>
        <v>Celda vacía</v>
      </c>
      <c r="BZ9" s="158" t="str">
        <f t="shared" si="57"/>
        <v>Celda vacía</v>
      </c>
      <c r="CA9" s="157" t="str">
        <f t="shared" si="58"/>
        <v>Celda vacía</v>
      </c>
      <c r="CB9" s="166" t="str">
        <f t="shared" si="59"/>
        <v>Celda vacía</v>
      </c>
      <c r="CC9" s="157" t="str">
        <f t="shared" si="60"/>
        <v>Celda vacía</v>
      </c>
      <c r="CD9" s="158" t="str">
        <f t="shared" si="61"/>
        <v>Celda vacía</v>
      </c>
      <c r="CE9" s="158" t="str">
        <f t="shared" si="62"/>
        <v>Celda vacía</v>
      </c>
      <c r="CF9" s="158" t="str">
        <f t="shared" si="63"/>
        <v>Celda vacía</v>
      </c>
      <c r="CG9" s="158" t="str">
        <f t="shared" si="64"/>
        <v>Celda vacía</v>
      </c>
      <c r="CH9" s="158" t="str">
        <f t="shared" si="65"/>
        <v>Celda vacía</v>
      </c>
      <c r="CI9" s="158" t="str">
        <f t="shared" si="66"/>
        <v>Celda vacía</v>
      </c>
      <c r="CJ9" s="158" t="str">
        <f t="shared" si="24"/>
        <v>Celda vacía</v>
      </c>
      <c r="CK9" s="158" t="str">
        <f t="shared" si="67"/>
        <v>-</v>
      </c>
    </row>
    <row r="10" spans="1:91">
      <c r="A10" s="177"/>
      <c r="C10" s="166"/>
      <c r="D10" s="166"/>
      <c r="E10" s="166"/>
      <c r="F10" s="166"/>
      <c r="G10" s="166"/>
      <c r="I10" s="166"/>
      <c r="J10" s="166"/>
      <c r="N10" s="166"/>
      <c r="O10" s="166"/>
      <c r="P10" s="167"/>
      <c r="Q10" s="168"/>
      <c r="R10" s="167"/>
      <c r="S10" s="167"/>
      <c r="T10" s="167"/>
      <c r="U10" s="167"/>
      <c r="V10" s="167"/>
      <c r="W10" s="167"/>
      <c r="X10" s="167"/>
      <c r="Y10" s="169"/>
      <c r="Z10" s="169"/>
      <c r="AA10" s="167"/>
      <c r="AB10" s="167"/>
      <c r="AC10" s="167"/>
      <c r="AD10" s="167"/>
      <c r="AE10" s="167"/>
      <c r="AF10" s="167"/>
      <c r="AG10" s="169"/>
      <c r="AH10" s="167"/>
      <c r="AI10" s="168"/>
      <c r="AJ10" s="168"/>
      <c r="AK10" s="168"/>
      <c r="AL10" s="148"/>
      <c r="AM10" s="168"/>
      <c r="AN10" s="148"/>
      <c r="AO10" s="148"/>
      <c r="AP10" s="148"/>
      <c r="AQ10" s="165" t="str">
        <f t="shared" si="25"/>
        <v>Celda vacía</v>
      </c>
      <c r="AR10" s="165" t="str">
        <f t="shared" si="26"/>
        <v>Celda vacía</v>
      </c>
      <c r="AS10" s="159"/>
      <c r="AT10" s="160" t="str">
        <f t="shared" si="27"/>
        <v>Celda vacía</v>
      </c>
      <c r="AU10" s="161" t="str">
        <f t="shared" si="28"/>
        <v>Celda vacía</v>
      </c>
      <c r="AV10" s="161" t="str">
        <f t="shared" si="29"/>
        <v>Celda vacía</v>
      </c>
      <c r="AW10" s="161" t="str">
        <f t="shared" si="30"/>
        <v>Celda vacía</v>
      </c>
      <c r="AX10" s="162" t="str">
        <f t="shared" si="31"/>
        <v>Celda vacía</v>
      </c>
      <c r="AY10" s="163" t="str">
        <f t="shared" si="32"/>
        <v>Celda vacía</v>
      </c>
      <c r="AZ10" s="161" t="str">
        <f t="shared" si="33"/>
        <v>Celda vacía</v>
      </c>
      <c r="BA10" s="161" t="str">
        <f t="shared" si="34"/>
        <v>Celda vacía</v>
      </c>
      <c r="BB10" s="164" t="str">
        <f t="shared" si="35"/>
        <v>Celda vacía</v>
      </c>
      <c r="BC10" s="164" t="str">
        <f t="shared" si="36"/>
        <v>Celda vacía</v>
      </c>
      <c r="BD10" s="164" t="str">
        <f t="shared" si="37"/>
        <v>Celda ANTIG_SERV vacía</v>
      </c>
      <c r="BE10" s="161" t="str">
        <f t="shared" si="38"/>
        <v>Celda ANTIG_AP vacía</v>
      </c>
      <c r="BF10" s="161" t="str">
        <f t="shared" si="39"/>
        <v>Celda vacía</v>
      </c>
      <c r="BG10" s="161" t="str">
        <f t="shared" si="40"/>
        <v>Celda vacía</v>
      </c>
      <c r="BH10" s="161" t="str">
        <f t="shared" si="41"/>
        <v>Celda vacía</v>
      </c>
      <c r="BI10" s="161" t="str">
        <f t="shared" si="42"/>
        <v>Celda vacía</v>
      </c>
      <c r="BJ10" s="159"/>
      <c r="BK10" s="161" t="str">
        <f t="shared" si="43"/>
        <v>Celda vacía</v>
      </c>
      <c r="BL10" s="161" t="str">
        <f t="shared" si="7"/>
        <v>Celda vacía</v>
      </c>
      <c r="BM10" s="161" t="str">
        <f t="shared" si="44"/>
        <v>Celda vacía</v>
      </c>
      <c r="BN10" s="161" t="str">
        <f t="shared" si="45"/>
        <v>Celda Vacía</v>
      </c>
      <c r="BO10" s="161" t="str">
        <f t="shared" si="46"/>
        <v>Celda vacía</v>
      </c>
      <c r="BP10" s="161" t="str">
        <f t="shared" si="47"/>
        <v>Celda vacía</v>
      </c>
      <c r="BQ10" s="161" t="str">
        <f t="shared" si="48"/>
        <v>Celda vacía</v>
      </c>
      <c r="BR10" s="161" t="str">
        <f t="shared" si="49"/>
        <v>Celda vacía</v>
      </c>
      <c r="BS10" s="161" t="str">
        <f t="shared" si="50"/>
        <v>Celda vacía</v>
      </c>
      <c r="BT10" s="161" t="str">
        <f t="shared" si="51"/>
        <v>Celda vacía</v>
      </c>
      <c r="BU10" s="161" t="str">
        <f t="shared" si="52"/>
        <v>Celda vacía</v>
      </c>
      <c r="BV10" s="161" t="str">
        <f t="shared" si="53"/>
        <v>Celda vacía</v>
      </c>
      <c r="BW10" s="161" t="str">
        <f t="shared" si="54"/>
        <v>Celda vacía</v>
      </c>
      <c r="BX10" s="157" t="str">
        <f t="shared" si="55"/>
        <v>Celda vacía</v>
      </c>
      <c r="BY10" s="157" t="str">
        <f t="shared" si="56"/>
        <v>Celda vacía</v>
      </c>
      <c r="BZ10" s="158" t="str">
        <f t="shared" si="57"/>
        <v>Celda vacía</v>
      </c>
      <c r="CA10" s="157" t="str">
        <f t="shared" si="58"/>
        <v>Celda vacía</v>
      </c>
      <c r="CB10" s="166" t="str">
        <f t="shared" si="59"/>
        <v>Celda vacía</v>
      </c>
      <c r="CC10" s="157" t="str">
        <f t="shared" si="60"/>
        <v>Celda vacía</v>
      </c>
      <c r="CD10" s="158" t="str">
        <f t="shared" si="61"/>
        <v>Celda vacía</v>
      </c>
      <c r="CE10" s="158" t="str">
        <f t="shared" si="62"/>
        <v>Celda vacía</v>
      </c>
      <c r="CF10" s="158" t="str">
        <f t="shared" si="63"/>
        <v>Celda vacía</v>
      </c>
      <c r="CG10" s="158" t="str">
        <f t="shared" si="64"/>
        <v>Celda vacía</v>
      </c>
      <c r="CH10" s="158" t="str">
        <f t="shared" si="65"/>
        <v>Celda vacía</v>
      </c>
      <c r="CI10" s="158" t="str">
        <f t="shared" si="66"/>
        <v>Celda vacía</v>
      </c>
      <c r="CJ10" s="158" t="str">
        <f t="shared" si="24"/>
        <v>Celda vacía</v>
      </c>
      <c r="CK10" s="158" t="str">
        <f t="shared" si="67"/>
        <v>-</v>
      </c>
    </row>
    <row r="11" spans="1:91">
      <c r="A11" s="166"/>
      <c r="C11" s="166"/>
      <c r="D11" s="166"/>
      <c r="E11" s="166"/>
      <c r="F11" s="166"/>
      <c r="G11" s="166"/>
      <c r="I11" s="166"/>
      <c r="J11" s="166"/>
      <c r="N11" s="166"/>
      <c r="O11" s="166"/>
      <c r="P11" s="167"/>
      <c r="Q11" s="168"/>
      <c r="R11" s="167"/>
      <c r="S11" s="167"/>
      <c r="T11" s="167"/>
      <c r="U11" s="167"/>
      <c r="V11" s="167"/>
      <c r="W11" s="167"/>
      <c r="X11" s="167"/>
      <c r="Y11" s="169"/>
      <c r="Z11" s="169"/>
      <c r="AA11" s="167"/>
      <c r="AB11" s="167"/>
      <c r="AC11" s="167"/>
      <c r="AD11" s="167"/>
      <c r="AE11" s="167"/>
      <c r="AF11" s="167"/>
      <c r="AG11" s="169"/>
      <c r="AH11" s="167"/>
      <c r="AI11" s="168"/>
      <c r="AJ11" s="168"/>
      <c r="AK11" s="168"/>
      <c r="AL11" s="148"/>
      <c r="AM11" s="168"/>
      <c r="AN11" s="148"/>
      <c r="AO11" s="148"/>
      <c r="AP11" s="148"/>
      <c r="AQ11" s="165"/>
      <c r="AR11" s="165"/>
      <c r="AS11" s="159"/>
      <c r="AT11" s="160"/>
      <c r="AU11" s="161"/>
      <c r="AV11" s="161"/>
      <c r="AW11" s="161"/>
      <c r="AX11" s="162"/>
      <c r="AY11" s="163"/>
      <c r="AZ11" s="161"/>
      <c r="BA11" s="161"/>
      <c r="BB11" s="164"/>
      <c r="BC11" s="164"/>
      <c r="BD11" s="164"/>
      <c r="BE11" s="161"/>
      <c r="BF11" s="161"/>
      <c r="BG11" s="161"/>
      <c r="BH11" s="161"/>
      <c r="BI11" s="161"/>
      <c r="BJ11" s="159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57"/>
      <c r="BY11" s="157"/>
      <c r="BZ11" s="158"/>
      <c r="CA11" s="157"/>
      <c r="CB11" s="166"/>
      <c r="CC11" s="157"/>
      <c r="CD11" s="158"/>
      <c r="CE11" s="158"/>
      <c r="CF11" s="158"/>
      <c r="CG11" s="158"/>
      <c r="CH11" s="158"/>
      <c r="CI11" s="158"/>
      <c r="CJ11" s="158"/>
      <c r="CK11" s="158"/>
    </row>
    <row r="12" spans="1:91">
      <c r="A12" s="166"/>
      <c r="C12" s="166"/>
      <c r="D12" s="166"/>
      <c r="E12" s="166"/>
      <c r="F12" s="166"/>
      <c r="G12" s="166"/>
      <c r="I12" s="166"/>
      <c r="J12" s="166"/>
      <c r="N12" s="166"/>
      <c r="O12" s="166"/>
      <c r="P12" s="167"/>
      <c r="Q12" s="168"/>
      <c r="R12" s="167"/>
      <c r="S12" s="167"/>
      <c r="T12" s="167"/>
      <c r="U12" s="167"/>
      <c r="V12" s="167"/>
      <c r="W12" s="167"/>
      <c r="X12" s="167"/>
      <c r="Y12" s="169"/>
      <c r="Z12" s="169"/>
      <c r="AA12" s="167"/>
      <c r="AB12" s="167"/>
      <c r="AC12" s="167"/>
      <c r="AD12" s="167"/>
      <c r="AE12" s="167"/>
      <c r="AF12" s="167"/>
      <c r="AG12" s="169"/>
      <c r="AH12" s="167"/>
      <c r="AI12" s="168"/>
      <c r="AJ12" s="168"/>
      <c r="AK12" s="168"/>
      <c r="AL12" s="148"/>
      <c r="AM12" s="168"/>
      <c r="AN12" s="148"/>
      <c r="AO12" s="148"/>
      <c r="AP12" s="148"/>
      <c r="AQ12" s="165"/>
      <c r="AR12" s="165"/>
      <c r="AS12" s="159"/>
      <c r="AT12" s="160"/>
      <c r="AU12" s="161"/>
      <c r="AV12" s="161"/>
      <c r="AW12" s="161"/>
      <c r="AX12" s="162"/>
      <c r="AY12" s="163"/>
      <c r="AZ12" s="161"/>
      <c r="BA12" s="161"/>
      <c r="BB12" s="164"/>
      <c r="BC12" s="164"/>
      <c r="BD12" s="164"/>
      <c r="BE12" s="161"/>
      <c r="BF12" s="161"/>
      <c r="BG12" s="161"/>
      <c r="BH12" s="161"/>
      <c r="BI12" s="161"/>
      <c r="BJ12" s="159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57"/>
      <c r="BY12" s="157"/>
      <c r="BZ12" s="158"/>
      <c r="CA12" s="157"/>
      <c r="CB12" s="166"/>
      <c r="CC12" s="157"/>
      <c r="CD12" s="158"/>
      <c r="CE12" s="158"/>
      <c r="CF12" s="158"/>
      <c r="CG12" s="158"/>
      <c r="CH12" s="158"/>
      <c r="CI12" s="158"/>
      <c r="CJ12" s="158"/>
      <c r="CK12" s="158"/>
    </row>
    <row r="13" spans="1:91">
      <c r="A13" s="166"/>
      <c r="C13" s="166"/>
      <c r="D13" s="166"/>
      <c r="E13" s="166"/>
      <c r="F13" s="166"/>
      <c r="G13" s="166"/>
      <c r="I13" s="166"/>
      <c r="J13" s="166"/>
      <c r="N13" s="166"/>
      <c r="O13" s="166"/>
      <c r="P13" s="167"/>
      <c r="Q13" s="168"/>
      <c r="R13" s="167"/>
      <c r="S13" s="167"/>
      <c r="T13" s="167"/>
      <c r="U13" s="167"/>
      <c r="V13" s="167"/>
      <c r="W13" s="167"/>
      <c r="X13" s="167"/>
      <c r="Y13" s="169"/>
      <c r="Z13" s="169"/>
      <c r="AA13" s="167"/>
      <c r="AB13" s="167"/>
      <c r="AC13" s="167"/>
      <c r="AD13" s="167"/>
      <c r="AE13" s="167"/>
      <c r="AF13" s="167"/>
      <c r="AG13" s="169"/>
      <c r="AH13" s="167"/>
      <c r="AI13" s="168"/>
      <c r="AJ13" s="168"/>
      <c r="AK13" s="168"/>
      <c r="AL13" s="148"/>
      <c r="AM13" s="168"/>
      <c r="AN13" s="148"/>
      <c r="AO13" s="148"/>
      <c r="AP13" s="148"/>
      <c r="AQ13" s="165"/>
      <c r="AR13" s="165"/>
      <c r="AS13" s="159"/>
      <c r="AT13" s="160"/>
      <c r="AU13" s="161"/>
      <c r="AV13" s="161"/>
      <c r="AW13" s="161"/>
      <c r="AX13" s="162"/>
      <c r="AY13" s="163"/>
      <c r="AZ13" s="161"/>
      <c r="BA13" s="161"/>
      <c r="BB13" s="164"/>
      <c r="BC13" s="164"/>
      <c r="BD13" s="164"/>
      <c r="BE13" s="161"/>
      <c r="BF13" s="161"/>
      <c r="BG13" s="161"/>
      <c r="BH13" s="161"/>
      <c r="BI13" s="161"/>
      <c r="BJ13" s="159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57"/>
      <c r="BY13" s="157"/>
      <c r="BZ13" s="158"/>
      <c r="CA13" s="157"/>
      <c r="CB13" s="166"/>
      <c r="CC13" s="157"/>
      <c r="CD13" s="158"/>
      <c r="CE13" s="158"/>
      <c r="CF13" s="158"/>
      <c r="CG13" s="158"/>
      <c r="CH13" s="158"/>
      <c r="CI13" s="158"/>
      <c r="CJ13" s="158"/>
      <c r="CK13" s="158"/>
    </row>
    <row r="14" spans="1:91">
      <c r="A14" s="166"/>
      <c r="C14" s="166"/>
      <c r="D14" s="166"/>
      <c r="E14" s="166"/>
      <c r="F14" s="166"/>
      <c r="G14" s="166"/>
      <c r="I14" s="166"/>
      <c r="J14" s="166"/>
      <c r="N14" s="166"/>
      <c r="O14" s="166"/>
      <c r="P14" s="167"/>
      <c r="Q14" s="168"/>
      <c r="R14" s="167"/>
      <c r="S14" s="167"/>
      <c r="T14" s="167"/>
      <c r="U14" s="167"/>
      <c r="V14" s="167"/>
      <c r="W14" s="167"/>
      <c r="X14" s="167"/>
      <c r="Y14" s="169"/>
      <c r="Z14" s="169"/>
      <c r="AA14" s="167"/>
      <c r="AB14" s="167"/>
      <c r="AC14" s="167"/>
      <c r="AD14" s="167"/>
      <c r="AE14" s="167"/>
      <c r="AF14" s="167"/>
      <c r="AG14" s="169"/>
      <c r="AH14" s="167"/>
      <c r="AI14" s="168"/>
      <c r="AJ14" s="168"/>
      <c r="AK14" s="168"/>
      <c r="AL14" s="148"/>
      <c r="AM14" s="168"/>
      <c r="AN14" s="148"/>
      <c r="AO14" s="148"/>
      <c r="AP14" s="148"/>
      <c r="AQ14" s="165"/>
      <c r="AR14" s="165"/>
      <c r="AS14" s="159"/>
      <c r="AT14" s="160"/>
      <c r="AU14" s="161"/>
      <c r="AV14" s="161"/>
      <c r="AW14" s="161"/>
      <c r="AX14" s="162"/>
      <c r="AY14" s="163"/>
      <c r="AZ14" s="161"/>
      <c r="BA14" s="161"/>
      <c r="BB14" s="164"/>
      <c r="BC14" s="164"/>
      <c r="BD14" s="164"/>
      <c r="BE14" s="161"/>
      <c r="BF14" s="161"/>
      <c r="BG14" s="161"/>
      <c r="BH14" s="161"/>
      <c r="BI14" s="161"/>
      <c r="BJ14" s="159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57"/>
      <c r="BY14" s="157"/>
      <c r="BZ14" s="158"/>
      <c r="CA14" s="157"/>
      <c r="CB14" s="166"/>
      <c r="CC14" s="157"/>
      <c r="CD14" s="158"/>
      <c r="CE14" s="158"/>
      <c r="CF14" s="158"/>
      <c r="CG14" s="158"/>
      <c r="CH14" s="158"/>
      <c r="CI14" s="158"/>
      <c r="CJ14" s="158"/>
      <c r="CK14" s="158"/>
    </row>
    <row r="15" spans="1:91">
      <c r="A15" s="166"/>
      <c r="C15" s="166"/>
      <c r="D15" s="166"/>
      <c r="E15" s="166"/>
      <c r="F15" s="166"/>
      <c r="G15" s="166"/>
      <c r="I15" s="166"/>
      <c r="J15" s="166"/>
      <c r="N15" s="166"/>
      <c r="O15" s="166"/>
      <c r="P15" s="167"/>
      <c r="Q15" s="168"/>
      <c r="R15" s="167"/>
      <c r="S15" s="167"/>
      <c r="T15" s="167"/>
      <c r="U15" s="167"/>
      <c r="V15" s="167"/>
      <c r="W15" s="167"/>
      <c r="X15" s="167"/>
      <c r="Y15" s="169"/>
      <c r="Z15" s="169"/>
      <c r="AA15" s="167"/>
      <c r="AB15" s="167"/>
      <c r="AC15" s="167"/>
      <c r="AD15" s="167"/>
      <c r="AE15" s="167"/>
      <c r="AF15" s="167"/>
      <c r="AG15" s="169"/>
      <c r="AH15" s="167"/>
      <c r="AI15" s="168"/>
      <c r="AJ15" s="168"/>
      <c r="AK15" s="168"/>
      <c r="AL15" s="148"/>
      <c r="AM15" s="168"/>
      <c r="AN15" s="148"/>
      <c r="AO15" s="148"/>
      <c r="AP15" s="148"/>
      <c r="AQ15" s="165"/>
      <c r="AR15" s="165"/>
      <c r="AS15" s="159"/>
      <c r="AT15" s="160"/>
      <c r="AU15" s="161"/>
      <c r="AV15" s="161"/>
      <c r="AW15" s="161"/>
      <c r="AX15" s="162"/>
      <c r="AY15" s="163"/>
      <c r="AZ15" s="161"/>
      <c r="BA15" s="161"/>
      <c r="BB15" s="164"/>
      <c r="BC15" s="164"/>
      <c r="BD15" s="164"/>
      <c r="BE15" s="161"/>
      <c r="BF15" s="161"/>
      <c r="BG15" s="161"/>
      <c r="BH15" s="161"/>
      <c r="BI15" s="161"/>
      <c r="BJ15" s="159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57"/>
      <c r="BY15" s="157"/>
      <c r="BZ15" s="158"/>
      <c r="CA15" s="157"/>
      <c r="CB15" s="166"/>
      <c r="CC15" s="157"/>
      <c r="CD15" s="158"/>
      <c r="CE15" s="158"/>
      <c r="CF15" s="158"/>
      <c r="CG15" s="158"/>
      <c r="CH15" s="158"/>
      <c r="CI15" s="158"/>
      <c r="CJ15" s="158"/>
      <c r="CK15" s="158"/>
    </row>
    <row r="16" spans="1:91">
      <c r="A16" s="166"/>
      <c r="C16" s="166"/>
      <c r="D16" s="166"/>
      <c r="E16" s="166"/>
      <c r="F16" s="166"/>
      <c r="G16" s="166"/>
      <c r="I16" s="166"/>
      <c r="J16" s="166"/>
      <c r="N16" s="166"/>
      <c r="O16" s="166"/>
      <c r="P16" s="167"/>
      <c r="Q16" s="168"/>
      <c r="R16" s="167"/>
      <c r="S16" s="167"/>
      <c r="T16" s="167"/>
      <c r="U16" s="167"/>
      <c r="V16" s="167"/>
      <c r="W16" s="167"/>
      <c r="X16" s="167"/>
      <c r="Y16" s="169"/>
      <c r="Z16" s="169"/>
      <c r="AA16" s="167"/>
      <c r="AB16" s="167"/>
      <c r="AC16" s="167"/>
      <c r="AD16" s="167"/>
      <c r="AE16" s="167"/>
      <c r="AF16" s="167"/>
      <c r="AG16" s="169"/>
      <c r="AH16" s="167"/>
      <c r="AI16" s="168"/>
      <c r="AJ16" s="168"/>
      <c r="AK16" s="168"/>
      <c r="AL16" s="148"/>
      <c r="AM16" s="168"/>
      <c r="AN16" s="148"/>
      <c r="AO16" s="148"/>
      <c r="AP16" s="148"/>
      <c r="AQ16" s="165"/>
      <c r="AR16" s="165"/>
      <c r="AS16" s="159"/>
      <c r="AT16" s="160"/>
      <c r="AU16" s="161"/>
      <c r="AV16" s="161"/>
      <c r="AW16" s="161"/>
      <c r="AX16" s="162"/>
      <c r="AY16" s="163"/>
      <c r="AZ16" s="161"/>
      <c r="BA16" s="161"/>
      <c r="BB16" s="164"/>
      <c r="BC16" s="164"/>
      <c r="BD16" s="164"/>
      <c r="BE16" s="161"/>
      <c r="BF16" s="161"/>
      <c r="BG16" s="161"/>
      <c r="BH16" s="161"/>
      <c r="BI16" s="161"/>
      <c r="BJ16" s="159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57"/>
      <c r="BY16" s="157"/>
      <c r="BZ16" s="158"/>
      <c r="CA16" s="157"/>
      <c r="CB16" s="166"/>
      <c r="CC16" s="157"/>
      <c r="CD16" s="158"/>
      <c r="CE16" s="158"/>
      <c r="CF16" s="158"/>
      <c r="CG16" s="158"/>
      <c r="CH16" s="158"/>
      <c r="CI16" s="158"/>
      <c r="CJ16" s="158"/>
      <c r="CK16" s="158"/>
    </row>
    <row r="17" spans="1:89">
      <c r="A17" s="166"/>
      <c r="C17" s="166"/>
      <c r="D17" s="166"/>
      <c r="E17" s="166"/>
      <c r="F17" s="166"/>
      <c r="G17" s="166"/>
      <c r="I17" s="166"/>
      <c r="J17" s="166"/>
      <c r="N17" s="166"/>
      <c r="O17" s="166"/>
      <c r="P17" s="167"/>
      <c r="Q17" s="168"/>
      <c r="R17" s="167"/>
      <c r="S17" s="167"/>
      <c r="T17" s="167"/>
      <c r="U17" s="167"/>
      <c r="V17" s="167"/>
      <c r="W17" s="167"/>
      <c r="X17" s="167"/>
      <c r="Y17" s="169"/>
      <c r="Z17" s="169"/>
      <c r="AA17" s="167"/>
      <c r="AB17" s="167"/>
      <c r="AC17" s="167"/>
      <c r="AD17" s="167"/>
      <c r="AE17" s="167"/>
      <c r="AF17" s="167"/>
      <c r="AG17" s="169"/>
      <c r="AH17" s="167"/>
      <c r="AI17" s="168"/>
      <c r="AJ17" s="168"/>
      <c r="AK17" s="168"/>
      <c r="AL17" s="148"/>
      <c r="AM17" s="168"/>
      <c r="AN17" s="148"/>
      <c r="AO17" s="148"/>
      <c r="AP17" s="148"/>
      <c r="AQ17" s="165"/>
      <c r="AR17" s="165"/>
      <c r="AS17" s="159"/>
      <c r="AT17" s="160"/>
      <c r="AU17" s="161"/>
      <c r="AV17" s="161"/>
      <c r="AW17" s="161"/>
      <c r="AX17" s="162"/>
      <c r="AY17" s="163"/>
      <c r="AZ17" s="161"/>
      <c r="BA17" s="161"/>
      <c r="BB17" s="164"/>
      <c r="BC17" s="164"/>
      <c r="BD17" s="164"/>
      <c r="BE17" s="161"/>
      <c r="BF17" s="161"/>
      <c r="BG17" s="161"/>
      <c r="BH17" s="161"/>
      <c r="BI17" s="161"/>
      <c r="BJ17" s="159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57"/>
      <c r="BY17" s="157"/>
      <c r="BZ17" s="158"/>
      <c r="CA17" s="157"/>
      <c r="CB17" s="166"/>
      <c r="CC17" s="157"/>
      <c r="CD17" s="158"/>
      <c r="CE17" s="158"/>
      <c r="CF17" s="158"/>
      <c r="CG17" s="158"/>
      <c r="CH17" s="158"/>
      <c r="CI17" s="158"/>
      <c r="CJ17" s="158"/>
      <c r="CK17" s="158"/>
    </row>
    <row r="18" spans="1:89">
      <c r="A18" s="166"/>
      <c r="C18" s="166"/>
      <c r="D18" s="166"/>
      <c r="E18" s="166"/>
      <c r="F18" s="166"/>
      <c r="G18" s="166"/>
      <c r="I18" s="166"/>
      <c r="J18" s="166"/>
      <c r="N18" s="166"/>
      <c r="O18" s="166"/>
      <c r="P18" s="167"/>
      <c r="Q18" s="168"/>
      <c r="R18" s="167"/>
      <c r="S18" s="167"/>
      <c r="T18" s="167"/>
      <c r="U18" s="167"/>
      <c r="V18" s="167"/>
      <c r="W18" s="167"/>
      <c r="X18" s="167"/>
      <c r="Y18" s="169"/>
      <c r="Z18" s="169"/>
      <c r="AA18" s="167"/>
      <c r="AB18" s="167"/>
      <c r="AC18" s="167"/>
      <c r="AD18" s="167"/>
      <c r="AE18" s="167"/>
      <c r="AF18" s="167"/>
      <c r="AG18" s="169"/>
      <c r="AH18" s="167"/>
      <c r="AI18" s="168"/>
      <c r="AJ18" s="168"/>
      <c r="AK18" s="168"/>
      <c r="AL18" s="148"/>
      <c r="AM18" s="168"/>
      <c r="AN18" s="148"/>
      <c r="AO18" s="148"/>
      <c r="AP18" s="148"/>
      <c r="AQ18" s="165"/>
      <c r="AR18" s="165"/>
      <c r="AS18" s="159"/>
      <c r="AT18" s="160"/>
      <c r="AU18" s="161"/>
      <c r="AV18" s="161"/>
      <c r="AW18" s="161"/>
      <c r="AX18" s="162"/>
      <c r="AY18" s="163"/>
      <c r="AZ18" s="161"/>
      <c r="BA18" s="161"/>
      <c r="BB18" s="164"/>
      <c r="BC18" s="164"/>
      <c r="BD18" s="164"/>
      <c r="BE18" s="161"/>
      <c r="BF18" s="161"/>
      <c r="BG18" s="161"/>
      <c r="BH18" s="161"/>
      <c r="BI18" s="161"/>
      <c r="BJ18" s="159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57"/>
      <c r="BY18" s="157"/>
      <c r="BZ18" s="158"/>
      <c r="CA18" s="157"/>
      <c r="CB18" s="166"/>
      <c r="CC18" s="157"/>
      <c r="CD18" s="158"/>
      <c r="CE18" s="158"/>
      <c r="CF18" s="158"/>
      <c r="CG18" s="158"/>
      <c r="CH18" s="158"/>
      <c r="CI18" s="158"/>
      <c r="CJ18" s="158"/>
      <c r="CK18" s="158"/>
    </row>
    <row r="19" spans="1:89" ht="13.5" customHeight="1">
      <c r="A19" s="166"/>
      <c r="C19" s="166"/>
      <c r="D19" s="166"/>
      <c r="E19" s="166"/>
      <c r="F19" s="166"/>
      <c r="G19" s="166"/>
      <c r="I19" s="166"/>
      <c r="J19" s="166"/>
      <c r="N19" s="166"/>
      <c r="O19" s="166"/>
      <c r="P19" s="167"/>
      <c r="Q19" s="168"/>
      <c r="R19" s="167"/>
      <c r="S19" s="167"/>
      <c r="T19" s="167"/>
      <c r="U19" s="167"/>
      <c r="V19" s="167"/>
      <c r="W19" s="167"/>
      <c r="X19" s="167"/>
      <c r="Y19" s="169"/>
      <c r="Z19" s="169"/>
      <c r="AA19" s="167"/>
      <c r="AB19" s="167"/>
      <c r="AC19" s="167"/>
      <c r="AD19" s="167"/>
      <c r="AE19" s="167"/>
      <c r="AF19" s="167"/>
      <c r="AG19" s="169"/>
      <c r="AH19" s="167"/>
      <c r="AI19" s="168"/>
      <c r="AJ19" s="168"/>
      <c r="AK19" s="168"/>
      <c r="AL19" s="148"/>
      <c r="AM19" s="168"/>
      <c r="AN19" s="148"/>
      <c r="AO19" s="148"/>
      <c r="AP19" s="148"/>
      <c r="AQ19" s="165"/>
      <c r="AR19" s="165"/>
      <c r="AS19" s="159"/>
      <c r="AT19" s="160"/>
      <c r="AU19" s="161"/>
      <c r="AV19" s="161"/>
      <c r="AW19" s="161"/>
      <c r="AX19" s="162"/>
      <c r="AY19" s="163"/>
      <c r="AZ19" s="161"/>
      <c r="BA19" s="161"/>
      <c r="BB19" s="164"/>
      <c r="BC19" s="164"/>
      <c r="BD19" s="164"/>
      <c r="BE19" s="161"/>
      <c r="BF19" s="161"/>
      <c r="BG19" s="161"/>
      <c r="BH19" s="161"/>
      <c r="BI19" s="161"/>
      <c r="BJ19" s="159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57"/>
      <c r="BY19" s="157"/>
      <c r="BZ19" s="158"/>
      <c r="CA19" s="157"/>
      <c r="CB19" s="166"/>
      <c r="CC19" s="157"/>
      <c r="CD19" s="158"/>
      <c r="CE19" s="158"/>
      <c r="CF19" s="158"/>
      <c r="CG19" s="158"/>
      <c r="CH19" s="158"/>
      <c r="CI19" s="158"/>
      <c r="CJ19" s="158"/>
      <c r="CK19" s="158"/>
    </row>
    <row r="20" spans="1:89" ht="13.5" customHeight="1">
      <c r="A20" s="166"/>
      <c r="C20" s="166"/>
      <c r="D20" s="166"/>
      <c r="E20" s="166"/>
      <c r="F20" s="166"/>
      <c r="G20" s="166"/>
      <c r="I20" s="166"/>
      <c r="J20" s="166"/>
      <c r="N20" s="166"/>
      <c r="O20" s="166"/>
      <c r="P20" s="167"/>
      <c r="Q20" s="168"/>
      <c r="R20" s="167"/>
      <c r="S20" s="167"/>
      <c r="T20" s="167"/>
      <c r="U20" s="167"/>
      <c r="V20" s="167"/>
      <c r="W20" s="167"/>
      <c r="X20" s="167"/>
      <c r="Y20" s="169"/>
      <c r="Z20" s="169"/>
      <c r="AA20" s="167"/>
      <c r="AB20" s="167"/>
      <c r="AC20" s="167"/>
      <c r="AD20" s="167"/>
      <c r="AE20" s="167"/>
      <c r="AF20" s="167"/>
      <c r="AG20" s="169"/>
      <c r="AH20" s="167"/>
      <c r="AI20" s="168"/>
      <c r="AJ20" s="168"/>
      <c r="AK20" s="168"/>
      <c r="AL20" s="148"/>
      <c r="AM20" s="168"/>
      <c r="AN20" s="148"/>
      <c r="AO20" s="148"/>
      <c r="AP20" s="148"/>
      <c r="AQ20" s="165"/>
      <c r="AR20" s="165"/>
      <c r="AS20" s="159"/>
      <c r="AT20" s="160"/>
      <c r="AU20" s="161"/>
      <c r="AV20" s="161"/>
      <c r="AW20" s="161"/>
      <c r="AX20" s="162"/>
      <c r="AY20" s="163"/>
      <c r="AZ20" s="161"/>
      <c r="BA20" s="161"/>
      <c r="BB20" s="164"/>
      <c r="BC20" s="164"/>
      <c r="BD20" s="164"/>
      <c r="BE20" s="161"/>
      <c r="BF20" s="161"/>
      <c r="BG20" s="161"/>
      <c r="BH20" s="161"/>
      <c r="BI20" s="161"/>
      <c r="BJ20" s="159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57"/>
      <c r="BY20" s="157"/>
      <c r="BZ20" s="158"/>
      <c r="CA20" s="157"/>
      <c r="CB20" s="166"/>
      <c r="CC20" s="157"/>
      <c r="CD20" s="158"/>
      <c r="CE20" s="158"/>
      <c r="CF20" s="158"/>
      <c r="CG20" s="158"/>
      <c r="CH20" s="158"/>
      <c r="CI20" s="158"/>
      <c r="CJ20" s="158"/>
      <c r="CK20" s="158"/>
    </row>
    <row r="21" spans="1:89">
      <c r="A21" s="166"/>
      <c r="C21" s="166"/>
      <c r="D21" s="166"/>
      <c r="E21" s="166"/>
      <c r="F21" s="166"/>
      <c r="G21" s="166"/>
      <c r="I21" s="166"/>
      <c r="J21" s="166"/>
      <c r="N21" s="166"/>
      <c r="O21" s="166"/>
      <c r="P21" s="167"/>
      <c r="Q21" s="168"/>
      <c r="R21" s="167"/>
      <c r="S21" s="167"/>
      <c r="T21" s="167"/>
      <c r="U21" s="167"/>
      <c r="V21" s="167"/>
      <c r="W21" s="167"/>
      <c r="X21" s="167"/>
      <c r="Y21" s="169"/>
      <c r="Z21" s="169"/>
      <c r="AA21" s="167"/>
      <c r="AB21" s="167"/>
      <c r="AC21" s="167"/>
      <c r="AD21" s="167"/>
      <c r="AE21" s="167"/>
      <c r="AF21" s="167"/>
      <c r="AG21" s="169"/>
      <c r="AH21" s="167"/>
      <c r="AI21" s="168"/>
      <c r="AJ21" s="168"/>
      <c r="AK21" s="168"/>
      <c r="AL21" s="148"/>
      <c r="AM21" s="168"/>
      <c r="AN21" s="148"/>
      <c r="AO21" s="148"/>
      <c r="AP21" s="148"/>
      <c r="AQ21" s="165"/>
      <c r="AR21" s="165"/>
      <c r="AS21" s="159"/>
      <c r="AT21" s="160"/>
      <c r="AU21" s="161"/>
      <c r="AV21" s="161"/>
      <c r="AW21" s="161"/>
      <c r="AX21" s="162"/>
      <c r="AY21" s="163"/>
      <c r="AZ21" s="161"/>
      <c r="BA21" s="161"/>
      <c r="BB21" s="164"/>
      <c r="BC21" s="164"/>
      <c r="BD21" s="164"/>
      <c r="BE21" s="161"/>
      <c r="BF21" s="161"/>
      <c r="BG21" s="161"/>
      <c r="BH21" s="161"/>
      <c r="BI21" s="161"/>
      <c r="BJ21" s="159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57"/>
      <c r="BY21" s="157"/>
      <c r="BZ21" s="158"/>
      <c r="CA21" s="157"/>
      <c r="CB21" s="166"/>
      <c r="CC21" s="157"/>
      <c r="CD21" s="158"/>
      <c r="CE21" s="158"/>
      <c r="CF21" s="158"/>
      <c r="CG21" s="158"/>
      <c r="CH21" s="158"/>
      <c r="CI21" s="158"/>
      <c r="CJ21" s="158"/>
      <c r="CK21" s="158"/>
    </row>
    <row r="22" spans="1:89">
      <c r="A22" s="166"/>
      <c r="C22" s="166"/>
      <c r="D22" s="166"/>
      <c r="E22" s="166"/>
      <c r="F22" s="166"/>
      <c r="G22" s="166"/>
      <c r="I22" s="166"/>
      <c r="J22" s="166"/>
      <c r="N22" s="166"/>
      <c r="O22" s="166"/>
      <c r="P22" s="167"/>
      <c r="Q22" s="168"/>
      <c r="R22" s="167"/>
      <c r="S22" s="167"/>
      <c r="T22" s="167"/>
      <c r="U22" s="167"/>
      <c r="V22" s="167"/>
      <c r="W22" s="167"/>
      <c r="X22" s="167"/>
      <c r="Y22" s="169"/>
      <c r="Z22" s="169"/>
      <c r="AA22" s="167"/>
      <c r="AB22" s="167"/>
      <c r="AC22" s="167"/>
      <c r="AD22" s="167"/>
      <c r="AE22" s="167"/>
      <c r="AF22" s="167"/>
      <c r="AG22" s="169"/>
      <c r="AH22" s="167"/>
      <c r="AI22" s="168"/>
      <c r="AJ22" s="168"/>
      <c r="AK22" s="168"/>
      <c r="AL22" s="148"/>
      <c r="AM22" s="168"/>
      <c r="AN22" s="148"/>
      <c r="AO22" s="148"/>
      <c r="AP22" s="148"/>
      <c r="AQ22" s="165"/>
      <c r="AR22" s="165"/>
      <c r="AS22" s="159"/>
      <c r="AT22" s="160"/>
      <c r="AU22" s="161"/>
      <c r="AV22" s="161"/>
      <c r="AW22" s="161"/>
      <c r="AX22" s="162"/>
      <c r="AY22" s="163"/>
      <c r="AZ22" s="161"/>
      <c r="BA22" s="161"/>
      <c r="BB22" s="164"/>
      <c r="BC22" s="164"/>
      <c r="BD22" s="164"/>
      <c r="BE22" s="161"/>
      <c r="BF22" s="161"/>
      <c r="BG22" s="161"/>
      <c r="BH22" s="161"/>
      <c r="BI22" s="161"/>
      <c r="BJ22" s="159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57"/>
      <c r="BY22" s="157"/>
      <c r="BZ22" s="158"/>
      <c r="CA22" s="157"/>
      <c r="CB22" s="166"/>
      <c r="CC22" s="157"/>
      <c r="CD22" s="158"/>
      <c r="CE22" s="158"/>
      <c r="CF22" s="158"/>
      <c r="CG22" s="158"/>
      <c r="CH22" s="158"/>
      <c r="CI22" s="158"/>
      <c r="CJ22" s="158"/>
      <c r="CK22" s="158"/>
    </row>
    <row r="23" spans="1:89">
      <c r="A23" s="166"/>
      <c r="C23" s="166"/>
      <c r="D23" s="166"/>
      <c r="E23" s="166"/>
      <c r="F23" s="166"/>
      <c r="G23" s="166"/>
      <c r="I23" s="166"/>
      <c r="J23" s="166"/>
      <c r="N23" s="166"/>
      <c r="O23" s="166"/>
      <c r="P23" s="167"/>
      <c r="Q23" s="168"/>
      <c r="R23" s="167"/>
      <c r="S23" s="167"/>
      <c r="T23" s="167"/>
      <c r="U23" s="167"/>
      <c r="V23" s="167"/>
      <c r="W23" s="167"/>
      <c r="X23" s="167"/>
      <c r="Y23" s="169"/>
      <c r="Z23" s="169"/>
      <c r="AA23" s="167"/>
      <c r="AB23" s="167"/>
      <c r="AC23" s="167"/>
      <c r="AD23" s="167"/>
      <c r="AE23" s="167"/>
      <c r="AF23" s="167"/>
      <c r="AG23" s="169"/>
      <c r="AH23" s="167"/>
      <c r="AI23" s="168"/>
      <c r="AJ23" s="168"/>
      <c r="AK23" s="168"/>
      <c r="AL23" s="148"/>
      <c r="AM23" s="168"/>
      <c r="AN23" s="148"/>
      <c r="AO23" s="148"/>
      <c r="AP23" s="148"/>
      <c r="AQ23" s="165"/>
      <c r="AR23" s="165"/>
      <c r="AS23" s="159"/>
      <c r="AT23" s="160"/>
      <c r="AU23" s="161"/>
      <c r="AV23" s="161"/>
      <c r="AW23" s="161"/>
      <c r="AX23" s="162"/>
      <c r="AY23" s="163"/>
      <c r="AZ23" s="161"/>
      <c r="BA23" s="161"/>
      <c r="BB23" s="164"/>
      <c r="BC23" s="164"/>
      <c r="BD23" s="164"/>
      <c r="BE23" s="161"/>
      <c r="BF23" s="161"/>
      <c r="BG23" s="161"/>
      <c r="BH23" s="161"/>
      <c r="BI23" s="161"/>
      <c r="BJ23" s="159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57"/>
      <c r="BY23" s="157"/>
      <c r="BZ23" s="158"/>
      <c r="CA23" s="157"/>
      <c r="CB23" s="166"/>
      <c r="CC23" s="157"/>
      <c r="CD23" s="158"/>
      <c r="CE23" s="158"/>
      <c r="CF23" s="158"/>
      <c r="CG23" s="158"/>
      <c r="CH23" s="158"/>
      <c r="CI23" s="158"/>
      <c r="CJ23" s="158"/>
      <c r="CK23" s="158"/>
    </row>
    <row r="24" spans="1:89">
      <c r="A24" s="166"/>
      <c r="C24" s="166"/>
      <c r="D24" s="166"/>
      <c r="E24" s="166"/>
      <c r="F24" s="166"/>
      <c r="G24" s="166"/>
      <c r="I24" s="166"/>
      <c r="J24" s="166"/>
      <c r="N24" s="166"/>
      <c r="O24" s="166"/>
      <c r="P24" s="167"/>
      <c r="Q24" s="168"/>
      <c r="R24" s="167"/>
      <c r="S24" s="167"/>
      <c r="T24" s="167"/>
      <c r="U24" s="167"/>
      <c r="V24" s="167"/>
      <c r="W24" s="167"/>
      <c r="X24" s="167"/>
      <c r="Y24" s="169"/>
      <c r="Z24" s="169"/>
      <c r="AA24" s="167"/>
      <c r="AB24" s="167"/>
      <c r="AC24" s="167"/>
      <c r="AD24" s="167"/>
      <c r="AE24" s="167"/>
      <c r="AF24" s="167"/>
      <c r="AG24" s="169"/>
      <c r="AH24" s="167"/>
      <c r="AI24" s="168"/>
      <c r="AJ24" s="168"/>
      <c r="AK24" s="168"/>
      <c r="AL24" s="148"/>
      <c r="AM24" s="168"/>
      <c r="AN24" s="148"/>
      <c r="AO24" s="148"/>
      <c r="AP24" s="148"/>
      <c r="AQ24" s="165"/>
      <c r="AR24" s="165"/>
      <c r="AS24" s="159"/>
      <c r="AT24" s="160"/>
      <c r="AU24" s="161"/>
      <c r="AV24" s="161"/>
      <c r="AW24" s="161"/>
      <c r="AX24" s="162"/>
      <c r="AY24" s="163"/>
      <c r="AZ24" s="161"/>
      <c r="BA24" s="161"/>
      <c r="BB24" s="164"/>
      <c r="BC24" s="164"/>
      <c r="BD24" s="164"/>
      <c r="BE24" s="161"/>
      <c r="BF24" s="161"/>
      <c r="BG24" s="161"/>
      <c r="BH24" s="161"/>
      <c r="BI24" s="161"/>
      <c r="BJ24" s="159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57"/>
      <c r="BY24" s="157"/>
      <c r="BZ24" s="158"/>
      <c r="CA24" s="157"/>
      <c r="CB24" s="166"/>
      <c r="CC24" s="157"/>
      <c r="CD24" s="158"/>
      <c r="CE24" s="158"/>
      <c r="CF24" s="158"/>
      <c r="CG24" s="158"/>
      <c r="CH24" s="158"/>
      <c r="CI24" s="158"/>
      <c r="CJ24" s="158"/>
      <c r="CK24" s="158"/>
    </row>
    <row r="25" spans="1:89">
      <c r="A25" s="166"/>
      <c r="C25" s="166"/>
      <c r="D25" s="166"/>
      <c r="E25" s="166"/>
      <c r="F25" s="166"/>
      <c r="G25" s="166"/>
      <c r="I25" s="166"/>
      <c r="J25" s="166"/>
      <c r="N25" s="166"/>
      <c r="O25" s="166"/>
      <c r="P25" s="167"/>
      <c r="Q25" s="168"/>
      <c r="R25" s="167"/>
      <c r="S25" s="167"/>
      <c r="T25" s="167"/>
      <c r="U25" s="167"/>
      <c r="V25" s="167"/>
      <c r="W25" s="167"/>
      <c r="X25" s="167"/>
      <c r="Y25" s="169"/>
      <c r="Z25" s="169"/>
      <c r="AA25" s="167"/>
      <c r="AB25" s="167"/>
      <c r="AC25" s="167"/>
      <c r="AD25" s="167"/>
      <c r="AE25" s="167"/>
      <c r="AF25" s="167"/>
      <c r="AG25" s="169"/>
      <c r="AH25" s="167"/>
      <c r="AI25" s="168"/>
      <c r="AJ25" s="168"/>
      <c r="AK25" s="168"/>
      <c r="AL25" s="148"/>
      <c r="AM25" s="168"/>
      <c r="AN25" s="148"/>
      <c r="AO25" s="148"/>
      <c r="AP25" s="148"/>
      <c r="AQ25" s="165"/>
      <c r="AR25" s="165"/>
      <c r="AS25" s="159"/>
      <c r="AT25" s="160"/>
      <c r="AU25" s="161"/>
      <c r="AV25" s="161"/>
      <c r="AW25" s="161"/>
      <c r="AX25" s="162"/>
      <c r="AY25" s="163"/>
      <c r="AZ25" s="161"/>
      <c r="BA25" s="161"/>
      <c r="BB25" s="164"/>
      <c r="BC25" s="164"/>
      <c r="BD25" s="164"/>
      <c r="BE25" s="161"/>
      <c r="BF25" s="161"/>
      <c r="BG25" s="161"/>
      <c r="BH25" s="161"/>
      <c r="BI25" s="161"/>
      <c r="BJ25" s="159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57"/>
      <c r="BY25" s="157"/>
      <c r="BZ25" s="158"/>
      <c r="CA25" s="157"/>
      <c r="CB25" s="166"/>
      <c r="CC25" s="157"/>
      <c r="CD25" s="158"/>
      <c r="CE25" s="158"/>
      <c r="CF25" s="158"/>
      <c r="CG25" s="158"/>
      <c r="CH25" s="158"/>
      <c r="CI25" s="158"/>
      <c r="CJ25" s="158"/>
      <c r="CK25" s="158"/>
    </row>
    <row r="26" spans="1:89">
      <c r="A26" s="166"/>
      <c r="C26" s="166"/>
      <c r="D26" s="166"/>
      <c r="E26" s="166"/>
      <c r="F26" s="166"/>
      <c r="G26" s="166"/>
      <c r="I26" s="166"/>
      <c r="J26" s="166"/>
      <c r="N26" s="166"/>
      <c r="O26" s="166"/>
      <c r="P26" s="167"/>
      <c r="Q26" s="168"/>
      <c r="R26" s="167"/>
      <c r="S26" s="167"/>
      <c r="T26" s="167"/>
      <c r="U26" s="167"/>
      <c r="V26" s="167"/>
      <c r="W26" s="167"/>
      <c r="X26" s="167"/>
      <c r="Y26" s="169"/>
      <c r="Z26" s="169"/>
      <c r="AA26" s="167"/>
      <c r="AB26" s="167"/>
      <c r="AC26" s="167"/>
      <c r="AD26" s="167"/>
      <c r="AE26" s="167"/>
      <c r="AF26" s="167"/>
      <c r="AG26" s="169"/>
      <c r="AH26" s="167"/>
      <c r="AI26" s="168"/>
      <c r="AJ26" s="168"/>
      <c r="AK26" s="168"/>
      <c r="AL26" s="148"/>
      <c r="AM26" s="168"/>
      <c r="AN26" s="148"/>
      <c r="AO26" s="148"/>
      <c r="AP26" s="148"/>
      <c r="AQ26" s="165"/>
      <c r="AR26" s="165"/>
      <c r="AS26" s="159"/>
      <c r="AT26" s="160"/>
      <c r="AU26" s="161"/>
      <c r="AV26" s="161"/>
      <c r="AW26" s="161"/>
      <c r="AX26" s="162"/>
      <c r="AY26" s="163"/>
      <c r="AZ26" s="161"/>
      <c r="BA26" s="161"/>
      <c r="BB26" s="164"/>
      <c r="BC26" s="164"/>
      <c r="BD26" s="164"/>
      <c r="BE26" s="161"/>
      <c r="BF26" s="161"/>
      <c r="BG26" s="161"/>
      <c r="BH26" s="161"/>
      <c r="BI26" s="161"/>
      <c r="BJ26" s="159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57"/>
      <c r="BY26" s="157"/>
      <c r="BZ26" s="158"/>
      <c r="CA26" s="157"/>
      <c r="CB26" s="166"/>
      <c r="CC26" s="157"/>
      <c r="CD26" s="158"/>
      <c r="CE26" s="158"/>
      <c r="CF26" s="158"/>
      <c r="CG26" s="158"/>
      <c r="CH26" s="158"/>
      <c r="CI26" s="158"/>
      <c r="CJ26" s="158"/>
      <c r="CK26" s="158"/>
    </row>
    <row r="27" spans="1:89">
      <c r="A27" s="166"/>
      <c r="C27" s="166"/>
      <c r="D27" s="166"/>
      <c r="E27" s="166"/>
      <c r="F27" s="166"/>
      <c r="G27" s="166"/>
      <c r="I27" s="166"/>
      <c r="J27" s="166"/>
      <c r="N27" s="166"/>
      <c r="O27" s="166"/>
      <c r="P27" s="167"/>
      <c r="Q27" s="168"/>
      <c r="R27" s="167"/>
      <c r="S27" s="167"/>
      <c r="T27" s="167"/>
      <c r="U27" s="167"/>
      <c r="V27" s="167"/>
      <c r="W27" s="167"/>
      <c r="X27" s="167"/>
      <c r="Y27" s="169"/>
      <c r="Z27" s="169"/>
      <c r="AA27" s="167"/>
      <c r="AB27" s="167"/>
      <c r="AC27" s="167"/>
      <c r="AD27" s="167"/>
      <c r="AE27" s="167"/>
      <c r="AF27" s="167"/>
      <c r="AG27" s="169"/>
      <c r="AH27" s="167"/>
      <c r="AI27" s="168"/>
      <c r="AJ27" s="168"/>
      <c r="AK27" s="168"/>
      <c r="AL27" s="148"/>
      <c r="AM27" s="168"/>
      <c r="AN27" s="148"/>
      <c r="AO27" s="148"/>
      <c r="AP27" s="148"/>
      <c r="AQ27" s="165"/>
      <c r="AR27" s="165"/>
      <c r="AS27" s="159"/>
      <c r="AT27" s="160"/>
      <c r="AU27" s="161"/>
      <c r="AV27" s="161"/>
      <c r="AW27" s="161"/>
      <c r="AX27" s="162"/>
      <c r="AY27" s="163"/>
      <c r="AZ27" s="161"/>
      <c r="BA27" s="161"/>
      <c r="BB27" s="164"/>
      <c r="BC27" s="164"/>
      <c r="BD27" s="164"/>
      <c r="BE27" s="161"/>
      <c r="BF27" s="161"/>
      <c r="BG27" s="161"/>
      <c r="BH27" s="161"/>
      <c r="BI27" s="161"/>
      <c r="BJ27" s="159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57"/>
      <c r="BY27" s="157"/>
      <c r="BZ27" s="158"/>
      <c r="CA27" s="157"/>
      <c r="CB27" s="166"/>
      <c r="CC27" s="157"/>
      <c r="CD27" s="158"/>
      <c r="CE27" s="158"/>
      <c r="CF27" s="158"/>
      <c r="CG27" s="158"/>
      <c r="CH27" s="158"/>
      <c r="CI27" s="158"/>
      <c r="CJ27" s="158"/>
      <c r="CK27" s="158"/>
    </row>
    <row r="28" spans="1:89">
      <c r="A28" s="166"/>
      <c r="C28" s="166"/>
      <c r="D28" s="166"/>
      <c r="E28" s="166"/>
      <c r="F28" s="166"/>
      <c r="G28" s="166"/>
      <c r="I28" s="166"/>
      <c r="J28" s="166"/>
      <c r="N28" s="166"/>
      <c r="O28" s="166"/>
      <c r="P28" s="167"/>
      <c r="Q28" s="168"/>
      <c r="R28" s="167"/>
      <c r="S28" s="167"/>
      <c r="T28" s="167"/>
      <c r="U28" s="167"/>
      <c r="V28" s="167"/>
      <c r="W28" s="167"/>
      <c r="X28" s="167"/>
      <c r="Y28" s="169"/>
      <c r="Z28" s="169"/>
      <c r="AA28" s="167"/>
      <c r="AB28" s="167"/>
      <c r="AC28" s="167"/>
      <c r="AD28" s="167"/>
      <c r="AE28" s="167"/>
      <c r="AF28" s="167"/>
      <c r="AG28" s="169"/>
      <c r="AH28" s="167"/>
      <c r="AI28" s="168"/>
      <c r="AJ28" s="168"/>
      <c r="AK28" s="168"/>
      <c r="AL28" s="148"/>
      <c r="AM28" s="168"/>
      <c r="AN28" s="148"/>
      <c r="AO28" s="148"/>
      <c r="AP28" s="148"/>
      <c r="AQ28" s="165"/>
      <c r="AR28" s="165"/>
      <c r="AS28" s="159"/>
      <c r="AT28" s="160"/>
      <c r="AU28" s="161"/>
      <c r="AV28" s="161"/>
      <c r="AW28" s="161"/>
      <c r="AX28" s="162"/>
      <c r="AY28" s="163"/>
      <c r="AZ28" s="161"/>
      <c r="BA28" s="161"/>
      <c r="BB28" s="164"/>
      <c r="BC28" s="164"/>
      <c r="BD28" s="164"/>
      <c r="BE28" s="161"/>
      <c r="BF28" s="161"/>
      <c r="BG28" s="161"/>
      <c r="BH28" s="161"/>
      <c r="BI28" s="161"/>
      <c r="BJ28" s="159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57"/>
      <c r="BY28" s="157"/>
      <c r="BZ28" s="158"/>
      <c r="CA28" s="157"/>
      <c r="CB28" s="166"/>
      <c r="CC28" s="157"/>
      <c r="CD28" s="158"/>
      <c r="CE28" s="158"/>
      <c r="CF28" s="158"/>
      <c r="CG28" s="158"/>
      <c r="CH28" s="158"/>
      <c r="CI28" s="158"/>
      <c r="CJ28" s="158"/>
      <c r="CK28" s="158"/>
    </row>
    <row r="29" spans="1:89">
      <c r="A29" s="166"/>
      <c r="C29" s="166"/>
      <c r="D29" s="166"/>
      <c r="E29" s="166"/>
      <c r="F29" s="166"/>
      <c r="G29" s="166"/>
      <c r="I29" s="166"/>
      <c r="J29" s="166"/>
      <c r="N29" s="166"/>
      <c r="O29" s="166"/>
      <c r="P29" s="167"/>
      <c r="Q29" s="168"/>
      <c r="R29" s="167"/>
      <c r="S29" s="167"/>
      <c r="T29" s="167"/>
      <c r="U29" s="167"/>
      <c r="V29" s="167"/>
      <c r="W29" s="167"/>
      <c r="X29" s="167"/>
      <c r="Y29" s="169"/>
      <c r="Z29" s="169"/>
      <c r="AA29" s="167"/>
      <c r="AB29" s="167"/>
      <c r="AC29" s="167"/>
      <c r="AD29" s="167"/>
      <c r="AE29" s="167"/>
      <c r="AF29" s="167"/>
      <c r="AG29" s="169"/>
      <c r="AH29" s="167"/>
      <c r="AI29" s="168"/>
      <c r="AJ29" s="168"/>
      <c r="AK29" s="168"/>
      <c r="AL29" s="148"/>
      <c r="AM29" s="168"/>
      <c r="AN29" s="148"/>
      <c r="AO29" s="148"/>
      <c r="AP29" s="148"/>
      <c r="AQ29" s="165"/>
      <c r="AR29" s="165"/>
      <c r="AS29" s="159"/>
      <c r="AT29" s="160"/>
      <c r="AU29" s="161"/>
      <c r="AV29" s="161"/>
      <c r="AW29" s="161"/>
      <c r="AX29" s="162"/>
      <c r="AY29" s="163"/>
      <c r="AZ29" s="161"/>
      <c r="BA29" s="161"/>
      <c r="BB29" s="164"/>
      <c r="BC29" s="164"/>
      <c r="BD29" s="164"/>
      <c r="BE29" s="161"/>
      <c r="BF29" s="161"/>
      <c r="BG29" s="161"/>
      <c r="BH29" s="161"/>
      <c r="BI29" s="161"/>
      <c r="BJ29" s="159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57"/>
      <c r="BY29" s="157"/>
      <c r="BZ29" s="158"/>
      <c r="CA29" s="157"/>
      <c r="CB29" s="166"/>
      <c r="CC29" s="157"/>
      <c r="CD29" s="158"/>
      <c r="CE29" s="158"/>
      <c r="CF29" s="158"/>
      <c r="CG29" s="158"/>
      <c r="CH29" s="158"/>
      <c r="CI29" s="158"/>
      <c r="CJ29" s="158"/>
      <c r="CK29" s="158"/>
    </row>
    <row r="30" spans="1:89">
      <c r="A30" s="166"/>
      <c r="C30" s="166"/>
      <c r="D30" s="166"/>
      <c r="E30" s="166"/>
      <c r="F30" s="166"/>
      <c r="G30" s="166"/>
      <c r="I30" s="166"/>
      <c r="J30" s="166"/>
      <c r="N30" s="166"/>
      <c r="O30" s="166"/>
      <c r="P30" s="167"/>
      <c r="Q30" s="168"/>
      <c r="R30" s="167"/>
      <c r="S30" s="167"/>
      <c r="T30" s="167"/>
      <c r="U30" s="167"/>
      <c r="V30" s="167"/>
      <c r="W30" s="167"/>
      <c r="X30" s="167"/>
      <c r="Y30" s="169"/>
      <c r="Z30" s="169"/>
      <c r="AA30" s="167"/>
      <c r="AB30" s="167"/>
      <c r="AC30" s="167"/>
      <c r="AD30" s="167"/>
      <c r="AE30" s="167"/>
      <c r="AF30" s="167"/>
      <c r="AG30" s="169"/>
      <c r="AH30" s="167"/>
      <c r="AI30" s="168"/>
      <c r="AJ30" s="168"/>
      <c r="AK30" s="168"/>
      <c r="AL30" s="148"/>
      <c r="AM30" s="168"/>
      <c r="AN30" s="148"/>
      <c r="AO30" s="148"/>
      <c r="AP30" s="148"/>
      <c r="AQ30" s="165"/>
      <c r="AR30" s="165"/>
      <c r="AS30" s="159"/>
      <c r="AT30" s="160"/>
      <c r="AU30" s="161"/>
      <c r="AV30" s="161"/>
      <c r="AW30" s="161"/>
      <c r="AX30" s="162"/>
      <c r="AY30" s="163"/>
      <c r="AZ30" s="161"/>
      <c r="BA30" s="161"/>
      <c r="BB30" s="164"/>
      <c r="BC30" s="164"/>
      <c r="BD30" s="164"/>
      <c r="BE30" s="161"/>
      <c r="BF30" s="161"/>
      <c r="BG30" s="161"/>
      <c r="BH30" s="161"/>
      <c r="BI30" s="161"/>
      <c r="BJ30" s="159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57"/>
      <c r="BY30" s="157"/>
      <c r="BZ30" s="158"/>
      <c r="CA30" s="157"/>
      <c r="CB30" s="166"/>
      <c r="CC30" s="157"/>
      <c r="CD30" s="158"/>
      <c r="CE30" s="158"/>
      <c r="CF30" s="158"/>
      <c r="CG30" s="158"/>
      <c r="CH30" s="158"/>
      <c r="CI30" s="158"/>
      <c r="CJ30" s="158"/>
      <c r="CK30" s="158"/>
    </row>
    <row r="31" spans="1:89">
      <c r="A31" s="166"/>
      <c r="C31" s="166"/>
      <c r="D31" s="166"/>
      <c r="E31" s="166"/>
      <c r="F31" s="166"/>
      <c r="G31" s="166"/>
      <c r="I31" s="166"/>
      <c r="J31" s="166"/>
      <c r="N31" s="166"/>
      <c r="O31" s="166"/>
      <c r="P31" s="167"/>
      <c r="Q31" s="168"/>
      <c r="R31" s="167"/>
      <c r="S31" s="167"/>
      <c r="T31" s="167"/>
      <c r="U31" s="167"/>
      <c r="V31" s="167"/>
      <c r="W31" s="167"/>
      <c r="X31" s="167"/>
      <c r="Y31" s="169"/>
      <c r="Z31" s="169"/>
      <c r="AA31" s="167"/>
      <c r="AB31" s="167"/>
      <c r="AC31" s="167"/>
      <c r="AD31" s="167"/>
      <c r="AE31" s="167"/>
      <c r="AF31" s="167"/>
      <c r="AG31" s="169"/>
      <c r="AH31" s="167"/>
      <c r="AI31" s="168"/>
      <c r="AJ31" s="168"/>
      <c r="AK31" s="168"/>
      <c r="AL31" s="148"/>
      <c r="AM31" s="168"/>
      <c r="AN31" s="148"/>
      <c r="AO31" s="148"/>
      <c r="AP31" s="148"/>
      <c r="AQ31" s="165"/>
      <c r="AR31" s="165"/>
      <c r="AS31" s="159"/>
      <c r="AT31" s="160"/>
      <c r="AU31" s="161"/>
      <c r="AV31" s="161"/>
      <c r="AW31" s="161"/>
      <c r="AX31" s="162"/>
      <c r="AY31" s="163"/>
      <c r="AZ31" s="161"/>
      <c r="BA31" s="161"/>
      <c r="BB31" s="164"/>
      <c r="BC31" s="164"/>
      <c r="BD31" s="164"/>
      <c r="BE31" s="161"/>
      <c r="BF31" s="161"/>
      <c r="BG31" s="161"/>
      <c r="BH31" s="161"/>
      <c r="BI31" s="161"/>
      <c r="BJ31" s="159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57"/>
      <c r="BY31" s="157"/>
      <c r="BZ31" s="158"/>
      <c r="CA31" s="157"/>
      <c r="CB31" s="166"/>
      <c r="CC31" s="157"/>
      <c r="CD31" s="158"/>
      <c r="CE31" s="158"/>
      <c r="CF31" s="158"/>
      <c r="CG31" s="158"/>
      <c r="CH31" s="158"/>
      <c r="CI31" s="158"/>
      <c r="CJ31" s="158"/>
      <c r="CK31" s="158"/>
    </row>
    <row r="32" spans="1:89">
      <c r="A32" s="166"/>
      <c r="C32" s="166"/>
      <c r="D32" s="166"/>
      <c r="E32" s="166"/>
      <c r="F32" s="166"/>
      <c r="G32" s="166"/>
      <c r="I32" s="166"/>
      <c r="J32" s="166"/>
      <c r="N32" s="166"/>
      <c r="O32" s="166"/>
      <c r="P32" s="167"/>
      <c r="Q32" s="168"/>
      <c r="R32" s="167"/>
      <c r="S32" s="167"/>
      <c r="T32" s="167"/>
      <c r="U32" s="167"/>
      <c r="V32" s="167"/>
      <c r="W32" s="167"/>
      <c r="X32" s="167"/>
      <c r="Y32" s="169"/>
      <c r="Z32" s="169"/>
      <c r="AA32" s="167"/>
      <c r="AB32" s="167"/>
      <c r="AC32" s="167"/>
      <c r="AD32" s="167"/>
      <c r="AE32" s="167"/>
      <c r="AF32" s="167"/>
      <c r="AG32" s="169"/>
      <c r="AH32" s="167"/>
      <c r="AI32" s="168"/>
      <c r="AJ32" s="168"/>
      <c r="AK32" s="168"/>
      <c r="AL32" s="148"/>
      <c r="AM32" s="168"/>
      <c r="AN32" s="148"/>
      <c r="AO32" s="148"/>
      <c r="AP32" s="148"/>
      <c r="AQ32" s="165"/>
      <c r="AR32" s="165"/>
      <c r="AS32" s="159"/>
      <c r="AT32" s="160"/>
      <c r="AU32" s="161"/>
      <c r="AV32" s="161"/>
      <c r="AW32" s="161"/>
      <c r="AX32" s="162"/>
      <c r="AY32" s="163"/>
      <c r="AZ32" s="161"/>
      <c r="BA32" s="161"/>
      <c r="BB32" s="164"/>
      <c r="BC32" s="164"/>
      <c r="BD32" s="164"/>
      <c r="BE32" s="161"/>
      <c r="BF32" s="161"/>
      <c r="BG32" s="161"/>
      <c r="BH32" s="161"/>
      <c r="BI32" s="161"/>
      <c r="BJ32" s="159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57"/>
      <c r="BY32" s="157"/>
      <c r="BZ32" s="158"/>
      <c r="CA32" s="157"/>
      <c r="CB32" s="166"/>
      <c r="CC32" s="157"/>
      <c r="CD32" s="158"/>
      <c r="CE32" s="158"/>
      <c r="CF32" s="158"/>
      <c r="CG32" s="158"/>
      <c r="CH32" s="158"/>
      <c r="CI32" s="158"/>
      <c r="CJ32" s="158"/>
      <c r="CK32" s="158"/>
    </row>
    <row r="33" spans="1:89">
      <c r="A33" s="166"/>
      <c r="C33" s="166"/>
      <c r="D33" s="166"/>
      <c r="E33" s="166"/>
      <c r="F33" s="166"/>
      <c r="G33" s="166"/>
      <c r="I33" s="166"/>
      <c r="J33" s="166"/>
      <c r="N33" s="166"/>
      <c r="O33" s="166"/>
      <c r="P33" s="167"/>
      <c r="Q33" s="168"/>
      <c r="R33" s="167"/>
      <c r="S33" s="167"/>
      <c r="T33" s="167"/>
      <c r="U33" s="167"/>
      <c r="V33" s="167"/>
      <c r="W33" s="167"/>
      <c r="X33" s="167"/>
      <c r="Y33" s="169"/>
      <c r="Z33" s="169"/>
      <c r="AA33" s="167"/>
      <c r="AB33" s="167"/>
      <c r="AC33" s="167"/>
      <c r="AD33" s="167"/>
      <c r="AE33" s="167"/>
      <c r="AF33" s="167"/>
      <c r="AG33" s="169"/>
      <c r="AH33" s="167"/>
      <c r="AI33" s="168"/>
      <c r="AJ33" s="168"/>
      <c r="AK33" s="168"/>
      <c r="AL33" s="148"/>
      <c r="AM33" s="168"/>
      <c r="AN33" s="148"/>
      <c r="AO33" s="148"/>
      <c r="AP33" s="148"/>
      <c r="AQ33" s="165"/>
      <c r="AR33" s="165"/>
      <c r="AS33" s="159"/>
      <c r="AT33" s="160"/>
      <c r="AU33" s="161"/>
      <c r="AV33" s="161"/>
      <c r="AW33" s="161"/>
      <c r="AX33" s="162"/>
      <c r="AY33" s="163"/>
      <c r="AZ33" s="161"/>
      <c r="BA33" s="161"/>
      <c r="BB33" s="164"/>
      <c r="BC33" s="164"/>
      <c r="BD33" s="164"/>
      <c r="BE33" s="161"/>
      <c r="BF33" s="161"/>
      <c r="BG33" s="161"/>
      <c r="BH33" s="161"/>
      <c r="BI33" s="161"/>
      <c r="BJ33" s="159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57"/>
      <c r="BY33" s="157"/>
      <c r="BZ33" s="158"/>
      <c r="CA33" s="157"/>
      <c r="CB33" s="166"/>
      <c r="CC33" s="157"/>
      <c r="CD33" s="158"/>
      <c r="CE33" s="158"/>
      <c r="CF33" s="158"/>
      <c r="CG33" s="158"/>
      <c r="CH33" s="158"/>
      <c r="CI33" s="158"/>
      <c r="CJ33" s="158"/>
      <c r="CK33" s="158"/>
    </row>
    <row r="34" spans="1:89">
      <c r="A34" s="166"/>
      <c r="C34" s="166"/>
      <c r="D34" s="166"/>
      <c r="E34" s="166"/>
      <c r="F34" s="166"/>
      <c r="G34" s="166"/>
      <c r="I34" s="166"/>
      <c r="J34" s="166"/>
      <c r="N34" s="166"/>
      <c r="O34" s="166"/>
      <c r="P34" s="167"/>
      <c r="Q34" s="168"/>
      <c r="R34" s="167"/>
      <c r="S34" s="167"/>
      <c r="T34" s="167"/>
      <c r="U34" s="167"/>
      <c r="V34" s="167"/>
      <c r="W34" s="167"/>
      <c r="X34" s="167"/>
      <c r="Y34" s="169"/>
      <c r="Z34" s="169"/>
      <c r="AA34" s="167"/>
      <c r="AB34" s="167"/>
      <c r="AC34" s="167"/>
      <c r="AD34" s="167"/>
      <c r="AE34" s="167"/>
      <c r="AF34" s="167"/>
      <c r="AG34" s="169"/>
      <c r="AH34" s="167"/>
      <c r="AI34" s="168"/>
      <c r="AJ34" s="168"/>
      <c r="AK34" s="168"/>
      <c r="AL34" s="148"/>
      <c r="AM34" s="168"/>
      <c r="AN34" s="148"/>
      <c r="AO34" s="148"/>
      <c r="AP34" s="148"/>
      <c r="AQ34" s="165"/>
      <c r="AR34" s="165"/>
      <c r="AS34" s="159"/>
      <c r="AT34" s="160"/>
      <c r="AU34" s="161"/>
      <c r="AV34" s="161"/>
      <c r="AW34" s="161"/>
      <c r="AX34" s="162"/>
      <c r="AY34" s="163"/>
      <c r="AZ34" s="161"/>
      <c r="BA34" s="161"/>
      <c r="BB34" s="164"/>
      <c r="BC34" s="164"/>
      <c r="BD34" s="164"/>
      <c r="BE34" s="161"/>
      <c r="BF34" s="161"/>
      <c r="BG34" s="161"/>
      <c r="BH34" s="161"/>
      <c r="BI34" s="161"/>
      <c r="BJ34" s="159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57"/>
      <c r="BY34" s="157"/>
      <c r="BZ34" s="158"/>
      <c r="CA34" s="157"/>
      <c r="CB34" s="166"/>
      <c r="CC34" s="157"/>
      <c r="CD34" s="158"/>
      <c r="CE34" s="158"/>
      <c r="CF34" s="158"/>
      <c r="CG34" s="158"/>
      <c r="CH34" s="158"/>
      <c r="CI34" s="158"/>
      <c r="CJ34" s="158"/>
      <c r="CK34" s="158"/>
    </row>
    <row r="35" spans="1:89">
      <c r="A35" s="166"/>
      <c r="C35" s="166"/>
      <c r="D35" s="166"/>
      <c r="E35" s="166"/>
      <c r="F35" s="166"/>
      <c r="G35" s="166"/>
      <c r="I35" s="166"/>
      <c r="J35" s="166"/>
      <c r="N35" s="166"/>
      <c r="O35" s="166"/>
      <c r="P35" s="167"/>
      <c r="Q35" s="168"/>
      <c r="R35" s="167"/>
      <c r="S35" s="167"/>
      <c r="T35" s="167"/>
      <c r="U35" s="167"/>
      <c r="V35" s="167"/>
      <c r="W35" s="167"/>
      <c r="X35" s="167"/>
      <c r="Y35" s="169"/>
      <c r="Z35" s="169"/>
      <c r="AA35" s="167"/>
      <c r="AB35" s="167"/>
      <c r="AC35" s="167"/>
      <c r="AD35" s="167"/>
      <c r="AE35" s="167"/>
      <c r="AF35" s="167"/>
      <c r="AG35" s="169"/>
      <c r="AH35" s="167"/>
      <c r="AI35" s="168"/>
      <c r="AJ35" s="168"/>
      <c r="AK35" s="168"/>
      <c r="AL35" s="148"/>
      <c r="AM35" s="168"/>
      <c r="AN35" s="148"/>
      <c r="AO35" s="148"/>
      <c r="AP35" s="148"/>
      <c r="AQ35" s="165"/>
      <c r="AR35" s="165"/>
      <c r="AS35" s="159"/>
      <c r="AT35" s="160"/>
      <c r="AU35" s="161"/>
      <c r="AV35" s="161"/>
      <c r="AW35" s="161"/>
      <c r="AX35" s="162"/>
      <c r="AY35" s="163"/>
      <c r="AZ35" s="161"/>
      <c r="BA35" s="161"/>
      <c r="BB35" s="164"/>
      <c r="BC35" s="164"/>
      <c r="BD35" s="164"/>
      <c r="BE35" s="161"/>
      <c r="BF35" s="161"/>
      <c r="BG35" s="161"/>
      <c r="BH35" s="161"/>
      <c r="BI35" s="161"/>
      <c r="BJ35" s="159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57"/>
      <c r="BY35" s="157"/>
      <c r="BZ35" s="158"/>
      <c r="CA35" s="157"/>
      <c r="CB35" s="166"/>
      <c r="CC35" s="157"/>
      <c r="CD35" s="158"/>
      <c r="CE35" s="158"/>
      <c r="CF35" s="158"/>
      <c r="CG35" s="158"/>
      <c r="CH35" s="158"/>
      <c r="CI35" s="158"/>
      <c r="CJ35" s="158"/>
      <c r="CK35" s="158"/>
    </row>
    <row r="36" spans="1:89">
      <c r="A36" s="166"/>
      <c r="C36" s="166"/>
      <c r="D36" s="166"/>
      <c r="E36" s="166"/>
      <c r="F36" s="166"/>
      <c r="G36" s="166"/>
      <c r="I36" s="166"/>
      <c r="J36" s="166"/>
      <c r="N36" s="166"/>
      <c r="O36" s="166"/>
      <c r="P36" s="167"/>
      <c r="Q36" s="168"/>
      <c r="R36" s="167"/>
      <c r="S36" s="167"/>
      <c r="T36" s="167"/>
      <c r="U36" s="167"/>
      <c r="V36" s="167"/>
      <c r="W36" s="167"/>
      <c r="X36" s="167"/>
      <c r="Y36" s="169"/>
      <c r="Z36" s="169"/>
      <c r="AA36" s="167"/>
      <c r="AB36" s="167"/>
      <c r="AC36" s="167"/>
      <c r="AD36" s="167"/>
      <c r="AE36" s="167"/>
      <c r="AF36" s="167"/>
      <c r="AG36" s="169"/>
      <c r="AH36" s="167"/>
      <c r="AI36" s="168"/>
      <c r="AJ36" s="168"/>
      <c r="AK36" s="168"/>
      <c r="AL36" s="148"/>
      <c r="AM36" s="168"/>
      <c r="AN36" s="148"/>
      <c r="AO36" s="148"/>
      <c r="AP36" s="148"/>
      <c r="AQ36" s="165"/>
      <c r="AR36" s="165"/>
      <c r="AS36" s="159"/>
      <c r="AT36" s="160"/>
      <c r="AU36" s="161"/>
      <c r="AV36" s="161"/>
      <c r="AW36" s="161"/>
      <c r="AX36" s="162"/>
      <c r="AY36" s="163"/>
      <c r="AZ36" s="161"/>
      <c r="BA36" s="161"/>
      <c r="BB36" s="164"/>
      <c r="BC36" s="164"/>
      <c r="BD36" s="164"/>
      <c r="BE36" s="161"/>
      <c r="BF36" s="161"/>
      <c r="BG36" s="161"/>
      <c r="BH36" s="161"/>
      <c r="BI36" s="161"/>
      <c r="BJ36" s="159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57"/>
      <c r="BY36" s="157"/>
      <c r="BZ36" s="158"/>
      <c r="CA36" s="157"/>
      <c r="CB36" s="166"/>
      <c r="CC36" s="157"/>
      <c r="CD36" s="158"/>
      <c r="CE36" s="158"/>
      <c r="CF36" s="158"/>
      <c r="CG36" s="158"/>
      <c r="CH36" s="158"/>
      <c r="CI36" s="158"/>
      <c r="CJ36" s="158"/>
      <c r="CK36" s="158"/>
    </row>
    <row r="37" spans="1:89">
      <c r="A37" s="166"/>
      <c r="C37" s="166"/>
      <c r="D37" s="166"/>
      <c r="E37" s="166"/>
      <c r="F37" s="166"/>
      <c r="G37" s="166"/>
      <c r="I37" s="166"/>
      <c r="J37" s="166"/>
      <c r="N37" s="166"/>
      <c r="O37" s="166"/>
      <c r="P37" s="167"/>
      <c r="Q37" s="168"/>
      <c r="R37" s="167"/>
      <c r="S37" s="167"/>
      <c r="T37" s="167"/>
      <c r="U37" s="167"/>
      <c r="V37" s="167"/>
      <c r="W37" s="167"/>
      <c r="X37" s="167"/>
      <c r="Y37" s="169"/>
      <c r="Z37" s="169"/>
      <c r="AA37" s="167"/>
      <c r="AB37" s="167"/>
      <c r="AC37" s="167"/>
      <c r="AD37" s="167"/>
      <c r="AE37" s="167"/>
      <c r="AF37" s="167"/>
      <c r="AG37" s="169"/>
      <c r="AH37" s="167"/>
      <c r="AI37" s="168"/>
      <c r="AJ37" s="168"/>
      <c r="AK37" s="168"/>
      <c r="AL37" s="148"/>
      <c r="AM37" s="168"/>
      <c r="AN37" s="148"/>
      <c r="AO37" s="148"/>
      <c r="AP37" s="148"/>
      <c r="AQ37" s="165"/>
      <c r="AR37" s="165"/>
      <c r="AS37" s="159"/>
      <c r="AT37" s="160"/>
      <c r="AU37" s="161"/>
      <c r="AV37" s="161"/>
      <c r="AW37" s="161"/>
      <c r="AX37" s="162"/>
      <c r="AY37" s="163"/>
      <c r="AZ37" s="161"/>
      <c r="BA37" s="161"/>
      <c r="BB37" s="164"/>
      <c r="BC37" s="164"/>
      <c r="BD37" s="164"/>
      <c r="BE37" s="161"/>
      <c r="BF37" s="161"/>
      <c r="BG37" s="161"/>
      <c r="BH37" s="161"/>
      <c r="BI37" s="161"/>
      <c r="BJ37" s="159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57"/>
      <c r="BY37" s="157"/>
      <c r="BZ37" s="158"/>
      <c r="CA37" s="157"/>
      <c r="CB37" s="166"/>
      <c r="CC37" s="157"/>
      <c r="CD37" s="158"/>
      <c r="CE37" s="158"/>
      <c r="CF37" s="158"/>
      <c r="CG37" s="158"/>
      <c r="CH37" s="158"/>
      <c r="CI37" s="158"/>
      <c r="CJ37" s="158"/>
      <c r="CK37" s="158"/>
    </row>
    <row r="38" spans="1:89">
      <c r="A38" s="166"/>
      <c r="C38" s="166"/>
      <c r="D38" s="166"/>
      <c r="E38" s="166"/>
      <c r="F38" s="166"/>
      <c r="G38" s="166"/>
      <c r="I38" s="166"/>
      <c r="J38" s="166"/>
      <c r="N38" s="166"/>
      <c r="O38" s="166"/>
      <c r="P38" s="167"/>
      <c r="Q38" s="168"/>
      <c r="R38" s="167"/>
      <c r="S38" s="167"/>
      <c r="T38" s="167"/>
      <c r="U38" s="167"/>
      <c r="V38" s="167"/>
      <c r="W38" s="167"/>
      <c r="X38" s="167"/>
      <c r="Y38" s="169"/>
      <c r="Z38" s="169"/>
      <c r="AA38" s="167"/>
      <c r="AB38" s="167"/>
      <c r="AC38" s="167"/>
      <c r="AD38" s="167"/>
      <c r="AE38" s="167"/>
      <c r="AF38" s="167"/>
      <c r="AG38" s="169"/>
      <c r="AH38" s="167"/>
      <c r="AI38" s="168"/>
      <c r="AJ38" s="168"/>
      <c r="AK38" s="168"/>
      <c r="AL38" s="148"/>
      <c r="AM38" s="168"/>
      <c r="AN38" s="148"/>
      <c r="AO38" s="148"/>
      <c r="AP38" s="148"/>
      <c r="AQ38" s="165"/>
      <c r="AR38" s="165"/>
      <c r="AS38" s="159"/>
      <c r="AT38" s="160"/>
      <c r="AU38" s="161"/>
      <c r="AV38" s="161"/>
      <c r="AW38" s="161"/>
      <c r="AX38" s="162"/>
      <c r="AY38" s="163"/>
      <c r="AZ38" s="161"/>
      <c r="BA38" s="161"/>
      <c r="BB38" s="164"/>
      <c r="BC38" s="164"/>
      <c r="BD38" s="164"/>
      <c r="BE38" s="161"/>
      <c r="BF38" s="161"/>
      <c r="BG38" s="161"/>
      <c r="BH38" s="161"/>
      <c r="BI38" s="161"/>
      <c r="BJ38" s="159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57"/>
      <c r="BY38" s="157"/>
      <c r="BZ38" s="158"/>
      <c r="CA38" s="157"/>
      <c r="CB38" s="166"/>
      <c r="CC38" s="157"/>
      <c r="CD38" s="158"/>
      <c r="CE38" s="158"/>
      <c r="CF38" s="158"/>
      <c r="CG38" s="158"/>
      <c r="CH38" s="158"/>
      <c r="CI38" s="158"/>
      <c r="CJ38" s="158"/>
      <c r="CK38" s="158"/>
    </row>
    <row r="39" spans="1:89">
      <c r="A39" s="166"/>
      <c r="C39" s="166"/>
      <c r="D39" s="166"/>
      <c r="E39" s="166"/>
      <c r="F39" s="166"/>
      <c r="G39" s="166"/>
      <c r="I39" s="166"/>
      <c r="J39" s="166"/>
      <c r="N39" s="166"/>
      <c r="O39" s="166"/>
      <c r="P39" s="167"/>
      <c r="Q39" s="168"/>
      <c r="R39" s="167"/>
      <c r="S39" s="167"/>
      <c r="T39" s="167"/>
      <c r="U39" s="167"/>
      <c r="V39" s="167"/>
      <c r="W39" s="167"/>
      <c r="X39" s="167"/>
      <c r="Y39" s="169"/>
      <c r="Z39" s="169"/>
      <c r="AA39" s="167"/>
      <c r="AB39" s="167"/>
      <c r="AC39" s="167"/>
      <c r="AD39" s="167"/>
      <c r="AE39" s="167"/>
      <c r="AF39" s="167"/>
      <c r="AG39" s="169"/>
      <c r="AH39" s="167"/>
      <c r="AI39" s="168"/>
      <c r="AJ39" s="168"/>
      <c r="AK39" s="168"/>
      <c r="AL39" s="148"/>
      <c r="AM39" s="168"/>
      <c r="AN39" s="148"/>
      <c r="AO39" s="148"/>
      <c r="AP39" s="148"/>
      <c r="AQ39" s="165"/>
      <c r="AR39" s="165"/>
      <c r="AS39" s="159"/>
      <c r="AT39" s="160"/>
      <c r="AU39" s="161"/>
      <c r="AV39" s="161"/>
      <c r="AW39" s="161"/>
      <c r="AX39" s="162"/>
      <c r="AY39" s="163"/>
      <c r="AZ39" s="161"/>
      <c r="BA39" s="161"/>
      <c r="BB39" s="164"/>
      <c r="BC39" s="164"/>
      <c r="BD39" s="164"/>
      <c r="BE39" s="161"/>
      <c r="BF39" s="161"/>
      <c r="BG39" s="161"/>
      <c r="BH39" s="161"/>
      <c r="BI39" s="161"/>
      <c r="BJ39" s="159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57"/>
      <c r="BY39" s="157"/>
      <c r="BZ39" s="158"/>
      <c r="CA39" s="157"/>
      <c r="CB39" s="166"/>
      <c r="CC39" s="157"/>
      <c r="CD39" s="158"/>
      <c r="CE39" s="158"/>
      <c r="CF39" s="158"/>
      <c r="CG39" s="158"/>
      <c r="CH39" s="158"/>
      <c r="CI39" s="158"/>
      <c r="CJ39" s="158"/>
      <c r="CK39" s="158"/>
    </row>
    <row r="40" spans="1:89">
      <c r="A40" s="166"/>
      <c r="C40" s="166"/>
      <c r="D40" s="166"/>
      <c r="E40" s="166"/>
      <c r="F40" s="166"/>
      <c r="G40" s="166"/>
      <c r="I40" s="166"/>
      <c r="J40" s="166"/>
      <c r="N40" s="166"/>
      <c r="O40" s="166"/>
      <c r="P40" s="167"/>
      <c r="Q40" s="168"/>
      <c r="R40" s="167"/>
      <c r="S40" s="167"/>
      <c r="T40" s="167"/>
      <c r="U40" s="167"/>
      <c r="V40" s="167"/>
      <c r="W40" s="167"/>
      <c r="X40" s="167"/>
      <c r="Y40" s="169"/>
      <c r="Z40" s="169"/>
      <c r="AA40" s="167"/>
      <c r="AB40" s="167"/>
      <c r="AC40" s="167"/>
      <c r="AD40" s="167"/>
      <c r="AE40" s="167"/>
      <c r="AF40" s="167"/>
      <c r="AG40" s="169"/>
      <c r="AH40" s="167"/>
      <c r="AI40" s="168"/>
      <c r="AJ40" s="168"/>
      <c r="AK40" s="168"/>
      <c r="AL40" s="148"/>
      <c r="AM40" s="168"/>
      <c r="AN40" s="148"/>
      <c r="AO40" s="148"/>
      <c r="AP40" s="148"/>
      <c r="AQ40" s="165"/>
      <c r="AR40" s="165"/>
      <c r="AS40" s="159"/>
      <c r="AT40" s="160"/>
      <c r="AU40" s="161"/>
      <c r="AV40" s="161"/>
      <c r="AW40" s="161"/>
      <c r="AX40" s="162"/>
      <c r="AY40" s="163"/>
      <c r="AZ40" s="161"/>
      <c r="BA40" s="161"/>
      <c r="BB40" s="164"/>
      <c r="BC40" s="164"/>
      <c r="BD40" s="164"/>
      <c r="BE40" s="161"/>
      <c r="BF40" s="161"/>
      <c r="BG40" s="161"/>
      <c r="BH40" s="161"/>
      <c r="BI40" s="161"/>
      <c r="BJ40" s="159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57"/>
      <c r="BY40" s="157"/>
      <c r="BZ40" s="158"/>
      <c r="CA40" s="157"/>
      <c r="CB40" s="166"/>
      <c r="CC40" s="157"/>
      <c r="CD40" s="158"/>
      <c r="CE40" s="158"/>
      <c r="CF40" s="158"/>
      <c r="CG40" s="158"/>
      <c r="CH40" s="158"/>
      <c r="CI40" s="158"/>
      <c r="CJ40" s="158"/>
      <c r="CK40" s="158"/>
    </row>
    <row r="41" spans="1:89">
      <c r="A41" s="166"/>
      <c r="C41" s="166"/>
      <c r="D41" s="166"/>
      <c r="E41" s="166"/>
      <c r="F41" s="166"/>
      <c r="G41" s="166"/>
      <c r="I41" s="166"/>
      <c r="J41" s="166"/>
      <c r="N41" s="166"/>
      <c r="O41" s="166"/>
      <c r="P41" s="167"/>
      <c r="Q41" s="168"/>
      <c r="R41" s="167"/>
      <c r="S41" s="167"/>
      <c r="T41" s="167"/>
      <c r="U41" s="167"/>
      <c r="V41" s="167"/>
      <c r="W41" s="167"/>
      <c r="X41" s="167"/>
      <c r="Y41" s="169"/>
      <c r="Z41" s="169"/>
      <c r="AA41" s="167"/>
      <c r="AB41" s="167"/>
      <c r="AC41" s="167"/>
      <c r="AD41" s="167"/>
      <c r="AE41" s="167"/>
      <c r="AF41" s="167"/>
      <c r="AG41" s="169"/>
      <c r="AH41" s="167"/>
      <c r="AI41" s="168"/>
      <c r="AJ41" s="168"/>
      <c r="AK41" s="168"/>
      <c r="AL41" s="148"/>
      <c r="AM41" s="168"/>
      <c r="AN41" s="148"/>
      <c r="AO41" s="148"/>
      <c r="AP41" s="148"/>
      <c r="AQ41" s="165"/>
      <c r="AR41" s="165"/>
      <c r="AS41" s="159"/>
      <c r="AT41" s="160"/>
      <c r="AU41" s="161"/>
      <c r="AV41" s="161"/>
      <c r="AW41" s="161"/>
      <c r="AX41" s="162"/>
      <c r="AY41" s="163"/>
      <c r="AZ41" s="161"/>
      <c r="BA41" s="161"/>
      <c r="BB41" s="164"/>
      <c r="BC41" s="164"/>
      <c r="BD41" s="164"/>
      <c r="BE41" s="161"/>
      <c r="BF41" s="161"/>
      <c r="BG41" s="161"/>
      <c r="BH41" s="161"/>
      <c r="BI41" s="161"/>
      <c r="BJ41" s="159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57"/>
      <c r="BY41" s="157"/>
      <c r="BZ41" s="158"/>
      <c r="CA41" s="157"/>
      <c r="CB41" s="166"/>
      <c r="CC41" s="157"/>
      <c r="CD41" s="158"/>
      <c r="CE41" s="158"/>
      <c r="CF41" s="158"/>
      <c r="CG41" s="158"/>
      <c r="CH41" s="158"/>
      <c r="CI41" s="158"/>
      <c r="CJ41" s="158"/>
      <c r="CK41" s="158"/>
    </row>
    <row r="42" spans="1:89">
      <c r="A42" s="166"/>
      <c r="C42" s="166"/>
      <c r="D42" s="166"/>
      <c r="E42" s="166"/>
      <c r="F42" s="166"/>
      <c r="G42" s="166"/>
      <c r="I42" s="166"/>
      <c r="J42" s="166"/>
      <c r="N42" s="166"/>
      <c r="O42" s="166"/>
      <c r="P42" s="167"/>
      <c r="Q42" s="168"/>
      <c r="R42" s="167"/>
      <c r="S42" s="167"/>
      <c r="T42" s="167"/>
      <c r="U42" s="167"/>
      <c r="V42" s="167"/>
      <c r="W42" s="167"/>
      <c r="X42" s="167"/>
      <c r="Y42" s="169"/>
      <c r="Z42" s="169"/>
      <c r="AA42" s="167"/>
      <c r="AB42" s="167"/>
      <c r="AC42" s="167"/>
      <c r="AD42" s="167"/>
      <c r="AE42" s="167"/>
      <c r="AF42" s="167"/>
      <c r="AG42" s="169"/>
      <c r="AH42" s="167"/>
      <c r="AI42" s="168"/>
      <c r="AJ42" s="168"/>
      <c r="AK42" s="168"/>
      <c r="AL42" s="148"/>
      <c r="AM42" s="168"/>
      <c r="AN42" s="148"/>
      <c r="AO42" s="148"/>
      <c r="AP42" s="148"/>
      <c r="AQ42" s="165"/>
      <c r="AR42" s="165"/>
      <c r="AS42" s="159"/>
      <c r="AT42" s="160"/>
      <c r="AU42" s="161"/>
      <c r="AV42" s="161"/>
      <c r="AW42" s="161"/>
      <c r="AX42" s="162"/>
      <c r="AY42" s="163"/>
      <c r="AZ42" s="161"/>
      <c r="BA42" s="161"/>
      <c r="BB42" s="164"/>
      <c r="BC42" s="164"/>
      <c r="BD42" s="164"/>
      <c r="BE42" s="161"/>
      <c r="BF42" s="161"/>
      <c r="BG42" s="161"/>
      <c r="BH42" s="161"/>
      <c r="BI42" s="161"/>
      <c r="BJ42" s="159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57"/>
      <c r="BY42" s="157"/>
      <c r="BZ42" s="158"/>
      <c r="CA42" s="157"/>
      <c r="CB42" s="166"/>
      <c r="CC42" s="157"/>
      <c r="CD42" s="158"/>
      <c r="CE42" s="158"/>
      <c r="CF42" s="158"/>
      <c r="CG42" s="158"/>
      <c r="CH42" s="158"/>
      <c r="CI42" s="158"/>
      <c r="CJ42" s="158"/>
      <c r="CK42" s="158"/>
    </row>
    <row r="43" spans="1:89">
      <c r="A43" s="166"/>
      <c r="C43" s="166"/>
      <c r="D43" s="166"/>
      <c r="E43" s="166"/>
      <c r="F43" s="166"/>
      <c r="G43" s="166"/>
      <c r="I43" s="166"/>
      <c r="J43" s="166"/>
      <c r="N43" s="166"/>
      <c r="O43" s="166"/>
      <c r="P43" s="167"/>
      <c r="Q43" s="168"/>
      <c r="R43" s="167"/>
      <c r="S43" s="167"/>
      <c r="T43" s="167"/>
      <c r="U43" s="167"/>
      <c r="V43" s="167"/>
      <c r="W43" s="167"/>
      <c r="X43" s="167"/>
      <c r="Y43" s="169"/>
      <c r="Z43" s="169"/>
      <c r="AA43" s="167"/>
      <c r="AB43" s="167"/>
      <c r="AC43" s="167"/>
      <c r="AD43" s="167"/>
      <c r="AE43" s="167"/>
      <c r="AF43" s="167"/>
      <c r="AG43" s="169"/>
      <c r="AH43" s="167"/>
      <c r="AI43" s="168"/>
      <c r="AJ43" s="168"/>
      <c r="AK43" s="168"/>
      <c r="AL43" s="148"/>
      <c r="AM43" s="168"/>
      <c r="AN43" s="148"/>
      <c r="AO43" s="148"/>
      <c r="AP43" s="148"/>
      <c r="AQ43" s="165"/>
      <c r="AR43" s="165"/>
      <c r="AS43" s="159"/>
      <c r="AT43" s="160"/>
      <c r="AU43" s="161"/>
      <c r="AV43" s="161"/>
      <c r="AW43" s="161"/>
      <c r="AX43" s="162"/>
      <c r="AY43" s="163"/>
      <c r="AZ43" s="161"/>
      <c r="BA43" s="161"/>
      <c r="BB43" s="164"/>
      <c r="BC43" s="164"/>
      <c r="BD43" s="164"/>
      <c r="BE43" s="161"/>
      <c r="BF43" s="161"/>
      <c r="BG43" s="161"/>
      <c r="BH43" s="161"/>
      <c r="BI43" s="161"/>
      <c r="BJ43" s="159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57"/>
      <c r="BY43" s="157"/>
      <c r="BZ43" s="158"/>
      <c r="CA43" s="157"/>
      <c r="CB43" s="166"/>
      <c r="CC43" s="157"/>
      <c r="CD43" s="158"/>
      <c r="CE43" s="158"/>
      <c r="CF43" s="158"/>
      <c r="CG43" s="158"/>
      <c r="CH43" s="158"/>
      <c r="CI43" s="158"/>
      <c r="CJ43" s="158"/>
      <c r="CK43" s="158"/>
    </row>
    <row r="44" spans="1:89">
      <c r="A44" s="166"/>
      <c r="C44" s="166"/>
      <c r="D44" s="166"/>
      <c r="E44" s="166"/>
      <c r="F44" s="166"/>
      <c r="G44" s="166"/>
      <c r="I44" s="166"/>
      <c r="J44" s="166"/>
      <c r="N44" s="166"/>
      <c r="O44" s="166"/>
      <c r="P44" s="167"/>
      <c r="Q44" s="168"/>
      <c r="R44" s="167"/>
      <c r="S44" s="167"/>
      <c r="T44" s="167"/>
      <c r="U44" s="167"/>
      <c r="V44" s="167"/>
      <c r="W44" s="167"/>
      <c r="X44" s="167"/>
      <c r="Y44" s="169"/>
      <c r="Z44" s="169"/>
      <c r="AA44" s="167"/>
      <c r="AB44" s="167"/>
      <c r="AC44" s="167"/>
      <c r="AD44" s="167"/>
      <c r="AE44" s="167"/>
      <c r="AF44" s="167"/>
      <c r="AG44" s="169"/>
      <c r="AH44" s="167"/>
      <c r="AI44" s="168"/>
      <c r="AJ44" s="168"/>
      <c r="AK44" s="168"/>
      <c r="AL44" s="148"/>
      <c r="AM44" s="168"/>
      <c r="AN44" s="148"/>
      <c r="AO44" s="148"/>
      <c r="AP44" s="148"/>
      <c r="AQ44" s="165"/>
      <c r="AR44" s="165"/>
      <c r="AS44" s="159"/>
      <c r="AT44" s="160"/>
      <c r="AU44" s="161"/>
      <c r="AV44" s="161"/>
      <c r="AW44" s="161"/>
      <c r="AX44" s="162"/>
      <c r="AY44" s="163"/>
      <c r="AZ44" s="161"/>
      <c r="BA44" s="161"/>
      <c r="BB44" s="164"/>
      <c r="BC44" s="164"/>
      <c r="BD44" s="164"/>
      <c r="BE44" s="161"/>
      <c r="BF44" s="161"/>
      <c r="BG44" s="161"/>
      <c r="BH44" s="161"/>
      <c r="BI44" s="161"/>
      <c r="BJ44" s="159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57"/>
      <c r="BY44" s="157"/>
      <c r="BZ44" s="158"/>
      <c r="CA44" s="157"/>
      <c r="CB44" s="166"/>
      <c r="CC44" s="157"/>
      <c r="CD44" s="158"/>
      <c r="CE44" s="158"/>
      <c r="CF44" s="158"/>
      <c r="CG44" s="158"/>
      <c r="CH44" s="158"/>
      <c r="CI44" s="158"/>
      <c r="CJ44" s="158"/>
      <c r="CK44" s="158"/>
    </row>
    <row r="45" spans="1:89">
      <c r="A45" s="166"/>
      <c r="C45" s="166"/>
      <c r="D45" s="166"/>
      <c r="E45" s="166"/>
      <c r="F45" s="166"/>
      <c r="G45" s="166"/>
      <c r="I45" s="166"/>
      <c r="J45" s="166"/>
      <c r="N45" s="166"/>
      <c r="O45" s="166"/>
      <c r="P45" s="167"/>
      <c r="Q45" s="168"/>
      <c r="R45" s="167"/>
      <c r="S45" s="167"/>
      <c r="T45" s="167"/>
      <c r="U45" s="167"/>
      <c r="V45" s="167"/>
      <c r="W45" s="167"/>
      <c r="X45" s="167"/>
      <c r="Y45" s="169"/>
      <c r="Z45" s="169"/>
      <c r="AA45" s="167"/>
      <c r="AB45" s="167"/>
      <c r="AC45" s="167"/>
      <c r="AD45" s="167"/>
      <c r="AE45" s="167"/>
      <c r="AF45" s="167"/>
      <c r="AG45" s="169"/>
      <c r="AH45" s="167"/>
      <c r="AI45" s="168"/>
      <c r="AJ45" s="168"/>
      <c r="AK45" s="168"/>
      <c r="AL45" s="148"/>
      <c r="AM45" s="168"/>
      <c r="AN45" s="148"/>
      <c r="AO45" s="148"/>
      <c r="AP45" s="148"/>
      <c r="AQ45" s="165"/>
      <c r="AR45" s="165"/>
      <c r="AS45" s="159"/>
      <c r="AT45" s="160"/>
      <c r="AU45" s="161"/>
      <c r="AV45" s="161"/>
      <c r="AW45" s="161"/>
      <c r="AX45" s="162"/>
      <c r="AY45" s="163"/>
      <c r="AZ45" s="161"/>
      <c r="BA45" s="161"/>
      <c r="BB45" s="164"/>
      <c r="BC45" s="164"/>
      <c r="BD45" s="164"/>
      <c r="BE45" s="161"/>
      <c r="BF45" s="161"/>
      <c r="BG45" s="161"/>
      <c r="BH45" s="161"/>
      <c r="BI45" s="161"/>
      <c r="BJ45" s="159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57"/>
      <c r="BY45" s="157"/>
      <c r="BZ45" s="158"/>
      <c r="CA45" s="157"/>
      <c r="CB45" s="166"/>
      <c r="CC45" s="157"/>
      <c r="CD45" s="158"/>
      <c r="CE45" s="158"/>
      <c r="CF45" s="158"/>
      <c r="CG45" s="158"/>
      <c r="CH45" s="158"/>
      <c r="CI45" s="158"/>
      <c r="CJ45" s="158"/>
      <c r="CK45" s="158"/>
    </row>
    <row r="46" spans="1:89">
      <c r="A46" s="166"/>
      <c r="C46" s="166"/>
      <c r="D46" s="166"/>
      <c r="E46" s="166"/>
      <c r="F46" s="166"/>
      <c r="G46" s="166"/>
      <c r="I46" s="166"/>
      <c r="J46" s="166"/>
      <c r="N46" s="166"/>
      <c r="O46" s="166"/>
      <c r="P46" s="167"/>
      <c r="Q46" s="168"/>
      <c r="R46" s="167"/>
      <c r="S46" s="167"/>
      <c r="T46" s="167"/>
      <c r="U46" s="167"/>
      <c r="V46" s="167"/>
      <c r="W46" s="167"/>
      <c r="X46" s="167"/>
      <c r="Y46" s="169"/>
      <c r="Z46" s="169"/>
      <c r="AA46" s="167"/>
      <c r="AB46" s="167"/>
      <c r="AC46" s="167"/>
      <c r="AD46" s="167"/>
      <c r="AE46" s="167"/>
      <c r="AF46" s="167"/>
      <c r="AG46" s="169"/>
      <c r="AH46" s="167"/>
      <c r="AI46" s="168"/>
      <c r="AJ46" s="168"/>
      <c r="AK46" s="168"/>
      <c r="AL46" s="148"/>
      <c r="AM46" s="168"/>
      <c r="AN46" s="148"/>
      <c r="AO46" s="148"/>
      <c r="AP46" s="148"/>
      <c r="AQ46" s="165"/>
      <c r="AR46" s="165"/>
      <c r="AS46" s="159"/>
      <c r="AT46" s="160"/>
      <c r="AU46" s="161"/>
      <c r="AV46" s="161"/>
      <c r="AW46" s="161"/>
      <c r="AX46" s="162"/>
      <c r="AY46" s="163"/>
      <c r="AZ46" s="161"/>
      <c r="BA46" s="161"/>
      <c r="BB46" s="164"/>
      <c r="BC46" s="164"/>
      <c r="BD46" s="164"/>
      <c r="BE46" s="161"/>
      <c r="BF46" s="161"/>
      <c r="BG46" s="161"/>
      <c r="BH46" s="161"/>
      <c r="BI46" s="161"/>
      <c r="BJ46" s="159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57"/>
      <c r="BY46" s="157"/>
      <c r="BZ46" s="158"/>
      <c r="CA46" s="157"/>
      <c r="CB46" s="166"/>
      <c r="CC46" s="157"/>
      <c r="CD46" s="158"/>
      <c r="CE46" s="158"/>
      <c r="CF46" s="158"/>
      <c r="CG46" s="158"/>
      <c r="CH46" s="158"/>
      <c r="CI46" s="158"/>
      <c r="CJ46" s="158"/>
      <c r="CK46" s="158"/>
    </row>
    <row r="47" spans="1:89">
      <c r="A47" s="166"/>
      <c r="C47" s="166"/>
      <c r="D47" s="166"/>
      <c r="E47" s="166"/>
      <c r="F47" s="166"/>
      <c r="G47" s="166"/>
      <c r="I47" s="166"/>
      <c r="J47" s="166"/>
      <c r="N47" s="166"/>
      <c r="O47" s="166"/>
      <c r="P47" s="167"/>
      <c r="Q47" s="168"/>
      <c r="R47" s="167"/>
      <c r="S47" s="167"/>
      <c r="T47" s="167"/>
      <c r="U47" s="167"/>
      <c r="V47" s="167"/>
      <c r="W47" s="167"/>
      <c r="X47" s="167"/>
      <c r="Y47" s="169"/>
      <c r="Z47" s="169"/>
      <c r="AA47" s="167"/>
      <c r="AB47" s="167"/>
      <c r="AC47" s="167"/>
      <c r="AD47" s="167"/>
      <c r="AE47" s="167"/>
      <c r="AF47" s="167"/>
      <c r="AG47" s="169"/>
      <c r="AH47" s="167"/>
      <c r="AI47" s="168"/>
      <c r="AJ47" s="168"/>
      <c r="AK47" s="168"/>
      <c r="AL47" s="148"/>
      <c r="AM47" s="168"/>
      <c r="AN47" s="148"/>
      <c r="AO47" s="148"/>
      <c r="AP47" s="148"/>
      <c r="AQ47" s="165"/>
      <c r="AR47" s="165"/>
      <c r="AS47" s="159"/>
      <c r="AT47" s="160"/>
      <c r="AU47" s="161"/>
      <c r="AV47" s="161"/>
      <c r="AW47" s="161"/>
      <c r="AX47" s="162"/>
      <c r="AY47" s="163"/>
      <c r="AZ47" s="161"/>
      <c r="BA47" s="161"/>
      <c r="BB47" s="164"/>
      <c r="BC47" s="164"/>
      <c r="BD47" s="164"/>
      <c r="BE47" s="161"/>
      <c r="BF47" s="161"/>
      <c r="BG47" s="161"/>
      <c r="BH47" s="161"/>
      <c r="BI47" s="161"/>
      <c r="BJ47" s="159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57"/>
      <c r="BY47" s="157"/>
      <c r="BZ47" s="158"/>
      <c r="CA47" s="157"/>
      <c r="CB47" s="166"/>
      <c r="CC47" s="157"/>
      <c r="CD47" s="158"/>
      <c r="CE47" s="158"/>
      <c r="CF47" s="158"/>
      <c r="CG47" s="158"/>
      <c r="CH47" s="158"/>
      <c r="CI47" s="158"/>
      <c r="CJ47" s="158"/>
      <c r="CK47" s="158"/>
    </row>
    <row r="48" spans="1:89">
      <c r="A48" s="166"/>
      <c r="C48" s="166"/>
      <c r="D48" s="166"/>
      <c r="E48" s="166"/>
      <c r="F48" s="166"/>
      <c r="G48" s="166"/>
      <c r="I48" s="166"/>
      <c r="J48" s="166"/>
      <c r="N48" s="166"/>
      <c r="O48" s="166"/>
      <c r="P48" s="167"/>
      <c r="Q48" s="168"/>
      <c r="R48" s="167"/>
      <c r="S48" s="167"/>
      <c r="T48" s="167"/>
      <c r="U48" s="167"/>
      <c r="V48" s="167"/>
      <c r="W48" s="167"/>
      <c r="X48" s="167"/>
      <c r="Y48" s="169"/>
      <c r="Z48" s="169"/>
      <c r="AA48" s="167"/>
      <c r="AB48" s="167"/>
      <c r="AC48" s="167"/>
      <c r="AD48" s="167"/>
      <c r="AE48" s="167"/>
      <c r="AF48" s="167"/>
      <c r="AG48" s="169"/>
      <c r="AH48" s="167"/>
      <c r="AI48" s="168"/>
      <c r="AJ48" s="168"/>
      <c r="AK48" s="168"/>
      <c r="AL48" s="148"/>
      <c r="AM48" s="168"/>
      <c r="AN48" s="148"/>
      <c r="AO48" s="148"/>
      <c r="AP48" s="148"/>
      <c r="AQ48" s="165"/>
      <c r="AR48" s="165"/>
      <c r="AS48" s="159"/>
      <c r="AT48" s="160"/>
      <c r="AU48" s="161"/>
      <c r="AV48" s="161"/>
      <c r="AW48" s="161"/>
      <c r="AX48" s="162"/>
      <c r="AY48" s="163"/>
      <c r="AZ48" s="161"/>
      <c r="BA48" s="161"/>
      <c r="BB48" s="164"/>
      <c r="BC48" s="164"/>
      <c r="BD48" s="164"/>
      <c r="BE48" s="161"/>
      <c r="BF48" s="161"/>
      <c r="BG48" s="161"/>
      <c r="BH48" s="161"/>
      <c r="BI48" s="161"/>
      <c r="BJ48" s="159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57"/>
      <c r="BY48" s="157"/>
      <c r="BZ48" s="158"/>
      <c r="CA48" s="157"/>
      <c r="CB48" s="166"/>
      <c r="CC48" s="157"/>
      <c r="CD48" s="158"/>
      <c r="CE48" s="158"/>
      <c r="CF48" s="158"/>
      <c r="CG48" s="158"/>
      <c r="CH48" s="158"/>
      <c r="CI48" s="158"/>
      <c r="CJ48" s="158"/>
      <c r="CK48" s="158"/>
    </row>
    <row r="49" spans="1:89">
      <c r="A49" s="166"/>
      <c r="C49" s="166"/>
      <c r="D49" s="166"/>
      <c r="E49" s="166"/>
      <c r="F49" s="166"/>
      <c r="G49" s="166"/>
      <c r="I49" s="166"/>
      <c r="J49" s="166"/>
      <c r="N49" s="166"/>
      <c r="O49" s="166"/>
      <c r="P49" s="167"/>
      <c r="Q49" s="168"/>
      <c r="R49" s="167"/>
      <c r="S49" s="167"/>
      <c r="T49" s="167"/>
      <c r="U49" s="167"/>
      <c r="V49" s="167"/>
      <c r="W49" s="167"/>
      <c r="X49" s="167"/>
      <c r="Y49" s="169"/>
      <c r="Z49" s="169"/>
      <c r="AA49" s="167"/>
      <c r="AB49" s="167"/>
      <c r="AC49" s="167"/>
      <c r="AD49" s="167"/>
      <c r="AE49" s="167"/>
      <c r="AF49" s="167"/>
      <c r="AG49" s="169"/>
      <c r="AH49" s="167"/>
      <c r="AI49" s="168"/>
      <c r="AJ49" s="168"/>
      <c r="AK49" s="168"/>
      <c r="AL49" s="148"/>
      <c r="AM49" s="168"/>
      <c r="AN49" s="148"/>
      <c r="AO49" s="148"/>
      <c r="AP49" s="148"/>
      <c r="AQ49" s="165"/>
      <c r="AR49" s="165"/>
      <c r="AS49" s="159"/>
      <c r="AT49" s="160"/>
      <c r="AU49" s="161"/>
      <c r="AV49" s="161"/>
      <c r="AW49" s="161"/>
      <c r="AX49" s="162"/>
      <c r="AY49" s="163"/>
      <c r="AZ49" s="161"/>
      <c r="BA49" s="161"/>
      <c r="BB49" s="164"/>
      <c r="BC49" s="164"/>
      <c r="BD49" s="164"/>
      <c r="BE49" s="161"/>
      <c r="BF49" s="161"/>
      <c r="BG49" s="161"/>
      <c r="BH49" s="161"/>
      <c r="BI49" s="161"/>
      <c r="BJ49" s="159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57"/>
      <c r="BY49" s="157"/>
      <c r="BZ49" s="158"/>
      <c r="CA49" s="157"/>
      <c r="CB49" s="166"/>
      <c r="CC49" s="157"/>
      <c r="CD49" s="158"/>
      <c r="CE49" s="158"/>
      <c r="CF49" s="158"/>
      <c r="CG49" s="158"/>
      <c r="CH49" s="158"/>
      <c r="CI49" s="158"/>
      <c r="CJ49" s="158"/>
      <c r="CK49" s="158"/>
    </row>
    <row r="50" spans="1:89">
      <c r="A50" s="166"/>
      <c r="C50" s="166"/>
      <c r="D50" s="166"/>
      <c r="E50" s="166"/>
      <c r="F50" s="166"/>
      <c r="G50" s="166"/>
      <c r="I50" s="166"/>
      <c r="J50" s="166"/>
      <c r="N50" s="166"/>
      <c r="O50" s="166"/>
      <c r="P50" s="167"/>
      <c r="Q50" s="168"/>
      <c r="R50" s="167"/>
      <c r="S50" s="167"/>
      <c r="T50" s="167"/>
      <c r="U50" s="167"/>
      <c r="V50" s="167"/>
      <c r="W50" s="167"/>
      <c r="X50" s="167"/>
      <c r="Y50" s="169"/>
      <c r="Z50" s="169"/>
      <c r="AA50" s="167"/>
      <c r="AB50" s="167"/>
      <c r="AC50" s="167"/>
      <c r="AD50" s="167"/>
      <c r="AE50" s="167"/>
      <c r="AF50" s="167"/>
      <c r="AG50" s="169"/>
      <c r="AH50" s="167"/>
      <c r="AI50" s="168"/>
      <c r="AJ50" s="168"/>
      <c r="AK50" s="168"/>
      <c r="AL50" s="148"/>
      <c r="AM50" s="168"/>
      <c r="AN50" s="148"/>
      <c r="AO50" s="148"/>
      <c r="AP50" s="148"/>
      <c r="AQ50" s="165"/>
      <c r="AR50" s="165"/>
      <c r="AS50" s="159"/>
      <c r="AT50" s="160"/>
      <c r="AU50" s="161"/>
      <c r="AV50" s="161"/>
      <c r="AW50" s="161"/>
      <c r="AX50" s="162"/>
      <c r="AY50" s="163"/>
      <c r="AZ50" s="161"/>
      <c r="BA50" s="161"/>
      <c r="BB50" s="164"/>
      <c r="BC50" s="164"/>
      <c r="BD50" s="164"/>
      <c r="BE50" s="161"/>
      <c r="BF50" s="161"/>
      <c r="BG50" s="161"/>
      <c r="BH50" s="161"/>
      <c r="BI50" s="161"/>
      <c r="BJ50" s="159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57"/>
      <c r="BY50" s="157"/>
      <c r="BZ50" s="158"/>
      <c r="CA50" s="157"/>
      <c r="CB50" s="166"/>
      <c r="CC50" s="157"/>
      <c r="CD50" s="158"/>
      <c r="CE50" s="158"/>
      <c r="CF50" s="158"/>
      <c r="CG50" s="158"/>
      <c r="CH50" s="158"/>
      <c r="CI50" s="158"/>
      <c r="CJ50" s="158"/>
      <c r="CK50" s="158"/>
    </row>
    <row r="51" spans="1:89">
      <c r="A51" s="166"/>
      <c r="C51" s="166"/>
      <c r="D51" s="166"/>
      <c r="E51" s="166"/>
      <c r="F51" s="166"/>
      <c r="G51" s="166"/>
      <c r="I51" s="166"/>
      <c r="J51" s="166"/>
      <c r="N51" s="166"/>
      <c r="O51" s="166"/>
      <c r="P51" s="167"/>
      <c r="Q51" s="168"/>
      <c r="R51" s="167"/>
      <c r="S51" s="167"/>
      <c r="T51" s="167"/>
      <c r="U51" s="167"/>
      <c r="V51" s="167"/>
      <c r="W51" s="167"/>
      <c r="X51" s="167"/>
      <c r="Y51" s="169"/>
      <c r="Z51" s="169"/>
      <c r="AA51" s="167"/>
      <c r="AB51" s="167"/>
      <c r="AC51" s="167"/>
      <c r="AD51" s="167"/>
      <c r="AE51" s="167"/>
      <c r="AF51" s="167"/>
      <c r="AG51" s="169"/>
      <c r="AH51" s="167"/>
      <c r="AI51" s="168"/>
      <c r="AJ51" s="168"/>
      <c r="AK51" s="168"/>
      <c r="AL51" s="148"/>
      <c r="AM51" s="168"/>
      <c r="AN51" s="148"/>
      <c r="AO51" s="148"/>
      <c r="AP51" s="148"/>
      <c r="AQ51" s="165"/>
      <c r="AR51" s="165"/>
      <c r="AS51" s="159"/>
      <c r="AT51" s="160"/>
      <c r="AU51" s="161"/>
      <c r="AV51" s="161"/>
      <c r="AW51" s="161"/>
      <c r="AX51" s="162"/>
      <c r="AY51" s="163"/>
      <c r="AZ51" s="161"/>
      <c r="BA51" s="161"/>
      <c r="BB51" s="164"/>
      <c r="BC51" s="164"/>
      <c r="BD51" s="164"/>
      <c r="BE51" s="161"/>
      <c r="BF51" s="161"/>
      <c r="BG51" s="161"/>
      <c r="BH51" s="161"/>
      <c r="BI51" s="161"/>
      <c r="BJ51" s="159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57"/>
      <c r="BY51" s="157"/>
      <c r="BZ51" s="158"/>
      <c r="CA51" s="157"/>
      <c r="CB51" s="166"/>
      <c r="CC51" s="157"/>
      <c r="CD51" s="158"/>
      <c r="CE51" s="158"/>
      <c r="CF51" s="158"/>
      <c r="CG51" s="158"/>
      <c r="CH51" s="158"/>
      <c r="CI51" s="158"/>
      <c r="CJ51" s="158"/>
      <c r="CK51" s="158"/>
    </row>
    <row r="52" spans="1:89">
      <c r="A52" s="166"/>
      <c r="C52" s="166"/>
      <c r="D52" s="166"/>
      <c r="E52" s="166"/>
      <c r="F52" s="166"/>
      <c r="G52" s="166"/>
      <c r="I52" s="166"/>
      <c r="J52" s="166"/>
      <c r="N52" s="166"/>
      <c r="O52" s="166"/>
      <c r="P52" s="167"/>
      <c r="Q52" s="168"/>
      <c r="R52" s="167"/>
      <c r="S52" s="167"/>
      <c r="T52" s="167"/>
      <c r="U52" s="167"/>
      <c r="V52" s="167"/>
      <c r="W52" s="167"/>
      <c r="X52" s="167"/>
      <c r="Y52" s="169"/>
      <c r="Z52" s="169"/>
      <c r="AA52" s="167"/>
      <c r="AB52" s="167"/>
      <c r="AC52" s="167"/>
      <c r="AD52" s="167"/>
      <c r="AE52" s="167"/>
      <c r="AF52" s="167"/>
      <c r="AG52" s="169"/>
      <c r="AH52" s="167"/>
      <c r="AI52" s="168"/>
      <c r="AJ52" s="168"/>
      <c r="AK52" s="168"/>
      <c r="AL52" s="148"/>
      <c r="AM52" s="168"/>
      <c r="AN52" s="148"/>
      <c r="AO52" s="148"/>
      <c r="AP52" s="148"/>
      <c r="AQ52" s="165"/>
      <c r="AR52" s="165"/>
      <c r="AS52" s="159"/>
      <c r="AT52" s="160"/>
      <c r="AU52" s="161"/>
      <c r="AV52" s="161"/>
      <c r="AW52" s="161"/>
      <c r="AX52" s="162"/>
      <c r="AY52" s="163"/>
      <c r="AZ52" s="161"/>
      <c r="BA52" s="161"/>
      <c r="BB52" s="164"/>
      <c r="BC52" s="164"/>
      <c r="BD52" s="164"/>
      <c r="BE52" s="161"/>
      <c r="BF52" s="161"/>
      <c r="BG52" s="161"/>
      <c r="BH52" s="161"/>
      <c r="BI52" s="161"/>
      <c r="BJ52" s="159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57"/>
      <c r="BY52" s="157"/>
      <c r="BZ52" s="158"/>
      <c r="CA52" s="157"/>
      <c r="CB52" s="166"/>
      <c r="CC52" s="157"/>
      <c r="CD52" s="158"/>
      <c r="CE52" s="158"/>
      <c r="CF52" s="158"/>
      <c r="CG52" s="158"/>
      <c r="CH52" s="158"/>
      <c r="CI52" s="158"/>
      <c r="CJ52" s="158"/>
      <c r="CK52" s="158"/>
    </row>
    <row r="53" spans="1:89">
      <c r="A53" s="166"/>
      <c r="C53" s="166"/>
      <c r="D53" s="166"/>
      <c r="E53" s="166"/>
      <c r="F53" s="166"/>
      <c r="G53" s="166"/>
      <c r="I53" s="166"/>
      <c r="J53" s="166"/>
      <c r="N53" s="166"/>
      <c r="O53" s="166"/>
      <c r="P53" s="167"/>
      <c r="Q53" s="168"/>
      <c r="R53" s="167"/>
      <c r="S53" s="167"/>
      <c r="T53" s="167"/>
      <c r="U53" s="167"/>
      <c r="V53" s="167"/>
      <c r="W53" s="167"/>
      <c r="X53" s="167"/>
      <c r="Y53" s="169"/>
      <c r="Z53" s="169"/>
      <c r="AA53" s="167"/>
      <c r="AB53" s="167"/>
      <c r="AC53" s="167"/>
      <c r="AD53" s="167"/>
      <c r="AE53" s="167"/>
      <c r="AF53" s="167"/>
      <c r="AG53" s="169"/>
      <c r="AH53" s="167"/>
      <c r="AI53" s="168"/>
      <c r="AJ53" s="168"/>
      <c r="AK53" s="168"/>
      <c r="AL53" s="148"/>
      <c r="AM53" s="168"/>
      <c r="AN53" s="148"/>
      <c r="AO53" s="148"/>
      <c r="AP53" s="148"/>
      <c r="AQ53" s="165"/>
      <c r="AR53" s="165"/>
      <c r="AS53" s="159"/>
      <c r="AT53" s="160"/>
      <c r="AU53" s="161"/>
      <c r="AV53" s="161"/>
      <c r="AW53" s="161"/>
      <c r="AX53" s="162"/>
      <c r="AY53" s="163"/>
      <c r="AZ53" s="161"/>
      <c r="BA53" s="161"/>
      <c r="BB53" s="164"/>
      <c r="BC53" s="164"/>
      <c r="BD53" s="164"/>
      <c r="BE53" s="161"/>
      <c r="BF53" s="161"/>
      <c r="BG53" s="161"/>
      <c r="BH53" s="161"/>
      <c r="BI53" s="161"/>
      <c r="BJ53" s="159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57"/>
      <c r="BY53" s="157"/>
      <c r="BZ53" s="158"/>
      <c r="CA53" s="157"/>
      <c r="CB53" s="166"/>
      <c r="CC53" s="157"/>
      <c r="CD53" s="158"/>
      <c r="CE53" s="158"/>
      <c r="CF53" s="158"/>
      <c r="CG53" s="158"/>
      <c r="CH53" s="158"/>
      <c r="CI53" s="158"/>
      <c r="CJ53" s="158"/>
      <c r="CK53" s="158"/>
    </row>
    <row r="54" spans="1:89">
      <c r="A54" s="166"/>
      <c r="C54" s="166"/>
      <c r="D54" s="166"/>
      <c r="E54" s="166"/>
      <c r="F54" s="166"/>
      <c r="G54" s="166"/>
      <c r="I54" s="166"/>
      <c r="J54" s="166"/>
      <c r="N54" s="166"/>
      <c r="O54" s="166"/>
      <c r="P54" s="167"/>
      <c r="Q54" s="168"/>
      <c r="R54" s="167"/>
      <c r="S54" s="167"/>
      <c r="T54" s="167"/>
      <c r="U54" s="167"/>
      <c r="V54" s="167"/>
      <c r="W54" s="167"/>
      <c r="X54" s="167"/>
      <c r="Y54" s="169"/>
      <c r="Z54" s="169"/>
      <c r="AA54" s="167"/>
      <c r="AB54" s="167"/>
      <c r="AC54" s="167"/>
      <c r="AD54" s="167"/>
      <c r="AE54" s="167"/>
      <c r="AF54" s="167"/>
      <c r="AG54" s="169"/>
      <c r="AH54" s="167"/>
      <c r="AI54" s="168"/>
      <c r="AJ54" s="168"/>
      <c r="AK54" s="168"/>
      <c r="AL54" s="148"/>
      <c r="AM54" s="168"/>
      <c r="AN54" s="148"/>
      <c r="AO54" s="148"/>
      <c r="AP54" s="148"/>
      <c r="AQ54" s="165"/>
      <c r="AR54" s="165"/>
      <c r="AS54" s="159"/>
      <c r="AT54" s="160"/>
      <c r="AU54" s="161"/>
      <c r="AV54" s="161"/>
      <c r="AW54" s="161"/>
      <c r="AX54" s="162"/>
      <c r="AY54" s="163"/>
      <c r="AZ54" s="161"/>
      <c r="BA54" s="161"/>
      <c r="BB54" s="164"/>
      <c r="BC54" s="164"/>
      <c r="BD54" s="164"/>
      <c r="BE54" s="161"/>
      <c r="BF54" s="161"/>
      <c r="BG54" s="161"/>
      <c r="BH54" s="161"/>
      <c r="BI54" s="161"/>
      <c r="BJ54" s="159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57"/>
      <c r="BY54" s="157"/>
      <c r="BZ54" s="158"/>
      <c r="CA54" s="157"/>
      <c r="CB54" s="166"/>
      <c r="CC54" s="157"/>
      <c r="CD54" s="158"/>
      <c r="CE54" s="158"/>
      <c r="CF54" s="158"/>
      <c r="CG54" s="158"/>
      <c r="CH54" s="158"/>
      <c r="CI54" s="158"/>
      <c r="CJ54" s="158"/>
      <c r="CK54" s="158"/>
    </row>
    <row r="55" spans="1:89">
      <c r="A55" s="166"/>
      <c r="C55" s="166"/>
      <c r="D55" s="166"/>
      <c r="E55" s="166"/>
      <c r="F55" s="166"/>
      <c r="G55" s="166"/>
      <c r="I55" s="166"/>
      <c r="J55" s="166"/>
      <c r="N55" s="166"/>
      <c r="O55" s="166"/>
      <c r="P55" s="167"/>
      <c r="Q55" s="168"/>
      <c r="R55" s="167"/>
      <c r="S55" s="167"/>
      <c r="T55" s="167"/>
      <c r="U55" s="167"/>
      <c r="V55" s="167"/>
      <c r="W55" s="167"/>
      <c r="X55" s="167"/>
      <c r="Y55" s="169"/>
      <c r="Z55" s="169"/>
      <c r="AA55" s="167"/>
      <c r="AB55" s="167"/>
      <c r="AC55" s="167"/>
      <c r="AD55" s="167"/>
      <c r="AE55" s="167"/>
      <c r="AF55" s="167"/>
      <c r="AG55" s="169"/>
      <c r="AH55" s="167"/>
      <c r="AI55" s="168"/>
      <c r="AJ55" s="168"/>
      <c r="AK55" s="168"/>
      <c r="AL55" s="148"/>
      <c r="AM55" s="168"/>
      <c r="AN55" s="148"/>
      <c r="AO55" s="148"/>
      <c r="AP55" s="148"/>
      <c r="AQ55" s="165"/>
      <c r="AR55" s="165"/>
      <c r="AS55" s="159"/>
      <c r="AT55" s="160"/>
      <c r="AU55" s="161"/>
      <c r="AV55" s="161"/>
      <c r="AW55" s="161"/>
      <c r="AX55" s="162"/>
      <c r="AY55" s="163"/>
      <c r="AZ55" s="161"/>
      <c r="BA55" s="161"/>
      <c r="BB55" s="164"/>
      <c r="BC55" s="164"/>
      <c r="BD55" s="164"/>
      <c r="BE55" s="161"/>
      <c r="BF55" s="161"/>
      <c r="BG55" s="161"/>
      <c r="BH55" s="161"/>
      <c r="BI55" s="161"/>
      <c r="BJ55" s="159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57"/>
      <c r="BY55" s="157"/>
      <c r="BZ55" s="158"/>
      <c r="CA55" s="157"/>
      <c r="CB55" s="166"/>
      <c r="CC55" s="157"/>
      <c r="CD55" s="158"/>
      <c r="CE55" s="158"/>
      <c r="CF55" s="158"/>
      <c r="CG55" s="158"/>
      <c r="CH55" s="158"/>
      <c r="CI55" s="158"/>
      <c r="CJ55" s="158"/>
      <c r="CK55" s="158"/>
    </row>
    <row r="56" spans="1:89">
      <c r="A56" s="166"/>
      <c r="C56" s="166"/>
      <c r="D56" s="166"/>
      <c r="E56" s="166"/>
      <c r="F56" s="166"/>
      <c r="G56" s="166"/>
      <c r="I56" s="166"/>
      <c r="J56" s="166"/>
      <c r="N56" s="166"/>
      <c r="O56" s="166"/>
      <c r="P56" s="167"/>
      <c r="Q56" s="168"/>
      <c r="R56" s="167"/>
      <c r="S56" s="167"/>
      <c r="T56" s="167"/>
      <c r="U56" s="167"/>
      <c r="V56" s="167"/>
      <c r="W56" s="167"/>
      <c r="X56" s="167"/>
      <c r="Y56" s="169"/>
      <c r="Z56" s="169"/>
      <c r="AA56" s="167"/>
      <c r="AB56" s="167"/>
      <c r="AC56" s="167"/>
      <c r="AD56" s="167"/>
      <c r="AE56" s="167"/>
      <c r="AF56" s="167"/>
      <c r="AG56" s="169"/>
      <c r="AH56" s="167"/>
      <c r="AI56" s="168"/>
      <c r="AJ56" s="168"/>
      <c r="AK56" s="168"/>
      <c r="AL56" s="148"/>
      <c r="AM56" s="168"/>
      <c r="AN56" s="148"/>
      <c r="AO56" s="148"/>
      <c r="AP56" s="148"/>
      <c r="AQ56" s="165"/>
      <c r="AR56" s="165"/>
      <c r="AS56" s="159"/>
      <c r="AT56" s="160"/>
      <c r="AU56" s="161"/>
      <c r="AV56" s="161"/>
      <c r="AW56" s="161"/>
      <c r="AX56" s="162"/>
      <c r="AY56" s="163"/>
      <c r="AZ56" s="161"/>
      <c r="BA56" s="161"/>
      <c r="BB56" s="164"/>
      <c r="BC56" s="164"/>
      <c r="BD56" s="164"/>
      <c r="BE56" s="161"/>
      <c r="BF56" s="161"/>
      <c r="BG56" s="161"/>
      <c r="BH56" s="161"/>
      <c r="BI56" s="161"/>
      <c r="BJ56" s="159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57"/>
      <c r="BY56" s="157"/>
      <c r="BZ56" s="158"/>
      <c r="CA56" s="157"/>
      <c r="CB56" s="166"/>
      <c r="CC56" s="157"/>
      <c r="CD56" s="158"/>
      <c r="CE56" s="158"/>
      <c r="CF56" s="158"/>
      <c r="CG56" s="158"/>
      <c r="CH56" s="158"/>
      <c r="CI56" s="158"/>
      <c r="CJ56" s="158"/>
      <c r="CK56" s="158"/>
    </row>
    <row r="57" spans="1:89">
      <c r="A57" s="166"/>
      <c r="C57" s="166"/>
      <c r="D57" s="166"/>
      <c r="E57" s="166"/>
      <c r="F57" s="166"/>
      <c r="G57" s="166"/>
      <c r="I57" s="166"/>
      <c r="J57" s="166"/>
      <c r="N57" s="166"/>
      <c r="O57" s="166"/>
      <c r="P57" s="167"/>
      <c r="Q57" s="168"/>
      <c r="R57" s="167"/>
      <c r="S57" s="167"/>
      <c r="T57" s="167"/>
      <c r="U57" s="167"/>
      <c r="V57" s="167"/>
      <c r="W57" s="167"/>
      <c r="X57" s="167"/>
      <c r="Y57" s="169"/>
      <c r="Z57" s="169"/>
      <c r="AA57" s="167"/>
      <c r="AB57" s="167"/>
      <c r="AC57" s="167"/>
      <c r="AD57" s="167"/>
      <c r="AE57" s="167"/>
      <c r="AF57" s="167"/>
      <c r="AG57" s="169"/>
      <c r="AH57" s="167"/>
      <c r="AI57" s="168"/>
      <c r="AJ57" s="168"/>
      <c r="AK57" s="168"/>
      <c r="AL57" s="148"/>
      <c r="AM57" s="168"/>
      <c r="AN57" s="148"/>
      <c r="AO57" s="148"/>
      <c r="AP57" s="148"/>
      <c r="AQ57" s="165"/>
      <c r="AR57" s="165"/>
      <c r="AS57" s="159"/>
      <c r="AT57" s="160"/>
      <c r="AU57" s="161"/>
      <c r="AV57" s="161"/>
      <c r="AW57" s="161"/>
      <c r="AX57" s="162"/>
      <c r="AY57" s="163"/>
      <c r="AZ57" s="161"/>
      <c r="BA57" s="161"/>
      <c r="BB57" s="164"/>
      <c r="BC57" s="164"/>
      <c r="BD57" s="164"/>
      <c r="BE57" s="161"/>
      <c r="BF57" s="161"/>
      <c r="BG57" s="161"/>
      <c r="BH57" s="161"/>
      <c r="BI57" s="161"/>
      <c r="BJ57" s="159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57"/>
      <c r="BY57" s="157"/>
      <c r="BZ57" s="158"/>
      <c r="CA57" s="157"/>
      <c r="CB57" s="166"/>
      <c r="CC57" s="157"/>
      <c r="CD57" s="158"/>
      <c r="CE57" s="158"/>
      <c r="CF57" s="158"/>
      <c r="CG57" s="158"/>
      <c r="CH57" s="158"/>
      <c r="CI57" s="158"/>
      <c r="CJ57" s="158"/>
      <c r="CK57" s="158"/>
    </row>
    <row r="58" spans="1:89">
      <c r="A58" s="166"/>
      <c r="C58" s="166"/>
      <c r="D58" s="166"/>
      <c r="E58" s="166"/>
      <c r="F58" s="166"/>
      <c r="G58" s="166"/>
      <c r="I58" s="166"/>
      <c r="J58" s="166"/>
      <c r="N58" s="166"/>
      <c r="O58" s="166"/>
      <c r="P58" s="167"/>
      <c r="Q58" s="168"/>
      <c r="R58" s="167"/>
      <c r="S58" s="167"/>
      <c r="T58" s="167"/>
      <c r="U58" s="167"/>
      <c r="V58" s="167"/>
      <c r="W58" s="167"/>
      <c r="X58" s="167"/>
      <c r="Y58" s="169"/>
      <c r="Z58" s="169"/>
      <c r="AA58" s="167"/>
      <c r="AB58" s="167"/>
      <c r="AC58" s="167"/>
      <c r="AD58" s="167"/>
      <c r="AE58" s="167"/>
      <c r="AF58" s="167"/>
      <c r="AG58" s="169"/>
      <c r="AH58" s="167"/>
      <c r="AI58" s="168"/>
      <c r="AJ58" s="168"/>
      <c r="AK58" s="168"/>
      <c r="AL58" s="148"/>
      <c r="AM58" s="168"/>
      <c r="AN58" s="148"/>
      <c r="AO58" s="148"/>
      <c r="AP58" s="148"/>
      <c r="AQ58" s="165"/>
      <c r="AR58" s="165"/>
      <c r="AS58" s="159"/>
      <c r="AT58" s="160"/>
      <c r="AU58" s="161"/>
      <c r="AV58" s="161"/>
      <c r="AW58" s="161"/>
      <c r="AX58" s="162"/>
      <c r="AY58" s="163"/>
      <c r="AZ58" s="161"/>
      <c r="BA58" s="161"/>
      <c r="BB58" s="164"/>
      <c r="BC58" s="164"/>
      <c r="BD58" s="164"/>
      <c r="BE58" s="161"/>
      <c r="BF58" s="161"/>
      <c r="BG58" s="161"/>
      <c r="BH58" s="161"/>
      <c r="BI58" s="161"/>
      <c r="BJ58" s="159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57"/>
      <c r="BY58" s="157"/>
      <c r="BZ58" s="158"/>
      <c r="CA58" s="157"/>
      <c r="CB58" s="166"/>
      <c r="CC58" s="157"/>
      <c r="CD58" s="158"/>
      <c r="CE58" s="158"/>
      <c r="CF58" s="158"/>
      <c r="CG58" s="158"/>
      <c r="CH58" s="158"/>
      <c r="CI58" s="158"/>
      <c r="CJ58" s="158"/>
      <c r="CK58" s="158"/>
    </row>
    <row r="59" spans="1:89">
      <c r="A59" s="166"/>
      <c r="C59" s="166"/>
      <c r="D59" s="166"/>
      <c r="E59" s="166"/>
      <c r="F59" s="166"/>
      <c r="G59" s="166"/>
      <c r="I59" s="166"/>
      <c r="J59" s="166"/>
      <c r="N59" s="166"/>
      <c r="O59" s="166"/>
      <c r="P59" s="167"/>
      <c r="Q59" s="168"/>
      <c r="R59" s="167"/>
      <c r="S59" s="167"/>
      <c r="T59" s="167"/>
      <c r="U59" s="167"/>
      <c r="V59" s="167"/>
      <c r="W59" s="167"/>
      <c r="X59" s="167"/>
      <c r="Y59" s="169"/>
      <c r="Z59" s="169"/>
      <c r="AA59" s="167"/>
      <c r="AB59" s="167"/>
      <c r="AC59" s="167"/>
      <c r="AD59" s="167"/>
      <c r="AE59" s="167"/>
      <c r="AF59" s="167"/>
      <c r="AG59" s="169"/>
      <c r="AH59" s="167"/>
      <c r="AI59" s="168"/>
      <c r="AJ59" s="168"/>
      <c r="AK59" s="168"/>
      <c r="AL59" s="148"/>
      <c r="AM59" s="168"/>
      <c r="AN59" s="148"/>
      <c r="AO59" s="148"/>
      <c r="AP59" s="148"/>
      <c r="AQ59" s="165"/>
      <c r="AR59" s="165"/>
      <c r="AS59" s="159"/>
      <c r="AT59" s="160"/>
      <c r="AU59" s="161"/>
      <c r="AV59" s="161"/>
      <c r="AW59" s="161"/>
      <c r="AX59" s="162"/>
      <c r="AY59" s="163"/>
      <c r="AZ59" s="161"/>
      <c r="BA59" s="161"/>
      <c r="BB59" s="164"/>
      <c r="BC59" s="164"/>
      <c r="BD59" s="164"/>
      <c r="BE59" s="161"/>
      <c r="BF59" s="161"/>
      <c r="BG59" s="161"/>
      <c r="BH59" s="161"/>
      <c r="BI59" s="161"/>
      <c r="BJ59" s="159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57"/>
      <c r="BY59" s="157"/>
      <c r="BZ59" s="158"/>
      <c r="CA59" s="157"/>
      <c r="CB59" s="166"/>
      <c r="CC59" s="157"/>
      <c r="CD59" s="158"/>
      <c r="CE59" s="158"/>
      <c r="CF59" s="158"/>
      <c r="CG59" s="158"/>
      <c r="CH59" s="158"/>
      <c r="CI59" s="158"/>
      <c r="CJ59" s="158"/>
      <c r="CK59" s="158"/>
    </row>
    <row r="60" spans="1:89">
      <c r="A60" s="166"/>
      <c r="C60" s="166"/>
      <c r="D60" s="166"/>
      <c r="E60" s="166"/>
      <c r="F60" s="166"/>
      <c r="G60" s="166"/>
      <c r="I60" s="166"/>
      <c r="J60" s="166"/>
      <c r="N60" s="166"/>
      <c r="O60" s="166"/>
      <c r="P60" s="167"/>
      <c r="Q60" s="168"/>
      <c r="R60" s="167"/>
      <c r="S60" s="167"/>
      <c r="T60" s="167"/>
      <c r="U60" s="167"/>
      <c r="V60" s="167"/>
      <c r="W60" s="167"/>
      <c r="X60" s="167"/>
      <c r="Y60" s="169"/>
      <c r="Z60" s="169"/>
      <c r="AA60" s="167"/>
      <c r="AB60" s="167"/>
      <c r="AC60" s="167"/>
      <c r="AD60" s="167"/>
      <c r="AE60" s="167"/>
      <c r="AF60" s="167"/>
      <c r="AG60" s="169"/>
      <c r="AH60" s="167"/>
      <c r="AI60" s="168"/>
      <c r="AJ60" s="168"/>
      <c r="AK60" s="168"/>
      <c r="AL60" s="148"/>
      <c r="AM60" s="168"/>
      <c r="AN60" s="148"/>
      <c r="AO60" s="148"/>
      <c r="AP60" s="148"/>
      <c r="AQ60" s="165"/>
      <c r="AR60" s="165"/>
      <c r="AS60" s="159"/>
      <c r="AT60" s="160"/>
      <c r="AU60" s="161"/>
      <c r="AV60" s="161"/>
      <c r="AW60" s="161"/>
      <c r="AX60" s="162"/>
      <c r="AY60" s="163"/>
      <c r="AZ60" s="161"/>
      <c r="BA60" s="161"/>
      <c r="BB60" s="164"/>
      <c r="BC60" s="164"/>
      <c r="BD60" s="164"/>
      <c r="BE60" s="161"/>
      <c r="BF60" s="161"/>
      <c r="BG60" s="161"/>
      <c r="BH60" s="161"/>
      <c r="BI60" s="161"/>
      <c r="BJ60" s="159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57"/>
      <c r="BY60" s="157"/>
      <c r="BZ60" s="158"/>
      <c r="CA60" s="157"/>
      <c r="CB60" s="166"/>
      <c r="CC60" s="157"/>
      <c r="CD60" s="158"/>
      <c r="CE60" s="158"/>
      <c r="CF60" s="158"/>
      <c r="CG60" s="158"/>
      <c r="CH60" s="158"/>
      <c r="CI60" s="158"/>
      <c r="CJ60" s="158"/>
      <c r="CK60" s="158"/>
    </row>
    <row r="61" spans="1:89">
      <c r="A61" s="166"/>
      <c r="C61" s="166"/>
      <c r="D61" s="166"/>
      <c r="E61" s="166"/>
      <c r="F61" s="166"/>
      <c r="G61" s="166"/>
      <c r="I61" s="166"/>
      <c r="J61" s="166"/>
      <c r="N61" s="166"/>
      <c r="O61" s="166"/>
      <c r="P61" s="167"/>
      <c r="Q61" s="168"/>
      <c r="R61" s="167"/>
      <c r="S61" s="167"/>
      <c r="T61" s="167"/>
      <c r="U61" s="167"/>
      <c r="V61" s="167"/>
      <c r="W61" s="167"/>
      <c r="X61" s="167"/>
      <c r="Y61" s="169"/>
      <c r="Z61" s="169"/>
      <c r="AA61" s="167"/>
      <c r="AB61" s="167"/>
      <c r="AC61" s="167"/>
      <c r="AD61" s="167"/>
      <c r="AE61" s="167"/>
      <c r="AF61" s="167"/>
      <c r="AG61" s="169"/>
      <c r="AH61" s="167"/>
      <c r="AI61" s="168"/>
      <c r="AJ61" s="168"/>
      <c r="AK61" s="168"/>
      <c r="AL61" s="148"/>
      <c r="AM61" s="168"/>
      <c r="AN61" s="148"/>
      <c r="AO61" s="148"/>
      <c r="AP61" s="148"/>
      <c r="AQ61" s="165"/>
      <c r="AR61" s="165"/>
      <c r="AS61" s="159"/>
      <c r="AT61" s="160"/>
      <c r="AU61" s="161"/>
      <c r="AV61" s="161"/>
      <c r="AW61" s="161"/>
      <c r="AX61" s="162"/>
      <c r="AY61" s="163"/>
      <c r="AZ61" s="161"/>
      <c r="BA61" s="161"/>
      <c r="BB61" s="164"/>
      <c r="BC61" s="164"/>
      <c r="BD61" s="164"/>
      <c r="BE61" s="161"/>
      <c r="BF61" s="161"/>
      <c r="BG61" s="161"/>
      <c r="BH61" s="161"/>
      <c r="BI61" s="161"/>
      <c r="BJ61" s="159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57"/>
      <c r="BY61" s="157"/>
      <c r="BZ61" s="158"/>
      <c r="CA61" s="157"/>
      <c r="CB61" s="166"/>
      <c r="CC61" s="157"/>
      <c r="CD61" s="158"/>
      <c r="CE61" s="158"/>
      <c r="CF61" s="158"/>
      <c r="CG61" s="158"/>
      <c r="CH61" s="158"/>
      <c r="CI61" s="158"/>
      <c r="CJ61" s="158"/>
      <c r="CK61" s="158"/>
    </row>
    <row r="62" spans="1:89">
      <c r="A62" s="166"/>
      <c r="C62" s="166"/>
      <c r="D62" s="166"/>
      <c r="E62" s="166"/>
      <c r="F62" s="166"/>
      <c r="G62" s="166"/>
      <c r="I62" s="166"/>
      <c r="J62" s="166"/>
      <c r="N62" s="166"/>
      <c r="O62" s="166"/>
      <c r="P62" s="167"/>
      <c r="Q62" s="168"/>
      <c r="R62" s="167"/>
      <c r="S62" s="167"/>
      <c r="T62" s="167"/>
      <c r="U62" s="167"/>
      <c r="V62" s="167"/>
      <c r="W62" s="167"/>
      <c r="X62" s="167"/>
      <c r="Y62" s="169"/>
      <c r="Z62" s="169"/>
      <c r="AA62" s="167"/>
      <c r="AB62" s="167"/>
      <c r="AC62" s="167"/>
      <c r="AD62" s="167"/>
      <c r="AE62" s="167"/>
      <c r="AF62" s="167"/>
      <c r="AG62" s="169"/>
      <c r="AH62" s="167"/>
      <c r="AI62" s="168"/>
      <c r="AJ62" s="168"/>
      <c r="AK62" s="168"/>
      <c r="AL62" s="148"/>
      <c r="AM62" s="168"/>
      <c r="AN62" s="148"/>
      <c r="AO62" s="148"/>
      <c r="AP62" s="148"/>
      <c r="AQ62" s="165"/>
      <c r="AR62" s="165"/>
      <c r="AS62" s="159"/>
      <c r="AT62" s="160"/>
      <c r="AU62" s="161"/>
      <c r="AV62" s="161"/>
      <c r="AW62" s="161"/>
      <c r="AX62" s="162"/>
      <c r="AY62" s="163"/>
      <c r="AZ62" s="161"/>
      <c r="BA62" s="161"/>
      <c r="BB62" s="164"/>
      <c r="BC62" s="164"/>
      <c r="BD62" s="164"/>
      <c r="BE62" s="161"/>
      <c r="BF62" s="161"/>
      <c r="BG62" s="161"/>
      <c r="BH62" s="161"/>
      <c r="BI62" s="161"/>
      <c r="BJ62" s="159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57"/>
      <c r="BY62" s="157"/>
      <c r="BZ62" s="158"/>
      <c r="CA62" s="157"/>
      <c r="CB62" s="166"/>
      <c r="CC62" s="157"/>
      <c r="CD62" s="158"/>
      <c r="CE62" s="158"/>
      <c r="CF62" s="158"/>
      <c r="CG62" s="158"/>
      <c r="CH62" s="158"/>
      <c r="CI62" s="158"/>
      <c r="CJ62" s="158"/>
      <c r="CK62" s="158"/>
    </row>
    <row r="63" spans="1:89">
      <c r="A63" s="166"/>
      <c r="C63" s="166"/>
      <c r="D63" s="166"/>
      <c r="E63" s="166"/>
      <c r="F63" s="166"/>
      <c r="G63" s="166"/>
      <c r="I63" s="166"/>
      <c r="J63" s="166"/>
      <c r="N63" s="166"/>
      <c r="O63" s="166"/>
      <c r="P63" s="167"/>
      <c r="Q63" s="168"/>
      <c r="R63" s="167"/>
      <c r="S63" s="167"/>
      <c r="T63" s="167"/>
      <c r="U63" s="167"/>
      <c r="V63" s="167"/>
      <c r="W63" s="167"/>
      <c r="X63" s="167"/>
      <c r="Y63" s="169"/>
      <c r="Z63" s="169"/>
      <c r="AA63" s="167"/>
      <c r="AB63" s="167"/>
      <c r="AC63" s="167"/>
      <c r="AD63" s="167"/>
      <c r="AE63" s="167"/>
      <c r="AF63" s="167"/>
      <c r="AG63" s="169"/>
      <c r="AH63" s="167"/>
      <c r="AI63" s="168"/>
      <c r="AJ63" s="168"/>
      <c r="AK63" s="168"/>
      <c r="AL63" s="148"/>
      <c r="AM63" s="168"/>
      <c r="AN63" s="148"/>
      <c r="AO63" s="148"/>
      <c r="AP63" s="148"/>
      <c r="AQ63" s="165"/>
      <c r="AR63" s="165"/>
      <c r="AS63" s="159"/>
      <c r="AT63" s="160"/>
      <c r="AU63" s="161"/>
      <c r="AV63" s="161"/>
      <c r="AW63" s="161"/>
      <c r="AX63" s="162"/>
      <c r="AY63" s="163"/>
      <c r="AZ63" s="161"/>
      <c r="BA63" s="161"/>
      <c r="BB63" s="164"/>
      <c r="BC63" s="164"/>
      <c r="BD63" s="164"/>
      <c r="BE63" s="161"/>
      <c r="BF63" s="161"/>
      <c r="BG63" s="161"/>
      <c r="BH63" s="161"/>
      <c r="BI63" s="161"/>
      <c r="BJ63" s="159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57"/>
      <c r="BY63" s="157"/>
      <c r="BZ63" s="158"/>
      <c r="CA63" s="157"/>
      <c r="CB63" s="166"/>
      <c r="CC63" s="157"/>
      <c r="CD63" s="158"/>
      <c r="CE63" s="158"/>
      <c r="CF63" s="158"/>
      <c r="CG63" s="158"/>
      <c r="CH63" s="158"/>
      <c r="CI63" s="158"/>
      <c r="CJ63" s="158"/>
      <c r="CK63" s="158"/>
    </row>
    <row r="64" spans="1:89">
      <c r="A64" s="166"/>
      <c r="C64" s="166"/>
      <c r="D64" s="166"/>
      <c r="E64" s="166"/>
      <c r="F64" s="166"/>
      <c r="G64" s="166"/>
      <c r="I64" s="166"/>
      <c r="J64" s="166"/>
      <c r="N64" s="166"/>
      <c r="O64" s="166"/>
      <c r="P64" s="167"/>
      <c r="Q64" s="168"/>
      <c r="R64" s="167"/>
      <c r="S64" s="167"/>
      <c r="T64" s="167"/>
      <c r="U64" s="167"/>
      <c r="V64" s="167"/>
      <c r="W64" s="167"/>
      <c r="X64" s="167"/>
      <c r="Y64" s="169"/>
      <c r="Z64" s="169"/>
      <c r="AA64" s="167"/>
      <c r="AB64" s="167"/>
      <c r="AC64" s="167"/>
      <c r="AD64" s="167"/>
      <c r="AE64" s="167"/>
      <c r="AF64" s="167"/>
      <c r="AG64" s="169"/>
      <c r="AH64" s="167"/>
      <c r="AI64" s="168"/>
      <c r="AJ64" s="168"/>
      <c r="AK64" s="168"/>
      <c r="AL64" s="148"/>
      <c r="AM64" s="168"/>
      <c r="AN64" s="148"/>
      <c r="AO64" s="148"/>
      <c r="AP64" s="148"/>
      <c r="AQ64" s="165"/>
      <c r="AR64" s="165"/>
      <c r="AS64" s="159"/>
      <c r="AT64" s="160"/>
      <c r="AU64" s="161"/>
      <c r="AV64" s="161"/>
      <c r="AW64" s="161"/>
      <c r="AX64" s="162"/>
      <c r="AY64" s="163"/>
      <c r="AZ64" s="161"/>
      <c r="BA64" s="161"/>
      <c r="BB64" s="164"/>
      <c r="BC64" s="164"/>
      <c r="BD64" s="164"/>
      <c r="BE64" s="161"/>
      <c r="BF64" s="161"/>
      <c r="BG64" s="161"/>
      <c r="BH64" s="161"/>
      <c r="BI64" s="161"/>
      <c r="BJ64" s="159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57"/>
      <c r="BY64" s="157"/>
      <c r="BZ64" s="158"/>
      <c r="CA64" s="157"/>
      <c r="CB64" s="166"/>
      <c r="CC64" s="157"/>
      <c r="CD64" s="158"/>
      <c r="CE64" s="158"/>
      <c r="CF64" s="158"/>
      <c r="CG64" s="158"/>
      <c r="CH64" s="158"/>
      <c r="CI64" s="158"/>
      <c r="CJ64" s="158"/>
      <c r="CK64" s="158"/>
    </row>
    <row r="65" spans="1:89">
      <c r="A65" s="166"/>
      <c r="C65" s="166"/>
      <c r="D65" s="166"/>
      <c r="E65" s="166"/>
      <c r="F65" s="166"/>
      <c r="G65" s="166"/>
      <c r="I65" s="166"/>
      <c r="J65" s="166"/>
      <c r="N65" s="166"/>
      <c r="O65" s="166"/>
      <c r="P65" s="167"/>
      <c r="Q65" s="168"/>
      <c r="R65" s="167"/>
      <c r="S65" s="167"/>
      <c r="T65" s="167"/>
      <c r="U65" s="167"/>
      <c r="V65" s="167"/>
      <c r="W65" s="167"/>
      <c r="X65" s="167"/>
      <c r="Y65" s="169"/>
      <c r="Z65" s="169"/>
      <c r="AA65" s="167"/>
      <c r="AB65" s="167"/>
      <c r="AC65" s="167"/>
      <c r="AD65" s="167"/>
      <c r="AE65" s="167"/>
      <c r="AF65" s="167"/>
      <c r="AG65" s="169"/>
      <c r="AH65" s="167"/>
      <c r="AI65" s="168"/>
      <c r="AJ65" s="168"/>
      <c r="AK65" s="168"/>
      <c r="AL65" s="148"/>
      <c r="AM65" s="168"/>
      <c r="AN65" s="148"/>
      <c r="AO65" s="148"/>
      <c r="AP65" s="148"/>
      <c r="AQ65" s="165"/>
      <c r="AR65" s="165"/>
      <c r="AS65" s="159"/>
      <c r="AT65" s="160"/>
      <c r="AU65" s="161"/>
      <c r="AV65" s="161"/>
      <c r="AW65" s="161"/>
      <c r="AX65" s="162"/>
      <c r="AY65" s="163"/>
      <c r="AZ65" s="161"/>
      <c r="BA65" s="161"/>
      <c r="BB65" s="164"/>
      <c r="BC65" s="164"/>
      <c r="BD65" s="164"/>
      <c r="BE65" s="161"/>
      <c r="BF65" s="161"/>
      <c r="BG65" s="161"/>
      <c r="BH65" s="161"/>
      <c r="BI65" s="161"/>
      <c r="BJ65" s="159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57"/>
      <c r="BY65" s="157"/>
      <c r="BZ65" s="158"/>
      <c r="CA65" s="157"/>
      <c r="CB65" s="166"/>
      <c r="CC65" s="157"/>
      <c r="CD65" s="158"/>
      <c r="CE65" s="158"/>
      <c r="CF65" s="158"/>
      <c r="CG65" s="158"/>
      <c r="CH65" s="158"/>
      <c r="CI65" s="158"/>
      <c r="CJ65" s="158"/>
      <c r="CK65" s="158"/>
    </row>
    <row r="66" spans="1:89">
      <c r="A66" s="166"/>
      <c r="C66" s="166"/>
      <c r="D66" s="166"/>
      <c r="E66" s="166"/>
      <c r="F66" s="166"/>
      <c r="G66" s="166"/>
      <c r="I66" s="166"/>
      <c r="J66" s="166"/>
      <c r="N66" s="166"/>
      <c r="O66" s="166"/>
      <c r="P66" s="167"/>
      <c r="Q66" s="168"/>
      <c r="R66" s="167"/>
      <c r="S66" s="167"/>
      <c r="T66" s="167"/>
      <c r="U66" s="167"/>
      <c r="V66" s="167"/>
      <c r="W66" s="167"/>
      <c r="X66" s="167"/>
      <c r="Y66" s="169"/>
      <c r="Z66" s="169"/>
      <c r="AA66" s="167"/>
      <c r="AB66" s="167"/>
      <c r="AC66" s="167"/>
      <c r="AD66" s="167"/>
      <c r="AE66" s="167"/>
      <c r="AF66" s="167"/>
      <c r="AG66" s="169"/>
      <c r="AH66" s="167"/>
      <c r="AI66" s="168"/>
      <c r="AJ66" s="168"/>
      <c r="AK66" s="168"/>
      <c r="AL66" s="148"/>
      <c r="AM66" s="168"/>
      <c r="AN66" s="148"/>
      <c r="AO66" s="148"/>
      <c r="AP66" s="148"/>
    </row>
    <row r="67" spans="1:89">
      <c r="A67" s="166"/>
      <c r="C67" s="166"/>
      <c r="D67" s="166"/>
      <c r="E67" s="166"/>
      <c r="F67" s="166"/>
      <c r="G67" s="166"/>
      <c r="I67" s="166"/>
      <c r="J67" s="166"/>
      <c r="N67" s="166"/>
      <c r="O67" s="166"/>
      <c r="P67" s="167"/>
      <c r="Q67" s="168"/>
      <c r="R67" s="167"/>
      <c r="S67" s="167"/>
      <c r="T67" s="167"/>
      <c r="U67" s="167"/>
      <c r="V67" s="167"/>
      <c r="W67" s="167"/>
      <c r="X67" s="167"/>
      <c r="Y67" s="169"/>
      <c r="Z67" s="169"/>
      <c r="AA67" s="167"/>
      <c r="AB67" s="167"/>
      <c r="AC67" s="167"/>
      <c r="AD67" s="167"/>
      <c r="AE67" s="167"/>
      <c r="AF67" s="167"/>
      <c r="AG67" s="169"/>
      <c r="AH67" s="167"/>
      <c r="AI67" s="168"/>
      <c r="AJ67" s="168"/>
      <c r="AK67" s="168"/>
      <c r="AL67" s="148"/>
      <c r="AM67" s="168"/>
      <c r="AN67" s="148"/>
      <c r="AO67" s="148"/>
      <c r="AP67" s="148"/>
    </row>
    <row r="68" spans="1:89">
      <c r="A68" s="166"/>
      <c r="C68" s="166"/>
      <c r="D68" s="166"/>
      <c r="E68" s="166"/>
      <c r="F68" s="166"/>
      <c r="G68" s="166"/>
      <c r="I68" s="166"/>
      <c r="J68" s="166"/>
      <c r="N68" s="166"/>
      <c r="O68" s="166"/>
      <c r="P68" s="167"/>
      <c r="Q68" s="168"/>
      <c r="R68" s="167"/>
      <c r="S68" s="167"/>
      <c r="T68" s="167"/>
      <c r="U68" s="167"/>
      <c r="V68" s="167"/>
      <c r="W68" s="167"/>
      <c r="X68" s="167"/>
      <c r="Y68" s="169"/>
      <c r="Z68" s="169"/>
      <c r="AA68" s="167"/>
      <c r="AB68" s="167"/>
      <c r="AC68" s="167"/>
      <c r="AD68" s="167"/>
      <c r="AE68" s="167"/>
      <c r="AF68" s="167"/>
      <c r="AG68" s="169"/>
      <c r="AH68" s="167"/>
      <c r="AI68" s="168"/>
      <c r="AJ68" s="168"/>
      <c r="AK68" s="168"/>
      <c r="AL68" s="148"/>
      <c r="AM68" s="168"/>
      <c r="AN68" s="148"/>
      <c r="AO68" s="148"/>
      <c r="AP68" s="148"/>
    </row>
    <row r="69" spans="1:89">
      <c r="A69" s="166"/>
      <c r="C69" s="166"/>
      <c r="D69" s="166"/>
      <c r="E69" s="166"/>
      <c r="F69" s="166"/>
      <c r="G69" s="166"/>
      <c r="I69" s="166"/>
      <c r="J69" s="166"/>
      <c r="N69" s="166"/>
      <c r="O69" s="166"/>
      <c r="P69" s="167"/>
      <c r="Q69" s="168"/>
      <c r="R69" s="167"/>
      <c r="S69" s="167"/>
      <c r="T69" s="167"/>
      <c r="U69" s="167"/>
      <c r="V69" s="167"/>
      <c r="W69" s="167"/>
      <c r="X69" s="167"/>
      <c r="Y69" s="169"/>
      <c r="Z69" s="169"/>
      <c r="AA69" s="167"/>
      <c r="AB69" s="167"/>
      <c r="AC69" s="167"/>
      <c r="AD69" s="167"/>
      <c r="AE69" s="167"/>
      <c r="AF69" s="167"/>
      <c r="AG69" s="169"/>
      <c r="AH69" s="167"/>
      <c r="AI69" s="168"/>
      <c r="AJ69" s="168"/>
      <c r="AK69" s="168"/>
      <c r="AL69" s="148"/>
      <c r="AM69" s="168"/>
      <c r="AN69" s="148"/>
      <c r="AO69" s="148"/>
      <c r="AP69" s="148"/>
    </row>
    <row r="70" spans="1:89">
      <c r="A70" s="166"/>
      <c r="C70" s="166"/>
      <c r="D70" s="166"/>
      <c r="E70" s="166"/>
      <c r="F70" s="166"/>
      <c r="G70" s="166"/>
      <c r="I70" s="166"/>
      <c r="J70" s="166"/>
      <c r="N70" s="166"/>
      <c r="O70" s="166"/>
      <c r="P70" s="167"/>
      <c r="Q70" s="168"/>
      <c r="R70" s="167"/>
      <c r="S70" s="167"/>
      <c r="T70" s="167"/>
      <c r="U70" s="167"/>
      <c r="V70" s="167"/>
      <c r="W70" s="167"/>
      <c r="X70" s="167"/>
      <c r="Y70" s="169"/>
      <c r="Z70" s="169"/>
      <c r="AA70" s="167"/>
      <c r="AB70" s="167"/>
      <c r="AC70" s="167"/>
      <c r="AD70" s="167"/>
      <c r="AE70" s="167"/>
      <c r="AF70" s="167"/>
      <c r="AG70" s="169"/>
      <c r="AH70" s="167"/>
      <c r="AI70" s="168"/>
      <c r="AJ70" s="168"/>
      <c r="AK70" s="168"/>
      <c r="AL70" s="148"/>
      <c r="AM70" s="168"/>
      <c r="AN70" s="148"/>
      <c r="AO70" s="148"/>
      <c r="AP70" s="148"/>
    </row>
    <row r="71" spans="1:89">
      <c r="A71" s="166"/>
      <c r="C71" s="166"/>
      <c r="D71" s="166"/>
      <c r="E71" s="166"/>
      <c r="F71" s="166"/>
      <c r="G71" s="166"/>
      <c r="I71" s="166"/>
      <c r="J71" s="166"/>
      <c r="N71" s="166"/>
      <c r="O71" s="166"/>
      <c r="P71" s="167"/>
      <c r="Q71" s="168"/>
      <c r="R71" s="167"/>
      <c r="S71" s="167"/>
      <c r="T71" s="167"/>
      <c r="U71" s="167"/>
      <c r="V71" s="167"/>
      <c r="W71" s="167"/>
      <c r="X71" s="167"/>
      <c r="Y71" s="169"/>
      <c r="Z71" s="169"/>
      <c r="AA71" s="167"/>
      <c r="AB71" s="167"/>
      <c r="AC71" s="167"/>
      <c r="AD71" s="167"/>
      <c r="AE71" s="167"/>
      <c r="AF71" s="167"/>
      <c r="AG71" s="169"/>
      <c r="AH71" s="167"/>
      <c r="AI71" s="168"/>
      <c r="AJ71" s="168"/>
      <c r="AK71" s="168"/>
      <c r="AL71" s="148"/>
      <c r="AM71" s="168"/>
      <c r="AN71" s="148"/>
      <c r="AO71" s="148"/>
      <c r="AP71" s="148"/>
    </row>
    <row r="72" spans="1:89">
      <c r="A72" s="166"/>
      <c r="C72" s="166"/>
      <c r="D72" s="166"/>
      <c r="E72" s="166"/>
      <c r="F72" s="166"/>
      <c r="G72" s="166"/>
      <c r="I72" s="166"/>
      <c r="J72" s="166"/>
      <c r="N72" s="166"/>
      <c r="O72" s="166"/>
      <c r="P72" s="167"/>
      <c r="Q72" s="168"/>
      <c r="R72" s="167"/>
      <c r="S72" s="167"/>
      <c r="T72" s="167"/>
      <c r="U72" s="167"/>
      <c r="V72" s="167"/>
      <c r="W72" s="167"/>
      <c r="X72" s="167"/>
      <c r="Y72" s="169"/>
      <c r="Z72" s="169"/>
      <c r="AA72" s="167"/>
      <c r="AB72" s="167"/>
      <c r="AC72" s="167"/>
      <c r="AD72" s="167"/>
      <c r="AE72" s="167"/>
      <c r="AF72" s="167"/>
      <c r="AG72" s="169"/>
      <c r="AH72" s="167"/>
      <c r="AI72" s="168"/>
      <c r="AJ72" s="168"/>
      <c r="AK72" s="168"/>
      <c r="AL72" s="148"/>
      <c r="AM72" s="168"/>
      <c r="AN72" s="148"/>
      <c r="AO72" s="148"/>
      <c r="AP72" s="148"/>
    </row>
    <row r="73" spans="1:89">
      <c r="A73" s="166"/>
      <c r="C73" s="166"/>
      <c r="D73" s="166"/>
      <c r="E73" s="166"/>
      <c r="F73" s="166"/>
      <c r="G73" s="166"/>
      <c r="I73" s="166"/>
      <c r="J73" s="166"/>
      <c r="N73" s="166"/>
      <c r="O73" s="166"/>
      <c r="P73" s="167"/>
      <c r="Q73" s="168"/>
      <c r="R73" s="167"/>
      <c r="S73" s="167"/>
      <c r="T73" s="167"/>
      <c r="U73" s="167"/>
      <c r="V73" s="167"/>
      <c r="W73" s="167"/>
      <c r="X73" s="167"/>
      <c r="Y73" s="169"/>
      <c r="Z73" s="169"/>
      <c r="AA73" s="167"/>
      <c r="AB73" s="167"/>
      <c r="AC73" s="167"/>
      <c r="AD73" s="167"/>
      <c r="AE73" s="167"/>
      <c r="AF73" s="167"/>
      <c r="AG73" s="169"/>
      <c r="AH73" s="167"/>
      <c r="AI73" s="168"/>
      <c r="AJ73" s="168"/>
      <c r="AK73" s="168"/>
      <c r="AL73" s="148"/>
      <c r="AM73" s="168"/>
      <c r="AN73" s="148"/>
      <c r="AO73" s="148"/>
      <c r="AP73" s="148"/>
    </row>
    <row r="74" spans="1:89">
      <c r="A74" s="166"/>
      <c r="C74" s="166"/>
      <c r="D74" s="166"/>
      <c r="E74" s="166"/>
      <c r="F74" s="166"/>
      <c r="G74" s="166"/>
      <c r="I74" s="166"/>
      <c r="J74" s="166"/>
      <c r="N74" s="166"/>
      <c r="O74" s="166"/>
      <c r="P74" s="167"/>
      <c r="Q74" s="168"/>
      <c r="R74" s="167"/>
      <c r="S74" s="167"/>
      <c r="T74" s="167"/>
      <c r="U74" s="167"/>
      <c r="V74" s="167"/>
      <c r="W74" s="167"/>
      <c r="X74" s="167"/>
      <c r="Y74" s="169"/>
      <c r="Z74" s="169"/>
      <c r="AA74" s="167"/>
      <c r="AB74" s="167"/>
      <c r="AC74" s="167"/>
      <c r="AD74" s="167"/>
      <c r="AE74" s="167"/>
      <c r="AF74" s="167"/>
      <c r="AG74" s="169"/>
      <c r="AH74" s="167"/>
      <c r="AI74" s="168"/>
      <c r="AJ74" s="168"/>
      <c r="AK74" s="168"/>
      <c r="AL74" s="148"/>
      <c r="AM74" s="168"/>
      <c r="AN74" s="148"/>
      <c r="AO74" s="148"/>
      <c r="AP74" s="148"/>
    </row>
    <row r="75" spans="1:89">
      <c r="A75" s="166"/>
      <c r="C75" s="166"/>
      <c r="D75" s="166"/>
      <c r="E75" s="166"/>
      <c r="F75" s="166"/>
      <c r="G75" s="166"/>
      <c r="I75" s="166"/>
      <c r="J75" s="166"/>
      <c r="N75" s="166"/>
      <c r="O75" s="166"/>
      <c r="P75" s="167"/>
      <c r="Q75" s="168"/>
      <c r="R75" s="167"/>
      <c r="S75" s="167"/>
      <c r="T75" s="167"/>
      <c r="U75" s="167"/>
      <c r="V75" s="167"/>
      <c r="W75" s="167"/>
      <c r="X75" s="167"/>
      <c r="Y75" s="169"/>
      <c r="Z75" s="169"/>
      <c r="AA75" s="167"/>
      <c r="AB75" s="167"/>
      <c r="AC75" s="167"/>
      <c r="AD75" s="167"/>
      <c r="AE75" s="167"/>
      <c r="AF75" s="167"/>
      <c r="AG75" s="169"/>
      <c r="AH75" s="167"/>
      <c r="AI75" s="168"/>
      <c r="AJ75" s="168"/>
      <c r="AK75" s="168"/>
      <c r="AL75" s="148"/>
      <c r="AM75" s="168"/>
      <c r="AN75" s="148"/>
      <c r="AO75" s="148"/>
      <c r="AP75" s="148"/>
    </row>
    <row r="76" spans="1:89">
      <c r="A76" s="166"/>
      <c r="C76" s="166"/>
      <c r="D76" s="166"/>
      <c r="E76" s="166"/>
      <c r="F76" s="166"/>
      <c r="G76" s="166"/>
      <c r="I76" s="166"/>
      <c r="J76" s="166"/>
      <c r="N76" s="166"/>
      <c r="O76" s="166"/>
      <c r="P76" s="167"/>
      <c r="Q76" s="168"/>
      <c r="R76" s="167"/>
      <c r="S76" s="167"/>
      <c r="T76" s="167"/>
      <c r="U76" s="167"/>
      <c r="V76" s="167"/>
      <c r="W76" s="167"/>
      <c r="X76" s="167"/>
      <c r="Y76" s="169"/>
      <c r="Z76" s="169"/>
      <c r="AA76" s="167"/>
      <c r="AB76" s="167"/>
      <c r="AC76" s="167"/>
      <c r="AD76" s="167"/>
      <c r="AE76" s="167"/>
      <c r="AF76" s="167"/>
      <c r="AG76" s="169"/>
      <c r="AH76" s="167"/>
      <c r="AI76" s="168"/>
      <c r="AJ76" s="168"/>
      <c r="AK76" s="168"/>
      <c r="AL76" s="148"/>
      <c r="AM76" s="168"/>
      <c r="AN76" s="148"/>
      <c r="AO76" s="148"/>
      <c r="AP76" s="148"/>
    </row>
    <row r="77" spans="1:89">
      <c r="A77" s="166"/>
      <c r="C77" s="166"/>
      <c r="D77" s="166"/>
      <c r="E77" s="166"/>
      <c r="F77" s="166"/>
      <c r="G77" s="166"/>
      <c r="I77" s="166"/>
      <c r="J77" s="166"/>
      <c r="N77" s="166"/>
      <c r="O77" s="166"/>
      <c r="P77" s="167"/>
      <c r="Q77" s="168"/>
      <c r="R77" s="167"/>
      <c r="S77" s="167"/>
      <c r="T77" s="167"/>
      <c r="U77" s="167"/>
      <c r="V77" s="167"/>
      <c r="W77" s="167"/>
      <c r="X77" s="167"/>
      <c r="Y77" s="169"/>
      <c r="Z77" s="169"/>
      <c r="AA77" s="167"/>
      <c r="AB77" s="167"/>
      <c r="AC77" s="167"/>
      <c r="AD77" s="167"/>
      <c r="AE77" s="167"/>
      <c r="AF77" s="167"/>
      <c r="AG77" s="169"/>
      <c r="AH77" s="167"/>
      <c r="AI77" s="168"/>
      <c r="AJ77" s="168"/>
      <c r="AK77" s="168"/>
      <c r="AL77" s="148"/>
      <c r="AM77" s="168"/>
      <c r="AN77" s="148"/>
      <c r="AO77" s="148"/>
      <c r="AP77" s="148"/>
    </row>
    <row r="78" spans="1:89">
      <c r="A78" s="166"/>
      <c r="C78" s="166"/>
      <c r="D78" s="166"/>
      <c r="E78" s="166"/>
      <c r="F78" s="166"/>
      <c r="G78" s="166"/>
      <c r="I78" s="166"/>
      <c r="J78" s="166"/>
      <c r="N78" s="166"/>
      <c r="O78" s="166"/>
      <c r="P78" s="167"/>
      <c r="Q78" s="168"/>
      <c r="R78" s="167"/>
      <c r="S78" s="167"/>
      <c r="T78" s="167"/>
      <c r="U78" s="167"/>
      <c r="V78" s="167"/>
      <c r="W78" s="167"/>
      <c r="X78" s="167"/>
      <c r="Y78" s="169"/>
      <c r="Z78" s="169"/>
      <c r="AA78" s="167"/>
      <c r="AB78" s="167"/>
      <c r="AC78" s="167"/>
      <c r="AD78" s="167"/>
      <c r="AE78" s="167"/>
      <c r="AF78" s="167"/>
      <c r="AG78" s="169"/>
      <c r="AH78" s="167"/>
      <c r="AI78" s="168"/>
      <c r="AJ78" s="168"/>
      <c r="AK78" s="168"/>
      <c r="AL78" s="148"/>
      <c r="AM78" s="168"/>
      <c r="AN78" s="148"/>
      <c r="AO78" s="148"/>
      <c r="AP78" s="148"/>
    </row>
    <row r="79" spans="1:89">
      <c r="A79" s="166"/>
      <c r="C79" s="166"/>
      <c r="D79" s="166"/>
      <c r="E79" s="166"/>
      <c r="F79" s="166"/>
      <c r="G79" s="166"/>
      <c r="I79" s="166"/>
      <c r="J79" s="166"/>
      <c r="N79" s="166"/>
      <c r="O79" s="166"/>
      <c r="P79" s="167"/>
      <c r="Q79" s="168"/>
      <c r="R79" s="167"/>
      <c r="S79" s="167"/>
      <c r="T79" s="167"/>
      <c r="U79" s="167"/>
      <c r="V79" s="167"/>
      <c r="W79" s="167"/>
      <c r="X79" s="167"/>
      <c r="Y79" s="169"/>
      <c r="Z79" s="169"/>
      <c r="AA79" s="167"/>
      <c r="AB79" s="167"/>
      <c r="AC79" s="167"/>
      <c r="AD79" s="167"/>
      <c r="AE79" s="167"/>
      <c r="AF79" s="167"/>
      <c r="AG79" s="169"/>
      <c r="AH79" s="167"/>
      <c r="AI79" s="168"/>
      <c r="AJ79" s="168"/>
      <c r="AK79" s="168"/>
      <c r="AL79" s="148"/>
      <c r="AM79" s="168"/>
      <c r="AN79" s="148"/>
      <c r="AO79" s="148"/>
      <c r="AP79" s="148"/>
    </row>
    <row r="80" spans="1:89">
      <c r="A80" s="166"/>
      <c r="C80" s="166"/>
      <c r="D80" s="166"/>
      <c r="E80" s="166"/>
      <c r="F80" s="166"/>
      <c r="G80" s="166"/>
      <c r="I80" s="166"/>
      <c r="J80" s="166"/>
      <c r="N80" s="166"/>
      <c r="O80" s="166"/>
      <c r="P80" s="167"/>
      <c r="Q80" s="168"/>
      <c r="R80" s="167"/>
      <c r="S80" s="167"/>
      <c r="T80" s="167"/>
      <c r="U80" s="167"/>
      <c r="V80" s="167"/>
      <c r="W80" s="167"/>
      <c r="X80" s="167"/>
      <c r="Y80" s="169"/>
      <c r="Z80" s="169"/>
      <c r="AA80" s="167"/>
      <c r="AB80" s="167"/>
      <c r="AC80" s="167"/>
      <c r="AD80" s="167"/>
      <c r="AE80" s="167"/>
      <c r="AF80" s="167"/>
      <c r="AG80" s="169"/>
      <c r="AH80" s="167"/>
      <c r="AI80" s="168"/>
      <c r="AJ80" s="168"/>
      <c r="AK80" s="168"/>
      <c r="AL80" s="148"/>
      <c r="AM80" s="168"/>
      <c r="AN80" s="148"/>
      <c r="AO80" s="148"/>
      <c r="AP80" s="148"/>
    </row>
    <row r="81" spans="1:42">
      <c r="A81" s="166"/>
      <c r="C81" s="166"/>
      <c r="D81" s="166"/>
      <c r="E81" s="166"/>
      <c r="F81" s="166"/>
      <c r="G81" s="166"/>
      <c r="I81" s="166"/>
      <c r="J81" s="166"/>
      <c r="N81" s="166"/>
      <c r="O81" s="166"/>
      <c r="P81" s="167"/>
      <c r="Q81" s="168"/>
      <c r="R81" s="167"/>
      <c r="S81" s="167"/>
      <c r="T81" s="167"/>
      <c r="U81" s="167"/>
      <c r="V81" s="167"/>
      <c r="W81" s="167"/>
      <c r="X81" s="167"/>
      <c r="Y81" s="169"/>
      <c r="Z81" s="169"/>
      <c r="AA81" s="167"/>
      <c r="AB81" s="167"/>
      <c r="AC81" s="167"/>
      <c r="AD81" s="167"/>
      <c r="AE81" s="167"/>
      <c r="AF81" s="167"/>
      <c r="AG81" s="169"/>
      <c r="AH81" s="167"/>
      <c r="AI81" s="168"/>
      <c r="AJ81" s="168"/>
      <c r="AK81" s="168"/>
      <c r="AL81" s="148"/>
      <c r="AM81" s="168"/>
      <c r="AN81" s="148"/>
      <c r="AO81" s="148"/>
      <c r="AP81" s="148"/>
    </row>
    <row r="82" spans="1:42">
      <c r="A82" s="166"/>
      <c r="C82" s="166"/>
      <c r="D82" s="166"/>
      <c r="E82" s="166"/>
      <c r="F82" s="166"/>
      <c r="G82" s="166"/>
      <c r="I82" s="166"/>
      <c r="J82" s="166"/>
      <c r="N82" s="166"/>
      <c r="O82" s="166"/>
      <c r="P82" s="167"/>
      <c r="Q82" s="168"/>
      <c r="R82" s="167"/>
      <c r="S82" s="167"/>
      <c r="T82" s="167"/>
      <c r="U82" s="167"/>
      <c r="V82" s="167"/>
      <c r="W82" s="167"/>
      <c r="X82" s="167"/>
      <c r="Y82" s="169"/>
      <c r="Z82" s="169"/>
      <c r="AA82" s="167"/>
      <c r="AB82" s="167"/>
      <c r="AC82" s="167"/>
      <c r="AD82" s="167"/>
      <c r="AE82" s="167"/>
      <c r="AF82" s="167"/>
      <c r="AG82" s="169"/>
      <c r="AH82" s="167"/>
      <c r="AI82" s="168"/>
      <c r="AJ82" s="168"/>
      <c r="AK82" s="168"/>
      <c r="AL82" s="148"/>
      <c r="AM82" s="168"/>
      <c r="AN82" s="148"/>
      <c r="AO82" s="148"/>
      <c r="AP82" s="148"/>
    </row>
    <row r="83" spans="1:42">
      <c r="A83" s="166"/>
      <c r="C83" s="166"/>
      <c r="D83" s="166"/>
      <c r="E83" s="166"/>
      <c r="F83" s="166"/>
      <c r="G83" s="166"/>
      <c r="I83" s="166"/>
      <c r="J83" s="166"/>
      <c r="N83" s="166"/>
      <c r="O83" s="166"/>
      <c r="P83" s="167"/>
      <c r="Q83" s="168"/>
      <c r="R83" s="167"/>
      <c r="S83" s="167"/>
      <c r="T83" s="167"/>
      <c r="U83" s="167"/>
      <c r="V83" s="167"/>
      <c r="W83" s="167"/>
      <c r="X83" s="167"/>
      <c r="Y83" s="169"/>
      <c r="Z83" s="169"/>
      <c r="AA83" s="167"/>
      <c r="AB83" s="167"/>
      <c r="AC83" s="167"/>
      <c r="AD83" s="167"/>
      <c r="AE83" s="167"/>
      <c r="AF83" s="167"/>
      <c r="AG83" s="169"/>
      <c r="AH83" s="167"/>
      <c r="AI83" s="168"/>
      <c r="AJ83" s="168"/>
      <c r="AK83" s="168"/>
      <c r="AL83" s="148"/>
      <c r="AM83" s="168"/>
      <c r="AN83" s="148"/>
      <c r="AO83" s="148"/>
      <c r="AP83" s="148"/>
    </row>
    <row r="84" spans="1:42">
      <c r="A84" s="166"/>
      <c r="C84" s="166"/>
      <c r="D84" s="166"/>
      <c r="E84" s="166"/>
      <c r="F84" s="166"/>
      <c r="G84" s="166"/>
      <c r="I84" s="166"/>
      <c r="J84" s="166"/>
      <c r="N84" s="166"/>
      <c r="O84" s="166"/>
      <c r="P84" s="167"/>
      <c r="Q84" s="168"/>
      <c r="R84" s="167"/>
      <c r="S84" s="167"/>
      <c r="T84" s="167"/>
      <c r="U84" s="167"/>
      <c r="V84" s="167"/>
      <c r="W84" s="167"/>
      <c r="X84" s="167"/>
      <c r="Y84" s="169"/>
      <c r="Z84" s="169"/>
      <c r="AA84" s="167"/>
      <c r="AB84" s="167"/>
      <c r="AC84" s="167"/>
      <c r="AD84" s="167"/>
      <c r="AE84" s="167"/>
      <c r="AF84" s="167"/>
      <c r="AG84" s="169"/>
      <c r="AH84" s="167"/>
      <c r="AI84" s="168"/>
      <c r="AJ84" s="168"/>
      <c r="AK84" s="168"/>
      <c r="AL84" s="148"/>
      <c r="AM84" s="168"/>
      <c r="AN84" s="148"/>
      <c r="AO84" s="148"/>
      <c r="AP84" s="148"/>
    </row>
    <row r="85" spans="1:42">
      <c r="A85" s="166"/>
      <c r="C85" s="166"/>
      <c r="D85" s="166"/>
      <c r="E85" s="166"/>
      <c r="F85" s="166"/>
      <c r="G85" s="166"/>
      <c r="I85" s="166"/>
      <c r="J85" s="166"/>
      <c r="N85" s="166"/>
      <c r="O85" s="166"/>
      <c r="P85" s="167"/>
      <c r="Q85" s="168"/>
      <c r="R85" s="167"/>
      <c r="S85" s="167"/>
      <c r="T85" s="167"/>
      <c r="U85" s="167"/>
      <c r="V85" s="167"/>
      <c r="W85" s="167"/>
      <c r="X85" s="167"/>
      <c r="Y85" s="169"/>
      <c r="Z85" s="169"/>
      <c r="AA85" s="167"/>
      <c r="AB85" s="167"/>
      <c r="AC85" s="167"/>
      <c r="AD85" s="167"/>
      <c r="AE85" s="167"/>
      <c r="AF85" s="167"/>
      <c r="AG85" s="169"/>
      <c r="AH85" s="167"/>
      <c r="AI85" s="168"/>
      <c r="AJ85" s="168"/>
      <c r="AK85" s="168"/>
      <c r="AL85" s="148"/>
      <c r="AM85" s="168"/>
      <c r="AN85" s="148"/>
      <c r="AO85" s="148"/>
      <c r="AP85" s="148"/>
    </row>
    <row r="86" spans="1:42">
      <c r="A86" s="166"/>
      <c r="C86" s="166"/>
      <c r="D86" s="166"/>
      <c r="E86" s="166"/>
      <c r="F86" s="166"/>
      <c r="G86" s="166"/>
      <c r="I86" s="166"/>
      <c r="J86" s="166"/>
      <c r="N86" s="166"/>
      <c r="O86" s="166"/>
      <c r="P86" s="167"/>
      <c r="Q86" s="168"/>
      <c r="R86" s="167"/>
      <c r="S86" s="167"/>
      <c r="T86" s="167"/>
      <c r="U86" s="167"/>
      <c r="V86" s="167"/>
      <c r="W86" s="167"/>
      <c r="X86" s="167"/>
      <c r="Y86" s="169"/>
      <c r="Z86" s="169"/>
      <c r="AA86" s="167"/>
      <c r="AB86" s="167"/>
      <c r="AC86" s="167"/>
      <c r="AD86" s="167"/>
      <c r="AE86" s="167"/>
      <c r="AF86" s="167"/>
      <c r="AG86" s="169"/>
      <c r="AH86" s="167"/>
      <c r="AI86" s="168"/>
      <c r="AJ86" s="168"/>
      <c r="AK86" s="168"/>
      <c r="AL86" s="148"/>
      <c r="AM86" s="168"/>
      <c r="AN86" s="148"/>
      <c r="AO86" s="148"/>
      <c r="AP86" s="148"/>
    </row>
    <row r="87" spans="1:42">
      <c r="A87" s="166"/>
      <c r="C87" s="166"/>
      <c r="D87" s="166"/>
      <c r="E87" s="166"/>
      <c r="F87" s="166"/>
      <c r="G87" s="166"/>
      <c r="I87" s="166"/>
      <c r="J87" s="166"/>
      <c r="N87" s="166"/>
      <c r="O87" s="166"/>
      <c r="P87" s="167"/>
      <c r="Q87" s="168"/>
      <c r="R87" s="167"/>
      <c r="S87" s="167"/>
      <c r="T87" s="167"/>
      <c r="U87" s="167"/>
      <c r="V87" s="167"/>
      <c r="W87" s="167"/>
      <c r="X87" s="167"/>
      <c r="Y87" s="169"/>
      <c r="Z87" s="169"/>
      <c r="AA87" s="167"/>
      <c r="AB87" s="167"/>
      <c r="AC87" s="167"/>
      <c r="AD87" s="167"/>
      <c r="AE87" s="167"/>
      <c r="AF87" s="167"/>
      <c r="AG87" s="169"/>
      <c r="AH87" s="167"/>
      <c r="AI87" s="168"/>
      <c r="AJ87" s="168"/>
      <c r="AK87" s="168"/>
      <c r="AL87" s="148"/>
      <c r="AM87" s="168"/>
      <c r="AN87" s="148"/>
      <c r="AO87" s="148"/>
      <c r="AP87" s="148"/>
    </row>
    <row r="88" spans="1:42">
      <c r="A88" s="166"/>
      <c r="C88" s="166"/>
      <c r="D88" s="166"/>
      <c r="E88" s="166"/>
      <c r="F88" s="166"/>
      <c r="G88" s="166"/>
      <c r="I88" s="166"/>
      <c r="J88" s="166"/>
      <c r="N88" s="166"/>
      <c r="O88" s="166"/>
      <c r="P88" s="167"/>
      <c r="Q88" s="168"/>
      <c r="R88" s="167"/>
      <c r="S88" s="167"/>
      <c r="T88" s="167"/>
      <c r="U88" s="167"/>
      <c r="V88" s="167"/>
      <c r="W88" s="167"/>
      <c r="X88" s="167"/>
      <c r="Y88" s="169"/>
      <c r="Z88" s="169"/>
      <c r="AA88" s="167"/>
      <c r="AB88" s="167"/>
      <c r="AC88" s="167"/>
      <c r="AD88" s="167"/>
      <c r="AE88" s="167"/>
      <c r="AF88" s="167"/>
      <c r="AG88" s="169"/>
      <c r="AH88" s="167"/>
      <c r="AI88" s="168"/>
      <c r="AJ88" s="168"/>
      <c r="AK88" s="168"/>
      <c r="AL88" s="148"/>
      <c r="AM88" s="168"/>
      <c r="AN88" s="148"/>
      <c r="AO88" s="148"/>
      <c r="AP88" s="148"/>
    </row>
    <row r="89" spans="1:42">
      <c r="A89" s="166"/>
      <c r="C89" s="166"/>
      <c r="D89" s="166"/>
      <c r="E89" s="166"/>
      <c r="F89" s="166"/>
      <c r="G89" s="166"/>
      <c r="I89" s="166"/>
      <c r="J89" s="166"/>
      <c r="N89" s="166"/>
      <c r="O89" s="166"/>
      <c r="P89" s="167"/>
      <c r="Q89" s="168"/>
      <c r="R89" s="167"/>
      <c r="S89" s="167"/>
      <c r="T89" s="167"/>
      <c r="U89" s="167"/>
      <c r="V89" s="167"/>
      <c r="W89" s="167"/>
      <c r="X89" s="167"/>
      <c r="Y89" s="169"/>
      <c r="Z89" s="169"/>
      <c r="AA89" s="167"/>
      <c r="AB89" s="167"/>
      <c r="AC89" s="167"/>
      <c r="AD89" s="167"/>
      <c r="AE89" s="167"/>
      <c r="AF89" s="167"/>
      <c r="AG89" s="169"/>
      <c r="AH89" s="167"/>
      <c r="AI89" s="168"/>
      <c r="AJ89" s="168"/>
      <c r="AK89" s="168"/>
      <c r="AL89" s="148"/>
      <c r="AM89" s="168"/>
      <c r="AN89" s="148"/>
      <c r="AO89" s="148"/>
      <c r="AP89" s="148"/>
    </row>
    <row r="90" spans="1:42">
      <c r="A90" s="166"/>
      <c r="C90" s="166"/>
      <c r="D90" s="166"/>
      <c r="E90" s="166"/>
      <c r="F90" s="166"/>
      <c r="G90" s="166"/>
      <c r="I90" s="166"/>
      <c r="J90" s="166"/>
      <c r="N90" s="166"/>
      <c r="O90" s="166"/>
      <c r="P90" s="167"/>
      <c r="Q90" s="168"/>
      <c r="R90" s="167"/>
      <c r="S90" s="167"/>
      <c r="T90" s="167"/>
      <c r="U90" s="167"/>
      <c r="V90" s="167"/>
      <c r="W90" s="167"/>
      <c r="X90" s="167"/>
      <c r="Y90" s="169"/>
      <c r="Z90" s="169"/>
      <c r="AA90" s="167"/>
      <c r="AB90" s="167"/>
      <c r="AC90" s="167"/>
      <c r="AD90" s="167"/>
      <c r="AE90" s="167"/>
      <c r="AF90" s="167"/>
      <c r="AG90" s="169"/>
      <c r="AH90" s="167"/>
      <c r="AI90" s="168"/>
      <c r="AJ90" s="168"/>
      <c r="AK90" s="168"/>
      <c r="AL90" s="148"/>
      <c r="AM90" s="168"/>
      <c r="AN90" s="148"/>
      <c r="AO90" s="148"/>
      <c r="AP90" s="148"/>
    </row>
    <row r="91" spans="1:42">
      <c r="A91" s="166"/>
      <c r="C91" s="166"/>
      <c r="D91" s="166"/>
      <c r="E91" s="166"/>
      <c r="F91" s="166"/>
      <c r="G91" s="166"/>
      <c r="I91" s="166"/>
      <c r="J91" s="166"/>
      <c r="N91" s="166"/>
      <c r="O91" s="166"/>
      <c r="P91" s="167"/>
      <c r="Q91" s="168"/>
      <c r="R91" s="167"/>
      <c r="S91" s="167"/>
      <c r="T91" s="167"/>
      <c r="U91" s="167"/>
      <c r="V91" s="167"/>
      <c r="W91" s="167"/>
      <c r="X91" s="167"/>
      <c r="Y91" s="169"/>
      <c r="Z91" s="169"/>
      <c r="AA91" s="167"/>
      <c r="AB91" s="167"/>
      <c r="AC91" s="167"/>
      <c r="AD91" s="167"/>
      <c r="AE91" s="167"/>
      <c r="AF91" s="167"/>
      <c r="AG91" s="169"/>
      <c r="AH91" s="167"/>
      <c r="AI91" s="168"/>
      <c r="AJ91" s="168"/>
      <c r="AK91" s="168"/>
      <c r="AL91" s="148"/>
      <c r="AM91" s="168"/>
      <c r="AN91" s="148"/>
      <c r="AO91" s="148"/>
      <c r="AP91" s="148"/>
    </row>
    <row r="92" spans="1:42">
      <c r="A92" s="166"/>
      <c r="C92" s="166"/>
      <c r="D92" s="166"/>
      <c r="E92" s="166"/>
      <c r="F92" s="166"/>
      <c r="G92" s="166"/>
      <c r="I92" s="166"/>
      <c r="J92" s="166"/>
      <c r="N92" s="166"/>
      <c r="O92" s="166"/>
      <c r="P92" s="167"/>
      <c r="Q92" s="168"/>
      <c r="R92" s="167"/>
      <c r="S92" s="167"/>
      <c r="T92" s="167"/>
      <c r="U92" s="167"/>
      <c r="V92" s="167"/>
      <c r="W92" s="167"/>
      <c r="X92" s="167"/>
      <c r="Y92" s="169"/>
      <c r="Z92" s="169"/>
      <c r="AA92" s="167"/>
      <c r="AB92" s="167"/>
      <c r="AC92" s="167"/>
      <c r="AD92" s="167"/>
      <c r="AE92" s="167"/>
      <c r="AF92" s="167"/>
      <c r="AG92" s="169"/>
      <c r="AH92" s="167"/>
      <c r="AI92" s="168"/>
      <c r="AJ92" s="168"/>
      <c r="AK92" s="168"/>
      <c r="AL92" s="148"/>
      <c r="AM92" s="168"/>
      <c r="AN92" s="148"/>
      <c r="AO92" s="148"/>
      <c r="AP92" s="148"/>
    </row>
    <row r="93" spans="1:42">
      <c r="A93" s="166"/>
      <c r="C93" s="166"/>
      <c r="D93" s="166"/>
      <c r="E93" s="166"/>
      <c r="F93" s="166"/>
      <c r="G93" s="166"/>
      <c r="I93" s="166"/>
      <c r="J93" s="166"/>
      <c r="N93" s="166"/>
      <c r="O93" s="166"/>
      <c r="P93" s="167"/>
      <c r="Q93" s="168"/>
      <c r="R93" s="167"/>
      <c r="S93" s="167"/>
      <c r="T93" s="167"/>
      <c r="U93" s="167"/>
      <c r="V93" s="167"/>
      <c r="W93" s="167"/>
      <c r="X93" s="167"/>
      <c r="Y93" s="169"/>
      <c r="Z93" s="169"/>
      <c r="AA93" s="167"/>
      <c r="AB93" s="167"/>
      <c r="AC93" s="167"/>
      <c r="AD93" s="167"/>
      <c r="AE93" s="167"/>
      <c r="AF93" s="167"/>
      <c r="AG93" s="169"/>
      <c r="AH93" s="167"/>
      <c r="AI93" s="168"/>
      <c r="AJ93" s="168"/>
      <c r="AK93" s="168"/>
      <c r="AL93" s="148"/>
      <c r="AM93" s="168"/>
      <c r="AN93" s="148"/>
      <c r="AO93" s="148"/>
      <c r="AP93" s="148"/>
    </row>
    <row r="94" spans="1:42">
      <c r="A94" s="166"/>
      <c r="C94" s="166"/>
      <c r="D94" s="166"/>
      <c r="E94" s="166"/>
      <c r="F94" s="166"/>
      <c r="G94" s="166"/>
      <c r="I94" s="166"/>
      <c r="J94" s="166"/>
      <c r="N94" s="166"/>
      <c r="O94" s="166"/>
      <c r="P94" s="167"/>
      <c r="Q94" s="168"/>
      <c r="R94" s="167"/>
      <c r="S94" s="167"/>
      <c r="T94" s="167"/>
      <c r="U94" s="167"/>
      <c r="V94" s="167"/>
      <c r="W94" s="167"/>
      <c r="X94" s="167"/>
      <c r="Y94" s="169"/>
      <c r="Z94" s="169"/>
      <c r="AA94" s="167"/>
      <c r="AB94" s="167"/>
      <c r="AC94" s="167"/>
      <c r="AD94" s="167"/>
      <c r="AE94" s="167"/>
      <c r="AF94" s="167"/>
      <c r="AG94" s="169"/>
      <c r="AH94" s="167"/>
      <c r="AI94" s="168"/>
      <c r="AJ94" s="168"/>
      <c r="AK94" s="168"/>
      <c r="AL94" s="148"/>
      <c r="AM94" s="168"/>
      <c r="AN94" s="148"/>
      <c r="AO94" s="148"/>
      <c r="AP94" s="148"/>
    </row>
    <row r="95" spans="1:42">
      <c r="A95" s="166"/>
      <c r="C95" s="166"/>
      <c r="D95" s="166"/>
      <c r="E95" s="166"/>
      <c r="F95" s="166"/>
      <c r="G95" s="166"/>
      <c r="I95" s="166"/>
      <c r="J95" s="166"/>
      <c r="N95" s="166"/>
      <c r="O95" s="166"/>
      <c r="P95" s="167"/>
      <c r="Q95" s="168"/>
      <c r="R95" s="167"/>
      <c r="S95" s="167"/>
      <c r="T95" s="167"/>
      <c r="U95" s="167"/>
      <c r="V95" s="167"/>
      <c r="W95" s="167"/>
      <c r="X95" s="167"/>
      <c r="Y95" s="169"/>
      <c r="Z95" s="169"/>
      <c r="AA95" s="167"/>
      <c r="AB95" s="167"/>
      <c r="AC95" s="167"/>
      <c r="AD95" s="167"/>
      <c r="AE95" s="167"/>
      <c r="AF95" s="167"/>
      <c r="AG95" s="169"/>
      <c r="AH95" s="167"/>
      <c r="AI95" s="168"/>
      <c r="AJ95" s="168"/>
      <c r="AK95" s="168"/>
      <c r="AL95" s="148"/>
      <c r="AM95" s="168"/>
      <c r="AN95" s="148"/>
      <c r="AO95" s="148"/>
      <c r="AP95" s="148"/>
    </row>
    <row r="96" spans="1:42">
      <c r="A96" s="166"/>
      <c r="C96" s="166"/>
      <c r="D96" s="166"/>
      <c r="E96" s="166"/>
      <c r="F96" s="166"/>
      <c r="G96" s="166"/>
      <c r="I96" s="166"/>
      <c r="J96" s="166"/>
      <c r="N96" s="166"/>
      <c r="O96" s="166"/>
      <c r="P96" s="167"/>
      <c r="Q96" s="168"/>
      <c r="R96" s="167"/>
      <c r="S96" s="167"/>
      <c r="T96" s="167"/>
      <c r="U96" s="167"/>
      <c r="V96" s="167"/>
      <c r="W96" s="167"/>
      <c r="X96" s="167"/>
      <c r="Y96" s="169"/>
      <c r="Z96" s="169"/>
      <c r="AA96" s="167"/>
      <c r="AB96" s="167"/>
      <c r="AC96" s="167"/>
      <c r="AD96" s="167"/>
      <c r="AE96" s="167"/>
      <c r="AF96" s="167"/>
      <c r="AG96" s="169"/>
      <c r="AH96" s="167"/>
      <c r="AI96" s="168"/>
      <c r="AJ96" s="168"/>
      <c r="AK96" s="168"/>
      <c r="AL96" s="148"/>
      <c r="AM96" s="168"/>
      <c r="AN96" s="148"/>
      <c r="AO96" s="148"/>
      <c r="AP96" s="148"/>
    </row>
    <row r="97" spans="1:42">
      <c r="A97" s="166"/>
      <c r="C97" s="166"/>
      <c r="D97" s="166"/>
      <c r="E97" s="166"/>
      <c r="F97" s="166"/>
      <c r="G97" s="166"/>
      <c r="I97" s="166"/>
      <c r="J97" s="166"/>
      <c r="N97" s="166"/>
      <c r="O97" s="166"/>
      <c r="P97" s="167"/>
      <c r="Q97" s="168"/>
      <c r="R97" s="167"/>
      <c r="S97" s="167"/>
      <c r="T97" s="167"/>
      <c r="U97" s="167"/>
      <c r="V97" s="167"/>
      <c r="W97" s="167"/>
      <c r="X97" s="167"/>
      <c r="Y97" s="169"/>
      <c r="Z97" s="169"/>
      <c r="AA97" s="167"/>
      <c r="AB97" s="167"/>
      <c r="AC97" s="167"/>
      <c r="AD97" s="167"/>
      <c r="AE97" s="167"/>
      <c r="AF97" s="167"/>
      <c r="AG97" s="169"/>
      <c r="AH97" s="167"/>
      <c r="AI97" s="168"/>
      <c r="AJ97" s="168"/>
      <c r="AK97" s="168"/>
      <c r="AL97" s="148"/>
      <c r="AM97" s="168"/>
      <c r="AN97" s="148"/>
      <c r="AO97" s="148"/>
      <c r="AP97" s="148"/>
    </row>
    <row r="98" spans="1:42">
      <c r="A98" s="166"/>
      <c r="C98" s="166"/>
      <c r="D98" s="166"/>
      <c r="E98" s="166"/>
      <c r="F98" s="166"/>
      <c r="G98" s="166"/>
      <c r="I98" s="166"/>
      <c r="J98" s="166"/>
      <c r="N98" s="166"/>
      <c r="O98" s="166"/>
      <c r="P98" s="167"/>
      <c r="Q98" s="168"/>
      <c r="R98" s="167"/>
      <c r="S98" s="167"/>
      <c r="T98" s="167"/>
      <c r="U98" s="167"/>
      <c r="V98" s="167"/>
      <c r="W98" s="167"/>
      <c r="X98" s="167"/>
      <c r="Y98" s="169"/>
      <c r="Z98" s="169"/>
      <c r="AA98" s="167"/>
      <c r="AB98" s="167"/>
      <c r="AC98" s="167"/>
      <c r="AD98" s="167"/>
      <c r="AE98" s="167"/>
      <c r="AF98" s="167"/>
      <c r="AG98" s="169"/>
      <c r="AH98" s="167"/>
      <c r="AI98" s="168"/>
      <c r="AJ98" s="168"/>
      <c r="AK98" s="168"/>
      <c r="AL98" s="148"/>
      <c r="AM98" s="168"/>
      <c r="AN98" s="148"/>
      <c r="AO98" s="148"/>
      <c r="AP98" s="148"/>
    </row>
    <row r="99" spans="1:42">
      <c r="A99" s="166"/>
      <c r="C99" s="166"/>
      <c r="D99" s="166"/>
      <c r="E99" s="166"/>
      <c r="F99" s="166"/>
      <c r="G99" s="166"/>
      <c r="I99" s="166"/>
      <c r="J99" s="166"/>
      <c r="N99" s="166"/>
      <c r="O99" s="166"/>
      <c r="P99" s="167"/>
      <c r="Q99" s="168"/>
      <c r="R99" s="167"/>
      <c r="S99" s="167"/>
      <c r="T99" s="167"/>
      <c r="U99" s="167"/>
      <c r="V99" s="167"/>
      <c r="W99" s="167"/>
      <c r="X99" s="167"/>
      <c r="Y99" s="169"/>
      <c r="Z99" s="169"/>
      <c r="AA99" s="167"/>
      <c r="AB99" s="167"/>
      <c r="AC99" s="167"/>
      <c r="AD99" s="167"/>
      <c r="AE99" s="167"/>
      <c r="AF99" s="167"/>
      <c r="AG99" s="169"/>
      <c r="AH99" s="167"/>
      <c r="AI99" s="168"/>
      <c r="AJ99" s="168"/>
      <c r="AK99" s="168"/>
      <c r="AL99" s="148"/>
      <c r="AM99" s="168"/>
      <c r="AN99" s="148"/>
      <c r="AO99" s="148"/>
      <c r="AP99" s="148"/>
    </row>
    <row r="100" spans="1:42">
      <c r="A100" s="166"/>
      <c r="C100" s="166"/>
      <c r="D100" s="166"/>
      <c r="E100" s="166"/>
      <c r="F100" s="166"/>
      <c r="G100" s="166"/>
      <c r="I100" s="166"/>
      <c r="J100" s="166"/>
      <c r="N100" s="166"/>
      <c r="O100" s="166"/>
      <c r="P100" s="167"/>
      <c r="Q100" s="168"/>
      <c r="R100" s="167"/>
      <c r="S100" s="167"/>
      <c r="T100" s="167"/>
      <c r="U100" s="167"/>
      <c r="V100" s="167"/>
      <c r="W100" s="167"/>
      <c r="X100" s="167"/>
      <c r="Y100" s="169"/>
      <c r="Z100" s="169"/>
      <c r="AA100" s="167"/>
      <c r="AB100" s="167"/>
      <c r="AC100" s="167"/>
      <c r="AD100" s="167"/>
      <c r="AE100" s="167"/>
      <c r="AF100" s="167"/>
      <c r="AG100" s="169"/>
      <c r="AH100" s="167"/>
      <c r="AI100" s="168"/>
      <c r="AJ100" s="168"/>
      <c r="AK100" s="168"/>
      <c r="AL100" s="148"/>
      <c r="AM100" s="168"/>
      <c r="AN100" s="148"/>
      <c r="AO100" s="148"/>
      <c r="AP100" s="148"/>
    </row>
    <row r="101" spans="1:42">
      <c r="P101" s="123"/>
      <c r="Q101" s="124"/>
      <c r="R101" s="123"/>
      <c r="S101" s="123"/>
      <c r="T101" s="123"/>
      <c r="U101" s="123"/>
      <c r="V101" s="123"/>
      <c r="W101" s="123"/>
      <c r="X101" s="123"/>
      <c r="Y101" s="125"/>
      <c r="Z101" s="125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67"/>
    </row>
    <row r="102" spans="1:42">
      <c r="P102" s="123"/>
      <c r="Q102" s="124"/>
      <c r="R102" s="123"/>
      <c r="S102" s="123"/>
      <c r="T102" s="123"/>
      <c r="U102" s="123"/>
      <c r="V102" s="123"/>
      <c r="W102" s="123"/>
      <c r="X102" s="123"/>
      <c r="Y102" s="125"/>
      <c r="Z102" s="125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67"/>
    </row>
    <row r="103" spans="1:42">
      <c r="P103" s="123"/>
      <c r="Q103" s="124"/>
      <c r="R103" s="123"/>
      <c r="S103" s="123"/>
      <c r="T103" s="123"/>
      <c r="U103" s="123"/>
      <c r="V103" s="123"/>
      <c r="W103" s="123"/>
      <c r="X103" s="123"/>
      <c r="Y103" s="125"/>
      <c r="Z103" s="125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67"/>
    </row>
    <row r="104" spans="1:42">
      <c r="P104" s="123"/>
      <c r="Q104" s="124"/>
      <c r="R104" s="123"/>
      <c r="S104" s="123"/>
      <c r="T104" s="123"/>
      <c r="U104" s="123"/>
      <c r="V104" s="123"/>
      <c r="W104" s="123"/>
      <c r="X104" s="123"/>
      <c r="Y104" s="125"/>
      <c r="Z104" s="125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67"/>
    </row>
    <row r="105" spans="1:42">
      <c r="P105" s="123"/>
      <c r="Q105" s="124"/>
      <c r="R105" s="123"/>
      <c r="S105" s="123"/>
      <c r="T105" s="123"/>
      <c r="U105" s="123"/>
      <c r="V105" s="123"/>
      <c r="W105" s="123"/>
      <c r="X105" s="123"/>
      <c r="Y105" s="125"/>
      <c r="Z105" s="125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67"/>
    </row>
    <row r="106" spans="1:42">
      <c r="P106" s="123"/>
      <c r="Q106" s="124"/>
      <c r="R106" s="123"/>
      <c r="S106" s="123"/>
      <c r="T106" s="123"/>
      <c r="U106" s="123"/>
      <c r="V106" s="123"/>
      <c r="W106" s="123"/>
      <c r="X106" s="123"/>
      <c r="Y106" s="125"/>
      <c r="Z106" s="125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67"/>
    </row>
    <row r="107" spans="1:42">
      <c r="P107" s="123"/>
      <c r="Q107" s="124"/>
      <c r="R107" s="123"/>
      <c r="S107" s="123"/>
      <c r="T107" s="123"/>
      <c r="U107" s="123"/>
      <c r="V107" s="123"/>
      <c r="W107" s="123"/>
      <c r="X107" s="123"/>
      <c r="Y107" s="125"/>
      <c r="Z107" s="125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67"/>
    </row>
    <row r="108" spans="1:42">
      <c r="P108" s="123"/>
      <c r="Q108" s="124"/>
      <c r="R108" s="123"/>
      <c r="S108" s="123"/>
      <c r="T108" s="123"/>
      <c r="U108" s="123"/>
      <c r="V108" s="123"/>
      <c r="W108" s="123"/>
      <c r="X108" s="123"/>
      <c r="Y108" s="125"/>
      <c r="Z108" s="125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67"/>
    </row>
    <row r="109" spans="1:42">
      <c r="P109" s="123"/>
      <c r="Q109" s="124"/>
      <c r="R109" s="123"/>
      <c r="S109" s="123"/>
      <c r="T109" s="123"/>
      <c r="U109" s="123"/>
      <c r="V109" s="123"/>
      <c r="W109" s="123"/>
      <c r="X109" s="123"/>
      <c r="Y109" s="125"/>
      <c r="Z109" s="125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67"/>
    </row>
    <row r="110" spans="1:42">
      <c r="P110" s="123"/>
      <c r="Q110" s="124"/>
      <c r="R110" s="123"/>
      <c r="S110" s="123"/>
      <c r="T110" s="123"/>
      <c r="U110" s="123"/>
      <c r="V110" s="123"/>
      <c r="W110" s="123"/>
      <c r="X110" s="123"/>
      <c r="Y110" s="125"/>
      <c r="Z110" s="125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67"/>
    </row>
    <row r="111" spans="1:42">
      <c r="P111" s="123"/>
      <c r="Q111" s="124"/>
      <c r="R111" s="123"/>
      <c r="S111" s="123"/>
      <c r="T111" s="123"/>
      <c r="U111" s="123"/>
      <c r="V111" s="123"/>
      <c r="W111" s="123"/>
      <c r="X111" s="123"/>
      <c r="Y111" s="125"/>
      <c r="Z111" s="125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67"/>
    </row>
    <row r="112" spans="1:42">
      <c r="P112" s="123"/>
      <c r="Q112" s="124"/>
      <c r="R112" s="123"/>
      <c r="S112" s="123"/>
      <c r="T112" s="123"/>
      <c r="U112" s="123"/>
      <c r="V112" s="123"/>
      <c r="W112" s="123"/>
      <c r="X112" s="123"/>
      <c r="Y112" s="125"/>
      <c r="Z112" s="125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67"/>
    </row>
    <row r="113" spans="16:42">
      <c r="P113" s="123"/>
      <c r="Q113" s="124"/>
      <c r="R113" s="123"/>
      <c r="S113" s="123"/>
      <c r="T113" s="123"/>
      <c r="U113" s="123"/>
      <c r="V113" s="123"/>
      <c r="W113" s="123"/>
      <c r="X113" s="123"/>
      <c r="Y113" s="125"/>
      <c r="Z113" s="125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67"/>
    </row>
    <row r="114" spans="16:42">
      <c r="P114" s="123"/>
      <c r="Q114" s="124"/>
      <c r="R114" s="123"/>
      <c r="S114" s="123"/>
      <c r="T114" s="123"/>
      <c r="U114" s="123"/>
      <c r="V114" s="123"/>
      <c r="W114" s="123"/>
      <c r="X114" s="123"/>
      <c r="Y114" s="125"/>
      <c r="Z114" s="125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67"/>
    </row>
    <row r="115" spans="16:42">
      <c r="P115" s="123"/>
      <c r="Q115" s="124"/>
      <c r="R115" s="123"/>
      <c r="S115" s="123"/>
      <c r="T115" s="123"/>
      <c r="U115" s="123"/>
      <c r="V115" s="123"/>
      <c r="W115" s="123"/>
      <c r="X115" s="123"/>
      <c r="Y115" s="125"/>
      <c r="Z115" s="125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67"/>
    </row>
    <row r="116" spans="16:42">
      <c r="P116" s="123"/>
      <c r="Q116" s="124"/>
      <c r="R116" s="123"/>
      <c r="S116" s="123"/>
      <c r="T116" s="123"/>
      <c r="U116" s="123"/>
      <c r="V116" s="123"/>
      <c r="W116" s="123"/>
      <c r="X116" s="123"/>
      <c r="Y116" s="125"/>
      <c r="Z116" s="125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67"/>
    </row>
    <row r="117" spans="16:42">
      <c r="P117" s="123"/>
      <c r="Q117" s="124"/>
      <c r="R117" s="123"/>
      <c r="S117" s="123"/>
      <c r="T117" s="123"/>
      <c r="U117" s="123"/>
      <c r="V117" s="123"/>
      <c r="W117" s="123"/>
      <c r="X117" s="123"/>
      <c r="Y117" s="125"/>
      <c r="Z117" s="125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67"/>
    </row>
    <row r="118" spans="16:42">
      <c r="P118" s="123"/>
      <c r="Q118" s="124"/>
      <c r="R118" s="123"/>
      <c r="S118" s="123"/>
      <c r="T118" s="123"/>
      <c r="U118" s="123"/>
      <c r="V118" s="123"/>
      <c r="W118" s="123"/>
      <c r="X118" s="123"/>
      <c r="Y118" s="125"/>
      <c r="Z118" s="125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67"/>
    </row>
    <row r="119" spans="16:42">
      <c r="P119" s="123"/>
      <c r="Q119" s="124"/>
      <c r="R119" s="123"/>
      <c r="S119" s="123"/>
      <c r="T119" s="123"/>
      <c r="U119" s="123"/>
      <c r="V119" s="123"/>
      <c r="W119" s="123"/>
      <c r="X119" s="123"/>
      <c r="Y119" s="125"/>
      <c r="Z119" s="125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67"/>
    </row>
    <row r="120" spans="16:42">
      <c r="P120" s="123"/>
      <c r="Q120" s="124"/>
      <c r="R120" s="123"/>
      <c r="S120" s="123"/>
      <c r="T120" s="123"/>
      <c r="U120" s="123"/>
      <c r="V120" s="123"/>
      <c r="W120" s="123"/>
      <c r="X120" s="123"/>
      <c r="Y120" s="125"/>
      <c r="Z120" s="125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67"/>
    </row>
    <row r="121" spans="16:42">
      <c r="P121" s="123"/>
      <c r="Q121" s="124"/>
      <c r="R121" s="123"/>
      <c r="S121" s="123"/>
      <c r="T121" s="123"/>
      <c r="U121" s="123"/>
      <c r="V121" s="123"/>
      <c r="W121" s="123"/>
      <c r="X121" s="123"/>
      <c r="Y121" s="125"/>
      <c r="Z121" s="125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67"/>
    </row>
    <row r="122" spans="16:42">
      <c r="P122" s="123"/>
      <c r="Q122" s="124"/>
      <c r="R122" s="123"/>
      <c r="S122" s="123"/>
      <c r="T122" s="123"/>
      <c r="U122" s="123"/>
      <c r="V122" s="123"/>
      <c r="W122" s="123"/>
      <c r="X122" s="123"/>
      <c r="Y122" s="125"/>
      <c r="Z122" s="125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67"/>
    </row>
    <row r="123" spans="16:42">
      <c r="P123" s="123"/>
      <c r="Q123" s="124"/>
      <c r="R123" s="123"/>
      <c r="S123" s="123"/>
      <c r="T123" s="123"/>
      <c r="U123" s="123"/>
      <c r="V123" s="123"/>
      <c r="W123" s="123"/>
      <c r="X123" s="123"/>
      <c r="Y123" s="125"/>
      <c r="Z123" s="125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67"/>
    </row>
    <row r="124" spans="16:42">
      <c r="P124" s="123"/>
      <c r="Q124" s="124"/>
      <c r="R124" s="123"/>
      <c r="S124" s="123"/>
      <c r="T124" s="123"/>
      <c r="U124" s="123"/>
      <c r="V124" s="123"/>
      <c r="W124" s="123"/>
      <c r="X124" s="123"/>
      <c r="Y124" s="125"/>
      <c r="Z124" s="125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67"/>
    </row>
    <row r="125" spans="16:42">
      <c r="P125" s="123"/>
      <c r="Q125" s="124"/>
      <c r="R125" s="123"/>
      <c r="S125" s="123"/>
      <c r="T125" s="123"/>
      <c r="U125" s="123"/>
      <c r="V125" s="123"/>
      <c r="W125" s="123"/>
      <c r="X125" s="123"/>
      <c r="Y125" s="125"/>
      <c r="Z125" s="125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67"/>
    </row>
    <row r="126" spans="16:42">
      <c r="P126" s="123"/>
      <c r="Q126" s="124"/>
      <c r="R126" s="123"/>
      <c r="S126" s="123"/>
      <c r="T126" s="123"/>
      <c r="U126" s="123"/>
      <c r="V126" s="123"/>
      <c r="W126" s="123"/>
      <c r="X126" s="123"/>
      <c r="Y126" s="125"/>
      <c r="Z126" s="125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67"/>
    </row>
    <row r="127" spans="16:42">
      <c r="P127" s="123"/>
      <c r="Q127" s="124"/>
      <c r="R127" s="123"/>
      <c r="S127" s="123"/>
      <c r="T127" s="123"/>
      <c r="U127" s="123"/>
      <c r="V127" s="123"/>
      <c r="W127" s="123"/>
      <c r="X127" s="123"/>
      <c r="Y127" s="125"/>
      <c r="Z127" s="125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67"/>
    </row>
    <row r="128" spans="16:42">
      <c r="P128" s="123"/>
      <c r="Q128" s="124"/>
      <c r="R128" s="123"/>
      <c r="S128" s="123"/>
      <c r="T128" s="123"/>
      <c r="U128" s="123"/>
      <c r="V128" s="123"/>
      <c r="W128" s="123"/>
      <c r="X128" s="123"/>
      <c r="Y128" s="125"/>
      <c r="Z128" s="125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67"/>
    </row>
    <row r="129" spans="16:42">
      <c r="P129" s="123"/>
      <c r="Q129" s="124"/>
      <c r="R129" s="123"/>
      <c r="S129" s="123"/>
      <c r="T129" s="123"/>
      <c r="U129" s="123"/>
      <c r="V129" s="123"/>
      <c r="W129" s="123"/>
      <c r="X129" s="123"/>
      <c r="Y129" s="125"/>
      <c r="Z129" s="125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67"/>
    </row>
    <row r="130" spans="16:42">
      <c r="P130" s="123"/>
      <c r="Q130" s="124"/>
      <c r="R130" s="123"/>
      <c r="S130" s="123"/>
      <c r="T130" s="123"/>
      <c r="U130" s="123"/>
      <c r="V130" s="123"/>
      <c r="W130" s="123"/>
      <c r="X130" s="123"/>
      <c r="Y130" s="125"/>
      <c r="Z130" s="125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67"/>
    </row>
    <row r="131" spans="16:42">
      <c r="P131" s="123"/>
      <c r="Q131" s="124"/>
      <c r="R131" s="123"/>
      <c r="S131" s="123"/>
      <c r="T131" s="123"/>
      <c r="U131" s="123"/>
      <c r="V131" s="123"/>
      <c r="W131" s="123"/>
      <c r="X131" s="123"/>
      <c r="Y131" s="125"/>
      <c r="Z131" s="125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67"/>
    </row>
    <row r="132" spans="16:42">
      <c r="P132" s="123"/>
      <c r="Q132" s="124"/>
      <c r="R132" s="123"/>
      <c r="S132" s="123"/>
      <c r="T132" s="123"/>
      <c r="U132" s="123"/>
      <c r="V132" s="123"/>
      <c r="W132" s="123"/>
      <c r="X132" s="123"/>
      <c r="Y132" s="125"/>
      <c r="Z132" s="125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67"/>
    </row>
    <row r="133" spans="16:42">
      <c r="P133" s="123"/>
      <c r="Q133" s="124"/>
      <c r="R133" s="123"/>
      <c r="S133" s="123"/>
      <c r="T133" s="123"/>
      <c r="U133" s="123"/>
      <c r="V133" s="123"/>
      <c r="W133" s="123"/>
      <c r="X133" s="123"/>
      <c r="Y133" s="125"/>
      <c r="Z133" s="125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67"/>
    </row>
    <row r="134" spans="16:42">
      <c r="P134" s="123"/>
      <c r="Q134" s="124"/>
      <c r="R134" s="123"/>
      <c r="S134" s="123"/>
      <c r="T134" s="123"/>
      <c r="U134" s="123"/>
      <c r="V134" s="123"/>
      <c r="W134" s="123"/>
      <c r="X134" s="123"/>
      <c r="Y134" s="125"/>
      <c r="Z134" s="125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67"/>
    </row>
    <row r="135" spans="16:42">
      <c r="P135" s="123"/>
      <c r="Q135" s="124"/>
      <c r="R135" s="123"/>
      <c r="S135" s="123"/>
      <c r="T135" s="123"/>
      <c r="U135" s="123"/>
      <c r="V135" s="123"/>
      <c r="W135" s="123"/>
      <c r="X135" s="123"/>
      <c r="Y135" s="125"/>
      <c r="Z135" s="125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67"/>
    </row>
    <row r="136" spans="16:42">
      <c r="P136" s="123"/>
      <c r="Q136" s="124"/>
      <c r="R136" s="123"/>
      <c r="S136" s="123"/>
      <c r="T136" s="123"/>
      <c r="U136" s="123"/>
      <c r="V136" s="123"/>
      <c r="W136" s="123"/>
      <c r="X136" s="123"/>
      <c r="Y136" s="125"/>
      <c r="Z136" s="125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67"/>
    </row>
    <row r="137" spans="16:42">
      <c r="P137" s="123"/>
      <c r="Q137" s="124"/>
      <c r="R137" s="123"/>
      <c r="S137" s="123"/>
      <c r="T137" s="123"/>
      <c r="U137" s="123"/>
      <c r="V137" s="123"/>
      <c r="W137" s="123"/>
      <c r="X137" s="123"/>
      <c r="Y137" s="125"/>
      <c r="Z137" s="125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67"/>
    </row>
    <row r="138" spans="16:42">
      <c r="P138" s="123"/>
      <c r="Q138" s="124"/>
      <c r="R138" s="123"/>
      <c r="S138" s="123"/>
      <c r="T138" s="123"/>
      <c r="U138" s="123"/>
      <c r="V138" s="123"/>
      <c r="W138" s="123"/>
      <c r="X138" s="123"/>
      <c r="Y138" s="125"/>
      <c r="Z138" s="125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67"/>
    </row>
    <row r="139" spans="16:42">
      <c r="P139" s="123"/>
      <c r="Q139" s="124"/>
      <c r="R139" s="123"/>
      <c r="S139" s="123"/>
      <c r="T139" s="123"/>
      <c r="U139" s="123"/>
      <c r="V139" s="123"/>
      <c r="W139" s="123"/>
      <c r="X139" s="123"/>
      <c r="Y139" s="125"/>
      <c r="Z139" s="125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67"/>
    </row>
    <row r="140" spans="16:42">
      <c r="P140" s="123"/>
      <c r="Q140" s="124"/>
      <c r="R140" s="123"/>
      <c r="S140" s="123"/>
      <c r="T140" s="123"/>
      <c r="U140" s="123"/>
      <c r="V140" s="123"/>
      <c r="W140" s="123"/>
      <c r="X140" s="123"/>
      <c r="Y140" s="125"/>
      <c r="Z140" s="125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67"/>
    </row>
    <row r="141" spans="16:42">
      <c r="P141" s="123"/>
      <c r="Q141" s="124"/>
      <c r="R141" s="123"/>
      <c r="S141" s="123"/>
      <c r="T141" s="123"/>
      <c r="U141" s="123"/>
      <c r="V141" s="123"/>
      <c r="W141" s="123"/>
      <c r="X141" s="123"/>
      <c r="Y141" s="125"/>
      <c r="Z141" s="125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67"/>
    </row>
    <row r="142" spans="16:42">
      <c r="P142" s="123"/>
      <c r="Q142" s="124"/>
      <c r="R142" s="123"/>
      <c r="S142" s="123"/>
      <c r="T142" s="123"/>
      <c r="U142" s="123"/>
      <c r="V142" s="123"/>
      <c r="W142" s="123"/>
      <c r="X142" s="123"/>
      <c r="Y142" s="125"/>
      <c r="Z142" s="125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67"/>
    </row>
    <row r="143" spans="16:42">
      <c r="P143" s="123"/>
      <c r="Q143" s="124"/>
      <c r="R143" s="123"/>
      <c r="S143" s="123"/>
      <c r="T143" s="123"/>
      <c r="U143" s="123"/>
      <c r="V143" s="123"/>
      <c r="W143" s="123"/>
      <c r="X143" s="123"/>
      <c r="Y143" s="125"/>
      <c r="Z143" s="125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67"/>
    </row>
    <row r="144" spans="16:42">
      <c r="P144" s="123"/>
      <c r="Q144" s="124"/>
      <c r="R144" s="123"/>
      <c r="S144" s="123"/>
      <c r="T144" s="123"/>
      <c r="U144" s="123"/>
      <c r="V144" s="123"/>
      <c r="W144" s="123"/>
      <c r="X144" s="123"/>
      <c r="Y144" s="125"/>
      <c r="Z144" s="125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67"/>
    </row>
    <row r="145" spans="16:42">
      <c r="P145" s="123"/>
      <c r="Q145" s="124"/>
      <c r="R145" s="123"/>
      <c r="S145" s="123"/>
      <c r="T145" s="123"/>
      <c r="U145" s="123"/>
      <c r="V145" s="123"/>
      <c r="W145" s="123"/>
      <c r="X145" s="123"/>
      <c r="Y145" s="125"/>
      <c r="Z145" s="125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67"/>
    </row>
    <row r="146" spans="16:42">
      <c r="P146" s="123"/>
      <c r="Q146" s="124"/>
      <c r="R146" s="123"/>
      <c r="S146" s="123"/>
      <c r="T146" s="123"/>
      <c r="U146" s="123"/>
      <c r="V146" s="123"/>
      <c r="W146" s="123"/>
      <c r="X146" s="123"/>
      <c r="Y146" s="125"/>
      <c r="Z146" s="125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67"/>
    </row>
    <row r="147" spans="16:42">
      <c r="P147" s="123"/>
      <c r="Q147" s="124"/>
      <c r="R147" s="123"/>
      <c r="S147" s="123"/>
      <c r="T147" s="123"/>
      <c r="U147" s="123"/>
      <c r="V147" s="123"/>
      <c r="W147" s="123"/>
      <c r="X147" s="123"/>
      <c r="Y147" s="125"/>
      <c r="Z147" s="125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67"/>
    </row>
    <row r="148" spans="16:42">
      <c r="P148" s="123"/>
      <c r="Q148" s="124"/>
      <c r="R148" s="123"/>
      <c r="S148" s="123"/>
      <c r="T148" s="123"/>
      <c r="U148" s="123"/>
      <c r="V148" s="123"/>
      <c r="W148" s="123"/>
      <c r="X148" s="123"/>
      <c r="Y148" s="125"/>
      <c r="Z148" s="125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67"/>
    </row>
    <row r="149" spans="16:42">
      <c r="P149" s="123"/>
      <c r="Q149" s="124"/>
      <c r="R149" s="123"/>
      <c r="S149" s="123"/>
      <c r="T149" s="123"/>
      <c r="U149" s="123"/>
      <c r="V149" s="123"/>
      <c r="W149" s="123"/>
      <c r="X149" s="123"/>
      <c r="Y149" s="125"/>
      <c r="Z149" s="125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67"/>
    </row>
    <row r="150" spans="16:42">
      <c r="P150" s="123"/>
      <c r="Q150" s="124"/>
      <c r="R150" s="123"/>
      <c r="S150" s="123"/>
      <c r="T150" s="123"/>
      <c r="U150" s="123"/>
      <c r="V150" s="123"/>
      <c r="W150" s="123"/>
      <c r="X150" s="123"/>
      <c r="Y150" s="125"/>
      <c r="Z150" s="125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67"/>
    </row>
    <row r="151" spans="16:42">
      <c r="P151" s="123"/>
      <c r="Q151" s="124"/>
      <c r="R151" s="123"/>
      <c r="S151" s="123"/>
      <c r="T151" s="123"/>
      <c r="U151" s="123"/>
      <c r="V151" s="123"/>
      <c r="W151" s="123"/>
      <c r="X151" s="123"/>
      <c r="Y151" s="125"/>
      <c r="Z151" s="125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67"/>
    </row>
    <row r="152" spans="16:42">
      <c r="P152" s="123"/>
      <c r="Q152" s="124"/>
      <c r="R152" s="123"/>
      <c r="S152" s="123"/>
      <c r="T152" s="123"/>
      <c r="U152" s="123"/>
      <c r="V152" s="123"/>
      <c r="W152" s="123"/>
      <c r="X152" s="123"/>
      <c r="Y152" s="125"/>
      <c r="Z152" s="125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67"/>
    </row>
    <row r="153" spans="16:42">
      <c r="P153" s="123"/>
      <c r="Q153" s="124"/>
      <c r="R153" s="123"/>
      <c r="S153" s="123"/>
      <c r="T153" s="123"/>
      <c r="U153" s="123"/>
      <c r="V153" s="123"/>
      <c r="W153" s="123"/>
      <c r="X153" s="123"/>
      <c r="Y153" s="125"/>
      <c r="Z153" s="125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67"/>
    </row>
    <row r="154" spans="16:42">
      <c r="P154" s="123"/>
      <c r="Q154" s="124"/>
      <c r="R154" s="123"/>
      <c r="S154" s="123"/>
      <c r="T154" s="123"/>
      <c r="U154" s="123"/>
      <c r="V154" s="123"/>
      <c r="W154" s="123"/>
      <c r="X154" s="123"/>
      <c r="Y154" s="125"/>
      <c r="Z154" s="125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67"/>
    </row>
    <row r="155" spans="16:42">
      <c r="P155" s="123"/>
      <c r="Q155" s="124"/>
      <c r="R155" s="123"/>
      <c r="S155" s="123"/>
      <c r="T155" s="123"/>
      <c r="U155" s="123"/>
      <c r="V155" s="123"/>
      <c r="W155" s="123"/>
      <c r="X155" s="123"/>
      <c r="Y155" s="125"/>
      <c r="Z155" s="125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67"/>
    </row>
    <row r="156" spans="16:42">
      <c r="P156" s="123"/>
      <c r="Q156" s="124"/>
      <c r="R156" s="123"/>
      <c r="S156" s="123"/>
      <c r="T156" s="123"/>
      <c r="U156" s="123"/>
      <c r="V156" s="123"/>
      <c r="W156" s="123"/>
      <c r="X156" s="123"/>
      <c r="Y156" s="125"/>
      <c r="Z156" s="125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67"/>
    </row>
    <row r="157" spans="16:42">
      <c r="P157" s="123"/>
      <c r="Q157" s="124"/>
      <c r="R157" s="123"/>
      <c r="S157" s="123"/>
      <c r="T157" s="123"/>
      <c r="U157" s="123"/>
      <c r="V157" s="123"/>
      <c r="W157" s="123"/>
      <c r="X157" s="123"/>
      <c r="Y157" s="125"/>
      <c r="Z157" s="125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67"/>
    </row>
    <row r="158" spans="16:42">
      <c r="P158" s="123"/>
      <c r="Q158" s="124"/>
      <c r="R158" s="123"/>
      <c r="S158" s="123"/>
      <c r="T158" s="123"/>
      <c r="U158" s="123"/>
      <c r="V158" s="123"/>
      <c r="W158" s="123"/>
      <c r="X158" s="123"/>
      <c r="Y158" s="125"/>
      <c r="Z158" s="125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67"/>
    </row>
    <row r="159" spans="16:42">
      <c r="P159" s="123"/>
      <c r="Q159" s="124"/>
      <c r="R159" s="123"/>
      <c r="S159" s="123"/>
      <c r="T159" s="123"/>
      <c r="U159" s="123"/>
      <c r="V159" s="123"/>
      <c r="W159" s="123"/>
      <c r="X159" s="123"/>
      <c r="Y159" s="125"/>
      <c r="Z159" s="125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67"/>
    </row>
    <row r="160" spans="16:42">
      <c r="P160" s="123"/>
      <c r="Q160" s="124"/>
      <c r="R160" s="123"/>
      <c r="S160" s="123"/>
      <c r="T160" s="123"/>
      <c r="U160" s="123"/>
      <c r="V160" s="123"/>
      <c r="W160" s="123"/>
      <c r="X160" s="123"/>
      <c r="Y160" s="125"/>
      <c r="Z160" s="125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67"/>
    </row>
    <row r="161" spans="16:42">
      <c r="P161" s="123"/>
      <c r="Q161" s="124"/>
      <c r="R161" s="123"/>
      <c r="S161" s="123"/>
      <c r="T161" s="123"/>
      <c r="U161" s="123"/>
      <c r="V161" s="123"/>
      <c r="W161" s="123"/>
      <c r="X161" s="123"/>
      <c r="Y161" s="125"/>
      <c r="Z161" s="125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67"/>
    </row>
    <row r="162" spans="16:42">
      <c r="P162" s="123"/>
      <c r="Q162" s="124"/>
      <c r="R162" s="123"/>
      <c r="S162" s="123"/>
      <c r="T162" s="123"/>
      <c r="U162" s="123"/>
      <c r="V162" s="123"/>
      <c r="W162" s="123"/>
      <c r="X162" s="123"/>
      <c r="Y162" s="125"/>
      <c r="Z162" s="125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67"/>
    </row>
    <row r="163" spans="16:42">
      <c r="P163" s="123"/>
      <c r="Q163" s="124"/>
      <c r="R163" s="123"/>
      <c r="S163" s="123"/>
      <c r="T163" s="123"/>
      <c r="U163" s="123"/>
      <c r="V163" s="123"/>
      <c r="W163" s="123"/>
      <c r="X163" s="123"/>
      <c r="Y163" s="125"/>
      <c r="Z163" s="125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67"/>
    </row>
    <row r="164" spans="16:42">
      <c r="P164" s="123"/>
      <c r="Q164" s="124"/>
      <c r="R164" s="123"/>
      <c r="S164" s="123"/>
      <c r="T164" s="123"/>
      <c r="U164" s="123"/>
      <c r="V164" s="123"/>
      <c r="W164" s="123"/>
      <c r="X164" s="123"/>
      <c r="Y164" s="125"/>
      <c r="Z164" s="125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67"/>
    </row>
    <row r="165" spans="16:42">
      <c r="P165" s="123"/>
      <c r="Q165" s="124"/>
      <c r="R165" s="123"/>
      <c r="S165" s="123"/>
      <c r="T165" s="123"/>
      <c r="U165" s="123"/>
      <c r="V165" s="123"/>
      <c r="W165" s="123"/>
      <c r="X165" s="123"/>
      <c r="Y165" s="125"/>
      <c r="Z165" s="125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67"/>
    </row>
    <row r="166" spans="16:42">
      <c r="P166" s="123"/>
      <c r="Q166" s="124"/>
      <c r="R166" s="123"/>
      <c r="S166" s="123"/>
      <c r="T166" s="123"/>
      <c r="U166" s="123"/>
      <c r="V166" s="123"/>
      <c r="W166" s="123"/>
      <c r="X166" s="123"/>
      <c r="Y166" s="125"/>
      <c r="Z166" s="125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67"/>
    </row>
    <row r="167" spans="16:42">
      <c r="P167" s="123"/>
      <c r="Q167" s="124"/>
      <c r="R167" s="123"/>
      <c r="S167" s="123"/>
      <c r="T167" s="123"/>
      <c r="U167" s="123"/>
      <c r="V167" s="123"/>
      <c r="W167" s="123"/>
      <c r="X167" s="123"/>
      <c r="Y167" s="125"/>
      <c r="Z167" s="125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67"/>
    </row>
    <row r="168" spans="16:42">
      <c r="P168" s="123"/>
      <c r="Q168" s="124"/>
      <c r="R168" s="123"/>
      <c r="S168" s="123"/>
      <c r="T168" s="123"/>
      <c r="U168" s="123"/>
      <c r="V168" s="123"/>
      <c r="W168" s="123"/>
      <c r="X168" s="123"/>
      <c r="Y168" s="125"/>
      <c r="Z168" s="125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67"/>
    </row>
    <row r="169" spans="16:42">
      <c r="P169" s="123"/>
      <c r="Q169" s="124"/>
      <c r="R169" s="123"/>
      <c r="S169" s="123"/>
      <c r="T169" s="123"/>
      <c r="U169" s="123"/>
      <c r="V169" s="123"/>
      <c r="W169" s="123"/>
      <c r="X169" s="123"/>
      <c r="Y169" s="125"/>
      <c r="Z169" s="125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67"/>
    </row>
    <row r="170" spans="16:42">
      <c r="P170" s="123"/>
      <c r="Q170" s="124"/>
      <c r="R170" s="123"/>
      <c r="S170" s="123"/>
      <c r="T170" s="123"/>
      <c r="U170" s="123"/>
      <c r="V170" s="123"/>
      <c r="W170" s="123"/>
      <c r="X170" s="123"/>
      <c r="Y170" s="125"/>
      <c r="Z170" s="125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67"/>
    </row>
    <row r="171" spans="16:42">
      <c r="P171" s="123"/>
      <c r="Q171" s="124"/>
      <c r="R171" s="123"/>
      <c r="S171" s="123"/>
      <c r="T171" s="123"/>
      <c r="U171" s="123"/>
      <c r="V171" s="123"/>
      <c r="W171" s="123"/>
      <c r="X171" s="123"/>
      <c r="Y171" s="125"/>
      <c r="Z171" s="125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67"/>
    </row>
    <row r="172" spans="16:42">
      <c r="P172" s="123"/>
      <c r="Q172" s="124"/>
      <c r="R172" s="123"/>
      <c r="S172" s="123"/>
      <c r="T172" s="123"/>
      <c r="U172" s="123"/>
      <c r="V172" s="123"/>
      <c r="W172" s="123"/>
      <c r="X172" s="123"/>
      <c r="Y172" s="125"/>
      <c r="Z172" s="125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67"/>
    </row>
    <row r="173" spans="16:42">
      <c r="P173" s="123"/>
      <c r="Q173" s="124"/>
      <c r="R173" s="123"/>
      <c r="S173" s="123"/>
      <c r="T173" s="123"/>
      <c r="U173" s="123"/>
      <c r="V173" s="123"/>
      <c r="W173" s="123"/>
      <c r="X173" s="123"/>
      <c r="Y173" s="125"/>
      <c r="Z173" s="125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67"/>
    </row>
    <row r="174" spans="16:42">
      <c r="P174" s="123"/>
      <c r="Q174" s="124"/>
      <c r="R174" s="123"/>
      <c r="S174" s="123"/>
      <c r="T174" s="123"/>
      <c r="U174" s="123"/>
      <c r="V174" s="123"/>
      <c r="W174" s="123"/>
      <c r="X174" s="123"/>
      <c r="Y174" s="125"/>
      <c r="Z174" s="125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67"/>
    </row>
    <row r="175" spans="16:42">
      <c r="P175" s="123"/>
      <c r="Q175" s="124"/>
      <c r="R175" s="123"/>
      <c r="S175" s="123"/>
      <c r="T175" s="123"/>
      <c r="U175" s="123"/>
      <c r="V175" s="123"/>
      <c r="W175" s="123"/>
      <c r="X175" s="123"/>
      <c r="Y175" s="125"/>
      <c r="Z175" s="125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67"/>
    </row>
    <row r="176" spans="16:42">
      <c r="P176" s="123"/>
      <c r="Q176" s="124"/>
      <c r="R176" s="123"/>
      <c r="S176" s="123"/>
      <c r="T176" s="123"/>
      <c r="U176" s="123"/>
      <c r="V176" s="123"/>
      <c r="W176" s="123"/>
      <c r="X176" s="123"/>
      <c r="Y176" s="125"/>
      <c r="Z176" s="125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67"/>
    </row>
    <row r="177" spans="16:42">
      <c r="P177" s="123"/>
      <c r="Q177" s="124"/>
      <c r="R177" s="123"/>
      <c r="S177" s="123"/>
      <c r="T177" s="123"/>
      <c r="U177" s="123"/>
      <c r="V177" s="123"/>
      <c r="W177" s="123"/>
      <c r="X177" s="123"/>
      <c r="Y177" s="125"/>
      <c r="Z177" s="125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67"/>
    </row>
    <row r="178" spans="16:42">
      <c r="P178" s="123"/>
      <c r="Q178" s="124"/>
      <c r="R178" s="123"/>
      <c r="S178" s="123"/>
      <c r="T178" s="123"/>
      <c r="U178" s="123"/>
      <c r="V178" s="123"/>
      <c r="W178" s="123"/>
      <c r="X178" s="123"/>
      <c r="Y178" s="125"/>
      <c r="Z178" s="125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67"/>
    </row>
    <row r="179" spans="16:42">
      <c r="P179" s="123"/>
      <c r="Q179" s="124"/>
      <c r="R179" s="123"/>
      <c r="S179" s="123"/>
      <c r="T179" s="123"/>
      <c r="U179" s="123"/>
      <c r="V179" s="123"/>
      <c r="W179" s="123"/>
      <c r="X179" s="123"/>
      <c r="Y179" s="125"/>
      <c r="Z179" s="125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67"/>
    </row>
    <row r="180" spans="16:42">
      <c r="P180" s="123"/>
      <c r="Q180" s="124"/>
      <c r="R180" s="123"/>
      <c r="S180" s="123"/>
      <c r="T180" s="123"/>
      <c r="U180" s="123"/>
      <c r="V180" s="123"/>
      <c r="W180" s="123"/>
      <c r="X180" s="123"/>
      <c r="Y180" s="125"/>
      <c r="Z180" s="125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67"/>
    </row>
    <row r="181" spans="16:42">
      <c r="P181" s="123"/>
      <c r="Q181" s="124"/>
      <c r="R181" s="123"/>
      <c r="S181" s="123"/>
      <c r="T181" s="123"/>
      <c r="U181" s="123"/>
      <c r="V181" s="123"/>
      <c r="W181" s="123"/>
      <c r="X181" s="123"/>
      <c r="Y181" s="125"/>
      <c r="Z181" s="125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67"/>
    </row>
    <row r="182" spans="16:42">
      <c r="P182" s="123"/>
      <c r="Q182" s="124"/>
      <c r="R182" s="123"/>
      <c r="S182" s="123"/>
      <c r="T182" s="123"/>
      <c r="U182" s="123"/>
      <c r="V182" s="123"/>
      <c r="W182" s="123"/>
      <c r="X182" s="123"/>
      <c r="Y182" s="125"/>
      <c r="Z182" s="125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67"/>
    </row>
    <row r="183" spans="16:42">
      <c r="P183" s="123"/>
      <c r="Q183" s="124"/>
      <c r="R183" s="123"/>
      <c r="S183" s="123"/>
      <c r="T183" s="123"/>
      <c r="U183" s="123"/>
      <c r="V183" s="123"/>
      <c r="W183" s="123"/>
      <c r="X183" s="123"/>
      <c r="Y183" s="125"/>
      <c r="Z183" s="125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67"/>
    </row>
    <row r="184" spans="16:42">
      <c r="P184" s="123"/>
      <c r="Q184" s="124"/>
      <c r="R184" s="123"/>
      <c r="S184" s="123"/>
      <c r="T184" s="123"/>
      <c r="U184" s="123"/>
      <c r="V184" s="123"/>
      <c r="W184" s="123"/>
      <c r="X184" s="123"/>
      <c r="Y184" s="125"/>
      <c r="Z184" s="125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67"/>
    </row>
    <row r="185" spans="16:42">
      <c r="P185" s="123"/>
      <c r="Q185" s="124"/>
      <c r="R185" s="123"/>
      <c r="S185" s="123"/>
      <c r="T185" s="123"/>
      <c r="U185" s="123"/>
      <c r="V185" s="123"/>
      <c r="W185" s="123"/>
      <c r="X185" s="123"/>
      <c r="Y185" s="125"/>
      <c r="Z185" s="125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67"/>
    </row>
    <row r="186" spans="16:42">
      <c r="P186" s="123"/>
      <c r="Q186" s="124"/>
      <c r="R186" s="123"/>
      <c r="S186" s="123"/>
      <c r="T186" s="123"/>
      <c r="U186" s="123"/>
      <c r="V186" s="123"/>
      <c r="W186" s="123"/>
      <c r="X186" s="123"/>
      <c r="Y186" s="125"/>
      <c r="Z186" s="125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67"/>
    </row>
    <row r="187" spans="16:42">
      <c r="P187" s="123"/>
      <c r="Q187" s="124"/>
      <c r="R187" s="123"/>
      <c r="S187" s="123"/>
      <c r="T187" s="123"/>
      <c r="U187" s="123"/>
      <c r="V187" s="123"/>
      <c r="W187" s="123"/>
      <c r="X187" s="123"/>
      <c r="Y187" s="125"/>
      <c r="Z187" s="125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67"/>
    </row>
    <row r="188" spans="16:42">
      <c r="P188" s="123"/>
      <c r="Q188" s="124"/>
      <c r="R188" s="123"/>
      <c r="S188" s="123"/>
      <c r="T188" s="123"/>
      <c r="U188" s="123"/>
      <c r="V188" s="123"/>
      <c r="W188" s="123"/>
      <c r="X188" s="123"/>
      <c r="Y188" s="125"/>
      <c r="Z188" s="125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67"/>
    </row>
    <row r="189" spans="16:42">
      <c r="P189" s="123"/>
      <c r="Q189" s="124"/>
      <c r="R189" s="123"/>
      <c r="S189" s="123"/>
      <c r="T189" s="123"/>
      <c r="U189" s="123"/>
      <c r="V189" s="123"/>
      <c r="W189" s="123"/>
      <c r="X189" s="123"/>
      <c r="Y189" s="125"/>
      <c r="Z189" s="125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67"/>
    </row>
    <row r="190" spans="16:42">
      <c r="P190" s="123"/>
      <c r="Q190" s="124"/>
      <c r="R190" s="123"/>
      <c r="S190" s="123"/>
      <c r="T190" s="123"/>
      <c r="U190" s="123"/>
      <c r="V190" s="123"/>
      <c r="W190" s="123"/>
      <c r="X190" s="123"/>
      <c r="Y190" s="125"/>
      <c r="Z190" s="125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67"/>
    </row>
    <row r="191" spans="16:42">
      <c r="P191" s="123"/>
      <c r="Q191" s="124"/>
      <c r="R191" s="123"/>
      <c r="S191" s="123"/>
      <c r="T191" s="123"/>
      <c r="U191" s="123"/>
      <c r="V191" s="123"/>
      <c r="W191" s="123"/>
      <c r="X191" s="123"/>
      <c r="Y191" s="125"/>
      <c r="Z191" s="125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67"/>
    </row>
    <row r="192" spans="16:42">
      <c r="P192" s="123"/>
      <c r="Q192" s="124"/>
      <c r="R192" s="123"/>
      <c r="S192" s="123"/>
      <c r="T192" s="123"/>
      <c r="U192" s="123"/>
      <c r="V192" s="123"/>
      <c r="W192" s="123"/>
      <c r="X192" s="123"/>
      <c r="Y192" s="125"/>
      <c r="Z192" s="125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67"/>
    </row>
    <row r="193" spans="16:42">
      <c r="P193" s="123"/>
      <c r="Q193" s="124"/>
      <c r="R193" s="123"/>
      <c r="S193" s="123"/>
      <c r="T193" s="123"/>
      <c r="U193" s="123"/>
      <c r="V193" s="123"/>
      <c r="W193" s="123"/>
      <c r="X193" s="123"/>
      <c r="Y193" s="125"/>
      <c r="Z193" s="125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67"/>
    </row>
    <row r="194" spans="16:42">
      <c r="P194" s="123"/>
      <c r="Q194" s="124"/>
      <c r="R194" s="123"/>
      <c r="S194" s="123"/>
      <c r="T194" s="123"/>
      <c r="U194" s="123"/>
      <c r="V194" s="123"/>
      <c r="W194" s="123"/>
      <c r="X194" s="123"/>
      <c r="Y194" s="125"/>
      <c r="Z194" s="125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67"/>
    </row>
    <row r="195" spans="16:42">
      <c r="P195" s="123"/>
      <c r="Q195" s="124"/>
      <c r="R195" s="123"/>
      <c r="S195" s="123"/>
      <c r="T195" s="123"/>
      <c r="U195" s="123"/>
      <c r="V195" s="123"/>
      <c r="W195" s="123"/>
      <c r="X195" s="123"/>
      <c r="Y195" s="125"/>
      <c r="Z195" s="125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67"/>
    </row>
    <row r="196" spans="16:42">
      <c r="P196" s="123"/>
      <c r="Q196" s="124"/>
      <c r="R196" s="123"/>
      <c r="S196" s="123"/>
      <c r="T196" s="123"/>
      <c r="U196" s="123"/>
      <c r="V196" s="123"/>
      <c r="W196" s="123"/>
      <c r="X196" s="123"/>
      <c r="Y196" s="125"/>
      <c r="Z196" s="125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67"/>
    </row>
    <row r="197" spans="16:42">
      <c r="P197" s="123"/>
      <c r="Q197" s="124"/>
      <c r="R197" s="123"/>
      <c r="S197" s="123"/>
      <c r="T197" s="123"/>
      <c r="U197" s="123"/>
      <c r="V197" s="123"/>
      <c r="W197" s="123"/>
      <c r="X197" s="123"/>
      <c r="Y197" s="125"/>
      <c r="Z197" s="125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67"/>
    </row>
    <row r="198" spans="16:42">
      <c r="P198" s="123"/>
      <c r="Q198" s="124"/>
      <c r="R198" s="123"/>
      <c r="S198" s="123"/>
      <c r="T198" s="123"/>
      <c r="U198" s="123"/>
      <c r="V198" s="123"/>
      <c r="W198" s="123"/>
      <c r="X198" s="123"/>
      <c r="Y198" s="125"/>
      <c r="Z198" s="125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67"/>
    </row>
    <row r="199" spans="16:42">
      <c r="P199" s="123"/>
      <c r="Q199" s="124"/>
      <c r="R199" s="123"/>
      <c r="S199" s="123"/>
      <c r="T199" s="123"/>
      <c r="U199" s="123"/>
      <c r="V199" s="123"/>
      <c r="W199" s="123"/>
      <c r="X199" s="123"/>
      <c r="Y199" s="125"/>
      <c r="Z199" s="125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67"/>
    </row>
    <row r="200" spans="16:42">
      <c r="P200" s="123"/>
      <c r="Q200" s="124"/>
      <c r="R200" s="123"/>
      <c r="S200" s="123"/>
      <c r="T200" s="123"/>
      <c r="U200" s="123"/>
      <c r="V200" s="123"/>
      <c r="W200" s="123"/>
      <c r="X200" s="123"/>
      <c r="Y200" s="125"/>
      <c r="Z200" s="125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67"/>
    </row>
    <row r="201" spans="16:42">
      <c r="P201" s="123"/>
      <c r="Q201" s="124"/>
      <c r="R201" s="123"/>
      <c r="S201" s="123"/>
      <c r="T201" s="123"/>
      <c r="U201" s="123"/>
      <c r="V201" s="123"/>
      <c r="W201" s="123"/>
      <c r="X201" s="123"/>
      <c r="Y201" s="125"/>
      <c r="Z201" s="125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67"/>
    </row>
    <row r="202" spans="16:42">
      <c r="P202" s="123"/>
      <c r="Q202" s="124"/>
      <c r="R202" s="123"/>
      <c r="S202" s="123"/>
      <c r="T202" s="123"/>
      <c r="U202" s="123"/>
      <c r="V202" s="123"/>
      <c r="W202" s="123"/>
      <c r="X202" s="123"/>
      <c r="Y202" s="125"/>
      <c r="Z202" s="125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67"/>
    </row>
    <row r="203" spans="16:42">
      <c r="P203" s="123"/>
      <c r="Q203" s="124"/>
      <c r="R203" s="123"/>
      <c r="S203" s="123"/>
      <c r="T203" s="123"/>
      <c r="U203" s="123"/>
      <c r="V203" s="123"/>
      <c r="W203" s="123"/>
      <c r="X203" s="123"/>
      <c r="Y203" s="125"/>
      <c r="Z203" s="125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67"/>
    </row>
    <row r="204" spans="16:42">
      <c r="P204" s="123"/>
      <c r="Q204" s="124"/>
      <c r="R204" s="123"/>
      <c r="S204" s="123"/>
      <c r="T204" s="123"/>
      <c r="U204" s="123"/>
      <c r="V204" s="123"/>
      <c r="W204" s="123"/>
      <c r="X204" s="123"/>
      <c r="Y204" s="125"/>
      <c r="Z204" s="125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67"/>
    </row>
    <row r="205" spans="16:42">
      <c r="P205" s="123"/>
      <c r="Q205" s="124"/>
      <c r="R205" s="123"/>
      <c r="S205" s="123"/>
      <c r="T205" s="123"/>
      <c r="U205" s="123"/>
      <c r="V205" s="123"/>
      <c r="W205" s="123"/>
      <c r="X205" s="123"/>
      <c r="Y205" s="125"/>
      <c r="Z205" s="125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67"/>
    </row>
    <row r="206" spans="16:42">
      <c r="P206" s="123"/>
      <c r="Q206" s="124"/>
      <c r="R206" s="123"/>
      <c r="S206" s="123"/>
      <c r="T206" s="123"/>
      <c r="U206" s="123"/>
      <c r="V206" s="123"/>
      <c r="W206" s="123"/>
      <c r="X206" s="123"/>
      <c r="Y206" s="125"/>
      <c r="Z206" s="125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67"/>
    </row>
    <row r="207" spans="16:42">
      <c r="P207" s="123"/>
      <c r="Q207" s="124"/>
      <c r="R207" s="123"/>
      <c r="S207" s="123"/>
      <c r="T207" s="123"/>
      <c r="U207" s="123"/>
      <c r="V207" s="123"/>
      <c r="W207" s="123"/>
      <c r="X207" s="123"/>
      <c r="Y207" s="125"/>
      <c r="Z207" s="125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67"/>
    </row>
    <row r="208" spans="16:42">
      <c r="P208" s="123"/>
      <c r="Q208" s="124"/>
      <c r="R208" s="123"/>
      <c r="S208" s="123"/>
      <c r="T208" s="123"/>
      <c r="U208" s="123"/>
      <c r="V208" s="123"/>
      <c r="W208" s="123"/>
      <c r="X208" s="123"/>
      <c r="Y208" s="125"/>
      <c r="Z208" s="125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67"/>
    </row>
    <row r="209" spans="16:42">
      <c r="P209" s="123"/>
      <c r="Q209" s="124"/>
      <c r="R209" s="123"/>
      <c r="S209" s="123"/>
      <c r="T209" s="123"/>
      <c r="U209" s="123"/>
      <c r="V209" s="123"/>
      <c r="W209" s="123"/>
      <c r="X209" s="123"/>
      <c r="Y209" s="125"/>
      <c r="Z209" s="125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67"/>
    </row>
    <row r="210" spans="16:42">
      <c r="P210" s="123"/>
      <c r="Q210" s="124"/>
      <c r="R210" s="123"/>
      <c r="S210" s="123"/>
      <c r="T210" s="123"/>
      <c r="U210" s="123"/>
      <c r="V210" s="123"/>
      <c r="W210" s="123"/>
      <c r="X210" s="123"/>
      <c r="Y210" s="125"/>
      <c r="Z210" s="125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67"/>
    </row>
    <row r="211" spans="16:42">
      <c r="P211" s="123"/>
      <c r="Q211" s="124"/>
      <c r="R211" s="123"/>
      <c r="S211" s="123"/>
      <c r="T211" s="123"/>
      <c r="U211" s="123"/>
      <c r="V211" s="123"/>
      <c r="W211" s="123"/>
      <c r="X211" s="123"/>
      <c r="Y211" s="125"/>
      <c r="Z211" s="125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67"/>
    </row>
    <row r="212" spans="16:42">
      <c r="P212" s="123"/>
      <c r="Q212" s="124"/>
      <c r="R212" s="123"/>
      <c r="S212" s="123"/>
      <c r="T212" s="123"/>
      <c r="U212" s="123"/>
      <c r="V212" s="123"/>
      <c r="W212" s="123"/>
      <c r="X212" s="123"/>
      <c r="Y212" s="125"/>
      <c r="Z212" s="125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67"/>
    </row>
    <row r="213" spans="16:42">
      <c r="P213" s="123"/>
      <c r="Q213" s="124"/>
      <c r="R213" s="123"/>
      <c r="S213" s="123"/>
      <c r="T213" s="123"/>
      <c r="U213" s="123"/>
      <c r="V213" s="123"/>
      <c r="W213" s="123"/>
      <c r="X213" s="123"/>
      <c r="Y213" s="125"/>
      <c r="Z213" s="125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67"/>
    </row>
    <row r="214" spans="16:42">
      <c r="P214" s="123"/>
      <c r="Q214" s="124"/>
      <c r="R214" s="123"/>
      <c r="S214" s="123"/>
      <c r="T214" s="123"/>
      <c r="U214" s="123"/>
      <c r="V214" s="123"/>
      <c r="W214" s="123"/>
      <c r="X214" s="123"/>
      <c r="Y214" s="125"/>
      <c r="Z214" s="125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67"/>
    </row>
    <row r="215" spans="16:42">
      <c r="P215" s="123"/>
      <c r="Q215" s="124"/>
      <c r="R215" s="123"/>
      <c r="S215" s="123"/>
      <c r="T215" s="123"/>
      <c r="U215" s="123"/>
      <c r="V215" s="123"/>
      <c r="W215" s="123"/>
      <c r="X215" s="123"/>
      <c r="Y215" s="125"/>
      <c r="Z215" s="125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67"/>
    </row>
    <row r="216" spans="16:42">
      <c r="P216" s="123"/>
      <c r="Q216" s="124"/>
      <c r="R216" s="123"/>
      <c r="S216" s="123"/>
      <c r="T216" s="123"/>
      <c r="U216" s="123"/>
      <c r="V216" s="123"/>
      <c r="W216" s="123"/>
      <c r="X216" s="123"/>
      <c r="Y216" s="125"/>
      <c r="Z216" s="125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67"/>
    </row>
    <row r="217" spans="16:42">
      <c r="P217" s="123"/>
      <c r="Q217" s="124"/>
      <c r="R217" s="123"/>
      <c r="S217" s="123"/>
      <c r="T217" s="123"/>
      <c r="U217" s="123"/>
      <c r="V217" s="123"/>
      <c r="W217" s="123"/>
      <c r="X217" s="123"/>
      <c r="Y217" s="125"/>
      <c r="Z217" s="125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67"/>
    </row>
    <row r="218" spans="16:42">
      <c r="P218" s="123"/>
      <c r="Q218" s="124"/>
      <c r="R218" s="123"/>
      <c r="S218" s="123"/>
      <c r="T218" s="123"/>
      <c r="U218" s="123"/>
      <c r="V218" s="123"/>
      <c r="W218" s="123"/>
      <c r="X218" s="123"/>
      <c r="Y218" s="125"/>
      <c r="Z218" s="125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67"/>
    </row>
    <row r="219" spans="16:42">
      <c r="P219" s="123"/>
      <c r="Q219" s="124"/>
      <c r="R219" s="123"/>
      <c r="S219" s="123"/>
      <c r="T219" s="123"/>
      <c r="U219" s="123"/>
      <c r="V219" s="123"/>
      <c r="W219" s="123"/>
      <c r="X219" s="123"/>
      <c r="Y219" s="125"/>
      <c r="Z219" s="125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67"/>
    </row>
    <row r="220" spans="16:42">
      <c r="P220" s="123"/>
      <c r="Q220" s="124"/>
      <c r="R220" s="123"/>
      <c r="S220" s="123"/>
      <c r="T220" s="123"/>
      <c r="U220" s="123"/>
      <c r="V220" s="123"/>
      <c r="W220" s="123"/>
      <c r="X220" s="123"/>
      <c r="Y220" s="125"/>
      <c r="Z220" s="125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67"/>
    </row>
    <row r="221" spans="16:42">
      <c r="P221" s="123"/>
      <c r="Q221" s="124"/>
      <c r="R221" s="123"/>
      <c r="S221" s="123"/>
      <c r="T221" s="123"/>
      <c r="U221" s="123"/>
      <c r="V221" s="123"/>
      <c r="W221" s="123"/>
      <c r="X221" s="123"/>
      <c r="Y221" s="125"/>
      <c r="Z221" s="125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67"/>
    </row>
    <row r="222" spans="16:42">
      <c r="P222" s="123"/>
      <c r="Q222" s="124"/>
      <c r="R222" s="123"/>
      <c r="S222" s="123"/>
      <c r="T222" s="123"/>
      <c r="U222" s="123"/>
      <c r="V222" s="123"/>
      <c r="W222" s="123"/>
      <c r="X222" s="123"/>
      <c r="Y222" s="125"/>
      <c r="Z222" s="125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67"/>
    </row>
    <row r="223" spans="16:42">
      <c r="P223" s="123"/>
      <c r="Q223" s="124"/>
      <c r="R223" s="123"/>
      <c r="S223" s="123"/>
      <c r="T223" s="123"/>
      <c r="U223" s="123"/>
      <c r="V223" s="123"/>
      <c r="W223" s="123"/>
      <c r="X223" s="123"/>
      <c r="Y223" s="125"/>
      <c r="Z223" s="125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67"/>
    </row>
    <row r="224" spans="16:42">
      <c r="P224" s="123"/>
      <c r="Q224" s="124"/>
      <c r="R224" s="123"/>
      <c r="S224" s="123"/>
      <c r="T224" s="123"/>
      <c r="U224" s="123"/>
      <c r="V224" s="123"/>
      <c r="W224" s="123"/>
      <c r="X224" s="123"/>
      <c r="Y224" s="125"/>
      <c r="Z224" s="125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67"/>
    </row>
    <row r="225" spans="16:42">
      <c r="P225" s="123"/>
      <c r="Q225" s="124"/>
      <c r="R225" s="123"/>
      <c r="S225" s="123"/>
      <c r="T225" s="123"/>
      <c r="U225" s="123"/>
      <c r="V225" s="123"/>
      <c r="W225" s="123"/>
      <c r="X225" s="123"/>
      <c r="Y225" s="125"/>
      <c r="Z225" s="125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67"/>
    </row>
    <row r="226" spans="16:42">
      <c r="P226" s="123"/>
      <c r="Q226" s="124"/>
      <c r="R226" s="123"/>
      <c r="S226" s="123"/>
      <c r="T226" s="123"/>
      <c r="U226" s="123"/>
      <c r="V226" s="123"/>
      <c r="W226" s="123"/>
      <c r="X226" s="123"/>
      <c r="Y226" s="125"/>
      <c r="Z226" s="125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  <c r="AM226" s="123"/>
      <c r="AN226" s="123"/>
      <c r="AO226" s="123"/>
      <c r="AP226" s="167"/>
    </row>
    <row r="227" spans="16:42">
      <c r="P227" s="123"/>
      <c r="Q227" s="124"/>
      <c r="R227" s="123"/>
      <c r="S227" s="123"/>
      <c r="T227" s="123"/>
      <c r="U227" s="123"/>
      <c r="V227" s="123"/>
      <c r="W227" s="123"/>
      <c r="X227" s="123"/>
      <c r="Y227" s="125"/>
      <c r="Z227" s="125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  <c r="AM227" s="123"/>
      <c r="AN227" s="123"/>
      <c r="AO227" s="123"/>
      <c r="AP227" s="167"/>
    </row>
    <row r="228" spans="16:42">
      <c r="P228" s="123"/>
      <c r="Q228" s="124"/>
      <c r="R228" s="123"/>
      <c r="S228" s="123"/>
      <c r="T228" s="123"/>
      <c r="U228" s="123"/>
      <c r="V228" s="123"/>
      <c r="W228" s="123"/>
      <c r="X228" s="123"/>
      <c r="Y228" s="125"/>
      <c r="Z228" s="125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  <c r="AM228" s="123"/>
      <c r="AN228" s="123"/>
      <c r="AO228" s="123"/>
      <c r="AP228" s="167"/>
    </row>
    <row r="229" spans="16:42">
      <c r="P229" s="123"/>
      <c r="Q229" s="124"/>
      <c r="R229" s="123"/>
      <c r="S229" s="123"/>
      <c r="T229" s="123"/>
      <c r="U229" s="123"/>
      <c r="V229" s="123"/>
      <c r="W229" s="123"/>
      <c r="X229" s="123"/>
      <c r="Y229" s="125"/>
      <c r="Z229" s="125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  <c r="AM229" s="123"/>
      <c r="AN229" s="123"/>
      <c r="AO229" s="123"/>
      <c r="AP229" s="167"/>
    </row>
    <row r="230" spans="16:42">
      <c r="P230" s="123"/>
      <c r="Q230" s="124"/>
      <c r="R230" s="123"/>
      <c r="S230" s="123"/>
      <c r="T230" s="123"/>
      <c r="U230" s="123"/>
      <c r="V230" s="123"/>
      <c r="W230" s="123"/>
      <c r="X230" s="123"/>
      <c r="Y230" s="125"/>
      <c r="Z230" s="125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  <c r="AM230" s="123"/>
      <c r="AN230" s="123"/>
      <c r="AO230" s="123"/>
      <c r="AP230" s="167"/>
    </row>
    <row r="231" spans="16:42">
      <c r="P231" s="123"/>
      <c r="Q231" s="124"/>
      <c r="R231" s="123"/>
      <c r="S231" s="123"/>
      <c r="T231" s="123"/>
      <c r="U231" s="123"/>
      <c r="V231" s="123"/>
      <c r="W231" s="123"/>
      <c r="X231" s="123"/>
      <c r="Y231" s="125"/>
      <c r="Z231" s="125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23"/>
      <c r="AN231" s="123"/>
      <c r="AO231" s="123"/>
      <c r="AP231" s="167"/>
    </row>
    <row r="232" spans="16:42">
      <c r="P232" s="123"/>
      <c r="Q232" s="124"/>
      <c r="R232" s="123"/>
      <c r="S232" s="123"/>
      <c r="T232" s="123"/>
      <c r="U232" s="123"/>
      <c r="V232" s="123"/>
      <c r="W232" s="123"/>
      <c r="X232" s="123"/>
      <c r="Y232" s="125"/>
      <c r="Z232" s="125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67"/>
    </row>
    <row r="233" spans="16:42">
      <c r="P233" s="123"/>
      <c r="Q233" s="124"/>
      <c r="R233" s="123"/>
      <c r="S233" s="123"/>
      <c r="T233" s="123"/>
      <c r="U233" s="123"/>
      <c r="V233" s="123"/>
      <c r="W233" s="123"/>
      <c r="X233" s="123"/>
      <c r="Y233" s="125"/>
      <c r="Z233" s="125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67"/>
    </row>
    <row r="234" spans="16:42">
      <c r="P234" s="123"/>
      <c r="Q234" s="124"/>
      <c r="R234" s="123"/>
      <c r="S234" s="123"/>
      <c r="T234" s="123"/>
      <c r="U234" s="123"/>
      <c r="V234" s="123"/>
      <c r="W234" s="123"/>
      <c r="X234" s="123"/>
      <c r="Y234" s="125"/>
      <c r="Z234" s="125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  <c r="AM234" s="123"/>
      <c r="AN234" s="123"/>
      <c r="AO234" s="123"/>
      <c r="AP234" s="167"/>
    </row>
    <row r="235" spans="16:42">
      <c r="P235" s="123"/>
      <c r="Q235" s="124"/>
      <c r="R235" s="123"/>
      <c r="S235" s="123"/>
      <c r="T235" s="123"/>
      <c r="U235" s="123"/>
      <c r="V235" s="123"/>
      <c r="W235" s="123"/>
      <c r="X235" s="123"/>
      <c r="Y235" s="125"/>
      <c r="Z235" s="125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67"/>
    </row>
    <row r="236" spans="16:42">
      <c r="P236" s="123"/>
      <c r="Q236" s="124"/>
      <c r="R236" s="123"/>
      <c r="S236" s="123"/>
      <c r="T236" s="123"/>
      <c r="U236" s="123"/>
      <c r="V236" s="123"/>
      <c r="W236" s="123"/>
      <c r="X236" s="123"/>
      <c r="Y236" s="125"/>
      <c r="Z236" s="125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67"/>
    </row>
    <row r="237" spans="16:42">
      <c r="P237" s="123"/>
      <c r="Q237" s="124"/>
      <c r="R237" s="123"/>
      <c r="S237" s="123"/>
      <c r="T237" s="123"/>
      <c r="U237" s="123"/>
      <c r="V237" s="123"/>
      <c r="W237" s="123"/>
      <c r="X237" s="123"/>
      <c r="Y237" s="125"/>
      <c r="Z237" s="125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67"/>
    </row>
    <row r="238" spans="16:42">
      <c r="P238" s="123"/>
      <c r="Q238" s="124"/>
      <c r="R238" s="123"/>
      <c r="S238" s="123"/>
      <c r="T238" s="123"/>
      <c r="U238" s="123"/>
      <c r="V238" s="123"/>
      <c r="W238" s="123"/>
      <c r="X238" s="123"/>
      <c r="Y238" s="125"/>
      <c r="Z238" s="125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67"/>
    </row>
    <row r="239" spans="16:42">
      <c r="P239" s="123"/>
      <c r="Q239" s="124"/>
      <c r="R239" s="123"/>
      <c r="S239" s="123"/>
      <c r="T239" s="123"/>
      <c r="U239" s="123"/>
      <c r="V239" s="123"/>
      <c r="W239" s="123"/>
      <c r="X239" s="123"/>
      <c r="Y239" s="125"/>
      <c r="Z239" s="125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  <c r="AM239" s="123"/>
      <c r="AN239" s="123"/>
      <c r="AO239" s="123"/>
      <c r="AP239" s="167"/>
    </row>
    <row r="240" spans="16:42">
      <c r="P240" s="123"/>
      <c r="Q240" s="124"/>
      <c r="R240" s="123"/>
      <c r="S240" s="123"/>
      <c r="T240" s="123"/>
      <c r="U240" s="123"/>
      <c r="V240" s="123"/>
      <c r="W240" s="123"/>
      <c r="X240" s="123"/>
      <c r="Y240" s="125"/>
      <c r="Z240" s="125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  <c r="AM240" s="123"/>
      <c r="AN240" s="123"/>
      <c r="AO240" s="123"/>
      <c r="AP240" s="167"/>
    </row>
    <row r="241" spans="16:42">
      <c r="P241" s="123"/>
      <c r="Q241" s="124"/>
      <c r="R241" s="123"/>
      <c r="S241" s="123"/>
      <c r="T241" s="123"/>
      <c r="U241" s="123"/>
      <c r="V241" s="123"/>
      <c r="W241" s="123"/>
      <c r="X241" s="123"/>
      <c r="Y241" s="125"/>
      <c r="Z241" s="125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  <c r="AM241" s="123"/>
      <c r="AN241" s="123"/>
      <c r="AO241" s="123"/>
      <c r="AP241" s="167"/>
    </row>
    <row r="242" spans="16:42">
      <c r="P242" s="123"/>
      <c r="Q242" s="124"/>
      <c r="R242" s="123"/>
      <c r="S242" s="123"/>
      <c r="T242" s="123"/>
      <c r="U242" s="123"/>
      <c r="V242" s="123"/>
      <c r="W242" s="123"/>
      <c r="X242" s="123"/>
      <c r="Y242" s="125"/>
      <c r="Z242" s="125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  <c r="AM242" s="123"/>
      <c r="AN242" s="123"/>
      <c r="AO242" s="123"/>
      <c r="AP242" s="167"/>
    </row>
    <row r="243" spans="16:42">
      <c r="P243" s="123"/>
      <c r="Q243" s="124"/>
      <c r="R243" s="123"/>
      <c r="S243" s="123"/>
      <c r="T243" s="123"/>
      <c r="U243" s="123"/>
      <c r="V243" s="123"/>
      <c r="W243" s="123"/>
      <c r="X243" s="123"/>
      <c r="Y243" s="125"/>
      <c r="Z243" s="125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  <c r="AM243" s="123"/>
      <c r="AN243" s="123"/>
      <c r="AO243" s="123"/>
      <c r="AP243" s="167"/>
    </row>
    <row r="244" spans="16:42">
      <c r="P244" s="123"/>
      <c r="Q244" s="124"/>
      <c r="R244" s="123"/>
      <c r="S244" s="123"/>
      <c r="T244" s="123"/>
      <c r="U244" s="123"/>
      <c r="V244" s="123"/>
      <c r="W244" s="123"/>
      <c r="X244" s="123"/>
      <c r="Y244" s="125"/>
      <c r="Z244" s="125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  <c r="AM244" s="123"/>
      <c r="AN244" s="123"/>
      <c r="AO244" s="123"/>
      <c r="AP244" s="167"/>
    </row>
    <row r="245" spans="16:42">
      <c r="P245" s="123"/>
      <c r="Q245" s="124"/>
      <c r="R245" s="123"/>
      <c r="S245" s="123"/>
      <c r="T245" s="123"/>
      <c r="U245" s="123"/>
      <c r="V245" s="123"/>
      <c r="W245" s="123"/>
      <c r="X245" s="123"/>
      <c r="Y245" s="125"/>
      <c r="Z245" s="125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123"/>
      <c r="AN245" s="123"/>
      <c r="AO245" s="123"/>
      <c r="AP245" s="167"/>
    </row>
    <row r="246" spans="16:42">
      <c r="P246" s="123"/>
      <c r="Q246" s="124"/>
      <c r="R246" s="123"/>
      <c r="S246" s="123"/>
      <c r="T246" s="123"/>
      <c r="U246" s="123"/>
      <c r="V246" s="123"/>
      <c r="W246" s="123"/>
      <c r="X246" s="123"/>
      <c r="Y246" s="125"/>
      <c r="Z246" s="125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67"/>
    </row>
    <row r="247" spans="16:42">
      <c r="P247" s="123"/>
      <c r="Q247" s="124"/>
      <c r="R247" s="123"/>
      <c r="S247" s="123"/>
      <c r="T247" s="123"/>
      <c r="U247" s="123"/>
      <c r="V247" s="123"/>
      <c r="W247" s="123"/>
      <c r="X247" s="123"/>
      <c r="Y247" s="125"/>
      <c r="Z247" s="125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67"/>
    </row>
    <row r="248" spans="16:42">
      <c r="P248" s="123"/>
      <c r="Q248" s="124"/>
      <c r="R248" s="123"/>
      <c r="S248" s="123"/>
      <c r="T248" s="123"/>
      <c r="U248" s="123"/>
      <c r="V248" s="123"/>
      <c r="W248" s="123"/>
      <c r="X248" s="123"/>
      <c r="Y248" s="125"/>
      <c r="Z248" s="125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67"/>
    </row>
    <row r="249" spans="16:42">
      <c r="P249" s="123"/>
      <c r="Q249" s="124"/>
      <c r="R249" s="123"/>
      <c r="S249" s="123"/>
      <c r="T249" s="123"/>
      <c r="U249" s="123"/>
      <c r="V249" s="123"/>
      <c r="W249" s="123"/>
      <c r="X249" s="123"/>
      <c r="Y249" s="125"/>
      <c r="Z249" s="125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67"/>
    </row>
    <row r="250" spans="16:42">
      <c r="P250" s="123"/>
      <c r="Q250" s="124"/>
      <c r="R250" s="123"/>
      <c r="S250" s="123"/>
      <c r="T250" s="123"/>
      <c r="U250" s="123"/>
      <c r="V250" s="123"/>
      <c r="W250" s="123"/>
      <c r="X250" s="123"/>
      <c r="Y250" s="125"/>
      <c r="Z250" s="125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67"/>
    </row>
    <row r="251" spans="16:42">
      <c r="P251" s="123"/>
      <c r="Q251" s="124"/>
      <c r="R251" s="123"/>
      <c r="S251" s="123"/>
      <c r="T251" s="123"/>
      <c r="U251" s="123"/>
      <c r="V251" s="123"/>
      <c r="W251" s="123"/>
      <c r="X251" s="123"/>
      <c r="Y251" s="125"/>
      <c r="Z251" s="125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67"/>
    </row>
    <row r="252" spans="16:42">
      <c r="P252" s="123"/>
      <c r="Q252" s="124"/>
      <c r="R252" s="123"/>
      <c r="S252" s="123"/>
      <c r="T252" s="123"/>
      <c r="U252" s="123"/>
      <c r="V252" s="123"/>
      <c r="W252" s="123"/>
      <c r="X252" s="123"/>
      <c r="Y252" s="125"/>
      <c r="Z252" s="125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67"/>
    </row>
    <row r="253" spans="16:42">
      <c r="P253" s="123"/>
      <c r="Q253" s="124"/>
      <c r="R253" s="123"/>
      <c r="S253" s="123"/>
      <c r="T253" s="123"/>
      <c r="U253" s="123"/>
      <c r="V253" s="123"/>
      <c r="W253" s="123"/>
      <c r="X253" s="123"/>
      <c r="Y253" s="125"/>
      <c r="Z253" s="125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67"/>
    </row>
    <row r="254" spans="16:42">
      <c r="P254" s="123"/>
      <c r="Q254" s="124"/>
      <c r="R254" s="123"/>
      <c r="S254" s="123"/>
      <c r="T254" s="123"/>
      <c r="U254" s="123"/>
      <c r="V254" s="123"/>
      <c r="W254" s="123"/>
      <c r="X254" s="123"/>
      <c r="Y254" s="125"/>
      <c r="Z254" s="125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67"/>
    </row>
    <row r="255" spans="16:42">
      <c r="P255" s="123"/>
      <c r="Q255" s="124"/>
      <c r="R255" s="123"/>
      <c r="S255" s="123"/>
      <c r="T255" s="123"/>
      <c r="U255" s="123"/>
      <c r="V255" s="123"/>
      <c r="W255" s="123"/>
      <c r="X255" s="123"/>
      <c r="Y255" s="125"/>
      <c r="Z255" s="125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67"/>
    </row>
    <row r="256" spans="16:42">
      <c r="P256" s="123"/>
      <c r="Q256" s="124"/>
      <c r="R256" s="123"/>
      <c r="S256" s="123"/>
      <c r="T256" s="123"/>
      <c r="U256" s="123"/>
      <c r="V256" s="123"/>
      <c r="W256" s="123"/>
      <c r="X256" s="123"/>
      <c r="Y256" s="125"/>
      <c r="Z256" s="125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  <c r="AM256" s="123"/>
      <c r="AN256" s="123"/>
      <c r="AO256" s="123"/>
      <c r="AP256" s="167"/>
    </row>
    <row r="257" spans="16:42">
      <c r="P257" s="123"/>
      <c r="Q257" s="124"/>
      <c r="R257" s="123"/>
      <c r="S257" s="123"/>
      <c r="T257" s="123"/>
      <c r="U257" s="123"/>
      <c r="V257" s="123"/>
      <c r="W257" s="123"/>
      <c r="X257" s="123"/>
      <c r="Y257" s="125"/>
      <c r="Z257" s="125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67"/>
    </row>
    <row r="258" spans="16:42">
      <c r="P258" s="123"/>
      <c r="Q258" s="124"/>
      <c r="R258" s="123"/>
      <c r="S258" s="123"/>
      <c r="T258" s="123"/>
      <c r="U258" s="123"/>
      <c r="V258" s="123"/>
      <c r="W258" s="123"/>
      <c r="X258" s="123"/>
      <c r="Y258" s="125"/>
      <c r="Z258" s="125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  <c r="AM258" s="123"/>
      <c r="AN258" s="123"/>
      <c r="AO258" s="123"/>
      <c r="AP258" s="167"/>
    </row>
    <row r="259" spans="16:42">
      <c r="P259" s="123"/>
      <c r="Q259" s="124"/>
      <c r="R259" s="123"/>
      <c r="S259" s="123"/>
      <c r="T259" s="123"/>
      <c r="U259" s="123"/>
      <c r="V259" s="123"/>
      <c r="W259" s="123"/>
      <c r="X259" s="123"/>
      <c r="Y259" s="125"/>
      <c r="Z259" s="125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67"/>
    </row>
    <row r="260" spans="16:42">
      <c r="P260" s="123"/>
      <c r="Q260" s="124"/>
      <c r="R260" s="123"/>
      <c r="S260" s="123"/>
      <c r="T260" s="123"/>
      <c r="U260" s="123"/>
      <c r="V260" s="123"/>
      <c r="W260" s="123"/>
      <c r="X260" s="123"/>
      <c r="Y260" s="125"/>
      <c r="Z260" s="125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  <c r="AM260" s="123"/>
      <c r="AN260" s="123"/>
      <c r="AO260" s="123"/>
      <c r="AP260" s="167"/>
    </row>
    <row r="261" spans="16:42">
      <c r="P261" s="123"/>
      <c r="Q261" s="124"/>
      <c r="R261" s="123"/>
      <c r="S261" s="123"/>
      <c r="T261" s="123"/>
      <c r="U261" s="123"/>
      <c r="V261" s="123"/>
      <c r="W261" s="123"/>
      <c r="X261" s="123"/>
      <c r="Y261" s="125"/>
      <c r="Z261" s="125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67"/>
    </row>
    <row r="262" spans="16:42">
      <c r="P262" s="123"/>
      <c r="Q262" s="124"/>
      <c r="R262" s="123"/>
      <c r="S262" s="123"/>
      <c r="T262" s="123"/>
      <c r="U262" s="123"/>
      <c r="V262" s="123"/>
      <c r="W262" s="123"/>
      <c r="X262" s="123"/>
      <c r="Y262" s="125"/>
      <c r="Z262" s="125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67"/>
    </row>
    <row r="263" spans="16:42">
      <c r="P263" s="123"/>
      <c r="Q263" s="124"/>
      <c r="R263" s="123"/>
      <c r="S263" s="123"/>
      <c r="T263" s="123"/>
      <c r="U263" s="123"/>
      <c r="V263" s="123"/>
      <c r="W263" s="123"/>
      <c r="X263" s="123"/>
      <c r="Y263" s="125"/>
      <c r="Z263" s="125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67"/>
    </row>
    <row r="264" spans="16:42">
      <c r="P264" s="123"/>
      <c r="Q264" s="124"/>
      <c r="R264" s="123"/>
      <c r="S264" s="123"/>
      <c r="T264" s="123"/>
      <c r="U264" s="123"/>
      <c r="V264" s="123"/>
      <c r="W264" s="123"/>
      <c r="X264" s="123"/>
      <c r="Y264" s="125"/>
      <c r="Z264" s="125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67"/>
    </row>
    <row r="265" spans="16:42">
      <c r="P265" s="123"/>
      <c r="Q265" s="124"/>
      <c r="R265" s="123"/>
      <c r="S265" s="123"/>
      <c r="T265" s="123"/>
      <c r="U265" s="123"/>
      <c r="V265" s="123"/>
      <c r="W265" s="123"/>
      <c r="X265" s="123"/>
      <c r="Y265" s="125"/>
      <c r="Z265" s="125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67"/>
    </row>
    <row r="266" spans="16:42">
      <c r="P266" s="123"/>
      <c r="Q266" s="124"/>
      <c r="R266" s="123"/>
      <c r="S266" s="123"/>
      <c r="T266" s="123"/>
      <c r="U266" s="123"/>
      <c r="V266" s="123"/>
      <c r="W266" s="123"/>
      <c r="X266" s="123"/>
      <c r="Y266" s="125"/>
      <c r="Z266" s="125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67"/>
    </row>
    <row r="267" spans="16:42">
      <c r="P267" s="123"/>
      <c r="Q267" s="124"/>
      <c r="R267" s="123"/>
      <c r="S267" s="123"/>
      <c r="T267" s="123"/>
      <c r="U267" s="123"/>
      <c r="V267" s="123"/>
      <c r="W267" s="123"/>
      <c r="X267" s="123"/>
      <c r="Y267" s="125"/>
      <c r="Z267" s="125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67"/>
    </row>
    <row r="268" spans="16:42">
      <c r="P268" s="123"/>
      <c r="Q268" s="124"/>
      <c r="R268" s="123"/>
      <c r="S268" s="123"/>
      <c r="T268" s="123"/>
      <c r="U268" s="123"/>
      <c r="V268" s="123"/>
      <c r="W268" s="123"/>
      <c r="X268" s="123"/>
      <c r="Y268" s="125"/>
      <c r="Z268" s="125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67"/>
    </row>
    <row r="269" spans="16:42">
      <c r="P269" s="123"/>
      <c r="Q269" s="124"/>
      <c r="R269" s="123"/>
      <c r="S269" s="123"/>
      <c r="T269" s="123"/>
      <c r="U269" s="123"/>
      <c r="V269" s="123"/>
      <c r="W269" s="123"/>
      <c r="X269" s="123"/>
      <c r="Y269" s="125"/>
      <c r="Z269" s="125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  <c r="AM269" s="123"/>
      <c r="AN269" s="123"/>
      <c r="AO269" s="123"/>
      <c r="AP269" s="167"/>
    </row>
    <row r="270" spans="16:42">
      <c r="P270" s="123"/>
      <c r="Q270" s="124"/>
      <c r="R270" s="123"/>
      <c r="S270" s="123"/>
      <c r="T270" s="123"/>
      <c r="U270" s="123"/>
      <c r="V270" s="123"/>
      <c r="W270" s="123"/>
      <c r="X270" s="123"/>
      <c r="Y270" s="125"/>
      <c r="Z270" s="125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  <c r="AM270" s="123"/>
      <c r="AN270" s="123"/>
      <c r="AO270" s="123"/>
      <c r="AP270" s="167"/>
    </row>
    <row r="271" spans="16:42">
      <c r="P271" s="123"/>
      <c r="Q271" s="124"/>
      <c r="R271" s="123"/>
      <c r="S271" s="123"/>
      <c r="T271" s="123"/>
      <c r="U271" s="123"/>
      <c r="V271" s="123"/>
      <c r="W271" s="123"/>
      <c r="X271" s="123"/>
      <c r="Y271" s="125"/>
      <c r="Z271" s="125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67"/>
    </row>
    <row r="272" spans="16:42">
      <c r="P272" s="123"/>
      <c r="Q272" s="124"/>
      <c r="R272" s="123"/>
      <c r="S272" s="123"/>
      <c r="T272" s="123"/>
      <c r="U272" s="123"/>
      <c r="V272" s="123"/>
      <c r="W272" s="123"/>
      <c r="X272" s="123"/>
      <c r="Y272" s="125"/>
      <c r="Z272" s="125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  <c r="AM272" s="123"/>
      <c r="AN272" s="123"/>
      <c r="AO272" s="123"/>
      <c r="AP272" s="167"/>
    </row>
    <row r="273" spans="16:42">
      <c r="P273" s="123"/>
      <c r="Q273" s="124"/>
      <c r="R273" s="123"/>
      <c r="S273" s="123"/>
      <c r="T273" s="123"/>
      <c r="U273" s="123"/>
      <c r="V273" s="123"/>
      <c r="W273" s="123"/>
      <c r="X273" s="123"/>
      <c r="Y273" s="125"/>
      <c r="Z273" s="125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  <c r="AM273" s="123"/>
      <c r="AN273" s="123"/>
      <c r="AO273" s="123"/>
      <c r="AP273" s="167"/>
    </row>
    <row r="274" spans="16:42">
      <c r="P274" s="123"/>
      <c r="Q274" s="124"/>
      <c r="R274" s="123"/>
      <c r="S274" s="123"/>
      <c r="T274" s="123"/>
      <c r="U274" s="123"/>
      <c r="V274" s="123"/>
      <c r="W274" s="123"/>
      <c r="X274" s="123"/>
      <c r="Y274" s="125"/>
      <c r="Z274" s="125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  <c r="AM274" s="123"/>
      <c r="AN274" s="123"/>
      <c r="AO274" s="123"/>
      <c r="AP274" s="167"/>
    </row>
    <row r="275" spans="16:42">
      <c r="P275" s="123"/>
      <c r="Q275" s="124"/>
      <c r="R275" s="123"/>
      <c r="S275" s="123"/>
      <c r="T275" s="123"/>
      <c r="U275" s="123"/>
      <c r="V275" s="123"/>
      <c r="W275" s="123"/>
      <c r="X275" s="123"/>
      <c r="Y275" s="125"/>
      <c r="Z275" s="125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  <c r="AM275" s="123"/>
      <c r="AN275" s="123"/>
      <c r="AO275" s="123"/>
      <c r="AP275" s="167"/>
    </row>
    <row r="276" spans="16:42">
      <c r="P276" s="123"/>
      <c r="Q276" s="124"/>
      <c r="R276" s="123"/>
      <c r="S276" s="123"/>
      <c r="T276" s="123"/>
      <c r="U276" s="123"/>
      <c r="V276" s="123"/>
      <c r="W276" s="123"/>
      <c r="X276" s="123"/>
      <c r="Y276" s="125"/>
      <c r="Z276" s="125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  <c r="AM276" s="123"/>
      <c r="AN276" s="123"/>
      <c r="AO276" s="123"/>
      <c r="AP276" s="167"/>
    </row>
    <row r="277" spans="16:42">
      <c r="P277" s="123"/>
      <c r="Q277" s="124"/>
      <c r="R277" s="123"/>
      <c r="S277" s="123"/>
      <c r="T277" s="123"/>
      <c r="U277" s="123"/>
      <c r="V277" s="123"/>
      <c r="W277" s="123"/>
      <c r="X277" s="123"/>
      <c r="Y277" s="125"/>
      <c r="Z277" s="125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  <c r="AM277" s="123"/>
      <c r="AN277" s="123"/>
      <c r="AO277" s="123"/>
      <c r="AP277" s="167"/>
    </row>
    <row r="278" spans="16:42">
      <c r="P278" s="123"/>
      <c r="Q278" s="124"/>
      <c r="R278" s="123"/>
      <c r="S278" s="123"/>
      <c r="T278" s="123"/>
      <c r="U278" s="123"/>
      <c r="V278" s="123"/>
      <c r="W278" s="123"/>
      <c r="X278" s="123"/>
      <c r="Y278" s="125"/>
      <c r="Z278" s="125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67"/>
    </row>
    <row r="279" spans="16:42">
      <c r="P279" s="123"/>
      <c r="Q279" s="124"/>
      <c r="R279" s="123"/>
      <c r="S279" s="123"/>
      <c r="T279" s="123"/>
      <c r="U279" s="123"/>
      <c r="V279" s="123"/>
      <c r="W279" s="123"/>
      <c r="X279" s="123"/>
      <c r="Y279" s="125"/>
      <c r="Z279" s="125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67"/>
    </row>
    <row r="280" spans="16:42">
      <c r="P280" s="123"/>
      <c r="Q280" s="124"/>
      <c r="R280" s="123"/>
      <c r="S280" s="123"/>
      <c r="T280" s="123"/>
      <c r="U280" s="123"/>
      <c r="V280" s="123"/>
      <c r="W280" s="123"/>
      <c r="X280" s="123"/>
      <c r="Y280" s="125"/>
      <c r="Z280" s="125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  <c r="AM280" s="123"/>
      <c r="AN280" s="123"/>
      <c r="AO280" s="123"/>
      <c r="AP280" s="167"/>
    </row>
    <row r="281" spans="16:42">
      <c r="P281" s="123"/>
      <c r="Q281" s="124"/>
      <c r="R281" s="123"/>
      <c r="S281" s="123"/>
      <c r="T281" s="123"/>
      <c r="U281" s="123"/>
      <c r="V281" s="123"/>
      <c r="W281" s="123"/>
      <c r="X281" s="123"/>
      <c r="Y281" s="125"/>
      <c r="Z281" s="125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  <c r="AM281" s="123"/>
      <c r="AN281" s="123"/>
      <c r="AO281" s="123"/>
      <c r="AP281" s="167"/>
    </row>
    <row r="282" spans="16:42">
      <c r="P282" s="123"/>
      <c r="Q282" s="124"/>
      <c r="R282" s="123"/>
      <c r="S282" s="123"/>
      <c r="T282" s="123"/>
      <c r="U282" s="123"/>
      <c r="V282" s="123"/>
      <c r="W282" s="123"/>
      <c r="X282" s="123"/>
      <c r="Y282" s="125"/>
      <c r="Z282" s="125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  <c r="AM282" s="123"/>
      <c r="AN282" s="123"/>
      <c r="AO282" s="123"/>
      <c r="AP282" s="167"/>
    </row>
    <row r="283" spans="16:42">
      <c r="P283" s="123"/>
      <c r="Q283" s="124"/>
      <c r="R283" s="123"/>
      <c r="S283" s="123"/>
      <c r="T283" s="123"/>
      <c r="U283" s="123"/>
      <c r="V283" s="123"/>
      <c r="W283" s="123"/>
      <c r="X283" s="123"/>
      <c r="Y283" s="125"/>
      <c r="Z283" s="125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67"/>
    </row>
    <row r="284" spans="16:42">
      <c r="P284" s="123"/>
      <c r="Q284" s="124"/>
      <c r="R284" s="123"/>
      <c r="S284" s="123"/>
      <c r="T284" s="123"/>
      <c r="U284" s="123"/>
      <c r="V284" s="123"/>
      <c r="W284" s="123"/>
      <c r="X284" s="123"/>
      <c r="Y284" s="125"/>
      <c r="Z284" s="125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67"/>
    </row>
    <row r="285" spans="16:42">
      <c r="P285" s="123"/>
      <c r="Q285" s="124"/>
      <c r="R285" s="123"/>
      <c r="S285" s="123"/>
      <c r="T285" s="123"/>
      <c r="U285" s="123"/>
      <c r="V285" s="123"/>
      <c r="W285" s="123"/>
      <c r="X285" s="123"/>
      <c r="Y285" s="125"/>
      <c r="Z285" s="125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67"/>
    </row>
    <row r="286" spans="16:42">
      <c r="P286" s="123"/>
      <c r="Q286" s="124"/>
      <c r="R286" s="123"/>
      <c r="S286" s="123"/>
      <c r="T286" s="123"/>
      <c r="U286" s="123"/>
      <c r="V286" s="123"/>
      <c r="W286" s="123"/>
      <c r="X286" s="123"/>
      <c r="Y286" s="125"/>
      <c r="Z286" s="125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  <c r="AM286" s="123"/>
      <c r="AN286" s="123"/>
      <c r="AO286" s="123"/>
      <c r="AP286" s="167"/>
    </row>
    <row r="287" spans="16:42">
      <c r="P287" s="123"/>
      <c r="Q287" s="124"/>
      <c r="R287" s="123"/>
      <c r="S287" s="123"/>
      <c r="T287" s="123"/>
      <c r="U287" s="123"/>
      <c r="V287" s="123"/>
      <c r="W287" s="123"/>
      <c r="X287" s="123"/>
      <c r="Y287" s="125"/>
      <c r="Z287" s="125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  <c r="AM287" s="123"/>
      <c r="AN287" s="123"/>
      <c r="AO287" s="123"/>
      <c r="AP287" s="167"/>
    </row>
    <row r="288" spans="16:42">
      <c r="P288" s="123"/>
      <c r="Q288" s="124"/>
      <c r="R288" s="123"/>
      <c r="S288" s="123"/>
      <c r="T288" s="123"/>
      <c r="U288" s="123"/>
      <c r="V288" s="123"/>
      <c r="W288" s="123"/>
      <c r="X288" s="123"/>
      <c r="Y288" s="125"/>
      <c r="Z288" s="125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  <c r="AM288" s="123"/>
      <c r="AN288" s="123"/>
      <c r="AO288" s="123"/>
      <c r="AP288" s="167"/>
    </row>
    <row r="289" spans="16:42">
      <c r="P289" s="123"/>
      <c r="Q289" s="124"/>
      <c r="R289" s="123"/>
      <c r="S289" s="123"/>
      <c r="T289" s="123"/>
      <c r="U289" s="123"/>
      <c r="V289" s="123"/>
      <c r="W289" s="123"/>
      <c r="X289" s="123"/>
      <c r="Y289" s="125"/>
      <c r="Z289" s="125"/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23"/>
      <c r="AM289" s="123"/>
      <c r="AN289" s="123"/>
      <c r="AO289" s="123"/>
      <c r="AP289" s="167"/>
    </row>
    <row r="290" spans="16:42">
      <c r="P290" s="123"/>
      <c r="Q290" s="124"/>
      <c r="R290" s="123"/>
      <c r="S290" s="123"/>
      <c r="T290" s="123"/>
      <c r="U290" s="123"/>
      <c r="V290" s="123"/>
      <c r="W290" s="123"/>
      <c r="X290" s="123"/>
      <c r="Y290" s="125"/>
      <c r="Z290" s="125"/>
      <c r="AA290" s="123"/>
      <c r="AB290" s="123"/>
      <c r="AC290" s="123"/>
      <c r="AD290" s="123"/>
      <c r="AE290" s="123"/>
      <c r="AF290" s="123"/>
      <c r="AG290" s="123"/>
      <c r="AH290" s="123"/>
      <c r="AI290" s="123"/>
      <c r="AJ290" s="123"/>
      <c r="AK290" s="123"/>
      <c r="AL290" s="123"/>
      <c r="AM290" s="123"/>
      <c r="AN290" s="123"/>
      <c r="AO290" s="123"/>
      <c r="AP290" s="167"/>
    </row>
    <row r="291" spans="16:42">
      <c r="P291" s="123"/>
      <c r="Q291" s="124"/>
      <c r="R291" s="123"/>
      <c r="S291" s="123"/>
      <c r="T291" s="123"/>
      <c r="U291" s="123"/>
      <c r="V291" s="123"/>
      <c r="W291" s="123"/>
      <c r="X291" s="123"/>
      <c r="Y291" s="125"/>
      <c r="Z291" s="125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67"/>
    </row>
    <row r="292" spans="16:42">
      <c r="P292" s="123"/>
      <c r="Q292" s="124"/>
      <c r="R292" s="123"/>
      <c r="S292" s="123"/>
      <c r="T292" s="123"/>
      <c r="U292" s="123"/>
      <c r="V292" s="123"/>
      <c r="W292" s="123"/>
      <c r="X292" s="123"/>
      <c r="Y292" s="125"/>
      <c r="Z292" s="125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67"/>
    </row>
    <row r="293" spans="16:42">
      <c r="P293" s="123"/>
      <c r="Q293" s="124"/>
      <c r="R293" s="123"/>
      <c r="S293" s="123"/>
      <c r="T293" s="123"/>
      <c r="U293" s="123"/>
      <c r="V293" s="123"/>
      <c r="W293" s="123"/>
      <c r="X293" s="123"/>
      <c r="Y293" s="125"/>
      <c r="Z293" s="125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  <c r="AM293" s="123"/>
      <c r="AN293" s="123"/>
      <c r="AO293" s="123"/>
      <c r="AP293" s="167"/>
    </row>
    <row r="294" spans="16:42">
      <c r="P294" s="123"/>
      <c r="Q294" s="124"/>
      <c r="R294" s="123"/>
      <c r="S294" s="123"/>
      <c r="T294" s="123"/>
      <c r="U294" s="123"/>
      <c r="V294" s="123"/>
      <c r="W294" s="123"/>
      <c r="X294" s="123"/>
      <c r="Y294" s="125"/>
      <c r="Z294" s="125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67"/>
    </row>
    <row r="295" spans="16:42">
      <c r="P295" s="123"/>
      <c r="Q295" s="124"/>
      <c r="R295" s="123"/>
      <c r="S295" s="123"/>
      <c r="T295" s="123"/>
      <c r="U295" s="123"/>
      <c r="V295" s="123"/>
      <c r="W295" s="123"/>
      <c r="X295" s="123"/>
      <c r="Y295" s="125"/>
      <c r="Z295" s="125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67"/>
    </row>
    <row r="296" spans="16:42">
      <c r="P296" s="123"/>
      <c r="Q296" s="124"/>
      <c r="R296" s="123"/>
      <c r="S296" s="123"/>
      <c r="T296" s="123"/>
      <c r="U296" s="123"/>
      <c r="V296" s="123"/>
      <c r="W296" s="123"/>
      <c r="X296" s="123"/>
      <c r="Y296" s="125"/>
      <c r="Z296" s="125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  <c r="AM296" s="123"/>
      <c r="AN296" s="123"/>
      <c r="AO296" s="123"/>
      <c r="AP296" s="167"/>
    </row>
    <row r="297" spans="16:42">
      <c r="P297" s="123"/>
      <c r="Q297" s="124"/>
      <c r="R297" s="123"/>
      <c r="S297" s="123"/>
      <c r="T297" s="123"/>
      <c r="U297" s="123"/>
      <c r="V297" s="123"/>
      <c r="W297" s="123"/>
      <c r="X297" s="123"/>
      <c r="Y297" s="125"/>
      <c r="Z297" s="125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67"/>
    </row>
    <row r="298" spans="16:42">
      <c r="P298" s="123"/>
      <c r="Q298" s="124"/>
      <c r="R298" s="123"/>
      <c r="S298" s="123"/>
      <c r="T298" s="123"/>
      <c r="U298" s="123"/>
      <c r="V298" s="123"/>
      <c r="W298" s="123"/>
      <c r="X298" s="123"/>
      <c r="Y298" s="125"/>
      <c r="Z298" s="125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  <c r="AM298" s="123"/>
      <c r="AN298" s="123"/>
      <c r="AO298" s="123"/>
      <c r="AP298" s="167"/>
    </row>
    <row r="299" spans="16:42">
      <c r="P299" s="123"/>
      <c r="Q299" s="124"/>
      <c r="R299" s="123"/>
      <c r="S299" s="123"/>
      <c r="T299" s="123"/>
      <c r="U299" s="123"/>
      <c r="V299" s="123"/>
      <c r="W299" s="123"/>
      <c r="X299" s="123"/>
      <c r="Y299" s="125"/>
      <c r="Z299" s="125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  <c r="AM299" s="123"/>
      <c r="AN299" s="123"/>
      <c r="AO299" s="123"/>
      <c r="AP299" s="167"/>
    </row>
    <row r="300" spans="16:42">
      <c r="P300" s="123"/>
      <c r="Q300" s="124"/>
      <c r="R300" s="123"/>
      <c r="S300" s="123"/>
      <c r="T300" s="123"/>
      <c r="U300" s="123"/>
      <c r="V300" s="123"/>
      <c r="W300" s="123"/>
      <c r="X300" s="123"/>
      <c r="Y300" s="125"/>
      <c r="Z300" s="125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  <c r="AM300" s="123"/>
      <c r="AN300" s="123"/>
      <c r="AO300" s="123"/>
      <c r="AP300" s="167"/>
    </row>
    <row r="301" spans="16:42">
      <c r="P301" s="123"/>
      <c r="Q301" s="124"/>
      <c r="R301" s="123"/>
      <c r="S301" s="123"/>
      <c r="T301" s="123"/>
      <c r="U301" s="123"/>
      <c r="V301" s="123"/>
      <c r="W301" s="123"/>
      <c r="X301" s="123"/>
      <c r="Y301" s="125"/>
      <c r="Z301" s="125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  <c r="AM301" s="123"/>
      <c r="AN301" s="123"/>
      <c r="AO301" s="123"/>
      <c r="AP301" s="167"/>
    </row>
    <row r="302" spans="16:42">
      <c r="P302" s="123"/>
      <c r="Q302" s="124"/>
      <c r="R302" s="123"/>
      <c r="S302" s="123"/>
      <c r="T302" s="123"/>
      <c r="U302" s="123"/>
      <c r="V302" s="123"/>
      <c r="W302" s="123"/>
      <c r="X302" s="123"/>
      <c r="Y302" s="125"/>
      <c r="Z302" s="125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  <c r="AM302" s="123"/>
      <c r="AN302" s="123"/>
      <c r="AO302" s="123"/>
      <c r="AP302" s="167"/>
    </row>
    <row r="303" spans="16:42">
      <c r="P303" s="123"/>
      <c r="Q303" s="124"/>
      <c r="R303" s="123"/>
      <c r="S303" s="123"/>
      <c r="T303" s="123"/>
      <c r="U303" s="123"/>
      <c r="V303" s="123"/>
      <c r="W303" s="123"/>
      <c r="X303" s="123"/>
      <c r="Y303" s="125"/>
      <c r="Z303" s="125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67"/>
    </row>
    <row r="304" spans="16:42">
      <c r="P304" s="123"/>
      <c r="Q304" s="124"/>
      <c r="R304" s="123"/>
      <c r="S304" s="123"/>
      <c r="T304" s="123"/>
      <c r="U304" s="123"/>
      <c r="V304" s="123"/>
      <c r="W304" s="123"/>
      <c r="X304" s="123"/>
      <c r="Y304" s="125"/>
      <c r="Z304" s="125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  <c r="AM304" s="123"/>
      <c r="AN304" s="123"/>
      <c r="AO304" s="123"/>
      <c r="AP304" s="167"/>
    </row>
    <row r="305" spans="16:42">
      <c r="P305" s="123"/>
      <c r="Q305" s="124"/>
      <c r="R305" s="123"/>
      <c r="S305" s="123"/>
      <c r="T305" s="123"/>
      <c r="U305" s="123"/>
      <c r="V305" s="123"/>
      <c r="W305" s="123"/>
      <c r="X305" s="123"/>
      <c r="Y305" s="125"/>
      <c r="Z305" s="125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67"/>
    </row>
    <row r="306" spans="16:42">
      <c r="P306" s="123"/>
      <c r="Q306" s="124"/>
      <c r="R306" s="123"/>
      <c r="S306" s="123"/>
      <c r="T306" s="123"/>
      <c r="U306" s="123"/>
      <c r="V306" s="123"/>
      <c r="W306" s="123"/>
      <c r="X306" s="123"/>
      <c r="Y306" s="125"/>
      <c r="Z306" s="125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67"/>
    </row>
    <row r="307" spans="16:42">
      <c r="P307" s="123"/>
      <c r="Q307" s="124"/>
      <c r="R307" s="123"/>
      <c r="S307" s="123"/>
      <c r="T307" s="123"/>
      <c r="U307" s="123"/>
      <c r="V307" s="123"/>
      <c r="W307" s="123"/>
      <c r="X307" s="123"/>
      <c r="Y307" s="125"/>
      <c r="Z307" s="125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  <c r="AM307" s="123"/>
      <c r="AN307" s="123"/>
      <c r="AO307" s="123"/>
      <c r="AP307" s="167"/>
    </row>
    <row r="308" spans="16:42">
      <c r="P308" s="123"/>
      <c r="Q308" s="124"/>
      <c r="R308" s="123"/>
      <c r="S308" s="123"/>
      <c r="T308" s="123"/>
      <c r="U308" s="123"/>
      <c r="V308" s="123"/>
      <c r="W308" s="123"/>
      <c r="X308" s="123"/>
      <c r="Y308" s="125"/>
      <c r="Z308" s="125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  <c r="AM308" s="123"/>
      <c r="AN308" s="123"/>
      <c r="AO308" s="123"/>
      <c r="AP308" s="167"/>
    </row>
    <row r="309" spans="16:42">
      <c r="P309" s="123"/>
      <c r="Q309" s="124"/>
      <c r="R309" s="123"/>
      <c r="S309" s="123"/>
      <c r="T309" s="123"/>
      <c r="U309" s="123"/>
      <c r="V309" s="123"/>
      <c r="W309" s="123"/>
      <c r="X309" s="123"/>
      <c r="Y309" s="125"/>
      <c r="Z309" s="125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  <c r="AM309" s="123"/>
      <c r="AN309" s="123"/>
      <c r="AO309" s="123"/>
      <c r="AP309" s="167"/>
    </row>
    <row r="310" spans="16:42">
      <c r="P310" s="123"/>
      <c r="Q310" s="124"/>
      <c r="R310" s="123"/>
      <c r="S310" s="123"/>
      <c r="T310" s="123"/>
      <c r="U310" s="123"/>
      <c r="V310" s="123"/>
      <c r="W310" s="123"/>
      <c r="X310" s="123"/>
      <c r="Y310" s="125"/>
      <c r="Z310" s="125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  <c r="AM310" s="123"/>
      <c r="AN310" s="123"/>
      <c r="AO310" s="123"/>
      <c r="AP310" s="167"/>
    </row>
    <row r="311" spans="16:42">
      <c r="P311" s="123"/>
      <c r="Q311" s="124"/>
      <c r="R311" s="123"/>
      <c r="S311" s="123"/>
      <c r="T311" s="123"/>
      <c r="U311" s="123"/>
      <c r="V311" s="123"/>
      <c r="W311" s="123"/>
      <c r="X311" s="123"/>
      <c r="Y311" s="125"/>
      <c r="Z311" s="125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  <c r="AM311" s="123"/>
      <c r="AN311" s="123"/>
      <c r="AO311" s="123"/>
      <c r="AP311" s="167"/>
    </row>
    <row r="312" spans="16:42">
      <c r="P312" s="123"/>
      <c r="Q312" s="124"/>
      <c r="R312" s="123"/>
      <c r="S312" s="123"/>
      <c r="T312" s="123"/>
      <c r="U312" s="123"/>
      <c r="V312" s="123"/>
      <c r="W312" s="123"/>
      <c r="X312" s="123"/>
      <c r="Y312" s="125"/>
      <c r="Z312" s="125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  <c r="AM312" s="123"/>
      <c r="AN312" s="123"/>
      <c r="AO312" s="123"/>
      <c r="AP312" s="167"/>
    </row>
    <row r="313" spans="16:42">
      <c r="P313" s="123"/>
      <c r="Q313" s="124"/>
      <c r="R313" s="123"/>
      <c r="S313" s="123"/>
      <c r="T313" s="123"/>
      <c r="U313" s="123"/>
      <c r="V313" s="123"/>
      <c r="W313" s="123"/>
      <c r="X313" s="123"/>
      <c r="Y313" s="125"/>
      <c r="Z313" s="125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  <c r="AM313" s="123"/>
      <c r="AN313" s="123"/>
      <c r="AO313" s="123"/>
      <c r="AP313" s="167"/>
    </row>
    <row r="314" spans="16:42">
      <c r="P314" s="123"/>
      <c r="Q314" s="124"/>
      <c r="R314" s="123"/>
      <c r="S314" s="123"/>
      <c r="T314" s="123"/>
      <c r="U314" s="123"/>
      <c r="V314" s="123"/>
      <c r="W314" s="123"/>
      <c r="X314" s="123"/>
      <c r="Y314" s="125"/>
      <c r="Z314" s="125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  <c r="AM314" s="123"/>
      <c r="AN314" s="123"/>
      <c r="AO314" s="123"/>
      <c r="AP314" s="167"/>
    </row>
    <row r="315" spans="16:42">
      <c r="P315" s="123"/>
      <c r="Q315" s="124"/>
      <c r="R315" s="123"/>
      <c r="S315" s="123"/>
      <c r="T315" s="123"/>
      <c r="U315" s="123"/>
      <c r="V315" s="123"/>
      <c r="W315" s="123"/>
      <c r="X315" s="123"/>
      <c r="Y315" s="125"/>
      <c r="Z315" s="125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  <c r="AM315" s="123"/>
      <c r="AN315" s="123"/>
      <c r="AO315" s="123"/>
      <c r="AP315" s="167"/>
    </row>
    <row r="316" spans="16:42">
      <c r="P316" s="123"/>
      <c r="Q316" s="124"/>
      <c r="R316" s="123"/>
      <c r="S316" s="123"/>
      <c r="T316" s="123"/>
      <c r="U316" s="123"/>
      <c r="V316" s="123"/>
      <c r="W316" s="123"/>
      <c r="X316" s="123"/>
      <c r="Y316" s="125"/>
      <c r="Z316" s="125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67"/>
    </row>
    <row r="317" spans="16:42">
      <c r="P317" s="123"/>
      <c r="Q317" s="124"/>
      <c r="R317" s="123"/>
      <c r="S317" s="123"/>
      <c r="T317" s="123"/>
      <c r="U317" s="123"/>
      <c r="V317" s="123"/>
      <c r="W317" s="123"/>
      <c r="X317" s="123"/>
      <c r="Y317" s="125"/>
      <c r="Z317" s="125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67"/>
    </row>
    <row r="318" spans="16:42">
      <c r="P318" s="123"/>
      <c r="Q318" s="124"/>
      <c r="R318" s="123"/>
      <c r="S318" s="123"/>
      <c r="T318" s="123"/>
      <c r="U318" s="123"/>
      <c r="V318" s="123"/>
      <c r="W318" s="123"/>
      <c r="X318" s="123"/>
      <c r="Y318" s="125"/>
      <c r="Z318" s="125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  <c r="AM318" s="123"/>
      <c r="AN318" s="123"/>
      <c r="AO318" s="123"/>
      <c r="AP318" s="167"/>
    </row>
    <row r="319" spans="16:42">
      <c r="P319" s="123"/>
      <c r="Q319" s="124"/>
      <c r="R319" s="123"/>
      <c r="S319" s="123"/>
      <c r="T319" s="123"/>
      <c r="U319" s="123"/>
      <c r="V319" s="123"/>
      <c r="W319" s="123"/>
      <c r="X319" s="123"/>
      <c r="Y319" s="125"/>
      <c r="Z319" s="125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  <c r="AM319" s="123"/>
      <c r="AN319" s="123"/>
      <c r="AO319" s="123"/>
      <c r="AP319" s="167"/>
    </row>
    <row r="320" spans="16:42">
      <c r="P320" s="123"/>
      <c r="Q320" s="124"/>
      <c r="R320" s="123"/>
      <c r="S320" s="123"/>
      <c r="T320" s="123"/>
      <c r="U320" s="123"/>
      <c r="V320" s="123"/>
      <c r="W320" s="123"/>
      <c r="X320" s="123"/>
      <c r="Y320" s="125"/>
      <c r="Z320" s="125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3"/>
      <c r="AN320" s="123"/>
      <c r="AO320" s="123"/>
      <c r="AP320" s="167"/>
    </row>
    <row r="321" spans="16:42">
      <c r="P321" s="123"/>
      <c r="Q321" s="124"/>
      <c r="R321" s="123"/>
      <c r="S321" s="123"/>
      <c r="T321" s="123"/>
      <c r="U321" s="123"/>
      <c r="V321" s="123"/>
      <c r="W321" s="123"/>
      <c r="X321" s="123"/>
      <c r="Y321" s="125"/>
      <c r="Z321" s="125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  <c r="AM321" s="123"/>
      <c r="AN321" s="123"/>
      <c r="AO321" s="123"/>
      <c r="AP321" s="167"/>
    </row>
    <row r="322" spans="16:42">
      <c r="P322" s="123"/>
      <c r="Q322" s="124"/>
      <c r="R322" s="123"/>
      <c r="S322" s="123"/>
      <c r="T322" s="123"/>
      <c r="U322" s="123"/>
      <c r="V322" s="123"/>
      <c r="W322" s="123"/>
      <c r="X322" s="123"/>
      <c r="Y322" s="125"/>
      <c r="Z322" s="125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  <c r="AM322" s="123"/>
      <c r="AN322" s="123"/>
      <c r="AO322" s="123"/>
      <c r="AP322" s="167"/>
    </row>
    <row r="323" spans="16:42">
      <c r="P323" s="123"/>
      <c r="Q323" s="124"/>
      <c r="R323" s="123"/>
      <c r="S323" s="123"/>
      <c r="T323" s="123"/>
      <c r="U323" s="123"/>
      <c r="V323" s="123"/>
      <c r="W323" s="123"/>
      <c r="X323" s="123"/>
      <c r="Y323" s="125"/>
      <c r="Z323" s="125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  <c r="AM323" s="123"/>
      <c r="AN323" s="123"/>
      <c r="AO323" s="123"/>
      <c r="AP323" s="167"/>
    </row>
    <row r="324" spans="16:42">
      <c r="P324" s="123"/>
      <c r="Q324" s="124"/>
      <c r="R324" s="123"/>
      <c r="S324" s="123"/>
      <c r="T324" s="123"/>
      <c r="U324" s="123"/>
      <c r="V324" s="123"/>
      <c r="W324" s="123"/>
      <c r="X324" s="123"/>
      <c r="Y324" s="125"/>
      <c r="Z324" s="125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  <c r="AM324" s="123"/>
      <c r="AN324" s="123"/>
      <c r="AO324" s="123"/>
      <c r="AP324" s="167"/>
    </row>
    <row r="325" spans="16:42">
      <c r="P325" s="123"/>
      <c r="Q325" s="124"/>
      <c r="R325" s="123"/>
      <c r="S325" s="123"/>
      <c r="T325" s="123"/>
      <c r="U325" s="123"/>
      <c r="V325" s="123"/>
      <c r="W325" s="123"/>
      <c r="X325" s="123"/>
      <c r="Y325" s="125"/>
      <c r="Z325" s="125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  <c r="AM325" s="123"/>
      <c r="AN325" s="123"/>
      <c r="AO325" s="123"/>
      <c r="AP325" s="167"/>
    </row>
    <row r="326" spans="16:42">
      <c r="P326" s="123"/>
      <c r="Q326" s="124"/>
      <c r="R326" s="123"/>
      <c r="S326" s="123"/>
      <c r="T326" s="123"/>
      <c r="U326" s="123"/>
      <c r="V326" s="123"/>
      <c r="W326" s="123"/>
      <c r="X326" s="123"/>
      <c r="Y326" s="125"/>
      <c r="Z326" s="125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67"/>
    </row>
    <row r="327" spans="16:42">
      <c r="P327" s="123"/>
      <c r="Q327" s="124"/>
      <c r="R327" s="123"/>
      <c r="S327" s="123"/>
      <c r="T327" s="123"/>
      <c r="U327" s="123"/>
      <c r="V327" s="123"/>
      <c r="W327" s="123"/>
      <c r="X327" s="123"/>
      <c r="Y327" s="125"/>
      <c r="Z327" s="125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  <c r="AM327" s="123"/>
      <c r="AN327" s="123"/>
      <c r="AO327" s="123"/>
      <c r="AP327" s="167"/>
    </row>
    <row r="328" spans="16:42">
      <c r="P328" s="123"/>
      <c r="Q328" s="124"/>
      <c r="R328" s="123"/>
      <c r="S328" s="123"/>
      <c r="T328" s="123"/>
      <c r="U328" s="123"/>
      <c r="V328" s="123"/>
      <c r="W328" s="123"/>
      <c r="X328" s="123"/>
      <c r="Y328" s="125"/>
      <c r="Z328" s="125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  <c r="AM328" s="123"/>
      <c r="AN328" s="123"/>
      <c r="AO328" s="123"/>
      <c r="AP328" s="167"/>
    </row>
    <row r="329" spans="16:42">
      <c r="P329" s="123"/>
      <c r="Q329" s="124"/>
      <c r="R329" s="123"/>
      <c r="S329" s="123"/>
      <c r="T329" s="123"/>
      <c r="U329" s="123"/>
      <c r="V329" s="123"/>
      <c r="W329" s="123"/>
      <c r="X329" s="123"/>
      <c r="Y329" s="125"/>
      <c r="Z329" s="125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  <c r="AM329" s="123"/>
      <c r="AN329" s="123"/>
      <c r="AO329" s="123"/>
      <c r="AP329" s="167"/>
    </row>
    <row r="330" spans="16:42">
      <c r="P330" s="123"/>
      <c r="Q330" s="124"/>
      <c r="R330" s="123"/>
      <c r="S330" s="123"/>
      <c r="T330" s="123"/>
      <c r="U330" s="123"/>
      <c r="V330" s="123"/>
      <c r="W330" s="123"/>
      <c r="X330" s="123"/>
      <c r="Y330" s="125"/>
      <c r="Z330" s="125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  <c r="AM330" s="123"/>
      <c r="AN330" s="123"/>
      <c r="AO330" s="123"/>
      <c r="AP330" s="167"/>
    </row>
    <row r="331" spans="16:42">
      <c r="P331" s="123"/>
      <c r="Q331" s="124"/>
      <c r="R331" s="123"/>
      <c r="S331" s="123"/>
      <c r="T331" s="123"/>
      <c r="U331" s="123"/>
      <c r="V331" s="123"/>
      <c r="W331" s="123"/>
      <c r="X331" s="123"/>
      <c r="Y331" s="125"/>
      <c r="Z331" s="125"/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23"/>
      <c r="AM331" s="123"/>
      <c r="AN331" s="123"/>
      <c r="AO331" s="123"/>
      <c r="AP331" s="167"/>
    </row>
    <row r="332" spans="16:42">
      <c r="P332" s="123"/>
      <c r="Q332" s="124"/>
      <c r="R332" s="123"/>
      <c r="S332" s="123"/>
      <c r="T332" s="123"/>
      <c r="U332" s="123"/>
      <c r="V332" s="123"/>
      <c r="W332" s="123"/>
      <c r="X332" s="123"/>
      <c r="Y332" s="125"/>
      <c r="Z332" s="125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3"/>
      <c r="AN332" s="123"/>
      <c r="AO332" s="123"/>
      <c r="AP332" s="167"/>
    </row>
    <row r="333" spans="16:42">
      <c r="P333" s="123"/>
      <c r="Q333" s="124"/>
      <c r="R333" s="123"/>
      <c r="S333" s="123"/>
      <c r="T333" s="123"/>
      <c r="U333" s="123"/>
      <c r="V333" s="123"/>
      <c r="W333" s="123"/>
      <c r="X333" s="123"/>
      <c r="Y333" s="125"/>
      <c r="Z333" s="125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  <c r="AM333" s="123"/>
      <c r="AN333" s="123"/>
      <c r="AO333" s="123"/>
      <c r="AP333" s="167"/>
    </row>
    <row r="334" spans="16:42">
      <c r="P334" s="123"/>
      <c r="Q334" s="124"/>
      <c r="R334" s="123"/>
      <c r="S334" s="123"/>
      <c r="T334" s="123"/>
      <c r="U334" s="123"/>
      <c r="V334" s="123"/>
      <c r="W334" s="123"/>
      <c r="X334" s="123"/>
      <c r="Y334" s="125"/>
      <c r="Z334" s="125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  <c r="AM334" s="123"/>
      <c r="AN334" s="123"/>
      <c r="AO334" s="123"/>
      <c r="AP334" s="167"/>
    </row>
    <row r="335" spans="16:42">
      <c r="P335" s="123"/>
      <c r="Q335" s="124"/>
      <c r="R335" s="123"/>
      <c r="S335" s="123"/>
      <c r="T335" s="123"/>
      <c r="U335" s="123"/>
      <c r="V335" s="123"/>
      <c r="W335" s="123"/>
      <c r="X335" s="123"/>
      <c r="Y335" s="125"/>
      <c r="Z335" s="125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  <c r="AM335" s="123"/>
      <c r="AN335" s="123"/>
      <c r="AO335" s="123"/>
      <c r="AP335" s="167"/>
    </row>
    <row r="336" spans="16:42">
      <c r="P336" s="123"/>
      <c r="Q336" s="124"/>
      <c r="R336" s="123"/>
      <c r="S336" s="123"/>
      <c r="T336" s="123"/>
      <c r="U336" s="123"/>
      <c r="V336" s="123"/>
      <c r="W336" s="123"/>
      <c r="X336" s="123"/>
      <c r="Y336" s="125"/>
      <c r="Z336" s="125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  <c r="AM336" s="123"/>
      <c r="AN336" s="123"/>
      <c r="AO336" s="123"/>
      <c r="AP336" s="167"/>
    </row>
    <row r="337" spans="16:42">
      <c r="P337" s="123"/>
      <c r="Q337" s="124"/>
      <c r="R337" s="123"/>
      <c r="S337" s="123"/>
      <c r="T337" s="123"/>
      <c r="U337" s="123"/>
      <c r="V337" s="123"/>
      <c r="W337" s="123"/>
      <c r="X337" s="123"/>
      <c r="Y337" s="125"/>
      <c r="Z337" s="125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  <c r="AM337" s="123"/>
      <c r="AN337" s="123"/>
      <c r="AO337" s="123"/>
      <c r="AP337" s="167"/>
    </row>
    <row r="338" spans="16:42">
      <c r="P338" s="123"/>
      <c r="Q338" s="124"/>
      <c r="R338" s="123"/>
      <c r="S338" s="123"/>
      <c r="T338" s="123"/>
      <c r="U338" s="123"/>
      <c r="V338" s="123"/>
      <c r="W338" s="123"/>
      <c r="X338" s="123"/>
      <c r="Y338" s="125"/>
      <c r="Z338" s="125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  <c r="AM338" s="123"/>
      <c r="AN338" s="123"/>
      <c r="AO338" s="123"/>
      <c r="AP338" s="167"/>
    </row>
    <row r="339" spans="16:42">
      <c r="P339" s="123"/>
      <c r="Q339" s="124"/>
      <c r="R339" s="123"/>
      <c r="S339" s="123"/>
      <c r="T339" s="123"/>
      <c r="U339" s="123"/>
      <c r="V339" s="123"/>
      <c r="W339" s="123"/>
      <c r="X339" s="123"/>
      <c r="Y339" s="125"/>
      <c r="Z339" s="125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  <c r="AM339" s="123"/>
      <c r="AN339" s="123"/>
      <c r="AO339" s="123"/>
      <c r="AP339" s="167"/>
    </row>
    <row r="340" spans="16:42">
      <c r="P340" s="123"/>
      <c r="Q340" s="124"/>
      <c r="R340" s="123"/>
      <c r="S340" s="123"/>
      <c r="T340" s="123"/>
      <c r="U340" s="123"/>
      <c r="V340" s="123"/>
      <c r="W340" s="123"/>
      <c r="X340" s="123"/>
      <c r="Y340" s="125"/>
      <c r="Z340" s="125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3"/>
      <c r="AN340" s="123"/>
      <c r="AO340" s="123"/>
      <c r="AP340" s="167"/>
    </row>
    <row r="341" spans="16:42">
      <c r="P341" s="123"/>
      <c r="Q341" s="124"/>
      <c r="R341" s="123"/>
      <c r="S341" s="123"/>
      <c r="T341" s="123"/>
      <c r="U341" s="123"/>
      <c r="V341" s="123"/>
      <c r="W341" s="123"/>
      <c r="X341" s="123"/>
      <c r="Y341" s="125"/>
      <c r="Z341" s="125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  <c r="AM341" s="123"/>
      <c r="AN341" s="123"/>
      <c r="AO341" s="123"/>
      <c r="AP341" s="167"/>
    </row>
    <row r="342" spans="16:42">
      <c r="P342" s="123"/>
      <c r="Q342" s="124"/>
      <c r="R342" s="123"/>
      <c r="S342" s="123"/>
      <c r="T342" s="123"/>
      <c r="U342" s="123"/>
      <c r="V342" s="123"/>
      <c r="W342" s="123"/>
      <c r="X342" s="123"/>
      <c r="Y342" s="125"/>
      <c r="Z342" s="125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  <c r="AM342" s="123"/>
      <c r="AN342" s="123"/>
      <c r="AO342" s="123"/>
      <c r="AP342" s="167"/>
    </row>
    <row r="343" spans="16:42">
      <c r="P343" s="123"/>
      <c r="Q343" s="124"/>
      <c r="R343" s="123"/>
      <c r="S343" s="123"/>
      <c r="T343" s="123"/>
      <c r="U343" s="123"/>
      <c r="V343" s="123"/>
      <c r="W343" s="123"/>
      <c r="X343" s="123"/>
      <c r="Y343" s="125"/>
      <c r="Z343" s="125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  <c r="AM343" s="123"/>
      <c r="AN343" s="123"/>
      <c r="AO343" s="123"/>
      <c r="AP343" s="167"/>
    </row>
    <row r="344" spans="16:42">
      <c r="P344" s="123"/>
      <c r="Q344" s="124"/>
      <c r="R344" s="123"/>
      <c r="S344" s="123"/>
      <c r="T344" s="123"/>
      <c r="U344" s="123"/>
      <c r="V344" s="123"/>
      <c r="W344" s="123"/>
      <c r="X344" s="123"/>
      <c r="Y344" s="125"/>
      <c r="Z344" s="125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  <c r="AM344" s="123"/>
      <c r="AN344" s="123"/>
      <c r="AO344" s="123"/>
      <c r="AP344" s="167"/>
    </row>
    <row r="345" spans="16:42">
      <c r="P345" s="123"/>
      <c r="Q345" s="124"/>
      <c r="R345" s="123"/>
      <c r="S345" s="123"/>
      <c r="T345" s="123"/>
      <c r="U345" s="123"/>
      <c r="V345" s="123"/>
      <c r="W345" s="123"/>
      <c r="X345" s="123"/>
      <c r="Y345" s="125"/>
      <c r="Z345" s="125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  <c r="AM345" s="123"/>
      <c r="AN345" s="123"/>
      <c r="AO345" s="123"/>
      <c r="AP345" s="167"/>
    </row>
    <row r="346" spans="16:42">
      <c r="P346" s="123"/>
      <c r="Q346" s="124"/>
      <c r="R346" s="123"/>
      <c r="S346" s="123"/>
      <c r="T346" s="123"/>
      <c r="U346" s="123"/>
      <c r="V346" s="123"/>
      <c r="W346" s="123"/>
      <c r="X346" s="123"/>
      <c r="Y346" s="125"/>
      <c r="Z346" s="125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  <c r="AM346" s="123"/>
      <c r="AN346" s="123"/>
      <c r="AO346" s="123"/>
      <c r="AP346" s="167"/>
    </row>
    <row r="347" spans="16:42">
      <c r="P347" s="123"/>
      <c r="Q347" s="124"/>
      <c r="R347" s="123"/>
      <c r="S347" s="123"/>
      <c r="T347" s="123"/>
      <c r="U347" s="123"/>
      <c r="V347" s="123"/>
      <c r="W347" s="123"/>
      <c r="X347" s="123"/>
      <c r="Y347" s="125"/>
      <c r="Z347" s="125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  <c r="AM347" s="123"/>
      <c r="AN347" s="123"/>
      <c r="AO347" s="123"/>
      <c r="AP347" s="167"/>
    </row>
    <row r="348" spans="16:42">
      <c r="P348" s="123"/>
      <c r="Q348" s="124"/>
      <c r="R348" s="123"/>
      <c r="S348" s="123"/>
      <c r="T348" s="123"/>
      <c r="U348" s="123"/>
      <c r="V348" s="123"/>
      <c r="W348" s="123"/>
      <c r="X348" s="123"/>
      <c r="Y348" s="125"/>
      <c r="Z348" s="125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  <c r="AM348" s="123"/>
      <c r="AN348" s="123"/>
      <c r="AO348" s="123"/>
      <c r="AP348" s="167"/>
    </row>
    <row r="349" spans="16:42">
      <c r="P349" s="123"/>
      <c r="Q349" s="124"/>
      <c r="R349" s="123"/>
      <c r="S349" s="123"/>
      <c r="T349" s="123"/>
      <c r="U349" s="123"/>
      <c r="V349" s="123"/>
      <c r="W349" s="123"/>
      <c r="X349" s="123"/>
      <c r="Y349" s="125"/>
      <c r="Z349" s="125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  <c r="AM349" s="123"/>
      <c r="AN349" s="123"/>
      <c r="AO349" s="123"/>
      <c r="AP349" s="167"/>
    </row>
    <row r="350" spans="16:42">
      <c r="P350" s="123"/>
      <c r="Q350" s="124"/>
      <c r="R350" s="123"/>
      <c r="S350" s="123"/>
      <c r="T350" s="123"/>
      <c r="U350" s="123"/>
      <c r="V350" s="123"/>
      <c r="W350" s="123"/>
      <c r="X350" s="123"/>
      <c r="Y350" s="125"/>
      <c r="Z350" s="125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  <c r="AM350" s="123"/>
      <c r="AN350" s="123"/>
      <c r="AO350" s="123"/>
      <c r="AP350" s="167"/>
    </row>
    <row r="351" spans="16:42">
      <c r="P351" s="123"/>
      <c r="Q351" s="124"/>
      <c r="R351" s="123"/>
      <c r="S351" s="123"/>
      <c r="T351" s="123"/>
      <c r="U351" s="123"/>
      <c r="V351" s="123"/>
      <c r="W351" s="123"/>
      <c r="X351" s="123"/>
      <c r="Y351" s="125"/>
      <c r="Z351" s="125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  <c r="AM351" s="123"/>
      <c r="AN351" s="123"/>
      <c r="AO351" s="123"/>
      <c r="AP351" s="167"/>
    </row>
    <row r="352" spans="16:42">
      <c r="P352" s="123"/>
      <c r="Q352" s="124"/>
      <c r="R352" s="123"/>
      <c r="S352" s="123"/>
      <c r="T352" s="123"/>
      <c r="U352" s="123"/>
      <c r="V352" s="123"/>
      <c r="W352" s="123"/>
      <c r="X352" s="123"/>
      <c r="Y352" s="125"/>
      <c r="Z352" s="125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  <c r="AM352" s="123"/>
      <c r="AN352" s="123"/>
      <c r="AO352" s="123"/>
      <c r="AP352" s="167"/>
    </row>
    <row r="353" spans="16:42">
      <c r="P353" s="123"/>
      <c r="Q353" s="124"/>
      <c r="R353" s="123"/>
      <c r="S353" s="123"/>
      <c r="T353" s="123"/>
      <c r="U353" s="123"/>
      <c r="V353" s="123"/>
      <c r="W353" s="123"/>
      <c r="X353" s="123"/>
      <c r="Y353" s="125"/>
      <c r="Z353" s="125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  <c r="AM353" s="123"/>
      <c r="AN353" s="123"/>
      <c r="AO353" s="123"/>
      <c r="AP353" s="167"/>
    </row>
    <row r="354" spans="16:42">
      <c r="P354" s="123"/>
      <c r="Q354" s="124"/>
      <c r="R354" s="123"/>
      <c r="S354" s="123"/>
      <c r="T354" s="123"/>
      <c r="U354" s="123"/>
      <c r="V354" s="123"/>
      <c r="W354" s="123"/>
      <c r="X354" s="123"/>
      <c r="Y354" s="125"/>
      <c r="Z354" s="125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  <c r="AM354" s="123"/>
      <c r="AN354" s="123"/>
      <c r="AO354" s="123"/>
      <c r="AP354" s="167"/>
    </row>
    <row r="355" spans="16:42">
      <c r="P355" s="123"/>
      <c r="Q355" s="124"/>
      <c r="R355" s="123"/>
      <c r="S355" s="123"/>
      <c r="T355" s="123"/>
      <c r="U355" s="123"/>
      <c r="V355" s="123"/>
      <c r="W355" s="123"/>
      <c r="X355" s="123"/>
      <c r="Y355" s="125"/>
      <c r="Z355" s="125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  <c r="AM355" s="123"/>
      <c r="AN355" s="123"/>
      <c r="AO355" s="123"/>
      <c r="AP355" s="167"/>
    </row>
    <row r="356" spans="16:42">
      <c r="P356" s="123"/>
      <c r="Q356" s="124"/>
      <c r="R356" s="123"/>
      <c r="S356" s="123"/>
      <c r="T356" s="123"/>
      <c r="U356" s="123"/>
      <c r="V356" s="123"/>
      <c r="W356" s="123"/>
      <c r="X356" s="123"/>
      <c r="Y356" s="125"/>
      <c r="Z356" s="125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  <c r="AM356" s="123"/>
      <c r="AN356" s="123"/>
      <c r="AO356" s="123"/>
      <c r="AP356" s="167"/>
    </row>
    <row r="357" spans="16:42">
      <c r="P357" s="123"/>
      <c r="Q357" s="124"/>
      <c r="R357" s="123"/>
      <c r="S357" s="123"/>
      <c r="T357" s="123"/>
      <c r="U357" s="123"/>
      <c r="V357" s="123"/>
      <c r="W357" s="123"/>
      <c r="X357" s="123"/>
      <c r="Y357" s="125"/>
      <c r="Z357" s="125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123"/>
      <c r="AO357" s="123"/>
      <c r="AP357" s="167"/>
    </row>
    <row r="358" spans="16:42">
      <c r="P358" s="123"/>
      <c r="Q358" s="124"/>
      <c r="R358" s="123"/>
      <c r="S358" s="123"/>
      <c r="T358" s="123"/>
      <c r="U358" s="123"/>
      <c r="V358" s="123"/>
      <c r="W358" s="123"/>
      <c r="X358" s="123"/>
      <c r="Y358" s="125"/>
      <c r="Z358" s="125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67"/>
    </row>
    <row r="359" spans="16:42">
      <c r="P359" s="123"/>
      <c r="Q359" s="124"/>
      <c r="R359" s="123"/>
      <c r="S359" s="123"/>
      <c r="T359" s="123"/>
      <c r="U359" s="123"/>
      <c r="V359" s="123"/>
      <c r="W359" s="123"/>
      <c r="X359" s="123"/>
      <c r="Y359" s="125"/>
      <c r="Z359" s="125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123"/>
      <c r="AO359" s="123"/>
      <c r="AP359" s="167"/>
    </row>
    <row r="360" spans="16:42">
      <c r="P360" s="123"/>
      <c r="Q360" s="124"/>
      <c r="R360" s="123"/>
      <c r="S360" s="123"/>
      <c r="T360" s="123"/>
      <c r="U360" s="123"/>
      <c r="V360" s="123"/>
      <c r="W360" s="123"/>
      <c r="X360" s="123"/>
      <c r="Y360" s="125"/>
      <c r="Z360" s="125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123"/>
      <c r="AO360" s="123"/>
      <c r="AP360" s="167"/>
    </row>
    <row r="361" spans="16:42">
      <c r="P361" s="123"/>
      <c r="Q361" s="124"/>
      <c r="R361" s="123"/>
      <c r="S361" s="123"/>
      <c r="T361" s="123"/>
      <c r="U361" s="123"/>
      <c r="V361" s="123"/>
      <c r="W361" s="123"/>
      <c r="X361" s="123"/>
      <c r="Y361" s="125"/>
      <c r="Z361" s="125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  <c r="AM361" s="123"/>
      <c r="AN361" s="123"/>
      <c r="AO361" s="123"/>
      <c r="AP361" s="167"/>
    </row>
    <row r="362" spans="16:42">
      <c r="P362" s="123"/>
      <c r="Q362" s="124"/>
      <c r="R362" s="123"/>
      <c r="S362" s="123"/>
      <c r="T362" s="123"/>
      <c r="U362" s="123"/>
      <c r="V362" s="123"/>
      <c r="W362" s="123"/>
      <c r="X362" s="123"/>
      <c r="Y362" s="125"/>
      <c r="Z362" s="125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  <c r="AM362" s="123"/>
      <c r="AN362" s="123"/>
      <c r="AO362" s="123"/>
      <c r="AP362" s="167"/>
    </row>
    <row r="363" spans="16:42">
      <c r="P363" s="123"/>
      <c r="Q363" s="124"/>
      <c r="R363" s="123"/>
      <c r="S363" s="123"/>
      <c r="T363" s="123"/>
      <c r="U363" s="123"/>
      <c r="V363" s="123"/>
      <c r="W363" s="123"/>
      <c r="X363" s="123"/>
      <c r="Y363" s="125"/>
      <c r="Z363" s="125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  <c r="AM363" s="123"/>
      <c r="AN363" s="123"/>
      <c r="AO363" s="123"/>
      <c r="AP363" s="167"/>
    </row>
    <row r="364" spans="16:42">
      <c r="P364" s="123"/>
      <c r="Q364" s="124"/>
      <c r="R364" s="123"/>
      <c r="S364" s="123"/>
      <c r="T364" s="123"/>
      <c r="U364" s="123"/>
      <c r="V364" s="123"/>
      <c r="W364" s="123"/>
      <c r="X364" s="123"/>
      <c r="Y364" s="125"/>
      <c r="Z364" s="125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  <c r="AM364" s="123"/>
      <c r="AN364" s="123"/>
      <c r="AO364" s="123"/>
      <c r="AP364" s="167"/>
    </row>
    <row r="365" spans="16:42">
      <c r="P365" s="123"/>
      <c r="Q365" s="124"/>
      <c r="R365" s="123"/>
      <c r="S365" s="123"/>
      <c r="T365" s="123"/>
      <c r="U365" s="123"/>
      <c r="V365" s="123"/>
      <c r="W365" s="123"/>
      <c r="X365" s="123"/>
      <c r="Y365" s="125"/>
      <c r="Z365" s="125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123"/>
      <c r="AO365" s="123"/>
      <c r="AP365" s="167"/>
    </row>
    <row r="366" spans="16:42">
      <c r="P366" s="123"/>
      <c r="Q366" s="124"/>
      <c r="R366" s="123"/>
      <c r="S366" s="123"/>
      <c r="T366" s="123"/>
      <c r="U366" s="123"/>
      <c r="V366" s="123"/>
      <c r="W366" s="123"/>
      <c r="X366" s="123"/>
      <c r="Y366" s="125"/>
      <c r="Z366" s="125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123"/>
      <c r="AO366" s="123"/>
      <c r="AP366" s="167"/>
    </row>
    <row r="367" spans="16:42">
      <c r="P367" s="123"/>
      <c r="Q367" s="124"/>
      <c r="R367" s="123"/>
      <c r="S367" s="123"/>
      <c r="T367" s="123"/>
      <c r="U367" s="123"/>
      <c r="V367" s="123"/>
      <c r="W367" s="123"/>
      <c r="X367" s="123"/>
      <c r="Y367" s="125"/>
      <c r="Z367" s="125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  <c r="AM367" s="123"/>
      <c r="AN367" s="123"/>
      <c r="AO367" s="123"/>
      <c r="AP367" s="167"/>
    </row>
    <row r="368" spans="16:42">
      <c r="P368" s="123"/>
      <c r="Q368" s="124"/>
      <c r="R368" s="123"/>
      <c r="S368" s="123"/>
      <c r="T368" s="123"/>
      <c r="U368" s="123"/>
      <c r="V368" s="123"/>
      <c r="W368" s="123"/>
      <c r="X368" s="123"/>
      <c r="Y368" s="125"/>
      <c r="Z368" s="125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  <c r="AM368" s="123"/>
      <c r="AN368" s="123"/>
      <c r="AO368" s="123"/>
      <c r="AP368" s="167"/>
    </row>
    <row r="369" spans="16:42">
      <c r="P369" s="123"/>
      <c r="Q369" s="124"/>
      <c r="R369" s="123"/>
      <c r="S369" s="123"/>
      <c r="T369" s="123"/>
      <c r="U369" s="123"/>
      <c r="V369" s="123"/>
      <c r="W369" s="123"/>
      <c r="X369" s="123"/>
      <c r="Y369" s="125"/>
      <c r="Z369" s="125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  <c r="AM369" s="123"/>
      <c r="AN369" s="123"/>
      <c r="AO369" s="123"/>
      <c r="AP369" s="167"/>
    </row>
    <row r="370" spans="16:42">
      <c r="P370" s="123"/>
      <c r="Q370" s="124"/>
      <c r="R370" s="123"/>
      <c r="S370" s="123"/>
      <c r="T370" s="123"/>
      <c r="U370" s="123"/>
      <c r="V370" s="123"/>
      <c r="W370" s="123"/>
      <c r="X370" s="123"/>
      <c r="Y370" s="125"/>
      <c r="Z370" s="125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  <c r="AM370" s="123"/>
      <c r="AN370" s="123"/>
      <c r="AO370" s="123"/>
      <c r="AP370" s="167"/>
    </row>
    <row r="371" spans="16:42">
      <c r="P371" s="123"/>
      <c r="Q371" s="124"/>
      <c r="R371" s="123"/>
      <c r="S371" s="123"/>
      <c r="T371" s="123"/>
      <c r="U371" s="123"/>
      <c r="V371" s="123"/>
      <c r="W371" s="123"/>
      <c r="X371" s="123"/>
      <c r="Y371" s="125"/>
      <c r="Z371" s="125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  <c r="AM371" s="123"/>
      <c r="AN371" s="123"/>
      <c r="AO371" s="123"/>
      <c r="AP371" s="167"/>
    </row>
    <row r="372" spans="16:42">
      <c r="P372" s="123"/>
      <c r="Q372" s="124"/>
      <c r="R372" s="123"/>
      <c r="S372" s="123"/>
      <c r="T372" s="123"/>
      <c r="U372" s="123"/>
      <c r="V372" s="123"/>
      <c r="W372" s="123"/>
      <c r="X372" s="123"/>
      <c r="Y372" s="125"/>
      <c r="Z372" s="125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  <c r="AM372" s="123"/>
      <c r="AN372" s="123"/>
      <c r="AO372" s="123"/>
      <c r="AP372" s="167"/>
    </row>
    <row r="373" spans="16:42">
      <c r="P373" s="123"/>
      <c r="Q373" s="124"/>
      <c r="R373" s="123"/>
      <c r="S373" s="123"/>
      <c r="T373" s="123"/>
      <c r="U373" s="123"/>
      <c r="V373" s="123"/>
      <c r="W373" s="123"/>
      <c r="X373" s="123"/>
      <c r="Y373" s="125"/>
      <c r="Z373" s="125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  <c r="AM373" s="123"/>
      <c r="AN373" s="123"/>
      <c r="AO373" s="123"/>
      <c r="AP373" s="167"/>
    </row>
    <row r="374" spans="16:42">
      <c r="P374" s="123"/>
      <c r="Q374" s="124"/>
      <c r="R374" s="123"/>
      <c r="S374" s="123"/>
      <c r="T374" s="123"/>
      <c r="U374" s="123"/>
      <c r="V374" s="123"/>
      <c r="W374" s="123"/>
      <c r="X374" s="123"/>
      <c r="Y374" s="125"/>
      <c r="Z374" s="125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123"/>
      <c r="AO374" s="123"/>
      <c r="AP374" s="167"/>
    </row>
    <row r="375" spans="16:42">
      <c r="P375" s="123"/>
      <c r="Q375" s="124"/>
      <c r="R375" s="123"/>
      <c r="S375" s="123"/>
      <c r="T375" s="123"/>
      <c r="U375" s="123"/>
      <c r="V375" s="123"/>
      <c r="W375" s="123"/>
      <c r="X375" s="123"/>
      <c r="Y375" s="125"/>
      <c r="Z375" s="125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123"/>
      <c r="AO375" s="123"/>
      <c r="AP375" s="167"/>
    </row>
    <row r="376" spans="16:42">
      <c r="P376" s="123"/>
      <c r="Q376" s="124"/>
      <c r="R376" s="123"/>
      <c r="S376" s="123"/>
      <c r="T376" s="123"/>
      <c r="U376" s="123"/>
      <c r="V376" s="123"/>
      <c r="W376" s="123"/>
      <c r="X376" s="123"/>
      <c r="Y376" s="125"/>
      <c r="Z376" s="125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123"/>
      <c r="AO376" s="123"/>
      <c r="AP376" s="167"/>
    </row>
    <row r="377" spans="16:42">
      <c r="P377" s="123"/>
      <c r="Q377" s="124"/>
      <c r="R377" s="123"/>
      <c r="S377" s="123"/>
      <c r="T377" s="123"/>
      <c r="U377" s="123"/>
      <c r="V377" s="123"/>
      <c r="W377" s="123"/>
      <c r="X377" s="123"/>
      <c r="Y377" s="125"/>
      <c r="Z377" s="125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123"/>
      <c r="AO377" s="123"/>
      <c r="AP377" s="167"/>
    </row>
    <row r="378" spans="16:42">
      <c r="P378" s="123"/>
      <c r="Q378" s="124"/>
      <c r="R378" s="123"/>
      <c r="S378" s="123"/>
      <c r="T378" s="123"/>
      <c r="U378" s="123"/>
      <c r="V378" s="123"/>
      <c r="W378" s="123"/>
      <c r="X378" s="123"/>
      <c r="Y378" s="125"/>
      <c r="Z378" s="125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123"/>
      <c r="AO378" s="123"/>
      <c r="AP378" s="167"/>
    </row>
    <row r="379" spans="16:42">
      <c r="P379" s="123"/>
      <c r="Q379" s="124"/>
      <c r="R379" s="123"/>
      <c r="S379" s="123"/>
      <c r="T379" s="123"/>
      <c r="U379" s="123"/>
      <c r="V379" s="123"/>
      <c r="W379" s="123"/>
      <c r="X379" s="123"/>
      <c r="Y379" s="125"/>
      <c r="Z379" s="125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123"/>
      <c r="AO379" s="123"/>
      <c r="AP379" s="167"/>
    </row>
    <row r="380" spans="16:42">
      <c r="P380" s="123"/>
      <c r="Q380" s="124"/>
      <c r="R380" s="123"/>
      <c r="S380" s="123"/>
      <c r="T380" s="123"/>
      <c r="U380" s="123"/>
      <c r="V380" s="123"/>
      <c r="W380" s="123"/>
      <c r="X380" s="123"/>
      <c r="Y380" s="125"/>
      <c r="Z380" s="125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123"/>
      <c r="AO380" s="123"/>
      <c r="AP380" s="167"/>
    </row>
    <row r="381" spans="16:42">
      <c r="P381" s="123"/>
      <c r="Q381" s="124"/>
      <c r="R381" s="123"/>
      <c r="S381" s="123"/>
      <c r="T381" s="123"/>
      <c r="U381" s="123"/>
      <c r="V381" s="123"/>
      <c r="W381" s="123"/>
      <c r="X381" s="123"/>
      <c r="Y381" s="125"/>
      <c r="Z381" s="125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  <c r="AN381" s="123"/>
      <c r="AO381" s="123"/>
      <c r="AP381" s="167"/>
    </row>
    <row r="382" spans="16:42">
      <c r="P382" s="123"/>
      <c r="Q382" s="124"/>
      <c r="R382" s="123"/>
      <c r="S382" s="123"/>
      <c r="T382" s="123"/>
      <c r="U382" s="123"/>
      <c r="V382" s="123"/>
      <c r="W382" s="123"/>
      <c r="X382" s="123"/>
      <c r="Y382" s="125"/>
      <c r="Z382" s="125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  <c r="AM382" s="123"/>
      <c r="AN382" s="123"/>
      <c r="AO382" s="123"/>
      <c r="AP382" s="167"/>
    </row>
    <row r="383" spans="16:42">
      <c r="P383" s="123"/>
      <c r="Q383" s="124"/>
      <c r="R383" s="123"/>
      <c r="S383" s="123"/>
      <c r="T383" s="123"/>
      <c r="U383" s="123"/>
      <c r="V383" s="123"/>
      <c r="W383" s="123"/>
      <c r="X383" s="123"/>
      <c r="Y383" s="125"/>
      <c r="Z383" s="125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  <c r="AM383" s="123"/>
      <c r="AN383" s="123"/>
      <c r="AO383" s="123"/>
      <c r="AP383" s="167"/>
    </row>
    <row r="384" spans="16:42">
      <c r="P384" s="123"/>
      <c r="Q384" s="124"/>
      <c r="R384" s="123"/>
      <c r="S384" s="123"/>
      <c r="T384" s="123"/>
      <c r="U384" s="123"/>
      <c r="V384" s="123"/>
      <c r="W384" s="123"/>
      <c r="X384" s="123"/>
      <c r="Y384" s="125"/>
      <c r="Z384" s="125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67"/>
    </row>
    <row r="385" spans="16:42">
      <c r="P385" s="123"/>
      <c r="Q385" s="124"/>
      <c r="R385" s="123"/>
      <c r="S385" s="123"/>
      <c r="T385" s="123"/>
      <c r="U385" s="123"/>
      <c r="V385" s="123"/>
      <c r="W385" s="123"/>
      <c r="X385" s="123"/>
      <c r="Y385" s="125"/>
      <c r="Z385" s="125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  <c r="AM385" s="123"/>
      <c r="AN385" s="123"/>
      <c r="AO385" s="123"/>
      <c r="AP385" s="167"/>
    </row>
    <row r="386" spans="16:42">
      <c r="P386" s="123"/>
      <c r="Q386" s="124"/>
      <c r="R386" s="123"/>
      <c r="S386" s="123"/>
      <c r="T386" s="123"/>
      <c r="U386" s="123"/>
      <c r="V386" s="123"/>
      <c r="W386" s="123"/>
      <c r="X386" s="123"/>
      <c r="Y386" s="125"/>
      <c r="Z386" s="125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  <c r="AM386" s="123"/>
      <c r="AN386" s="123"/>
      <c r="AO386" s="123"/>
      <c r="AP386" s="167"/>
    </row>
    <row r="387" spans="16:42">
      <c r="P387" s="123"/>
      <c r="Q387" s="124"/>
      <c r="R387" s="123"/>
      <c r="S387" s="123"/>
      <c r="T387" s="123"/>
      <c r="U387" s="123"/>
      <c r="V387" s="123"/>
      <c r="W387" s="123"/>
      <c r="X387" s="123"/>
      <c r="Y387" s="125"/>
      <c r="Z387" s="125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  <c r="AM387" s="123"/>
      <c r="AN387" s="123"/>
      <c r="AO387" s="123"/>
      <c r="AP387" s="167"/>
    </row>
    <row r="388" spans="16:42">
      <c r="P388" s="123"/>
      <c r="Q388" s="124"/>
      <c r="R388" s="123"/>
      <c r="S388" s="123"/>
      <c r="T388" s="123"/>
      <c r="U388" s="123"/>
      <c r="V388" s="123"/>
      <c r="W388" s="123"/>
      <c r="X388" s="123"/>
      <c r="Y388" s="125"/>
      <c r="Z388" s="125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  <c r="AM388" s="123"/>
      <c r="AN388" s="123"/>
      <c r="AO388" s="123"/>
      <c r="AP388" s="167"/>
    </row>
    <row r="389" spans="16:42">
      <c r="P389" s="123"/>
      <c r="Q389" s="124"/>
      <c r="R389" s="123"/>
      <c r="S389" s="123"/>
      <c r="T389" s="123"/>
      <c r="U389" s="123"/>
      <c r="V389" s="123"/>
      <c r="W389" s="123"/>
      <c r="X389" s="123"/>
      <c r="Y389" s="125"/>
      <c r="Z389" s="125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  <c r="AM389" s="123"/>
      <c r="AN389" s="123"/>
      <c r="AO389" s="123"/>
      <c r="AP389" s="167"/>
    </row>
    <row r="390" spans="16:42">
      <c r="P390" s="123"/>
      <c r="Q390" s="124"/>
      <c r="R390" s="123"/>
      <c r="S390" s="123"/>
      <c r="T390" s="123"/>
      <c r="U390" s="123"/>
      <c r="V390" s="123"/>
      <c r="W390" s="123"/>
      <c r="X390" s="123"/>
      <c r="Y390" s="125"/>
      <c r="Z390" s="125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67"/>
    </row>
    <row r="391" spans="16:42">
      <c r="P391" s="123"/>
      <c r="Q391" s="124"/>
      <c r="R391" s="123"/>
      <c r="S391" s="123"/>
      <c r="T391" s="123"/>
      <c r="U391" s="123"/>
      <c r="V391" s="123"/>
      <c r="W391" s="123"/>
      <c r="X391" s="123"/>
      <c r="Y391" s="125"/>
      <c r="Z391" s="125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  <c r="AM391" s="123"/>
      <c r="AN391" s="123"/>
      <c r="AO391" s="123"/>
      <c r="AP391" s="167"/>
    </row>
    <row r="392" spans="16:42">
      <c r="P392" s="123"/>
      <c r="Q392" s="124"/>
      <c r="R392" s="123"/>
      <c r="S392" s="123"/>
      <c r="T392" s="123"/>
      <c r="U392" s="123"/>
      <c r="V392" s="123"/>
      <c r="W392" s="123"/>
      <c r="X392" s="123"/>
      <c r="Y392" s="125"/>
      <c r="Z392" s="125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  <c r="AM392" s="123"/>
      <c r="AN392" s="123"/>
      <c r="AO392" s="123"/>
      <c r="AP392" s="167"/>
    </row>
    <row r="393" spans="16:42">
      <c r="P393" s="123"/>
      <c r="Q393" s="124"/>
      <c r="R393" s="123"/>
      <c r="S393" s="123"/>
      <c r="T393" s="123"/>
      <c r="U393" s="123"/>
      <c r="V393" s="123"/>
      <c r="W393" s="123"/>
      <c r="X393" s="123"/>
      <c r="Y393" s="125"/>
      <c r="Z393" s="125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  <c r="AM393" s="123"/>
      <c r="AN393" s="123"/>
      <c r="AO393" s="123"/>
      <c r="AP393" s="167"/>
    </row>
    <row r="394" spans="16:42">
      <c r="P394" s="123"/>
      <c r="Q394" s="124"/>
      <c r="R394" s="123"/>
      <c r="S394" s="123"/>
      <c r="T394" s="123"/>
      <c r="U394" s="123"/>
      <c r="V394" s="123"/>
      <c r="W394" s="123"/>
      <c r="X394" s="123"/>
      <c r="Y394" s="125"/>
      <c r="Z394" s="125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  <c r="AM394" s="123"/>
      <c r="AN394" s="123"/>
      <c r="AO394" s="123"/>
      <c r="AP394" s="167"/>
    </row>
    <row r="395" spans="16:42">
      <c r="P395" s="123"/>
      <c r="Q395" s="124"/>
      <c r="R395" s="123"/>
      <c r="S395" s="123"/>
      <c r="T395" s="123"/>
      <c r="U395" s="123"/>
      <c r="V395" s="123"/>
      <c r="W395" s="123"/>
      <c r="X395" s="123"/>
      <c r="Y395" s="125"/>
      <c r="Z395" s="125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  <c r="AM395" s="123"/>
      <c r="AN395" s="123"/>
      <c r="AO395" s="123"/>
      <c r="AP395" s="167"/>
    </row>
    <row r="396" spans="16:42">
      <c r="P396" s="123"/>
      <c r="Q396" s="124"/>
      <c r="R396" s="123"/>
      <c r="S396" s="123"/>
      <c r="T396" s="123"/>
      <c r="U396" s="123"/>
      <c r="V396" s="123"/>
      <c r="W396" s="123"/>
      <c r="X396" s="123"/>
      <c r="Y396" s="125"/>
      <c r="Z396" s="125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  <c r="AM396" s="123"/>
      <c r="AN396" s="123"/>
      <c r="AO396" s="123"/>
      <c r="AP396" s="167"/>
    </row>
    <row r="397" spans="16:42">
      <c r="P397" s="123"/>
      <c r="Q397" s="124"/>
      <c r="R397" s="123"/>
      <c r="S397" s="123"/>
      <c r="T397" s="123"/>
      <c r="U397" s="123"/>
      <c r="V397" s="123"/>
      <c r="W397" s="123"/>
      <c r="X397" s="123"/>
      <c r="Y397" s="125"/>
      <c r="Z397" s="125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  <c r="AM397" s="123"/>
      <c r="AN397" s="123"/>
      <c r="AO397" s="123"/>
      <c r="AP397" s="167"/>
    </row>
    <row r="398" spans="16:42">
      <c r="P398" s="123"/>
      <c r="Q398" s="124"/>
      <c r="R398" s="123"/>
      <c r="S398" s="123"/>
      <c r="T398" s="123"/>
      <c r="U398" s="123"/>
      <c r="V398" s="123"/>
      <c r="W398" s="123"/>
      <c r="X398" s="123"/>
      <c r="Y398" s="125"/>
      <c r="Z398" s="125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67"/>
    </row>
    <row r="399" spans="16:42">
      <c r="P399" s="123"/>
      <c r="Q399" s="124"/>
      <c r="R399" s="123"/>
      <c r="S399" s="123"/>
      <c r="T399" s="123"/>
      <c r="U399" s="123"/>
      <c r="V399" s="123"/>
      <c r="W399" s="123"/>
      <c r="X399" s="123"/>
      <c r="Y399" s="125"/>
      <c r="Z399" s="125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67"/>
    </row>
    <row r="400" spans="16:42">
      <c r="P400" s="123"/>
      <c r="Q400" s="124"/>
      <c r="R400" s="123"/>
      <c r="S400" s="123"/>
      <c r="T400" s="123"/>
      <c r="U400" s="123"/>
      <c r="V400" s="123"/>
      <c r="W400" s="123"/>
      <c r="X400" s="123"/>
      <c r="Y400" s="125"/>
      <c r="Z400" s="125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67"/>
    </row>
    <row r="401" spans="16:42">
      <c r="P401" s="123"/>
      <c r="Q401" s="124"/>
      <c r="R401" s="123"/>
      <c r="S401" s="123"/>
      <c r="T401" s="123"/>
      <c r="U401" s="123"/>
      <c r="V401" s="123"/>
      <c r="W401" s="123"/>
      <c r="X401" s="123"/>
      <c r="Y401" s="125"/>
      <c r="Z401" s="125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67"/>
    </row>
    <row r="402" spans="16:42">
      <c r="P402" s="123"/>
      <c r="Q402" s="124"/>
      <c r="R402" s="123"/>
      <c r="S402" s="123"/>
      <c r="T402" s="123"/>
      <c r="U402" s="123"/>
      <c r="V402" s="123"/>
      <c r="W402" s="123"/>
      <c r="X402" s="123"/>
      <c r="Y402" s="125"/>
      <c r="Z402" s="125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67"/>
    </row>
    <row r="403" spans="16:42">
      <c r="P403" s="123"/>
      <c r="Q403" s="124"/>
      <c r="R403" s="123"/>
      <c r="S403" s="123"/>
      <c r="T403" s="123"/>
      <c r="U403" s="123"/>
      <c r="V403" s="123"/>
      <c r="W403" s="123"/>
      <c r="X403" s="123"/>
      <c r="Y403" s="125"/>
      <c r="Z403" s="125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  <c r="AM403" s="123"/>
      <c r="AN403" s="123"/>
      <c r="AO403" s="123"/>
      <c r="AP403" s="167"/>
    </row>
    <row r="404" spans="16:42">
      <c r="P404" s="123"/>
      <c r="Q404" s="124"/>
      <c r="R404" s="123"/>
      <c r="S404" s="123"/>
      <c r="T404" s="123"/>
      <c r="U404" s="123"/>
      <c r="V404" s="123"/>
      <c r="W404" s="123"/>
      <c r="X404" s="123"/>
      <c r="Y404" s="125"/>
      <c r="Z404" s="125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  <c r="AM404" s="123"/>
      <c r="AN404" s="123"/>
      <c r="AO404" s="123"/>
      <c r="AP404" s="167"/>
    </row>
    <row r="405" spans="16:42">
      <c r="P405" s="123"/>
      <c r="Q405" s="124"/>
      <c r="R405" s="123"/>
      <c r="S405" s="123"/>
      <c r="T405" s="123"/>
      <c r="U405" s="123"/>
      <c r="V405" s="123"/>
      <c r="W405" s="123"/>
      <c r="X405" s="123"/>
      <c r="Y405" s="125"/>
      <c r="Z405" s="125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  <c r="AM405" s="123"/>
      <c r="AN405" s="123"/>
      <c r="AO405" s="123"/>
      <c r="AP405" s="167"/>
    </row>
    <row r="406" spans="16:42">
      <c r="P406" s="123"/>
      <c r="Q406" s="124"/>
      <c r="R406" s="123"/>
      <c r="S406" s="123"/>
      <c r="T406" s="123"/>
      <c r="U406" s="123"/>
      <c r="V406" s="123"/>
      <c r="W406" s="123"/>
      <c r="X406" s="123"/>
      <c r="Y406" s="125"/>
      <c r="Z406" s="125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  <c r="AM406" s="123"/>
      <c r="AN406" s="123"/>
      <c r="AO406" s="123"/>
      <c r="AP406" s="167"/>
    </row>
    <row r="407" spans="16:42">
      <c r="P407" s="123"/>
      <c r="Q407" s="124"/>
      <c r="R407" s="123"/>
      <c r="S407" s="123"/>
      <c r="T407" s="123"/>
      <c r="U407" s="123"/>
      <c r="V407" s="123"/>
      <c r="W407" s="123"/>
      <c r="X407" s="123"/>
      <c r="Y407" s="125"/>
      <c r="Z407" s="125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  <c r="AM407" s="123"/>
      <c r="AN407" s="123"/>
      <c r="AO407" s="123"/>
      <c r="AP407" s="167"/>
    </row>
    <row r="408" spans="16:42">
      <c r="P408" s="123"/>
      <c r="Q408" s="124"/>
      <c r="R408" s="123"/>
      <c r="S408" s="123"/>
      <c r="T408" s="123"/>
      <c r="U408" s="123"/>
      <c r="V408" s="123"/>
      <c r="W408" s="123"/>
      <c r="X408" s="123"/>
      <c r="Y408" s="125"/>
      <c r="Z408" s="125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  <c r="AM408" s="123"/>
      <c r="AN408" s="123"/>
      <c r="AO408" s="123"/>
      <c r="AP408" s="167"/>
    </row>
    <row r="409" spans="16:42">
      <c r="P409" s="123"/>
      <c r="Q409" s="124"/>
      <c r="R409" s="123"/>
      <c r="S409" s="123"/>
      <c r="T409" s="123"/>
      <c r="U409" s="123"/>
      <c r="V409" s="123"/>
      <c r="W409" s="123"/>
      <c r="X409" s="123"/>
      <c r="Y409" s="125"/>
      <c r="Z409" s="125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  <c r="AM409" s="123"/>
      <c r="AN409" s="123"/>
      <c r="AO409" s="123"/>
      <c r="AP409" s="167"/>
    </row>
    <row r="410" spans="16:42">
      <c r="P410" s="123"/>
      <c r="Q410" s="124"/>
      <c r="R410" s="123"/>
      <c r="S410" s="123"/>
      <c r="T410" s="123"/>
      <c r="U410" s="123"/>
      <c r="V410" s="123"/>
      <c r="W410" s="123"/>
      <c r="X410" s="123"/>
      <c r="Y410" s="125"/>
      <c r="Z410" s="125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  <c r="AM410" s="123"/>
      <c r="AN410" s="123"/>
      <c r="AO410" s="123"/>
      <c r="AP410" s="167"/>
    </row>
    <row r="411" spans="16:42">
      <c r="P411" s="123"/>
      <c r="Q411" s="124"/>
      <c r="R411" s="123"/>
      <c r="S411" s="123"/>
      <c r="T411" s="123"/>
      <c r="U411" s="123"/>
      <c r="V411" s="123"/>
      <c r="W411" s="123"/>
      <c r="X411" s="123"/>
      <c r="Y411" s="125"/>
      <c r="Z411" s="125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  <c r="AM411" s="123"/>
      <c r="AN411" s="123"/>
      <c r="AO411" s="123"/>
      <c r="AP411" s="167"/>
    </row>
    <row r="412" spans="16:42">
      <c r="P412" s="123"/>
      <c r="Q412" s="124"/>
      <c r="R412" s="123"/>
      <c r="S412" s="123"/>
      <c r="T412" s="123"/>
      <c r="U412" s="123"/>
      <c r="V412" s="123"/>
      <c r="W412" s="123"/>
      <c r="X412" s="123"/>
      <c r="Y412" s="125"/>
      <c r="Z412" s="125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  <c r="AM412" s="123"/>
      <c r="AN412" s="123"/>
      <c r="AO412" s="123"/>
      <c r="AP412" s="167"/>
    </row>
    <row r="413" spans="16:42">
      <c r="P413" s="123"/>
      <c r="Q413" s="124"/>
      <c r="R413" s="123"/>
      <c r="S413" s="123"/>
      <c r="T413" s="123"/>
      <c r="U413" s="123"/>
      <c r="V413" s="123"/>
      <c r="W413" s="123"/>
      <c r="X413" s="123"/>
      <c r="Y413" s="125"/>
      <c r="Z413" s="125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  <c r="AM413" s="123"/>
      <c r="AN413" s="123"/>
      <c r="AO413" s="123"/>
      <c r="AP413" s="167"/>
    </row>
    <row r="414" spans="16:42">
      <c r="P414" s="123"/>
      <c r="Q414" s="124"/>
      <c r="R414" s="123"/>
      <c r="S414" s="123"/>
      <c r="T414" s="123"/>
      <c r="U414" s="123"/>
      <c r="V414" s="123"/>
      <c r="W414" s="123"/>
      <c r="X414" s="123"/>
      <c r="Y414" s="125"/>
      <c r="Z414" s="125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  <c r="AM414" s="123"/>
      <c r="AN414" s="123"/>
      <c r="AO414" s="123"/>
      <c r="AP414" s="167"/>
    </row>
    <row r="415" spans="16:42">
      <c r="P415" s="123"/>
      <c r="Q415" s="124"/>
      <c r="R415" s="123"/>
      <c r="S415" s="123"/>
      <c r="T415" s="123"/>
      <c r="U415" s="123"/>
      <c r="V415" s="123"/>
      <c r="W415" s="123"/>
      <c r="X415" s="123"/>
      <c r="Y415" s="125"/>
      <c r="Z415" s="125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  <c r="AM415" s="123"/>
      <c r="AN415" s="123"/>
      <c r="AO415" s="123"/>
      <c r="AP415" s="167"/>
    </row>
    <row r="416" spans="16:42">
      <c r="P416" s="123"/>
      <c r="Q416" s="124"/>
      <c r="R416" s="123"/>
      <c r="S416" s="123"/>
      <c r="T416" s="123"/>
      <c r="U416" s="123"/>
      <c r="V416" s="123"/>
      <c r="W416" s="123"/>
      <c r="X416" s="123"/>
      <c r="Y416" s="125"/>
      <c r="Z416" s="125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  <c r="AM416" s="123"/>
      <c r="AN416" s="123"/>
      <c r="AO416" s="123"/>
      <c r="AP416" s="167"/>
    </row>
    <row r="417" spans="16:42">
      <c r="P417" s="123"/>
      <c r="Q417" s="124"/>
      <c r="R417" s="123"/>
      <c r="S417" s="123"/>
      <c r="T417" s="123"/>
      <c r="U417" s="123"/>
      <c r="V417" s="123"/>
      <c r="W417" s="123"/>
      <c r="X417" s="123"/>
      <c r="Y417" s="125"/>
      <c r="Z417" s="125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  <c r="AM417" s="123"/>
      <c r="AN417" s="123"/>
      <c r="AO417" s="123"/>
      <c r="AP417" s="167"/>
    </row>
    <row r="418" spans="16:42">
      <c r="P418" s="123"/>
      <c r="Q418" s="124"/>
      <c r="R418" s="123"/>
      <c r="S418" s="123"/>
      <c r="T418" s="123"/>
      <c r="U418" s="123"/>
      <c r="V418" s="123"/>
      <c r="W418" s="123"/>
      <c r="X418" s="123"/>
      <c r="Y418" s="125"/>
      <c r="Z418" s="125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  <c r="AM418" s="123"/>
      <c r="AN418" s="123"/>
      <c r="AO418" s="123"/>
      <c r="AP418" s="167"/>
    </row>
    <row r="419" spans="16:42">
      <c r="P419" s="123"/>
      <c r="Q419" s="124"/>
      <c r="R419" s="123"/>
      <c r="S419" s="123"/>
      <c r="T419" s="123"/>
      <c r="U419" s="123"/>
      <c r="V419" s="123"/>
      <c r="W419" s="123"/>
      <c r="X419" s="123"/>
      <c r="Y419" s="125"/>
      <c r="Z419" s="125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  <c r="AM419" s="123"/>
      <c r="AN419" s="123"/>
      <c r="AO419" s="123"/>
      <c r="AP419" s="167"/>
    </row>
    <row r="420" spans="16:42">
      <c r="P420" s="123"/>
      <c r="Q420" s="124"/>
      <c r="R420" s="123"/>
      <c r="S420" s="123"/>
      <c r="T420" s="123"/>
      <c r="U420" s="123"/>
      <c r="V420" s="123"/>
      <c r="W420" s="123"/>
      <c r="X420" s="123"/>
      <c r="Y420" s="125"/>
      <c r="Z420" s="125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  <c r="AM420" s="123"/>
      <c r="AN420" s="123"/>
      <c r="AO420" s="123"/>
      <c r="AP420" s="167"/>
    </row>
    <row r="421" spans="16:42">
      <c r="P421" s="123"/>
      <c r="Q421" s="124"/>
      <c r="R421" s="123"/>
      <c r="S421" s="123"/>
      <c r="T421" s="123"/>
      <c r="U421" s="123"/>
      <c r="V421" s="123"/>
      <c r="W421" s="123"/>
      <c r="X421" s="123"/>
      <c r="Y421" s="125"/>
      <c r="Z421" s="125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  <c r="AM421" s="123"/>
      <c r="AN421" s="123"/>
      <c r="AO421" s="123"/>
      <c r="AP421" s="167"/>
    </row>
    <row r="422" spans="16:42">
      <c r="P422" s="123"/>
      <c r="Q422" s="124"/>
      <c r="R422" s="123"/>
      <c r="S422" s="123"/>
      <c r="T422" s="123"/>
      <c r="U422" s="123"/>
      <c r="V422" s="123"/>
      <c r="W422" s="123"/>
      <c r="X422" s="123"/>
      <c r="Y422" s="125"/>
      <c r="Z422" s="125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  <c r="AM422" s="123"/>
      <c r="AN422" s="123"/>
      <c r="AO422" s="123"/>
      <c r="AP422" s="167"/>
    </row>
    <row r="423" spans="16:42">
      <c r="P423" s="123"/>
      <c r="Q423" s="124"/>
      <c r="R423" s="123"/>
      <c r="S423" s="123"/>
      <c r="T423" s="123"/>
      <c r="U423" s="123"/>
      <c r="V423" s="123"/>
      <c r="W423" s="123"/>
      <c r="X423" s="123"/>
      <c r="Y423" s="125"/>
      <c r="Z423" s="125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  <c r="AM423" s="123"/>
      <c r="AN423" s="123"/>
      <c r="AO423" s="123"/>
      <c r="AP423" s="167"/>
    </row>
    <row r="424" spans="16:42">
      <c r="P424" s="123"/>
      <c r="Q424" s="124"/>
      <c r="R424" s="123"/>
      <c r="S424" s="123"/>
      <c r="T424" s="123"/>
      <c r="U424" s="123"/>
      <c r="V424" s="123"/>
      <c r="W424" s="123"/>
      <c r="X424" s="123"/>
      <c r="Y424" s="125"/>
      <c r="Z424" s="125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  <c r="AM424" s="123"/>
      <c r="AN424" s="123"/>
      <c r="AO424" s="123"/>
      <c r="AP424" s="167"/>
    </row>
    <row r="425" spans="16:42">
      <c r="P425" s="123"/>
      <c r="Q425" s="124"/>
      <c r="R425" s="123"/>
      <c r="S425" s="123"/>
      <c r="T425" s="123"/>
      <c r="U425" s="123"/>
      <c r="V425" s="123"/>
      <c r="W425" s="123"/>
      <c r="X425" s="123"/>
      <c r="Y425" s="125"/>
      <c r="Z425" s="125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  <c r="AM425" s="123"/>
      <c r="AN425" s="123"/>
      <c r="AO425" s="123"/>
      <c r="AP425" s="167"/>
    </row>
    <row r="426" spans="16:42">
      <c r="P426" s="123"/>
      <c r="Q426" s="124"/>
      <c r="R426" s="123"/>
      <c r="S426" s="123"/>
      <c r="T426" s="123"/>
      <c r="U426" s="123"/>
      <c r="V426" s="123"/>
      <c r="W426" s="123"/>
      <c r="X426" s="123"/>
      <c r="Y426" s="125"/>
      <c r="Z426" s="125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  <c r="AM426" s="123"/>
      <c r="AN426" s="123"/>
      <c r="AO426" s="123"/>
      <c r="AP426" s="167"/>
    </row>
    <row r="427" spans="16:42">
      <c r="P427" s="123"/>
      <c r="Q427" s="124"/>
      <c r="R427" s="123"/>
      <c r="S427" s="123"/>
      <c r="T427" s="123"/>
      <c r="U427" s="123"/>
      <c r="V427" s="123"/>
      <c r="W427" s="123"/>
      <c r="X427" s="123"/>
      <c r="Y427" s="125"/>
      <c r="Z427" s="125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  <c r="AM427" s="123"/>
      <c r="AN427" s="123"/>
      <c r="AO427" s="123"/>
      <c r="AP427" s="167"/>
    </row>
    <row r="428" spans="16:42">
      <c r="P428" s="123"/>
      <c r="Q428" s="124"/>
      <c r="R428" s="123"/>
      <c r="S428" s="123"/>
      <c r="T428" s="123"/>
      <c r="U428" s="123"/>
      <c r="V428" s="123"/>
      <c r="W428" s="123"/>
      <c r="X428" s="123"/>
      <c r="Y428" s="125"/>
      <c r="Z428" s="125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  <c r="AM428" s="123"/>
      <c r="AN428" s="123"/>
      <c r="AO428" s="123"/>
      <c r="AP428" s="167"/>
    </row>
    <row r="429" spans="16:42">
      <c r="P429" s="123"/>
      <c r="Q429" s="124"/>
      <c r="R429" s="123"/>
      <c r="S429" s="123"/>
      <c r="T429" s="123"/>
      <c r="U429" s="123"/>
      <c r="V429" s="123"/>
      <c r="W429" s="123"/>
      <c r="X429" s="123"/>
      <c r="Y429" s="125"/>
      <c r="Z429" s="125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  <c r="AM429" s="123"/>
      <c r="AN429" s="123"/>
      <c r="AO429" s="123"/>
      <c r="AP429" s="167"/>
    </row>
    <row r="430" spans="16:42">
      <c r="P430" s="123"/>
      <c r="Q430" s="124"/>
      <c r="R430" s="123"/>
      <c r="S430" s="123"/>
      <c r="T430" s="123"/>
      <c r="U430" s="123"/>
      <c r="V430" s="123"/>
      <c r="W430" s="123"/>
      <c r="X430" s="123"/>
      <c r="Y430" s="125"/>
      <c r="Z430" s="125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  <c r="AM430" s="123"/>
      <c r="AN430" s="123"/>
      <c r="AO430" s="123"/>
      <c r="AP430" s="167"/>
    </row>
    <row r="431" spans="16:42">
      <c r="P431" s="123"/>
      <c r="Q431" s="124"/>
      <c r="R431" s="123"/>
      <c r="S431" s="123"/>
      <c r="T431" s="123"/>
      <c r="U431" s="123"/>
      <c r="V431" s="123"/>
      <c r="W431" s="123"/>
      <c r="X431" s="123"/>
      <c r="Y431" s="125"/>
      <c r="Z431" s="125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  <c r="AN431" s="123"/>
      <c r="AO431" s="123"/>
      <c r="AP431" s="167"/>
    </row>
    <row r="432" spans="16:42">
      <c r="P432" s="123"/>
      <c r="Q432" s="124"/>
      <c r="R432" s="123"/>
      <c r="S432" s="123"/>
      <c r="T432" s="123"/>
      <c r="U432" s="123"/>
      <c r="V432" s="123"/>
      <c r="W432" s="123"/>
      <c r="X432" s="123"/>
      <c r="Y432" s="125"/>
      <c r="Z432" s="125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  <c r="AN432" s="123"/>
      <c r="AO432" s="123"/>
      <c r="AP432" s="167"/>
    </row>
    <row r="433" spans="16:42">
      <c r="P433" s="123"/>
      <c r="Q433" s="124"/>
      <c r="R433" s="123"/>
      <c r="S433" s="123"/>
      <c r="T433" s="123"/>
      <c r="U433" s="123"/>
      <c r="V433" s="123"/>
      <c r="W433" s="123"/>
      <c r="X433" s="123"/>
      <c r="Y433" s="125"/>
      <c r="Z433" s="125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  <c r="AN433" s="123"/>
      <c r="AO433" s="123"/>
      <c r="AP433" s="167"/>
    </row>
    <row r="434" spans="16:42">
      <c r="P434" s="123"/>
      <c r="Q434" s="124"/>
      <c r="R434" s="123"/>
      <c r="S434" s="123"/>
      <c r="T434" s="123"/>
      <c r="U434" s="123"/>
      <c r="V434" s="123"/>
      <c r="W434" s="123"/>
      <c r="X434" s="123"/>
      <c r="Y434" s="125"/>
      <c r="Z434" s="125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  <c r="AN434" s="123"/>
      <c r="AO434" s="123"/>
      <c r="AP434" s="167"/>
    </row>
    <row r="435" spans="16:42">
      <c r="P435" s="123"/>
      <c r="Q435" s="124"/>
      <c r="R435" s="123"/>
      <c r="S435" s="123"/>
      <c r="T435" s="123"/>
      <c r="U435" s="123"/>
      <c r="V435" s="123"/>
      <c r="W435" s="123"/>
      <c r="X435" s="123"/>
      <c r="Y435" s="125"/>
      <c r="Z435" s="125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  <c r="AN435" s="123"/>
      <c r="AO435" s="123"/>
      <c r="AP435" s="167"/>
    </row>
    <row r="436" spans="16:42">
      <c r="P436" s="123"/>
      <c r="Q436" s="124"/>
      <c r="R436" s="123"/>
      <c r="S436" s="123"/>
      <c r="T436" s="123"/>
      <c r="U436" s="123"/>
      <c r="V436" s="123"/>
      <c r="W436" s="123"/>
      <c r="X436" s="123"/>
      <c r="Y436" s="125"/>
      <c r="Z436" s="125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  <c r="AN436" s="123"/>
      <c r="AO436" s="123"/>
      <c r="AP436" s="167"/>
    </row>
    <row r="437" spans="16:42">
      <c r="P437" s="123"/>
      <c r="Q437" s="124"/>
      <c r="R437" s="123"/>
      <c r="S437" s="123"/>
      <c r="T437" s="123"/>
      <c r="U437" s="123"/>
      <c r="V437" s="123"/>
      <c r="W437" s="123"/>
      <c r="X437" s="123"/>
      <c r="Y437" s="125"/>
      <c r="Z437" s="125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  <c r="AN437" s="123"/>
      <c r="AO437" s="123"/>
      <c r="AP437" s="167"/>
    </row>
    <row r="438" spans="16:42">
      <c r="P438" s="123"/>
      <c r="Q438" s="124"/>
      <c r="R438" s="123"/>
      <c r="S438" s="123"/>
      <c r="T438" s="123"/>
      <c r="U438" s="123"/>
      <c r="V438" s="123"/>
      <c r="W438" s="123"/>
      <c r="X438" s="123"/>
      <c r="Y438" s="125"/>
      <c r="Z438" s="125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  <c r="AN438" s="123"/>
      <c r="AO438" s="123"/>
      <c r="AP438" s="167"/>
    </row>
    <row r="439" spans="16:42">
      <c r="P439" s="123"/>
      <c r="Q439" s="124"/>
      <c r="R439" s="123"/>
      <c r="S439" s="123"/>
      <c r="T439" s="123"/>
      <c r="U439" s="123"/>
      <c r="V439" s="123"/>
      <c r="W439" s="123"/>
      <c r="X439" s="123"/>
      <c r="Y439" s="125"/>
      <c r="Z439" s="125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  <c r="AN439" s="123"/>
      <c r="AO439" s="123"/>
      <c r="AP439" s="167"/>
    </row>
    <row r="440" spans="16:42">
      <c r="P440" s="123"/>
      <c r="Q440" s="124"/>
      <c r="R440" s="123"/>
      <c r="S440" s="123"/>
      <c r="T440" s="123"/>
      <c r="U440" s="123"/>
      <c r="V440" s="123"/>
      <c r="W440" s="123"/>
      <c r="X440" s="123"/>
      <c r="Y440" s="125"/>
      <c r="Z440" s="125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  <c r="AN440" s="123"/>
      <c r="AO440" s="123"/>
      <c r="AP440" s="167"/>
    </row>
    <row r="441" spans="16:42">
      <c r="P441" s="123"/>
      <c r="Q441" s="124"/>
      <c r="R441" s="123"/>
      <c r="S441" s="123"/>
      <c r="T441" s="123"/>
      <c r="U441" s="123"/>
      <c r="V441" s="123"/>
      <c r="W441" s="123"/>
      <c r="X441" s="123"/>
      <c r="Y441" s="125"/>
      <c r="Z441" s="125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  <c r="AN441" s="123"/>
      <c r="AO441" s="123"/>
      <c r="AP441" s="167"/>
    </row>
    <row r="442" spans="16:42">
      <c r="P442" s="123"/>
      <c r="Q442" s="124"/>
      <c r="R442" s="123"/>
      <c r="S442" s="123"/>
      <c r="T442" s="123"/>
      <c r="U442" s="123"/>
      <c r="V442" s="123"/>
      <c r="W442" s="123"/>
      <c r="X442" s="123"/>
      <c r="Y442" s="125"/>
      <c r="Z442" s="125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  <c r="AN442" s="123"/>
      <c r="AO442" s="123"/>
      <c r="AP442" s="167"/>
    </row>
    <row r="443" spans="16:42">
      <c r="P443" s="123"/>
      <c r="Q443" s="124"/>
      <c r="R443" s="123"/>
      <c r="S443" s="123"/>
      <c r="T443" s="123"/>
      <c r="U443" s="123"/>
      <c r="V443" s="123"/>
      <c r="W443" s="123"/>
      <c r="X443" s="123"/>
      <c r="Y443" s="125"/>
      <c r="Z443" s="125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  <c r="AN443" s="123"/>
      <c r="AO443" s="123"/>
      <c r="AP443" s="167"/>
    </row>
    <row r="444" spans="16:42">
      <c r="P444" s="123"/>
      <c r="Q444" s="124"/>
      <c r="R444" s="123"/>
      <c r="S444" s="123"/>
      <c r="T444" s="123"/>
      <c r="U444" s="123"/>
      <c r="V444" s="123"/>
      <c r="W444" s="123"/>
      <c r="X444" s="123"/>
      <c r="Y444" s="125"/>
      <c r="Z444" s="125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  <c r="AN444" s="123"/>
      <c r="AO444" s="123"/>
      <c r="AP444" s="167"/>
    </row>
    <row r="445" spans="16:42">
      <c r="P445" s="123"/>
      <c r="Q445" s="124"/>
      <c r="R445" s="123"/>
      <c r="S445" s="123"/>
      <c r="T445" s="123"/>
      <c r="U445" s="123"/>
      <c r="V445" s="123"/>
      <c r="W445" s="123"/>
      <c r="X445" s="123"/>
      <c r="Y445" s="125"/>
      <c r="Z445" s="125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  <c r="AN445" s="123"/>
      <c r="AO445" s="123"/>
      <c r="AP445" s="167"/>
    </row>
    <row r="446" spans="16:42">
      <c r="P446" s="123"/>
      <c r="Q446" s="124"/>
      <c r="R446" s="123"/>
      <c r="S446" s="123"/>
      <c r="T446" s="123"/>
      <c r="U446" s="123"/>
      <c r="V446" s="123"/>
      <c r="W446" s="123"/>
      <c r="X446" s="123"/>
      <c r="Y446" s="125"/>
      <c r="Z446" s="125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  <c r="AN446" s="123"/>
      <c r="AO446" s="123"/>
      <c r="AP446" s="167"/>
    </row>
    <row r="447" spans="16:42">
      <c r="P447" s="123"/>
      <c r="Q447" s="124"/>
      <c r="R447" s="123"/>
      <c r="S447" s="123"/>
      <c r="T447" s="123"/>
      <c r="U447" s="123"/>
      <c r="V447" s="123"/>
      <c r="W447" s="123"/>
      <c r="X447" s="123"/>
      <c r="Y447" s="125"/>
      <c r="Z447" s="125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  <c r="AN447" s="123"/>
      <c r="AO447" s="123"/>
      <c r="AP447" s="167"/>
    </row>
    <row r="448" spans="16:42">
      <c r="P448" s="123"/>
      <c r="Q448" s="124"/>
      <c r="R448" s="123"/>
      <c r="S448" s="123"/>
      <c r="T448" s="123"/>
      <c r="U448" s="123"/>
      <c r="V448" s="123"/>
      <c r="W448" s="123"/>
      <c r="X448" s="123"/>
      <c r="Y448" s="125"/>
      <c r="Z448" s="125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67"/>
    </row>
    <row r="449" spans="16:42">
      <c r="P449" s="123"/>
      <c r="Q449" s="124"/>
      <c r="R449" s="123"/>
      <c r="S449" s="123"/>
      <c r="T449" s="123"/>
      <c r="U449" s="123"/>
      <c r="V449" s="123"/>
      <c r="W449" s="123"/>
      <c r="X449" s="123"/>
      <c r="Y449" s="125"/>
      <c r="Z449" s="125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  <c r="AN449" s="123"/>
      <c r="AO449" s="123"/>
      <c r="AP449" s="167"/>
    </row>
    <row r="450" spans="16:42">
      <c r="P450" s="123"/>
      <c r="Q450" s="124"/>
      <c r="R450" s="123"/>
      <c r="S450" s="123"/>
      <c r="T450" s="123"/>
      <c r="U450" s="123"/>
      <c r="V450" s="123"/>
      <c r="W450" s="123"/>
      <c r="X450" s="123"/>
      <c r="Y450" s="125"/>
      <c r="Z450" s="125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  <c r="AN450" s="123"/>
      <c r="AO450" s="123"/>
      <c r="AP450" s="167"/>
    </row>
    <row r="451" spans="16:42">
      <c r="P451" s="123"/>
      <c r="Q451" s="124"/>
      <c r="R451" s="123"/>
      <c r="S451" s="123"/>
      <c r="T451" s="123"/>
      <c r="U451" s="123"/>
      <c r="V451" s="123"/>
      <c r="W451" s="123"/>
      <c r="X451" s="123"/>
      <c r="Y451" s="125"/>
      <c r="Z451" s="125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  <c r="AN451" s="123"/>
      <c r="AO451" s="123"/>
      <c r="AP451" s="167"/>
    </row>
    <row r="452" spans="16:42">
      <c r="P452" s="123"/>
      <c r="Q452" s="124"/>
      <c r="R452" s="123"/>
      <c r="S452" s="123"/>
      <c r="T452" s="123"/>
      <c r="U452" s="123"/>
      <c r="V452" s="123"/>
      <c r="W452" s="123"/>
      <c r="X452" s="123"/>
      <c r="Y452" s="125"/>
      <c r="Z452" s="125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  <c r="AN452" s="123"/>
      <c r="AO452" s="123"/>
      <c r="AP452" s="167"/>
    </row>
    <row r="453" spans="16:42">
      <c r="P453" s="123"/>
      <c r="Q453" s="124"/>
      <c r="R453" s="123"/>
      <c r="S453" s="123"/>
      <c r="T453" s="123"/>
      <c r="U453" s="123"/>
      <c r="V453" s="123"/>
      <c r="W453" s="123"/>
      <c r="X453" s="123"/>
      <c r="Y453" s="125"/>
      <c r="Z453" s="125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  <c r="AN453" s="123"/>
      <c r="AO453" s="123"/>
      <c r="AP453" s="167"/>
    </row>
    <row r="454" spans="16:42">
      <c r="P454" s="123"/>
      <c r="Q454" s="124"/>
      <c r="R454" s="123"/>
      <c r="S454" s="123"/>
      <c r="T454" s="123"/>
      <c r="U454" s="123"/>
      <c r="V454" s="123"/>
      <c r="W454" s="123"/>
      <c r="X454" s="123"/>
      <c r="Y454" s="125"/>
      <c r="Z454" s="125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  <c r="AN454" s="123"/>
      <c r="AO454" s="123"/>
      <c r="AP454" s="167"/>
    </row>
    <row r="455" spans="16:42">
      <c r="P455" s="123"/>
      <c r="Q455" s="124"/>
      <c r="R455" s="123"/>
      <c r="S455" s="123"/>
      <c r="T455" s="123"/>
      <c r="U455" s="123"/>
      <c r="V455" s="123"/>
      <c r="W455" s="123"/>
      <c r="X455" s="123"/>
      <c r="Y455" s="125"/>
      <c r="Z455" s="125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  <c r="AN455" s="123"/>
      <c r="AO455" s="123"/>
      <c r="AP455" s="167"/>
    </row>
    <row r="456" spans="16:42">
      <c r="P456" s="123"/>
      <c r="Q456" s="124"/>
      <c r="R456" s="123"/>
      <c r="S456" s="123"/>
      <c r="T456" s="123"/>
      <c r="U456" s="123"/>
      <c r="V456" s="123"/>
      <c r="W456" s="123"/>
      <c r="X456" s="123"/>
      <c r="Y456" s="125"/>
      <c r="Z456" s="125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  <c r="AN456" s="123"/>
      <c r="AO456" s="123"/>
      <c r="AP456" s="167"/>
    </row>
    <row r="457" spans="16:42">
      <c r="P457" s="123"/>
      <c r="Q457" s="124"/>
      <c r="R457" s="123"/>
      <c r="S457" s="123"/>
      <c r="T457" s="123"/>
      <c r="U457" s="123"/>
      <c r="V457" s="123"/>
      <c r="W457" s="123"/>
      <c r="X457" s="123"/>
      <c r="Y457" s="125"/>
      <c r="Z457" s="125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  <c r="AN457" s="123"/>
      <c r="AO457" s="123"/>
      <c r="AP457" s="167"/>
    </row>
    <row r="458" spans="16:42">
      <c r="P458" s="123"/>
      <c r="Q458" s="124"/>
      <c r="R458" s="123"/>
      <c r="S458" s="123"/>
      <c r="T458" s="123"/>
      <c r="U458" s="123"/>
      <c r="V458" s="123"/>
      <c r="W458" s="123"/>
      <c r="X458" s="123"/>
      <c r="Y458" s="125"/>
      <c r="Z458" s="125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  <c r="AN458" s="123"/>
      <c r="AO458" s="123"/>
      <c r="AP458" s="167"/>
    </row>
    <row r="459" spans="16:42">
      <c r="P459" s="123"/>
      <c r="Q459" s="124"/>
      <c r="R459" s="123"/>
      <c r="S459" s="123"/>
      <c r="T459" s="123"/>
      <c r="U459" s="123"/>
      <c r="V459" s="123"/>
      <c r="W459" s="123"/>
      <c r="X459" s="123"/>
      <c r="Y459" s="125"/>
      <c r="Z459" s="125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  <c r="AN459" s="123"/>
      <c r="AO459" s="123"/>
      <c r="AP459" s="167"/>
    </row>
    <row r="460" spans="16:42">
      <c r="P460" s="123"/>
      <c r="Q460" s="124"/>
      <c r="R460" s="123"/>
      <c r="S460" s="123"/>
      <c r="T460" s="123"/>
      <c r="U460" s="123"/>
      <c r="V460" s="123"/>
      <c r="W460" s="123"/>
      <c r="X460" s="123"/>
      <c r="Y460" s="125"/>
      <c r="Z460" s="125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  <c r="AN460" s="123"/>
      <c r="AO460" s="123"/>
      <c r="AP460" s="167"/>
    </row>
    <row r="461" spans="16:42">
      <c r="P461" s="123"/>
      <c r="Q461" s="124"/>
      <c r="R461" s="123"/>
      <c r="S461" s="123"/>
      <c r="T461" s="123"/>
      <c r="U461" s="123"/>
      <c r="V461" s="123"/>
      <c r="W461" s="123"/>
      <c r="X461" s="123"/>
      <c r="Y461" s="125"/>
      <c r="Z461" s="125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  <c r="AN461" s="123"/>
      <c r="AO461" s="123"/>
      <c r="AP461" s="167"/>
    </row>
    <row r="462" spans="16:42">
      <c r="P462" s="123"/>
      <c r="Q462" s="124"/>
      <c r="R462" s="123"/>
      <c r="S462" s="123"/>
      <c r="T462" s="123"/>
      <c r="U462" s="123"/>
      <c r="V462" s="123"/>
      <c r="W462" s="123"/>
      <c r="X462" s="123"/>
      <c r="Y462" s="125"/>
      <c r="Z462" s="125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  <c r="AN462" s="123"/>
      <c r="AO462" s="123"/>
      <c r="AP462" s="167"/>
    </row>
    <row r="463" spans="16:42">
      <c r="P463" s="123"/>
      <c r="Q463" s="124"/>
      <c r="R463" s="123"/>
      <c r="S463" s="123"/>
      <c r="T463" s="123"/>
      <c r="U463" s="123"/>
      <c r="V463" s="123"/>
      <c r="W463" s="123"/>
      <c r="X463" s="123"/>
      <c r="Y463" s="125"/>
      <c r="Z463" s="125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  <c r="AN463" s="123"/>
      <c r="AO463" s="123"/>
      <c r="AP463" s="167"/>
    </row>
    <row r="464" spans="16:42">
      <c r="P464" s="123"/>
      <c r="Q464" s="124"/>
      <c r="R464" s="123"/>
      <c r="S464" s="123"/>
      <c r="T464" s="123"/>
      <c r="U464" s="123"/>
      <c r="V464" s="123"/>
      <c r="W464" s="123"/>
      <c r="X464" s="123"/>
      <c r="Y464" s="125"/>
      <c r="Z464" s="125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  <c r="AN464" s="123"/>
      <c r="AO464" s="123"/>
      <c r="AP464" s="167"/>
    </row>
    <row r="465" spans="16:42">
      <c r="P465" s="123"/>
      <c r="Q465" s="124"/>
      <c r="R465" s="123"/>
      <c r="S465" s="123"/>
      <c r="T465" s="123"/>
      <c r="U465" s="123"/>
      <c r="V465" s="123"/>
      <c r="W465" s="123"/>
      <c r="X465" s="123"/>
      <c r="Y465" s="125"/>
      <c r="Z465" s="125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  <c r="AN465" s="123"/>
      <c r="AO465" s="123"/>
      <c r="AP465" s="167"/>
    </row>
    <row r="466" spans="16:42">
      <c r="P466" s="123"/>
      <c r="Q466" s="124"/>
      <c r="R466" s="123"/>
      <c r="S466" s="123"/>
      <c r="T466" s="123"/>
      <c r="U466" s="123"/>
      <c r="V466" s="123"/>
      <c r="W466" s="123"/>
      <c r="X466" s="123"/>
      <c r="Y466" s="125"/>
      <c r="Z466" s="125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  <c r="AN466" s="123"/>
      <c r="AO466" s="123"/>
      <c r="AP466" s="167"/>
    </row>
    <row r="467" spans="16:42">
      <c r="P467" s="123"/>
      <c r="Q467" s="124"/>
      <c r="R467" s="123"/>
      <c r="S467" s="123"/>
      <c r="T467" s="123"/>
      <c r="U467" s="123"/>
      <c r="V467" s="123"/>
      <c r="W467" s="123"/>
      <c r="X467" s="123"/>
      <c r="Y467" s="125"/>
      <c r="Z467" s="125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  <c r="AN467" s="123"/>
      <c r="AO467" s="123"/>
      <c r="AP467" s="167"/>
    </row>
    <row r="468" spans="16:42">
      <c r="P468" s="123"/>
      <c r="Q468" s="124"/>
      <c r="R468" s="123"/>
      <c r="S468" s="123"/>
      <c r="T468" s="123"/>
      <c r="U468" s="123"/>
      <c r="V468" s="123"/>
      <c r="W468" s="123"/>
      <c r="X468" s="123"/>
      <c r="Y468" s="125"/>
      <c r="Z468" s="125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  <c r="AN468" s="123"/>
      <c r="AO468" s="123"/>
      <c r="AP468" s="167"/>
    </row>
    <row r="469" spans="16:42">
      <c r="P469" s="123"/>
      <c r="Q469" s="124"/>
      <c r="R469" s="123"/>
      <c r="S469" s="123"/>
      <c r="T469" s="123"/>
      <c r="U469" s="123"/>
      <c r="V469" s="123"/>
      <c r="W469" s="123"/>
      <c r="X469" s="123"/>
      <c r="Y469" s="125"/>
      <c r="Z469" s="125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  <c r="AN469" s="123"/>
      <c r="AO469" s="123"/>
      <c r="AP469" s="167"/>
    </row>
    <row r="470" spans="16:42">
      <c r="P470" s="123"/>
      <c r="Q470" s="124"/>
      <c r="R470" s="123"/>
      <c r="S470" s="123"/>
      <c r="T470" s="123"/>
      <c r="U470" s="123"/>
      <c r="V470" s="123"/>
      <c r="W470" s="123"/>
      <c r="X470" s="123"/>
      <c r="Y470" s="125"/>
      <c r="Z470" s="125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  <c r="AN470" s="123"/>
      <c r="AO470" s="123"/>
      <c r="AP470" s="167"/>
    </row>
    <row r="471" spans="16:42">
      <c r="P471" s="123"/>
      <c r="Q471" s="124"/>
      <c r="R471" s="123"/>
      <c r="S471" s="123"/>
      <c r="T471" s="123"/>
      <c r="U471" s="123"/>
      <c r="V471" s="123"/>
      <c r="W471" s="123"/>
      <c r="X471" s="123"/>
      <c r="Y471" s="125"/>
      <c r="Z471" s="125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  <c r="AN471" s="123"/>
      <c r="AO471" s="123"/>
      <c r="AP471" s="167"/>
    </row>
    <row r="472" spans="16:42">
      <c r="P472" s="123"/>
      <c r="Q472" s="124"/>
      <c r="R472" s="123"/>
      <c r="S472" s="123"/>
      <c r="T472" s="123"/>
      <c r="U472" s="123"/>
      <c r="V472" s="123"/>
      <c r="W472" s="123"/>
      <c r="X472" s="123"/>
      <c r="Y472" s="125"/>
      <c r="Z472" s="125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  <c r="AN472" s="123"/>
      <c r="AO472" s="123"/>
      <c r="AP472" s="167"/>
    </row>
    <row r="473" spans="16:42">
      <c r="P473" s="123"/>
      <c r="Q473" s="124"/>
      <c r="R473" s="123"/>
      <c r="S473" s="123"/>
      <c r="T473" s="123"/>
      <c r="U473" s="123"/>
      <c r="V473" s="123"/>
      <c r="W473" s="123"/>
      <c r="X473" s="123"/>
      <c r="Y473" s="125"/>
      <c r="Z473" s="125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  <c r="AN473" s="123"/>
      <c r="AO473" s="123"/>
      <c r="AP473" s="167"/>
    </row>
    <row r="474" spans="16:42">
      <c r="P474" s="123"/>
      <c r="Q474" s="124"/>
      <c r="R474" s="123"/>
      <c r="S474" s="123"/>
      <c r="T474" s="123"/>
      <c r="U474" s="123"/>
      <c r="V474" s="123"/>
      <c r="W474" s="123"/>
      <c r="X474" s="123"/>
      <c r="Y474" s="125"/>
      <c r="Z474" s="125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  <c r="AN474" s="123"/>
      <c r="AO474" s="123"/>
      <c r="AP474" s="167"/>
    </row>
    <row r="475" spans="16:42">
      <c r="P475" s="123"/>
      <c r="Q475" s="124"/>
      <c r="R475" s="123"/>
      <c r="S475" s="123"/>
      <c r="T475" s="123"/>
      <c r="U475" s="123"/>
      <c r="V475" s="123"/>
      <c r="W475" s="123"/>
      <c r="X475" s="123"/>
      <c r="Y475" s="125"/>
      <c r="Z475" s="125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  <c r="AN475" s="123"/>
      <c r="AO475" s="123"/>
      <c r="AP475" s="167"/>
    </row>
    <row r="476" spans="16:42">
      <c r="P476" s="123"/>
      <c r="Q476" s="124"/>
      <c r="R476" s="123"/>
      <c r="S476" s="123"/>
      <c r="T476" s="123"/>
      <c r="U476" s="123"/>
      <c r="V476" s="123"/>
      <c r="W476" s="123"/>
      <c r="X476" s="123"/>
      <c r="Y476" s="125"/>
      <c r="Z476" s="125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  <c r="AN476" s="123"/>
      <c r="AO476" s="123"/>
      <c r="AP476" s="167"/>
    </row>
    <row r="477" spans="16:42">
      <c r="P477" s="123"/>
      <c r="Q477" s="124"/>
      <c r="R477" s="123"/>
      <c r="S477" s="123"/>
      <c r="T477" s="123"/>
      <c r="U477" s="123"/>
      <c r="V477" s="123"/>
      <c r="W477" s="123"/>
      <c r="X477" s="123"/>
      <c r="Y477" s="125"/>
      <c r="Z477" s="125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  <c r="AN477" s="123"/>
      <c r="AO477" s="123"/>
      <c r="AP477" s="167"/>
    </row>
    <row r="478" spans="16:42">
      <c r="P478" s="123"/>
      <c r="Q478" s="124"/>
      <c r="R478" s="123"/>
      <c r="S478" s="123"/>
      <c r="T478" s="123"/>
      <c r="U478" s="123"/>
      <c r="V478" s="123"/>
      <c r="W478" s="123"/>
      <c r="X478" s="123"/>
      <c r="Y478" s="125"/>
      <c r="Z478" s="125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  <c r="AN478" s="123"/>
      <c r="AO478" s="123"/>
      <c r="AP478" s="167"/>
    </row>
    <row r="479" spans="16:42">
      <c r="P479" s="123"/>
      <c r="Q479" s="124"/>
      <c r="R479" s="123"/>
      <c r="S479" s="123"/>
      <c r="T479" s="123"/>
      <c r="U479" s="123"/>
      <c r="V479" s="123"/>
      <c r="W479" s="123"/>
      <c r="X479" s="123"/>
      <c r="Y479" s="125"/>
      <c r="Z479" s="125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  <c r="AN479" s="123"/>
      <c r="AO479" s="123"/>
      <c r="AP479" s="167"/>
    </row>
    <row r="480" spans="16:42">
      <c r="P480" s="123"/>
      <c r="Q480" s="124"/>
      <c r="R480" s="123"/>
      <c r="S480" s="123"/>
      <c r="T480" s="123"/>
      <c r="U480" s="123"/>
      <c r="V480" s="123"/>
      <c r="W480" s="123"/>
      <c r="X480" s="123"/>
      <c r="Y480" s="125"/>
      <c r="Z480" s="125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  <c r="AN480" s="123"/>
      <c r="AO480" s="123"/>
      <c r="AP480" s="167"/>
    </row>
    <row r="481" spans="16:42">
      <c r="P481" s="123"/>
      <c r="Q481" s="124"/>
      <c r="R481" s="123"/>
      <c r="S481" s="123"/>
      <c r="T481" s="123"/>
      <c r="U481" s="123"/>
      <c r="V481" s="123"/>
      <c r="W481" s="123"/>
      <c r="X481" s="123"/>
      <c r="Y481" s="125"/>
      <c r="Z481" s="125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  <c r="AN481" s="123"/>
      <c r="AO481" s="123"/>
      <c r="AP481" s="167"/>
    </row>
    <row r="482" spans="16:42">
      <c r="P482" s="123"/>
      <c r="Q482" s="124"/>
      <c r="R482" s="123"/>
      <c r="S482" s="123"/>
      <c r="T482" s="123"/>
      <c r="U482" s="123"/>
      <c r="V482" s="123"/>
      <c r="W482" s="123"/>
      <c r="X482" s="123"/>
      <c r="Y482" s="125"/>
      <c r="Z482" s="125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  <c r="AN482" s="123"/>
      <c r="AO482" s="123"/>
      <c r="AP482" s="167"/>
    </row>
    <row r="483" spans="16:42">
      <c r="P483" s="123"/>
      <c r="Q483" s="124"/>
      <c r="R483" s="123"/>
      <c r="S483" s="123"/>
      <c r="T483" s="123"/>
      <c r="U483" s="123"/>
      <c r="V483" s="123"/>
      <c r="W483" s="123"/>
      <c r="X483" s="123"/>
      <c r="Y483" s="125"/>
      <c r="Z483" s="125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  <c r="AN483" s="123"/>
      <c r="AO483" s="123"/>
      <c r="AP483" s="167"/>
    </row>
    <row r="484" spans="16:42">
      <c r="P484" s="123"/>
      <c r="Q484" s="124"/>
      <c r="R484" s="123"/>
      <c r="S484" s="123"/>
      <c r="T484" s="123"/>
      <c r="U484" s="123"/>
      <c r="V484" s="123"/>
      <c r="W484" s="123"/>
      <c r="X484" s="123"/>
      <c r="Y484" s="125"/>
      <c r="Z484" s="125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  <c r="AN484" s="123"/>
      <c r="AO484" s="123"/>
      <c r="AP484" s="167"/>
    </row>
    <row r="485" spans="16:42">
      <c r="P485" s="123"/>
      <c r="Q485" s="124"/>
      <c r="R485" s="123"/>
      <c r="S485" s="123"/>
      <c r="T485" s="123"/>
      <c r="U485" s="123"/>
      <c r="V485" s="123"/>
      <c r="W485" s="123"/>
      <c r="X485" s="123"/>
      <c r="Y485" s="125"/>
      <c r="Z485" s="125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  <c r="AN485" s="123"/>
      <c r="AO485" s="123"/>
      <c r="AP485" s="167"/>
    </row>
    <row r="486" spans="16:42">
      <c r="P486" s="123"/>
      <c r="Q486" s="124"/>
      <c r="R486" s="123"/>
      <c r="S486" s="123"/>
      <c r="T486" s="123"/>
      <c r="U486" s="123"/>
      <c r="V486" s="123"/>
      <c r="W486" s="123"/>
      <c r="X486" s="123"/>
      <c r="Y486" s="125"/>
      <c r="Z486" s="125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  <c r="AN486" s="123"/>
      <c r="AO486" s="123"/>
      <c r="AP486" s="167"/>
    </row>
    <row r="487" spans="16:42">
      <c r="P487" s="123"/>
      <c r="Q487" s="124"/>
      <c r="R487" s="123"/>
      <c r="S487" s="123"/>
      <c r="T487" s="123"/>
      <c r="U487" s="123"/>
      <c r="V487" s="123"/>
      <c r="W487" s="123"/>
      <c r="X487" s="123"/>
      <c r="Y487" s="125"/>
      <c r="Z487" s="125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  <c r="AN487" s="123"/>
      <c r="AO487" s="123"/>
      <c r="AP487" s="167"/>
    </row>
    <row r="488" spans="16:42">
      <c r="P488" s="123"/>
      <c r="Q488" s="124"/>
      <c r="R488" s="123"/>
      <c r="S488" s="123"/>
      <c r="T488" s="123"/>
      <c r="U488" s="123"/>
      <c r="V488" s="123"/>
      <c r="W488" s="123"/>
      <c r="X488" s="123"/>
      <c r="Y488" s="125"/>
      <c r="Z488" s="125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  <c r="AN488" s="123"/>
      <c r="AO488" s="123"/>
      <c r="AP488" s="167"/>
    </row>
    <row r="489" spans="16:42">
      <c r="P489" s="123"/>
      <c r="Q489" s="124"/>
      <c r="R489" s="123"/>
      <c r="S489" s="123"/>
      <c r="T489" s="123"/>
      <c r="U489" s="123"/>
      <c r="V489" s="123"/>
      <c r="W489" s="123"/>
      <c r="X489" s="123"/>
      <c r="Y489" s="125"/>
      <c r="Z489" s="125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  <c r="AN489" s="123"/>
      <c r="AO489" s="123"/>
      <c r="AP489" s="167"/>
    </row>
    <row r="490" spans="16:42">
      <c r="P490" s="123"/>
      <c r="Q490" s="124"/>
      <c r="R490" s="123"/>
      <c r="S490" s="123"/>
      <c r="T490" s="123"/>
      <c r="U490" s="123"/>
      <c r="V490" s="123"/>
      <c r="W490" s="123"/>
      <c r="X490" s="123"/>
      <c r="Y490" s="125"/>
      <c r="Z490" s="125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  <c r="AN490" s="123"/>
      <c r="AO490" s="123"/>
      <c r="AP490" s="167"/>
    </row>
    <row r="491" spans="16:42">
      <c r="P491" s="123"/>
      <c r="Q491" s="124"/>
      <c r="R491" s="123"/>
      <c r="S491" s="123"/>
      <c r="T491" s="123"/>
      <c r="U491" s="123"/>
      <c r="V491" s="123"/>
      <c r="W491" s="123"/>
      <c r="X491" s="123"/>
      <c r="Y491" s="125"/>
      <c r="Z491" s="125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  <c r="AN491" s="123"/>
      <c r="AO491" s="123"/>
      <c r="AP491" s="167"/>
    </row>
    <row r="492" spans="16:42">
      <c r="P492" s="123"/>
      <c r="Q492" s="124"/>
      <c r="R492" s="123"/>
      <c r="S492" s="123"/>
      <c r="T492" s="123"/>
      <c r="U492" s="123"/>
      <c r="V492" s="123"/>
      <c r="W492" s="123"/>
      <c r="X492" s="123"/>
      <c r="Y492" s="125"/>
      <c r="Z492" s="125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  <c r="AN492" s="123"/>
      <c r="AO492" s="123"/>
      <c r="AP492" s="167"/>
    </row>
    <row r="493" spans="16:42">
      <c r="P493" s="123"/>
      <c r="Q493" s="124"/>
      <c r="R493" s="123"/>
      <c r="S493" s="123"/>
      <c r="T493" s="123"/>
      <c r="U493" s="123"/>
      <c r="V493" s="123"/>
      <c r="W493" s="123"/>
      <c r="X493" s="123"/>
      <c r="Y493" s="125"/>
      <c r="Z493" s="125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  <c r="AN493" s="123"/>
      <c r="AO493" s="123"/>
      <c r="AP493" s="167"/>
    </row>
    <row r="494" spans="16:42">
      <c r="P494" s="123"/>
      <c r="Q494" s="124"/>
      <c r="R494" s="123"/>
      <c r="S494" s="123"/>
      <c r="T494" s="123"/>
      <c r="U494" s="123"/>
      <c r="V494" s="123"/>
      <c r="W494" s="123"/>
      <c r="X494" s="123"/>
      <c r="Y494" s="125"/>
      <c r="Z494" s="125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67"/>
    </row>
    <row r="495" spans="16:42">
      <c r="P495" s="123"/>
      <c r="Q495" s="124"/>
      <c r="R495" s="123"/>
      <c r="S495" s="123"/>
      <c r="T495" s="123"/>
      <c r="U495" s="123"/>
      <c r="V495" s="123"/>
      <c r="W495" s="123"/>
      <c r="X495" s="123"/>
      <c r="Y495" s="125"/>
      <c r="Z495" s="125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67"/>
    </row>
    <row r="496" spans="16:42">
      <c r="P496" s="123"/>
      <c r="Q496" s="124"/>
      <c r="R496" s="123"/>
      <c r="S496" s="123"/>
      <c r="T496" s="123"/>
      <c r="U496" s="123"/>
      <c r="V496" s="123"/>
      <c r="W496" s="123"/>
      <c r="X496" s="123"/>
      <c r="Y496" s="125"/>
      <c r="Z496" s="125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  <c r="AN496" s="123"/>
      <c r="AO496" s="123"/>
      <c r="AP496" s="167"/>
    </row>
    <row r="497" spans="16:42">
      <c r="P497" s="123"/>
      <c r="Q497" s="124"/>
      <c r="R497" s="123"/>
      <c r="S497" s="123"/>
      <c r="T497" s="123"/>
      <c r="U497" s="123"/>
      <c r="V497" s="123"/>
      <c r="W497" s="123"/>
      <c r="X497" s="123"/>
      <c r="Y497" s="125"/>
      <c r="Z497" s="125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  <c r="AN497" s="123"/>
      <c r="AO497" s="123"/>
      <c r="AP497" s="167"/>
    </row>
    <row r="498" spans="16:42">
      <c r="P498" s="123"/>
      <c r="Q498" s="124"/>
      <c r="R498" s="123"/>
      <c r="S498" s="123"/>
      <c r="T498" s="123"/>
      <c r="U498" s="123"/>
      <c r="V498" s="123"/>
      <c r="W498" s="123"/>
      <c r="X498" s="123"/>
      <c r="Y498" s="125"/>
      <c r="Z498" s="125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  <c r="AN498" s="123"/>
      <c r="AO498" s="123"/>
      <c r="AP498" s="167"/>
    </row>
    <row r="499" spans="16:42">
      <c r="P499" s="123"/>
      <c r="Q499" s="124"/>
      <c r="R499" s="123"/>
      <c r="S499" s="123"/>
      <c r="T499" s="123"/>
      <c r="U499" s="123"/>
      <c r="V499" s="123"/>
      <c r="W499" s="123"/>
      <c r="X499" s="123"/>
      <c r="Y499" s="125"/>
      <c r="Z499" s="125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  <c r="AN499" s="123"/>
      <c r="AO499" s="123"/>
      <c r="AP499" s="167"/>
    </row>
    <row r="500" spans="16:42">
      <c r="P500" s="123"/>
      <c r="Q500" s="124"/>
      <c r="R500" s="123"/>
      <c r="S500" s="123"/>
      <c r="T500" s="123"/>
      <c r="U500" s="123"/>
      <c r="V500" s="123"/>
      <c r="W500" s="123"/>
      <c r="X500" s="123"/>
      <c r="Y500" s="125"/>
      <c r="Z500" s="125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  <c r="AN500" s="123"/>
      <c r="AO500" s="123"/>
      <c r="AP500" s="167"/>
    </row>
    <row r="501" spans="16:42">
      <c r="P501" s="123"/>
      <c r="Q501" s="124"/>
      <c r="R501" s="123"/>
      <c r="S501" s="123"/>
      <c r="T501" s="123"/>
      <c r="U501" s="123"/>
      <c r="V501" s="123"/>
      <c r="W501" s="123"/>
      <c r="X501" s="123"/>
      <c r="Y501" s="125"/>
      <c r="Z501" s="125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  <c r="AN501" s="123"/>
      <c r="AO501" s="123"/>
      <c r="AP501" s="167"/>
    </row>
    <row r="502" spans="16:42">
      <c r="P502" s="123"/>
      <c r="Q502" s="124"/>
      <c r="R502" s="123"/>
      <c r="S502" s="123"/>
      <c r="T502" s="123"/>
      <c r="U502" s="123"/>
      <c r="V502" s="123"/>
      <c r="W502" s="123"/>
      <c r="X502" s="123"/>
      <c r="Y502" s="125"/>
      <c r="Z502" s="125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  <c r="AN502" s="123"/>
      <c r="AO502" s="123"/>
      <c r="AP502" s="167"/>
    </row>
    <row r="503" spans="16:42">
      <c r="P503" s="123"/>
      <c r="Q503" s="124"/>
      <c r="R503" s="123"/>
      <c r="S503" s="123"/>
      <c r="T503" s="123"/>
      <c r="U503" s="123"/>
      <c r="V503" s="123"/>
      <c r="W503" s="123"/>
      <c r="X503" s="123"/>
      <c r="Y503" s="125"/>
      <c r="Z503" s="125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  <c r="AN503" s="123"/>
      <c r="AO503" s="123"/>
      <c r="AP503" s="167"/>
    </row>
    <row r="504" spans="16:42">
      <c r="P504" s="123"/>
      <c r="Q504" s="124"/>
      <c r="R504" s="123"/>
      <c r="S504" s="123"/>
      <c r="T504" s="123"/>
      <c r="U504" s="123"/>
      <c r="V504" s="123"/>
      <c r="W504" s="123"/>
      <c r="X504" s="123"/>
      <c r="Y504" s="125"/>
      <c r="Z504" s="125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  <c r="AN504" s="123"/>
      <c r="AO504" s="123"/>
      <c r="AP504" s="167"/>
    </row>
    <row r="505" spans="16:42">
      <c r="P505" s="123"/>
      <c r="Q505" s="124"/>
      <c r="R505" s="123"/>
      <c r="S505" s="123"/>
      <c r="T505" s="123"/>
      <c r="U505" s="123"/>
      <c r="V505" s="123"/>
      <c r="W505" s="123"/>
      <c r="X505" s="123"/>
      <c r="Y505" s="125"/>
      <c r="Z505" s="125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  <c r="AN505" s="123"/>
      <c r="AO505" s="123"/>
      <c r="AP505" s="167"/>
    </row>
    <row r="506" spans="16:42">
      <c r="P506" s="123"/>
      <c r="Q506" s="124"/>
      <c r="R506" s="123"/>
      <c r="S506" s="123"/>
      <c r="T506" s="123"/>
      <c r="U506" s="123"/>
      <c r="V506" s="123"/>
      <c r="W506" s="123"/>
      <c r="X506" s="123"/>
      <c r="Y506" s="125"/>
      <c r="Z506" s="125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  <c r="AN506" s="123"/>
      <c r="AO506" s="123"/>
      <c r="AP506" s="167"/>
    </row>
    <row r="507" spans="16:42">
      <c r="P507" s="123"/>
      <c r="Q507" s="124"/>
      <c r="R507" s="123"/>
      <c r="S507" s="123"/>
      <c r="T507" s="123"/>
      <c r="U507" s="123"/>
      <c r="V507" s="123"/>
      <c r="W507" s="123"/>
      <c r="X507" s="123"/>
      <c r="Y507" s="125"/>
      <c r="Z507" s="125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  <c r="AN507" s="123"/>
      <c r="AO507" s="123"/>
      <c r="AP507" s="167"/>
    </row>
    <row r="508" spans="16:42">
      <c r="P508" s="123"/>
      <c r="Q508" s="124"/>
      <c r="R508" s="123"/>
      <c r="S508" s="123"/>
      <c r="T508" s="123"/>
      <c r="U508" s="123"/>
      <c r="V508" s="123"/>
      <c r="W508" s="123"/>
      <c r="X508" s="123"/>
      <c r="Y508" s="125"/>
      <c r="Z508" s="125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  <c r="AN508" s="123"/>
      <c r="AO508" s="123"/>
      <c r="AP508" s="167"/>
    </row>
    <row r="509" spans="16:42">
      <c r="P509" s="123"/>
      <c r="Q509" s="124"/>
      <c r="R509" s="123"/>
      <c r="S509" s="123"/>
      <c r="T509" s="123"/>
      <c r="U509" s="123"/>
      <c r="V509" s="123"/>
      <c r="W509" s="123"/>
      <c r="X509" s="123"/>
      <c r="Y509" s="125"/>
      <c r="Z509" s="125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  <c r="AN509" s="123"/>
      <c r="AO509" s="123"/>
      <c r="AP509" s="167"/>
    </row>
    <row r="510" spans="16:42">
      <c r="P510" s="123"/>
      <c r="Q510" s="124"/>
      <c r="R510" s="123"/>
      <c r="S510" s="123"/>
      <c r="T510" s="123"/>
      <c r="U510" s="123"/>
      <c r="V510" s="123"/>
      <c r="W510" s="123"/>
      <c r="X510" s="123"/>
      <c r="Y510" s="125"/>
      <c r="Z510" s="125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  <c r="AN510" s="123"/>
      <c r="AO510" s="123"/>
      <c r="AP510" s="167"/>
    </row>
    <row r="511" spans="16:42">
      <c r="P511" s="123"/>
      <c r="Q511" s="124"/>
      <c r="R511" s="123"/>
      <c r="S511" s="123"/>
      <c r="T511" s="123"/>
      <c r="U511" s="123"/>
      <c r="V511" s="123"/>
      <c r="W511" s="123"/>
      <c r="X511" s="123"/>
      <c r="Y511" s="125"/>
      <c r="Z511" s="125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  <c r="AN511" s="123"/>
      <c r="AO511" s="123"/>
      <c r="AP511" s="167"/>
    </row>
    <row r="512" spans="16:42">
      <c r="P512" s="123"/>
      <c r="Q512" s="124"/>
      <c r="R512" s="123"/>
      <c r="S512" s="123"/>
      <c r="T512" s="123"/>
      <c r="U512" s="123"/>
      <c r="V512" s="123"/>
      <c r="W512" s="123"/>
      <c r="X512" s="123"/>
      <c r="Y512" s="125"/>
      <c r="Z512" s="125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  <c r="AN512" s="123"/>
      <c r="AO512" s="123"/>
      <c r="AP512" s="167"/>
    </row>
    <row r="513" spans="16:42">
      <c r="P513" s="123"/>
      <c r="Q513" s="124"/>
      <c r="R513" s="123"/>
      <c r="S513" s="123"/>
      <c r="T513" s="123"/>
      <c r="U513" s="123"/>
      <c r="V513" s="123"/>
      <c r="W513" s="123"/>
      <c r="X513" s="123"/>
      <c r="Y513" s="125"/>
      <c r="Z513" s="125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  <c r="AN513" s="123"/>
      <c r="AO513" s="123"/>
      <c r="AP513" s="167"/>
    </row>
    <row r="514" spans="16:42">
      <c r="P514" s="123"/>
      <c r="Q514" s="124"/>
      <c r="R514" s="123"/>
      <c r="S514" s="123"/>
      <c r="T514" s="123"/>
      <c r="U514" s="123"/>
      <c r="V514" s="123"/>
      <c r="W514" s="123"/>
      <c r="X514" s="123"/>
      <c r="Y514" s="125"/>
      <c r="Z514" s="125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  <c r="AN514" s="123"/>
      <c r="AO514" s="123"/>
      <c r="AP514" s="167"/>
    </row>
    <row r="515" spans="16:42">
      <c r="P515" s="123"/>
      <c r="Q515" s="124"/>
      <c r="R515" s="123"/>
      <c r="S515" s="123"/>
      <c r="T515" s="123"/>
      <c r="U515" s="123"/>
      <c r="V515" s="123"/>
      <c r="W515" s="123"/>
      <c r="X515" s="123"/>
      <c r="Y515" s="125"/>
      <c r="Z515" s="125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  <c r="AN515" s="123"/>
      <c r="AO515" s="123"/>
      <c r="AP515" s="167"/>
    </row>
    <row r="516" spans="16:42">
      <c r="P516" s="123"/>
      <c r="Q516" s="124"/>
      <c r="R516" s="123"/>
      <c r="S516" s="123"/>
      <c r="T516" s="123"/>
      <c r="U516" s="123"/>
      <c r="V516" s="123"/>
      <c r="W516" s="123"/>
      <c r="X516" s="123"/>
      <c r="Y516" s="125"/>
      <c r="Z516" s="125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  <c r="AN516" s="123"/>
      <c r="AO516" s="123"/>
      <c r="AP516" s="167"/>
    </row>
    <row r="517" spans="16:42">
      <c r="P517" s="123"/>
      <c r="Q517" s="124"/>
      <c r="R517" s="123"/>
      <c r="S517" s="123"/>
      <c r="T517" s="123"/>
      <c r="U517" s="123"/>
      <c r="V517" s="123"/>
      <c r="W517" s="123"/>
      <c r="X517" s="123"/>
      <c r="Y517" s="125"/>
      <c r="Z517" s="125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  <c r="AN517" s="123"/>
      <c r="AO517" s="123"/>
      <c r="AP517" s="167"/>
    </row>
    <row r="518" spans="16:42">
      <c r="P518" s="123"/>
      <c r="Q518" s="124"/>
      <c r="R518" s="123"/>
      <c r="S518" s="123"/>
      <c r="T518" s="123"/>
      <c r="U518" s="123"/>
      <c r="V518" s="123"/>
      <c r="W518" s="123"/>
      <c r="X518" s="123"/>
      <c r="Y518" s="125"/>
      <c r="Z518" s="125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  <c r="AN518" s="123"/>
      <c r="AO518" s="123"/>
      <c r="AP518" s="167"/>
    </row>
    <row r="519" spans="16:42">
      <c r="P519" s="123"/>
      <c r="Q519" s="124"/>
      <c r="R519" s="123"/>
      <c r="S519" s="123"/>
      <c r="T519" s="123"/>
      <c r="U519" s="123"/>
      <c r="V519" s="123"/>
      <c r="W519" s="123"/>
      <c r="X519" s="123"/>
      <c r="Y519" s="125"/>
      <c r="Z519" s="125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  <c r="AN519" s="123"/>
      <c r="AO519" s="123"/>
      <c r="AP519" s="167"/>
    </row>
    <row r="520" spans="16:42">
      <c r="P520" s="123"/>
      <c r="Q520" s="124"/>
      <c r="R520" s="123"/>
      <c r="S520" s="123"/>
      <c r="T520" s="123"/>
      <c r="U520" s="123"/>
      <c r="V520" s="123"/>
      <c r="W520" s="123"/>
      <c r="X520" s="123"/>
      <c r="Y520" s="125"/>
      <c r="Z520" s="125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  <c r="AN520" s="123"/>
      <c r="AO520" s="123"/>
      <c r="AP520" s="167"/>
    </row>
    <row r="521" spans="16:42">
      <c r="P521" s="123"/>
      <c r="Q521" s="124"/>
      <c r="R521" s="123"/>
      <c r="S521" s="123"/>
      <c r="T521" s="123"/>
      <c r="U521" s="123"/>
      <c r="V521" s="123"/>
      <c r="W521" s="123"/>
      <c r="X521" s="123"/>
      <c r="Y521" s="125"/>
      <c r="Z521" s="125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  <c r="AN521" s="123"/>
      <c r="AO521" s="123"/>
      <c r="AP521" s="167"/>
    </row>
    <row r="522" spans="16:42">
      <c r="P522" s="123"/>
      <c r="Q522" s="124"/>
      <c r="R522" s="123"/>
      <c r="S522" s="123"/>
      <c r="T522" s="123"/>
      <c r="U522" s="123"/>
      <c r="V522" s="123"/>
      <c r="W522" s="123"/>
      <c r="X522" s="123"/>
      <c r="Y522" s="125"/>
      <c r="Z522" s="125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  <c r="AN522" s="123"/>
      <c r="AO522" s="123"/>
      <c r="AP522" s="167"/>
    </row>
    <row r="523" spans="16:42">
      <c r="P523" s="123"/>
      <c r="Q523" s="124"/>
      <c r="R523" s="123"/>
      <c r="S523" s="123"/>
      <c r="T523" s="123"/>
      <c r="U523" s="123"/>
      <c r="V523" s="123"/>
      <c r="W523" s="123"/>
      <c r="X523" s="123"/>
      <c r="Y523" s="125"/>
      <c r="Z523" s="125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  <c r="AN523" s="123"/>
      <c r="AO523" s="123"/>
      <c r="AP523" s="167"/>
    </row>
    <row r="524" spans="16:42">
      <c r="P524" s="123"/>
      <c r="Q524" s="124"/>
      <c r="R524" s="123"/>
      <c r="S524" s="123"/>
      <c r="T524" s="123"/>
      <c r="U524" s="123"/>
      <c r="V524" s="123"/>
      <c r="W524" s="123"/>
      <c r="X524" s="123"/>
      <c r="Y524" s="125"/>
      <c r="Z524" s="125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  <c r="AN524" s="123"/>
      <c r="AO524" s="123"/>
      <c r="AP524" s="167"/>
    </row>
    <row r="525" spans="16:42">
      <c r="P525" s="123"/>
      <c r="Q525" s="124"/>
      <c r="R525" s="123"/>
      <c r="S525" s="123"/>
      <c r="T525" s="123"/>
      <c r="U525" s="123"/>
      <c r="V525" s="123"/>
      <c r="W525" s="123"/>
      <c r="X525" s="123"/>
      <c r="Y525" s="125"/>
      <c r="Z525" s="125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  <c r="AN525" s="123"/>
      <c r="AO525" s="123"/>
      <c r="AP525" s="167"/>
    </row>
    <row r="526" spans="16:42">
      <c r="P526" s="123"/>
      <c r="Q526" s="124"/>
      <c r="R526" s="123"/>
      <c r="S526" s="123"/>
      <c r="T526" s="123"/>
      <c r="U526" s="123"/>
      <c r="V526" s="123"/>
      <c r="W526" s="123"/>
      <c r="X526" s="123"/>
      <c r="Y526" s="125"/>
      <c r="Z526" s="125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  <c r="AN526" s="123"/>
      <c r="AO526" s="123"/>
      <c r="AP526" s="167"/>
    </row>
    <row r="527" spans="16:42">
      <c r="P527" s="123"/>
      <c r="Q527" s="124"/>
      <c r="R527" s="123"/>
      <c r="S527" s="123"/>
      <c r="T527" s="123"/>
      <c r="U527" s="123"/>
      <c r="V527" s="123"/>
      <c r="W527" s="123"/>
      <c r="X527" s="123"/>
      <c r="Y527" s="125"/>
      <c r="Z527" s="125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  <c r="AN527" s="123"/>
      <c r="AO527" s="123"/>
      <c r="AP527" s="167"/>
    </row>
    <row r="528" spans="16:42">
      <c r="P528" s="123"/>
      <c r="Q528" s="124"/>
      <c r="R528" s="123"/>
      <c r="S528" s="123"/>
      <c r="T528" s="123"/>
      <c r="U528" s="123"/>
      <c r="V528" s="123"/>
      <c r="W528" s="123"/>
      <c r="X528" s="123"/>
      <c r="Y528" s="125"/>
      <c r="Z528" s="125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  <c r="AN528" s="123"/>
      <c r="AO528" s="123"/>
      <c r="AP528" s="167"/>
    </row>
    <row r="529" spans="16:42">
      <c r="P529" s="123"/>
      <c r="Q529" s="124"/>
      <c r="R529" s="123"/>
      <c r="S529" s="123"/>
      <c r="T529" s="123"/>
      <c r="U529" s="123"/>
      <c r="V529" s="123"/>
      <c r="W529" s="123"/>
      <c r="X529" s="123"/>
      <c r="Y529" s="125"/>
      <c r="Z529" s="125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  <c r="AN529" s="123"/>
      <c r="AO529" s="123"/>
      <c r="AP529" s="167"/>
    </row>
    <row r="530" spans="16:42">
      <c r="P530" s="123"/>
      <c r="Q530" s="124"/>
      <c r="R530" s="123"/>
      <c r="S530" s="123"/>
      <c r="T530" s="123"/>
      <c r="U530" s="123"/>
      <c r="V530" s="123"/>
      <c r="W530" s="123"/>
      <c r="X530" s="123"/>
      <c r="Y530" s="125"/>
      <c r="Z530" s="125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  <c r="AN530" s="123"/>
      <c r="AO530" s="123"/>
      <c r="AP530" s="167"/>
    </row>
    <row r="531" spans="16:42">
      <c r="P531" s="123"/>
      <c r="Q531" s="124"/>
      <c r="R531" s="123"/>
      <c r="S531" s="123"/>
      <c r="T531" s="123"/>
      <c r="U531" s="123"/>
      <c r="V531" s="123"/>
      <c r="W531" s="123"/>
      <c r="X531" s="123"/>
      <c r="Y531" s="125"/>
      <c r="Z531" s="125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  <c r="AN531" s="123"/>
      <c r="AO531" s="123"/>
      <c r="AP531" s="167"/>
    </row>
    <row r="532" spans="16:42">
      <c r="P532" s="123"/>
      <c r="Q532" s="124"/>
      <c r="R532" s="123"/>
      <c r="S532" s="123"/>
      <c r="T532" s="123"/>
      <c r="U532" s="123"/>
      <c r="V532" s="123"/>
      <c r="W532" s="123"/>
      <c r="X532" s="123"/>
      <c r="Y532" s="125"/>
      <c r="Z532" s="125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  <c r="AN532" s="123"/>
      <c r="AO532" s="123"/>
      <c r="AP532" s="167"/>
    </row>
    <row r="533" spans="16:42">
      <c r="P533" s="123"/>
      <c r="Q533" s="124"/>
      <c r="R533" s="123"/>
      <c r="S533" s="123"/>
      <c r="T533" s="123"/>
      <c r="U533" s="123"/>
      <c r="V533" s="123"/>
      <c r="W533" s="123"/>
      <c r="X533" s="123"/>
      <c r="Y533" s="125"/>
      <c r="Z533" s="125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  <c r="AN533" s="123"/>
      <c r="AO533" s="123"/>
      <c r="AP533" s="167"/>
    </row>
    <row r="534" spans="16:42">
      <c r="P534" s="123"/>
      <c r="Q534" s="124"/>
      <c r="R534" s="123"/>
      <c r="S534" s="123"/>
      <c r="T534" s="123"/>
      <c r="U534" s="123"/>
      <c r="V534" s="123"/>
      <c r="W534" s="123"/>
      <c r="X534" s="123"/>
      <c r="Y534" s="125"/>
      <c r="Z534" s="125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  <c r="AN534" s="123"/>
      <c r="AO534" s="123"/>
      <c r="AP534" s="167"/>
    </row>
    <row r="535" spans="16:42">
      <c r="P535" s="123"/>
      <c r="Q535" s="124"/>
      <c r="R535" s="123"/>
      <c r="S535" s="123"/>
      <c r="T535" s="123"/>
      <c r="U535" s="123"/>
      <c r="V535" s="123"/>
      <c r="W535" s="123"/>
      <c r="X535" s="123"/>
      <c r="Y535" s="125"/>
      <c r="Z535" s="125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  <c r="AN535" s="123"/>
      <c r="AO535" s="123"/>
      <c r="AP535" s="167"/>
    </row>
    <row r="536" spans="16:42">
      <c r="P536" s="123"/>
      <c r="Q536" s="124"/>
      <c r="R536" s="123"/>
      <c r="S536" s="123"/>
      <c r="T536" s="123"/>
      <c r="U536" s="123"/>
      <c r="V536" s="123"/>
      <c r="W536" s="123"/>
      <c r="X536" s="123"/>
      <c r="Y536" s="125"/>
      <c r="Z536" s="125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  <c r="AN536" s="123"/>
      <c r="AO536" s="123"/>
      <c r="AP536" s="167"/>
    </row>
    <row r="537" spans="16:42">
      <c r="P537" s="123"/>
      <c r="Q537" s="124"/>
      <c r="R537" s="123"/>
      <c r="S537" s="123"/>
      <c r="T537" s="123"/>
      <c r="U537" s="123"/>
      <c r="V537" s="123"/>
      <c r="W537" s="123"/>
      <c r="X537" s="123"/>
      <c r="Y537" s="125"/>
      <c r="Z537" s="125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  <c r="AN537" s="123"/>
      <c r="AO537" s="123"/>
      <c r="AP537" s="167"/>
    </row>
    <row r="538" spans="16:42">
      <c r="P538" s="123"/>
      <c r="Q538" s="124"/>
      <c r="R538" s="123"/>
      <c r="S538" s="123"/>
      <c r="T538" s="123"/>
      <c r="U538" s="123"/>
      <c r="V538" s="123"/>
      <c r="W538" s="123"/>
      <c r="X538" s="123"/>
      <c r="Y538" s="125"/>
      <c r="Z538" s="125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  <c r="AN538" s="123"/>
      <c r="AO538" s="123"/>
      <c r="AP538" s="167"/>
    </row>
    <row r="539" spans="16:42">
      <c r="P539" s="123"/>
      <c r="Q539" s="124"/>
      <c r="R539" s="123"/>
      <c r="S539" s="123"/>
      <c r="T539" s="123"/>
      <c r="U539" s="123"/>
      <c r="V539" s="123"/>
      <c r="W539" s="123"/>
      <c r="X539" s="123"/>
      <c r="Y539" s="125"/>
      <c r="Z539" s="125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  <c r="AN539" s="123"/>
      <c r="AO539" s="123"/>
      <c r="AP539" s="167"/>
    </row>
    <row r="540" spans="16:42">
      <c r="P540" s="123"/>
      <c r="Q540" s="124"/>
      <c r="R540" s="123"/>
      <c r="S540" s="123"/>
      <c r="T540" s="123"/>
      <c r="U540" s="123"/>
      <c r="V540" s="123"/>
      <c r="W540" s="123"/>
      <c r="X540" s="123"/>
      <c r="Y540" s="125"/>
      <c r="Z540" s="125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  <c r="AN540" s="123"/>
      <c r="AO540" s="123"/>
      <c r="AP540" s="167"/>
    </row>
    <row r="541" spans="16:42">
      <c r="P541" s="123"/>
      <c r="Q541" s="124"/>
      <c r="R541" s="123"/>
      <c r="S541" s="123"/>
      <c r="T541" s="123"/>
      <c r="U541" s="123"/>
      <c r="V541" s="123"/>
      <c r="W541" s="123"/>
      <c r="X541" s="123"/>
      <c r="Y541" s="125"/>
      <c r="Z541" s="125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  <c r="AN541" s="123"/>
      <c r="AO541" s="123"/>
      <c r="AP541" s="167"/>
    </row>
    <row r="542" spans="16:42">
      <c r="P542" s="123"/>
      <c r="Q542" s="124"/>
      <c r="R542" s="123"/>
      <c r="S542" s="123"/>
      <c r="T542" s="123"/>
      <c r="U542" s="123"/>
      <c r="V542" s="123"/>
      <c r="W542" s="123"/>
      <c r="X542" s="123"/>
      <c r="Y542" s="125"/>
      <c r="Z542" s="125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  <c r="AN542" s="123"/>
      <c r="AO542" s="123"/>
      <c r="AP542" s="167"/>
    </row>
    <row r="543" spans="16:42">
      <c r="P543" s="123"/>
      <c r="Q543" s="124"/>
      <c r="R543" s="123"/>
      <c r="S543" s="123"/>
      <c r="T543" s="123"/>
      <c r="U543" s="123"/>
      <c r="V543" s="123"/>
      <c r="W543" s="123"/>
      <c r="X543" s="123"/>
      <c r="Y543" s="125"/>
      <c r="Z543" s="125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  <c r="AN543" s="123"/>
      <c r="AO543" s="123"/>
      <c r="AP543" s="167"/>
    </row>
    <row r="544" spans="16:42">
      <c r="P544" s="123"/>
      <c r="Q544" s="124"/>
      <c r="R544" s="123"/>
      <c r="S544" s="123"/>
      <c r="T544" s="123"/>
      <c r="U544" s="123"/>
      <c r="V544" s="123"/>
      <c r="W544" s="123"/>
      <c r="X544" s="123"/>
      <c r="Y544" s="125"/>
      <c r="Z544" s="125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  <c r="AN544" s="123"/>
      <c r="AO544" s="123"/>
      <c r="AP544" s="167"/>
    </row>
    <row r="545" spans="16:42">
      <c r="P545" s="123"/>
      <c r="Q545" s="124"/>
      <c r="R545" s="123"/>
      <c r="S545" s="123"/>
      <c r="T545" s="123"/>
      <c r="U545" s="123"/>
      <c r="V545" s="123"/>
      <c r="W545" s="123"/>
      <c r="X545" s="123"/>
      <c r="Y545" s="125"/>
      <c r="Z545" s="125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  <c r="AN545" s="123"/>
      <c r="AO545" s="123"/>
      <c r="AP545" s="167"/>
    </row>
    <row r="546" spans="16:42">
      <c r="P546" s="123"/>
      <c r="Q546" s="124"/>
      <c r="R546" s="123"/>
      <c r="S546" s="123"/>
      <c r="T546" s="123"/>
      <c r="U546" s="123"/>
      <c r="V546" s="123"/>
      <c r="W546" s="123"/>
      <c r="X546" s="123"/>
      <c r="Y546" s="125"/>
      <c r="Z546" s="125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  <c r="AN546" s="123"/>
      <c r="AO546" s="123"/>
      <c r="AP546" s="167"/>
    </row>
    <row r="547" spans="16:42">
      <c r="P547" s="123"/>
      <c r="Q547" s="124"/>
      <c r="R547" s="123"/>
      <c r="S547" s="123"/>
      <c r="T547" s="123"/>
      <c r="U547" s="123"/>
      <c r="V547" s="123"/>
      <c r="W547" s="123"/>
      <c r="X547" s="123"/>
      <c r="Y547" s="125"/>
      <c r="Z547" s="125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  <c r="AN547" s="123"/>
      <c r="AO547" s="123"/>
      <c r="AP547" s="167"/>
    </row>
    <row r="548" spans="16:42">
      <c r="P548" s="123"/>
      <c r="Q548" s="124"/>
      <c r="R548" s="123"/>
      <c r="S548" s="123"/>
      <c r="T548" s="123"/>
      <c r="U548" s="123"/>
      <c r="V548" s="123"/>
      <c r="W548" s="123"/>
      <c r="X548" s="123"/>
      <c r="Y548" s="125"/>
      <c r="Z548" s="125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  <c r="AN548" s="123"/>
      <c r="AO548" s="123"/>
      <c r="AP548" s="167"/>
    </row>
    <row r="549" spans="16:42">
      <c r="P549" s="123"/>
      <c r="Q549" s="124"/>
      <c r="R549" s="123"/>
      <c r="S549" s="123"/>
      <c r="T549" s="123"/>
      <c r="U549" s="123"/>
      <c r="V549" s="123"/>
      <c r="W549" s="123"/>
      <c r="X549" s="123"/>
      <c r="Y549" s="125"/>
      <c r="Z549" s="125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  <c r="AN549" s="123"/>
      <c r="AO549" s="123"/>
      <c r="AP549" s="167"/>
    </row>
    <row r="550" spans="16:42">
      <c r="P550" s="123"/>
      <c r="Q550" s="124"/>
      <c r="R550" s="123"/>
      <c r="S550" s="123"/>
      <c r="T550" s="123"/>
      <c r="U550" s="123"/>
      <c r="V550" s="123"/>
      <c r="W550" s="123"/>
      <c r="X550" s="123"/>
      <c r="Y550" s="125"/>
      <c r="Z550" s="125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  <c r="AN550" s="123"/>
      <c r="AO550" s="123"/>
      <c r="AP550" s="167"/>
    </row>
    <row r="551" spans="16:42">
      <c r="P551" s="123"/>
      <c r="Q551" s="124"/>
      <c r="R551" s="123"/>
      <c r="S551" s="123"/>
      <c r="T551" s="123"/>
      <c r="U551" s="123"/>
      <c r="V551" s="123"/>
      <c r="W551" s="123"/>
      <c r="X551" s="123"/>
      <c r="Y551" s="125"/>
      <c r="Z551" s="125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  <c r="AN551" s="123"/>
      <c r="AO551" s="123"/>
      <c r="AP551" s="167"/>
    </row>
    <row r="552" spans="16:42">
      <c r="P552" s="123"/>
      <c r="Q552" s="124"/>
      <c r="R552" s="123"/>
      <c r="S552" s="123"/>
      <c r="T552" s="123"/>
      <c r="U552" s="123"/>
      <c r="V552" s="123"/>
      <c r="W552" s="123"/>
      <c r="X552" s="123"/>
      <c r="Y552" s="125"/>
      <c r="Z552" s="125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  <c r="AN552" s="123"/>
      <c r="AO552" s="123"/>
      <c r="AP552" s="167"/>
    </row>
    <row r="553" spans="16:42">
      <c r="P553" s="123"/>
      <c r="Q553" s="124"/>
      <c r="R553" s="123"/>
      <c r="S553" s="123"/>
      <c r="T553" s="123"/>
      <c r="U553" s="123"/>
      <c r="V553" s="123"/>
      <c r="W553" s="123"/>
      <c r="X553" s="123"/>
      <c r="Y553" s="125"/>
      <c r="Z553" s="125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  <c r="AN553" s="123"/>
      <c r="AO553" s="123"/>
      <c r="AP553" s="167"/>
    </row>
    <row r="554" spans="16:42">
      <c r="P554" s="123"/>
      <c r="Q554" s="124"/>
      <c r="R554" s="123"/>
      <c r="S554" s="123"/>
      <c r="T554" s="123"/>
      <c r="U554" s="123"/>
      <c r="V554" s="123"/>
      <c r="W554" s="123"/>
      <c r="X554" s="123"/>
      <c r="Y554" s="125"/>
      <c r="Z554" s="125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  <c r="AN554" s="123"/>
      <c r="AO554" s="123"/>
      <c r="AP554" s="167"/>
    </row>
    <row r="555" spans="16:42">
      <c r="P555" s="123"/>
      <c r="Q555" s="124"/>
      <c r="R555" s="123"/>
      <c r="S555" s="123"/>
      <c r="T555" s="123"/>
      <c r="U555" s="123"/>
      <c r="V555" s="123"/>
      <c r="W555" s="123"/>
      <c r="X555" s="123"/>
      <c r="Y555" s="125"/>
      <c r="Z555" s="125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  <c r="AN555" s="123"/>
      <c r="AO555" s="123"/>
      <c r="AP555" s="167"/>
    </row>
    <row r="556" spans="16:42">
      <c r="P556" s="123"/>
      <c r="Q556" s="124"/>
      <c r="R556" s="123"/>
      <c r="S556" s="123"/>
      <c r="T556" s="123"/>
      <c r="U556" s="123"/>
      <c r="V556" s="123"/>
      <c r="W556" s="123"/>
      <c r="X556" s="123"/>
      <c r="Y556" s="125"/>
      <c r="Z556" s="125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  <c r="AN556" s="123"/>
      <c r="AO556" s="123"/>
      <c r="AP556" s="167"/>
    </row>
    <row r="557" spans="16:42">
      <c r="P557" s="123"/>
      <c r="Q557" s="124"/>
      <c r="R557" s="123"/>
      <c r="S557" s="123"/>
      <c r="T557" s="123"/>
      <c r="U557" s="123"/>
      <c r="V557" s="123"/>
      <c r="W557" s="123"/>
      <c r="X557" s="123"/>
      <c r="Y557" s="125"/>
      <c r="Z557" s="125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  <c r="AN557" s="123"/>
      <c r="AO557" s="123"/>
      <c r="AP557" s="167"/>
    </row>
    <row r="558" spans="16:42">
      <c r="P558" s="123"/>
      <c r="Q558" s="124"/>
      <c r="R558" s="123"/>
      <c r="S558" s="123"/>
      <c r="T558" s="123"/>
      <c r="U558" s="123"/>
      <c r="V558" s="123"/>
      <c r="W558" s="123"/>
      <c r="X558" s="123"/>
      <c r="Y558" s="125"/>
      <c r="Z558" s="125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  <c r="AN558" s="123"/>
      <c r="AO558" s="123"/>
      <c r="AP558" s="167"/>
    </row>
    <row r="559" spans="16:42">
      <c r="P559" s="123"/>
      <c r="Q559" s="124"/>
      <c r="R559" s="123"/>
      <c r="S559" s="123"/>
      <c r="T559" s="123"/>
      <c r="U559" s="123"/>
      <c r="V559" s="123"/>
      <c r="W559" s="123"/>
      <c r="X559" s="123"/>
      <c r="Y559" s="125"/>
      <c r="Z559" s="125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  <c r="AN559" s="123"/>
      <c r="AO559" s="123"/>
      <c r="AP559" s="167"/>
    </row>
    <row r="560" spans="16:42">
      <c r="P560" s="123"/>
      <c r="Q560" s="124"/>
      <c r="R560" s="123"/>
      <c r="S560" s="123"/>
      <c r="T560" s="123"/>
      <c r="U560" s="123"/>
      <c r="V560" s="123"/>
      <c r="W560" s="123"/>
      <c r="X560" s="123"/>
      <c r="Y560" s="125"/>
      <c r="Z560" s="125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  <c r="AN560" s="123"/>
      <c r="AO560" s="123"/>
      <c r="AP560" s="167"/>
    </row>
    <row r="561" spans="16:42">
      <c r="P561" s="123"/>
      <c r="Q561" s="124"/>
      <c r="R561" s="123"/>
      <c r="S561" s="123"/>
      <c r="T561" s="123"/>
      <c r="U561" s="123"/>
      <c r="V561" s="123"/>
      <c r="W561" s="123"/>
      <c r="X561" s="123"/>
      <c r="Y561" s="125"/>
      <c r="Z561" s="125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  <c r="AN561" s="123"/>
      <c r="AO561" s="123"/>
      <c r="AP561" s="167"/>
    </row>
    <row r="562" spans="16:42">
      <c r="P562" s="123"/>
      <c r="Q562" s="124"/>
      <c r="R562" s="123"/>
      <c r="S562" s="123"/>
      <c r="T562" s="123"/>
      <c r="U562" s="123"/>
      <c r="V562" s="123"/>
      <c r="W562" s="123"/>
      <c r="X562" s="123"/>
      <c r="Y562" s="125"/>
      <c r="Z562" s="125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  <c r="AN562" s="123"/>
      <c r="AO562" s="123"/>
      <c r="AP562" s="167"/>
    </row>
    <row r="563" spans="16:42">
      <c r="P563" s="123"/>
      <c r="Q563" s="124"/>
      <c r="R563" s="123"/>
      <c r="S563" s="123"/>
      <c r="T563" s="123"/>
      <c r="U563" s="123"/>
      <c r="V563" s="123"/>
      <c r="W563" s="123"/>
      <c r="X563" s="123"/>
      <c r="Y563" s="125"/>
      <c r="Z563" s="125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  <c r="AN563" s="123"/>
      <c r="AO563" s="123"/>
      <c r="AP563" s="167"/>
    </row>
    <row r="564" spans="16:42">
      <c r="P564" s="123"/>
      <c r="Q564" s="124"/>
      <c r="R564" s="123"/>
      <c r="S564" s="123"/>
      <c r="T564" s="123"/>
      <c r="U564" s="123"/>
      <c r="V564" s="123"/>
      <c r="W564" s="123"/>
      <c r="X564" s="123"/>
      <c r="Y564" s="125"/>
      <c r="Z564" s="125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  <c r="AN564" s="123"/>
      <c r="AO564" s="123"/>
      <c r="AP564" s="167"/>
    </row>
    <row r="565" spans="16:42">
      <c r="P565" s="123"/>
      <c r="Q565" s="124"/>
      <c r="R565" s="123"/>
      <c r="S565" s="123"/>
      <c r="T565" s="123"/>
      <c r="U565" s="123"/>
      <c r="V565" s="123"/>
      <c r="W565" s="123"/>
      <c r="X565" s="123"/>
      <c r="Y565" s="125"/>
      <c r="Z565" s="125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  <c r="AN565" s="123"/>
      <c r="AO565" s="123"/>
      <c r="AP565" s="167"/>
    </row>
    <row r="566" spans="16:42">
      <c r="P566" s="123"/>
      <c r="Q566" s="124"/>
      <c r="R566" s="123"/>
      <c r="S566" s="123"/>
      <c r="T566" s="123"/>
      <c r="U566" s="123"/>
      <c r="V566" s="123"/>
      <c r="W566" s="123"/>
      <c r="X566" s="123"/>
      <c r="Y566" s="125"/>
      <c r="Z566" s="125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  <c r="AN566" s="123"/>
      <c r="AO566" s="123"/>
      <c r="AP566" s="167"/>
    </row>
    <row r="567" spans="16:42">
      <c r="P567" s="123"/>
      <c r="Q567" s="124"/>
      <c r="R567" s="123"/>
      <c r="S567" s="123"/>
      <c r="T567" s="123"/>
      <c r="U567" s="123"/>
      <c r="V567" s="123"/>
      <c r="W567" s="123"/>
      <c r="X567" s="123"/>
      <c r="Y567" s="125"/>
      <c r="Z567" s="125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  <c r="AN567" s="123"/>
      <c r="AO567" s="123"/>
      <c r="AP567" s="167"/>
    </row>
    <row r="568" spans="16:42">
      <c r="P568" s="123"/>
      <c r="Q568" s="124"/>
      <c r="R568" s="123"/>
      <c r="S568" s="123"/>
      <c r="T568" s="123"/>
      <c r="U568" s="123"/>
      <c r="V568" s="123"/>
      <c r="W568" s="123"/>
      <c r="X568" s="123"/>
      <c r="Y568" s="125"/>
      <c r="Z568" s="125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  <c r="AN568" s="123"/>
      <c r="AO568" s="123"/>
      <c r="AP568" s="167"/>
    </row>
    <row r="569" spans="16:42">
      <c r="P569" s="123"/>
      <c r="Q569" s="124"/>
      <c r="R569" s="123"/>
      <c r="S569" s="123"/>
      <c r="T569" s="123"/>
      <c r="U569" s="123"/>
      <c r="V569" s="123"/>
      <c r="W569" s="123"/>
      <c r="X569" s="123"/>
      <c r="Y569" s="125"/>
      <c r="Z569" s="125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  <c r="AN569" s="123"/>
      <c r="AO569" s="123"/>
      <c r="AP569" s="167"/>
    </row>
    <row r="570" spans="16:42">
      <c r="P570" s="123"/>
      <c r="Q570" s="124"/>
      <c r="R570" s="123"/>
      <c r="S570" s="123"/>
      <c r="T570" s="123"/>
      <c r="U570" s="123"/>
      <c r="V570" s="123"/>
      <c r="W570" s="123"/>
      <c r="X570" s="123"/>
      <c r="Y570" s="125"/>
      <c r="Z570" s="125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  <c r="AN570" s="123"/>
      <c r="AO570" s="123"/>
      <c r="AP570" s="167"/>
    </row>
    <row r="571" spans="16:42">
      <c r="P571" s="123"/>
      <c r="Q571" s="124"/>
      <c r="R571" s="123"/>
      <c r="S571" s="123"/>
      <c r="T571" s="123"/>
      <c r="U571" s="123"/>
      <c r="V571" s="123"/>
      <c r="W571" s="123"/>
      <c r="X571" s="123"/>
      <c r="Y571" s="125"/>
      <c r="Z571" s="125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  <c r="AN571" s="123"/>
      <c r="AO571" s="123"/>
      <c r="AP571" s="167"/>
    </row>
    <row r="572" spans="16:42">
      <c r="P572" s="123"/>
      <c r="Q572" s="124"/>
      <c r="R572" s="123"/>
      <c r="S572" s="123"/>
      <c r="T572" s="123"/>
      <c r="U572" s="123"/>
      <c r="V572" s="123"/>
      <c r="W572" s="123"/>
      <c r="X572" s="123"/>
      <c r="Y572" s="125"/>
      <c r="Z572" s="125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  <c r="AN572" s="123"/>
      <c r="AO572" s="123"/>
      <c r="AP572" s="167"/>
    </row>
    <row r="573" spans="16:42">
      <c r="P573" s="123"/>
      <c r="Q573" s="124"/>
      <c r="R573" s="123"/>
      <c r="S573" s="123"/>
      <c r="T573" s="123"/>
      <c r="U573" s="123"/>
      <c r="V573" s="123"/>
      <c r="W573" s="123"/>
      <c r="X573" s="123"/>
      <c r="Y573" s="125"/>
      <c r="Z573" s="125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  <c r="AN573" s="123"/>
      <c r="AO573" s="123"/>
      <c r="AP573" s="167"/>
    </row>
    <row r="574" spans="16:42">
      <c r="P574" s="123"/>
      <c r="Q574" s="124"/>
      <c r="R574" s="123"/>
      <c r="S574" s="123"/>
      <c r="T574" s="123"/>
      <c r="U574" s="123"/>
      <c r="V574" s="123"/>
      <c r="W574" s="123"/>
      <c r="X574" s="123"/>
      <c r="Y574" s="125"/>
      <c r="Z574" s="125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  <c r="AN574" s="123"/>
      <c r="AO574" s="123"/>
      <c r="AP574" s="167"/>
    </row>
    <row r="575" spans="16:42">
      <c r="P575" s="123"/>
      <c r="Q575" s="124"/>
      <c r="R575" s="123"/>
      <c r="S575" s="123"/>
      <c r="T575" s="123"/>
      <c r="U575" s="123"/>
      <c r="V575" s="123"/>
      <c r="W575" s="123"/>
      <c r="X575" s="123"/>
      <c r="Y575" s="125"/>
      <c r="Z575" s="125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  <c r="AN575" s="123"/>
      <c r="AO575" s="123"/>
      <c r="AP575" s="167"/>
    </row>
    <row r="576" spans="16:42">
      <c r="P576" s="123"/>
      <c r="Q576" s="124"/>
      <c r="R576" s="123"/>
      <c r="S576" s="123"/>
      <c r="T576" s="123"/>
      <c r="U576" s="123"/>
      <c r="V576" s="123"/>
      <c r="W576" s="123"/>
      <c r="X576" s="123"/>
      <c r="Y576" s="125"/>
      <c r="Z576" s="125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  <c r="AN576" s="123"/>
      <c r="AO576" s="123"/>
      <c r="AP576" s="167"/>
    </row>
    <row r="577" spans="16:42">
      <c r="P577" s="123"/>
      <c r="Q577" s="124"/>
      <c r="R577" s="123"/>
      <c r="S577" s="123"/>
      <c r="T577" s="123"/>
      <c r="U577" s="123"/>
      <c r="V577" s="123"/>
      <c r="W577" s="123"/>
      <c r="X577" s="123"/>
      <c r="Y577" s="125"/>
      <c r="Z577" s="125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  <c r="AN577" s="123"/>
      <c r="AO577" s="123"/>
      <c r="AP577" s="167"/>
    </row>
    <row r="578" spans="16:42">
      <c r="P578" s="123"/>
      <c r="Q578" s="124"/>
      <c r="R578" s="123"/>
      <c r="S578" s="123"/>
      <c r="T578" s="123"/>
      <c r="U578" s="123"/>
      <c r="V578" s="123"/>
      <c r="W578" s="123"/>
      <c r="X578" s="123"/>
      <c r="Y578" s="125"/>
      <c r="Z578" s="125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  <c r="AN578" s="123"/>
      <c r="AO578" s="123"/>
      <c r="AP578" s="167"/>
    </row>
    <row r="579" spans="16:42">
      <c r="P579" s="123"/>
      <c r="Q579" s="124"/>
      <c r="R579" s="123"/>
      <c r="S579" s="123"/>
      <c r="T579" s="123"/>
      <c r="U579" s="123"/>
      <c r="V579" s="123"/>
      <c r="W579" s="123"/>
      <c r="X579" s="123"/>
      <c r="Y579" s="125"/>
      <c r="Z579" s="125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  <c r="AN579" s="123"/>
      <c r="AO579" s="123"/>
      <c r="AP579" s="167"/>
    </row>
    <row r="580" spans="16:42">
      <c r="P580" s="123"/>
      <c r="Q580" s="124"/>
      <c r="R580" s="123"/>
      <c r="S580" s="123"/>
      <c r="T580" s="123"/>
      <c r="U580" s="123"/>
      <c r="V580" s="123"/>
      <c r="W580" s="123"/>
      <c r="X580" s="123"/>
      <c r="Y580" s="125"/>
      <c r="Z580" s="125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  <c r="AN580" s="123"/>
      <c r="AO580" s="123"/>
      <c r="AP580" s="167"/>
    </row>
    <row r="581" spans="16:42">
      <c r="P581" s="123"/>
      <c r="Q581" s="124"/>
      <c r="R581" s="123"/>
      <c r="S581" s="123"/>
      <c r="T581" s="123"/>
      <c r="U581" s="123"/>
      <c r="V581" s="123"/>
      <c r="W581" s="123"/>
      <c r="X581" s="123"/>
      <c r="Y581" s="125"/>
      <c r="Z581" s="125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  <c r="AN581" s="123"/>
      <c r="AO581" s="123"/>
      <c r="AP581" s="167"/>
    </row>
    <row r="582" spans="16:42">
      <c r="P582" s="123"/>
      <c r="Q582" s="124"/>
      <c r="R582" s="123"/>
      <c r="S582" s="123"/>
      <c r="T582" s="123"/>
      <c r="U582" s="123"/>
      <c r="V582" s="123"/>
      <c r="W582" s="123"/>
      <c r="X582" s="123"/>
      <c r="Y582" s="125"/>
      <c r="Z582" s="125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  <c r="AN582" s="123"/>
      <c r="AO582" s="123"/>
      <c r="AP582" s="167"/>
    </row>
    <row r="583" spans="16:42">
      <c r="P583" s="123"/>
      <c r="Q583" s="124"/>
      <c r="R583" s="123"/>
      <c r="S583" s="123"/>
      <c r="T583" s="123"/>
      <c r="U583" s="123"/>
      <c r="V583" s="123"/>
      <c r="W583" s="123"/>
      <c r="X583" s="123"/>
      <c r="Y583" s="125"/>
      <c r="Z583" s="125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  <c r="AN583" s="123"/>
      <c r="AO583" s="123"/>
      <c r="AP583" s="167"/>
    </row>
    <row r="584" spans="16:42">
      <c r="P584" s="123"/>
      <c r="Q584" s="124"/>
      <c r="R584" s="123"/>
      <c r="S584" s="123"/>
      <c r="T584" s="123"/>
      <c r="U584" s="123"/>
      <c r="V584" s="123"/>
      <c r="W584" s="123"/>
      <c r="X584" s="123"/>
      <c r="Y584" s="125"/>
      <c r="Z584" s="125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  <c r="AN584" s="123"/>
      <c r="AO584" s="123"/>
      <c r="AP584" s="167"/>
    </row>
    <row r="585" spans="16:42">
      <c r="P585" s="123"/>
      <c r="Q585" s="124"/>
      <c r="R585" s="123"/>
      <c r="S585" s="123"/>
      <c r="T585" s="123"/>
      <c r="U585" s="123"/>
      <c r="V585" s="123"/>
      <c r="W585" s="123"/>
      <c r="X585" s="123"/>
      <c r="Y585" s="125"/>
      <c r="Z585" s="125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  <c r="AN585" s="123"/>
      <c r="AO585" s="123"/>
      <c r="AP585" s="167"/>
    </row>
    <row r="586" spans="16:42">
      <c r="P586" s="123"/>
      <c r="Q586" s="124"/>
      <c r="R586" s="123"/>
      <c r="S586" s="123"/>
      <c r="T586" s="123"/>
      <c r="U586" s="123"/>
      <c r="V586" s="123"/>
      <c r="W586" s="123"/>
      <c r="X586" s="123"/>
      <c r="Y586" s="125"/>
      <c r="Z586" s="125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  <c r="AN586" s="123"/>
      <c r="AO586" s="123"/>
      <c r="AP586" s="167"/>
    </row>
    <row r="587" spans="16:42">
      <c r="P587" s="123"/>
      <c r="Q587" s="124"/>
      <c r="R587" s="123"/>
      <c r="S587" s="123"/>
      <c r="T587" s="123"/>
      <c r="U587" s="123"/>
      <c r="V587" s="123"/>
      <c r="W587" s="123"/>
      <c r="X587" s="123"/>
      <c r="Y587" s="125"/>
      <c r="Z587" s="125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  <c r="AN587" s="123"/>
      <c r="AO587" s="123"/>
      <c r="AP587" s="167"/>
    </row>
    <row r="588" spans="16:42">
      <c r="P588" s="123"/>
      <c r="Q588" s="124"/>
      <c r="R588" s="123"/>
      <c r="S588" s="123"/>
      <c r="T588" s="123"/>
      <c r="U588" s="123"/>
      <c r="V588" s="123"/>
      <c r="W588" s="123"/>
      <c r="X588" s="123"/>
      <c r="Y588" s="125"/>
      <c r="Z588" s="125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  <c r="AN588" s="123"/>
      <c r="AO588" s="123"/>
      <c r="AP588" s="167"/>
    </row>
    <row r="589" spans="16:42">
      <c r="P589" s="123"/>
      <c r="Q589" s="124"/>
      <c r="R589" s="123"/>
      <c r="S589" s="123"/>
      <c r="T589" s="123"/>
      <c r="U589" s="123"/>
      <c r="V589" s="123"/>
      <c r="W589" s="123"/>
      <c r="X589" s="123"/>
      <c r="Y589" s="125"/>
      <c r="Z589" s="125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  <c r="AN589" s="123"/>
      <c r="AO589" s="123"/>
      <c r="AP589" s="167"/>
    </row>
    <row r="590" spans="16:42">
      <c r="P590" s="123"/>
      <c r="Q590" s="124"/>
      <c r="R590" s="123"/>
      <c r="S590" s="123"/>
      <c r="T590" s="123"/>
      <c r="U590" s="123"/>
      <c r="V590" s="123"/>
      <c r="W590" s="123"/>
      <c r="X590" s="123"/>
      <c r="Y590" s="125"/>
      <c r="Z590" s="125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  <c r="AN590" s="123"/>
      <c r="AO590" s="123"/>
      <c r="AP590" s="167"/>
    </row>
    <row r="591" spans="16:42">
      <c r="P591" s="123"/>
      <c r="Q591" s="124"/>
      <c r="R591" s="123"/>
      <c r="S591" s="123"/>
      <c r="T591" s="123"/>
      <c r="U591" s="123"/>
      <c r="V591" s="123"/>
      <c r="W591" s="123"/>
      <c r="X591" s="123"/>
      <c r="Y591" s="125"/>
      <c r="Z591" s="125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  <c r="AN591" s="123"/>
      <c r="AO591" s="123"/>
      <c r="AP591" s="167"/>
    </row>
    <row r="592" spans="16:42">
      <c r="P592" s="123"/>
      <c r="Q592" s="124"/>
      <c r="R592" s="123"/>
      <c r="S592" s="123"/>
      <c r="T592" s="123"/>
      <c r="U592" s="123"/>
      <c r="V592" s="123"/>
      <c r="W592" s="123"/>
      <c r="X592" s="123"/>
      <c r="Y592" s="125"/>
      <c r="Z592" s="125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  <c r="AN592" s="123"/>
      <c r="AO592" s="123"/>
      <c r="AP592" s="167"/>
    </row>
    <row r="593" spans="16:42">
      <c r="P593" s="123"/>
      <c r="Q593" s="124"/>
      <c r="R593" s="123"/>
      <c r="S593" s="123"/>
      <c r="T593" s="123"/>
      <c r="U593" s="123"/>
      <c r="V593" s="123"/>
      <c r="W593" s="123"/>
      <c r="X593" s="123"/>
      <c r="Y593" s="125"/>
      <c r="Z593" s="125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  <c r="AN593" s="123"/>
      <c r="AO593" s="123"/>
      <c r="AP593" s="167"/>
    </row>
    <row r="594" spans="16:42">
      <c r="P594" s="123"/>
      <c r="Q594" s="124"/>
      <c r="R594" s="123"/>
      <c r="S594" s="123"/>
      <c r="T594" s="123"/>
      <c r="U594" s="123"/>
      <c r="V594" s="123"/>
      <c r="W594" s="123"/>
      <c r="X594" s="123"/>
      <c r="Y594" s="125"/>
      <c r="Z594" s="125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  <c r="AN594" s="123"/>
      <c r="AO594" s="123"/>
      <c r="AP594" s="167"/>
    </row>
    <row r="595" spans="16:42">
      <c r="P595" s="123"/>
      <c r="Q595" s="124"/>
      <c r="R595" s="123"/>
      <c r="S595" s="123"/>
      <c r="T595" s="123"/>
      <c r="U595" s="123"/>
      <c r="V595" s="123"/>
      <c r="W595" s="123"/>
      <c r="X595" s="123"/>
      <c r="Y595" s="125"/>
      <c r="Z595" s="125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  <c r="AN595" s="123"/>
      <c r="AO595" s="123"/>
      <c r="AP595" s="167"/>
    </row>
    <row r="596" spans="16:42">
      <c r="P596" s="123"/>
      <c r="Q596" s="124"/>
      <c r="R596" s="123"/>
      <c r="S596" s="123"/>
      <c r="T596" s="123"/>
      <c r="U596" s="123"/>
      <c r="V596" s="123"/>
      <c r="W596" s="123"/>
      <c r="X596" s="123"/>
      <c r="Y596" s="125"/>
      <c r="Z596" s="125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  <c r="AN596" s="123"/>
      <c r="AO596" s="123"/>
      <c r="AP596" s="167"/>
    </row>
    <row r="597" spans="16:42">
      <c r="P597" s="123"/>
      <c r="Q597" s="124"/>
      <c r="R597" s="123"/>
      <c r="S597" s="123"/>
      <c r="T597" s="123"/>
      <c r="U597" s="123"/>
      <c r="V597" s="123"/>
      <c r="W597" s="123"/>
      <c r="X597" s="123"/>
      <c r="Y597" s="125"/>
      <c r="Z597" s="125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  <c r="AN597" s="123"/>
      <c r="AO597" s="123"/>
      <c r="AP597" s="167"/>
    </row>
    <row r="598" spans="16:42">
      <c r="P598" s="123"/>
      <c r="Q598" s="124"/>
      <c r="R598" s="123"/>
      <c r="S598" s="123"/>
      <c r="T598" s="123"/>
      <c r="U598" s="123"/>
      <c r="V598" s="123"/>
      <c r="W598" s="123"/>
      <c r="X598" s="123"/>
      <c r="Y598" s="125"/>
      <c r="Z598" s="125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  <c r="AN598" s="123"/>
      <c r="AO598" s="123"/>
      <c r="AP598" s="167"/>
    </row>
    <row r="599" spans="16:42">
      <c r="P599" s="123"/>
      <c r="Q599" s="124"/>
      <c r="R599" s="123"/>
      <c r="S599" s="123"/>
      <c r="T599" s="123"/>
      <c r="U599" s="123"/>
      <c r="V599" s="123"/>
      <c r="W599" s="123"/>
      <c r="X599" s="123"/>
      <c r="Y599" s="125"/>
      <c r="Z599" s="125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  <c r="AN599" s="123"/>
      <c r="AO599" s="123"/>
      <c r="AP599" s="167"/>
    </row>
    <row r="600" spans="16:42">
      <c r="P600" s="123"/>
      <c r="Q600" s="124"/>
      <c r="R600" s="123"/>
      <c r="S600" s="123"/>
      <c r="T600" s="123"/>
      <c r="U600" s="123"/>
      <c r="V600" s="123"/>
      <c r="W600" s="123"/>
      <c r="X600" s="123"/>
      <c r="Y600" s="125"/>
      <c r="Z600" s="125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  <c r="AN600" s="123"/>
      <c r="AO600" s="123"/>
      <c r="AP600" s="167"/>
    </row>
    <row r="601" spans="16:42">
      <c r="P601" s="123"/>
      <c r="Q601" s="124"/>
      <c r="R601" s="123"/>
      <c r="S601" s="123"/>
      <c r="T601" s="123"/>
      <c r="U601" s="123"/>
      <c r="V601" s="123"/>
      <c r="W601" s="123"/>
      <c r="X601" s="123"/>
      <c r="Y601" s="125"/>
      <c r="Z601" s="125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  <c r="AN601" s="123"/>
      <c r="AO601" s="123"/>
      <c r="AP601" s="167"/>
    </row>
    <row r="602" spans="16:42">
      <c r="P602" s="123"/>
      <c r="Q602" s="124"/>
      <c r="R602" s="123"/>
      <c r="S602" s="123"/>
      <c r="T602" s="123"/>
      <c r="U602" s="123"/>
      <c r="V602" s="123"/>
      <c r="W602" s="123"/>
      <c r="X602" s="123"/>
      <c r="Y602" s="125"/>
      <c r="Z602" s="125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  <c r="AN602" s="123"/>
      <c r="AO602" s="123"/>
      <c r="AP602" s="167"/>
    </row>
    <row r="603" spans="16:42">
      <c r="P603" s="123"/>
      <c r="Q603" s="124"/>
      <c r="R603" s="123"/>
      <c r="S603" s="123"/>
      <c r="T603" s="123"/>
      <c r="U603" s="123"/>
      <c r="V603" s="123"/>
      <c r="W603" s="123"/>
      <c r="X603" s="123"/>
      <c r="Y603" s="125"/>
      <c r="Z603" s="125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  <c r="AN603" s="123"/>
      <c r="AO603" s="123"/>
      <c r="AP603" s="167"/>
    </row>
    <row r="604" spans="16:42">
      <c r="P604" s="123"/>
      <c r="Q604" s="124"/>
      <c r="R604" s="123"/>
      <c r="S604" s="123"/>
      <c r="T604" s="123"/>
      <c r="U604" s="123"/>
      <c r="V604" s="123"/>
      <c r="W604" s="123"/>
      <c r="X604" s="123"/>
      <c r="Y604" s="125"/>
      <c r="Z604" s="125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  <c r="AN604" s="123"/>
      <c r="AO604" s="123"/>
      <c r="AP604" s="167"/>
    </row>
    <row r="605" spans="16:42">
      <c r="P605" s="123"/>
      <c r="Q605" s="124"/>
      <c r="R605" s="123"/>
      <c r="S605" s="123"/>
      <c r="T605" s="123"/>
      <c r="U605" s="123"/>
      <c r="V605" s="123"/>
      <c r="W605" s="123"/>
      <c r="X605" s="123"/>
      <c r="Y605" s="125"/>
      <c r="Z605" s="125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  <c r="AN605" s="123"/>
      <c r="AO605" s="123"/>
      <c r="AP605" s="167"/>
    </row>
    <row r="606" spans="16:42">
      <c r="P606" s="123"/>
      <c r="Q606" s="124"/>
      <c r="R606" s="123"/>
      <c r="S606" s="123"/>
      <c r="T606" s="123"/>
      <c r="U606" s="123"/>
      <c r="V606" s="123"/>
      <c r="W606" s="123"/>
      <c r="X606" s="123"/>
      <c r="Y606" s="125"/>
      <c r="Z606" s="125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  <c r="AN606" s="123"/>
      <c r="AO606" s="123"/>
      <c r="AP606" s="167"/>
    </row>
    <row r="607" spans="16:42">
      <c r="P607" s="123"/>
      <c r="Q607" s="124"/>
      <c r="R607" s="123"/>
      <c r="S607" s="123"/>
      <c r="T607" s="123"/>
      <c r="U607" s="123"/>
      <c r="V607" s="123"/>
      <c r="W607" s="123"/>
      <c r="X607" s="123"/>
      <c r="Y607" s="125"/>
      <c r="Z607" s="125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  <c r="AN607" s="123"/>
      <c r="AO607" s="123"/>
      <c r="AP607" s="167"/>
    </row>
    <row r="608" spans="16:42">
      <c r="P608" s="123"/>
      <c r="Q608" s="124"/>
      <c r="R608" s="123"/>
      <c r="S608" s="123"/>
      <c r="T608" s="123"/>
      <c r="U608" s="123"/>
      <c r="V608" s="123"/>
      <c r="W608" s="123"/>
      <c r="X608" s="123"/>
      <c r="Y608" s="125"/>
      <c r="Z608" s="125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  <c r="AN608" s="123"/>
      <c r="AO608" s="123"/>
      <c r="AP608" s="167"/>
    </row>
    <row r="609" spans="16:42">
      <c r="P609" s="123"/>
      <c r="Q609" s="124"/>
      <c r="R609" s="123"/>
      <c r="S609" s="123"/>
      <c r="T609" s="123"/>
      <c r="U609" s="123"/>
      <c r="V609" s="123"/>
      <c r="W609" s="123"/>
      <c r="X609" s="123"/>
      <c r="Y609" s="125"/>
      <c r="Z609" s="125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  <c r="AN609" s="123"/>
      <c r="AO609" s="123"/>
      <c r="AP609" s="167"/>
    </row>
    <row r="610" spans="16:42">
      <c r="P610" s="123"/>
      <c r="Q610" s="124"/>
      <c r="R610" s="123"/>
      <c r="S610" s="123"/>
      <c r="T610" s="123"/>
      <c r="U610" s="123"/>
      <c r="V610" s="123"/>
      <c r="W610" s="123"/>
      <c r="X610" s="123"/>
      <c r="Y610" s="125"/>
      <c r="Z610" s="125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  <c r="AN610" s="123"/>
      <c r="AO610" s="123"/>
      <c r="AP610" s="167"/>
    </row>
    <row r="611" spans="16:42">
      <c r="P611" s="123"/>
      <c r="Q611" s="124"/>
      <c r="R611" s="123"/>
      <c r="S611" s="123"/>
      <c r="T611" s="123"/>
      <c r="U611" s="123"/>
      <c r="V611" s="123"/>
      <c r="W611" s="123"/>
      <c r="X611" s="123"/>
      <c r="Y611" s="125"/>
      <c r="Z611" s="125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  <c r="AN611" s="123"/>
      <c r="AO611" s="123"/>
      <c r="AP611" s="167"/>
    </row>
    <row r="612" spans="16:42">
      <c r="P612" s="123"/>
      <c r="Q612" s="124"/>
      <c r="R612" s="123"/>
      <c r="S612" s="123"/>
      <c r="T612" s="123"/>
      <c r="U612" s="123"/>
      <c r="V612" s="123"/>
      <c r="W612" s="123"/>
      <c r="X612" s="123"/>
      <c r="Y612" s="125"/>
      <c r="Z612" s="125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  <c r="AN612" s="123"/>
      <c r="AO612" s="123"/>
      <c r="AP612" s="167"/>
    </row>
    <row r="613" spans="16:42">
      <c r="P613" s="123"/>
      <c r="Q613" s="124"/>
      <c r="R613" s="123"/>
      <c r="S613" s="123"/>
      <c r="T613" s="123"/>
      <c r="U613" s="123"/>
      <c r="V613" s="123"/>
      <c r="W613" s="123"/>
      <c r="X613" s="123"/>
      <c r="Y613" s="125"/>
      <c r="Z613" s="125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67"/>
    </row>
    <row r="614" spans="16:42">
      <c r="P614" s="123"/>
      <c r="Q614" s="124"/>
      <c r="R614" s="123"/>
      <c r="S614" s="123"/>
      <c r="T614" s="123"/>
      <c r="U614" s="123"/>
      <c r="V614" s="123"/>
      <c r="W614" s="123"/>
      <c r="X614" s="123"/>
      <c r="Y614" s="125"/>
      <c r="Z614" s="125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  <c r="AN614" s="123"/>
      <c r="AO614" s="123"/>
      <c r="AP614" s="167"/>
    </row>
    <row r="615" spans="16:42">
      <c r="P615" s="123"/>
      <c r="Q615" s="124"/>
      <c r="R615" s="123"/>
      <c r="S615" s="123"/>
      <c r="T615" s="123"/>
      <c r="U615" s="123"/>
      <c r="V615" s="123"/>
      <c r="W615" s="123"/>
      <c r="X615" s="123"/>
      <c r="Y615" s="125"/>
      <c r="Z615" s="125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  <c r="AN615" s="123"/>
      <c r="AO615" s="123"/>
      <c r="AP615" s="167"/>
    </row>
    <row r="616" spans="16:42">
      <c r="P616" s="123"/>
      <c r="Q616" s="124"/>
      <c r="R616" s="123"/>
      <c r="S616" s="123"/>
      <c r="T616" s="123"/>
      <c r="U616" s="123"/>
      <c r="V616" s="123"/>
      <c r="W616" s="123"/>
      <c r="X616" s="123"/>
      <c r="Y616" s="125"/>
      <c r="Z616" s="125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  <c r="AN616" s="123"/>
      <c r="AO616" s="123"/>
      <c r="AP616" s="167"/>
    </row>
    <row r="617" spans="16:42">
      <c r="P617" s="123"/>
      <c r="Q617" s="124"/>
      <c r="R617" s="123"/>
      <c r="S617" s="123"/>
      <c r="T617" s="123"/>
      <c r="U617" s="123"/>
      <c r="V617" s="123"/>
      <c r="W617" s="123"/>
      <c r="X617" s="123"/>
      <c r="Y617" s="125"/>
      <c r="Z617" s="125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  <c r="AN617" s="123"/>
      <c r="AO617" s="123"/>
      <c r="AP617" s="167"/>
    </row>
    <row r="618" spans="16:42">
      <c r="P618" s="123"/>
      <c r="Q618" s="124"/>
      <c r="R618" s="123"/>
      <c r="S618" s="123"/>
      <c r="T618" s="123"/>
      <c r="U618" s="123"/>
      <c r="V618" s="123"/>
      <c r="W618" s="123"/>
      <c r="X618" s="123"/>
      <c r="Y618" s="125"/>
      <c r="Z618" s="125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  <c r="AN618" s="123"/>
      <c r="AO618" s="123"/>
      <c r="AP618" s="167"/>
    </row>
    <row r="619" spans="16:42">
      <c r="P619" s="123"/>
      <c r="Q619" s="124"/>
      <c r="R619" s="123"/>
      <c r="S619" s="123"/>
      <c r="T619" s="123"/>
      <c r="U619" s="123"/>
      <c r="V619" s="123"/>
      <c r="W619" s="123"/>
      <c r="X619" s="123"/>
      <c r="Y619" s="125"/>
      <c r="Z619" s="125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  <c r="AN619" s="123"/>
      <c r="AO619" s="123"/>
      <c r="AP619" s="167"/>
    </row>
    <row r="620" spans="16:42">
      <c r="P620" s="123"/>
      <c r="Q620" s="124"/>
      <c r="R620" s="123"/>
      <c r="S620" s="123"/>
      <c r="T620" s="123"/>
      <c r="U620" s="123"/>
      <c r="V620" s="123"/>
      <c r="W620" s="123"/>
      <c r="X620" s="123"/>
      <c r="Y620" s="125"/>
      <c r="Z620" s="125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  <c r="AN620" s="123"/>
      <c r="AO620" s="123"/>
      <c r="AP620" s="167"/>
    </row>
    <row r="621" spans="16:42">
      <c r="P621" s="123"/>
      <c r="Q621" s="124"/>
      <c r="R621" s="123"/>
      <c r="S621" s="123"/>
      <c r="T621" s="123"/>
      <c r="U621" s="123"/>
      <c r="V621" s="123"/>
      <c r="W621" s="123"/>
      <c r="X621" s="123"/>
      <c r="Y621" s="125"/>
      <c r="Z621" s="125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  <c r="AN621" s="123"/>
      <c r="AO621" s="123"/>
      <c r="AP621" s="167"/>
    </row>
    <row r="622" spans="16:42">
      <c r="P622" s="123"/>
      <c r="Q622" s="124"/>
      <c r="R622" s="123"/>
      <c r="S622" s="123"/>
      <c r="T622" s="123"/>
      <c r="U622" s="123"/>
      <c r="V622" s="123"/>
      <c r="W622" s="123"/>
      <c r="X622" s="123"/>
      <c r="Y622" s="125"/>
      <c r="Z622" s="125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  <c r="AN622" s="123"/>
      <c r="AO622" s="123"/>
      <c r="AP622" s="167"/>
    </row>
    <row r="623" spans="16:42">
      <c r="P623" s="123"/>
      <c r="Q623" s="124"/>
      <c r="R623" s="123"/>
      <c r="S623" s="123"/>
      <c r="T623" s="123"/>
      <c r="U623" s="123"/>
      <c r="V623" s="123"/>
      <c r="W623" s="123"/>
      <c r="X623" s="123"/>
      <c r="Y623" s="125"/>
      <c r="Z623" s="125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  <c r="AN623" s="123"/>
      <c r="AO623" s="123"/>
      <c r="AP623" s="167"/>
    </row>
    <row r="624" spans="16:42">
      <c r="P624" s="123"/>
      <c r="Q624" s="124"/>
      <c r="R624" s="123"/>
      <c r="S624" s="123"/>
      <c r="T624" s="123"/>
      <c r="U624" s="123"/>
      <c r="V624" s="123"/>
      <c r="W624" s="123"/>
      <c r="X624" s="123"/>
      <c r="Y624" s="125"/>
      <c r="Z624" s="125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  <c r="AN624" s="123"/>
      <c r="AO624" s="123"/>
      <c r="AP624" s="167"/>
    </row>
    <row r="625" spans="16:42">
      <c r="P625" s="123"/>
      <c r="Q625" s="124"/>
      <c r="R625" s="123"/>
      <c r="S625" s="123"/>
      <c r="T625" s="123"/>
      <c r="U625" s="123"/>
      <c r="V625" s="123"/>
      <c r="W625" s="123"/>
      <c r="X625" s="123"/>
      <c r="Y625" s="125"/>
      <c r="Z625" s="125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  <c r="AN625" s="123"/>
      <c r="AO625" s="123"/>
      <c r="AP625" s="167"/>
    </row>
    <row r="626" spans="16:42">
      <c r="P626" s="123"/>
      <c r="Q626" s="124"/>
      <c r="R626" s="123"/>
      <c r="S626" s="123"/>
      <c r="T626" s="123"/>
      <c r="U626" s="123"/>
      <c r="V626" s="123"/>
      <c r="W626" s="123"/>
      <c r="X626" s="123"/>
      <c r="Y626" s="125"/>
      <c r="Z626" s="125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  <c r="AN626" s="123"/>
      <c r="AO626" s="123"/>
      <c r="AP626" s="167"/>
    </row>
    <row r="627" spans="16:42">
      <c r="P627" s="123"/>
      <c r="Q627" s="124"/>
      <c r="R627" s="123"/>
      <c r="S627" s="123"/>
      <c r="T627" s="123"/>
      <c r="U627" s="123"/>
      <c r="V627" s="123"/>
      <c r="W627" s="123"/>
      <c r="X627" s="123"/>
      <c r="Y627" s="125"/>
      <c r="Z627" s="125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  <c r="AN627" s="123"/>
      <c r="AO627" s="123"/>
      <c r="AP627" s="167"/>
    </row>
    <row r="628" spans="16:42">
      <c r="P628" s="123"/>
      <c r="Q628" s="124"/>
      <c r="R628" s="123"/>
      <c r="S628" s="123"/>
      <c r="T628" s="123"/>
      <c r="U628" s="123"/>
      <c r="V628" s="123"/>
      <c r="W628" s="123"/>
      <c r="X628" s="123"/>
      <c r="Y628" s="125"/>
      <c r="Z628" s="125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  <c r="AN628" s="123"/>
      <c r="AO628" s="123"/>
      <c r="AP628" s="167"/>
    </row>
    <row r="629" spans="16:42">
      <c r="P629" s="123"/>
      <c r="Q629" s="124"/>
      <c r="R629" s="123"/>
      <c r="S629" s="123"/>
      <c r="T629" s="123"/>
      <c r="U629" s="123"/>
      <c r="V629" s="123"/>
      <c r="W629" s="123"/>
      <c r="X629" s="123"/>
      <c r="Y629" s="125"/>
      <c r="Z629" s="125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  <c r="AN629" s="123"/>
      <c r="AO629" s="123"/>
      <c r="AP629" s="167"/>
    </row>
    <row r="630" spans="16:42">
      <c r="P630" s="123"/>
      <c r="Q630" s="124"/>
      <c r="R630" s="123"/>
      <c r="S630" s="123"/>
      <c r="T630" s="123"/>
      <c r="U630" s="123"/>
      <c r="V630" s="123"/>
      <c r="W630" s="123"/>
      <c r="X630" s="123"/>
      <c r="Y630" s="125"/>
      <c r="Z630" s="125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  <c r="AN630" s="123"/>
      <c r="AO630" s="123"/>
      <c r="AP630" s="167"/>
    </row>
    <row r="631" spans="16:42">
      <c r="P631" s="123"/>
      <c r="Q631" s="124"/>
      <c r="R631" s="123"/>
      <c r="S631" s="123"/>
      <c r="T631" s="123"/>
      <c r="U631" s="123"/>
      <c r="V631" s="123"/>
      <c r="W631" s="123"/>
      <c r="X631" s="123"/>
      <c r="Y631" s="125"/>
      <c r="Z631" s="125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  <c r="AN631" s="123"/>
      <c r="AO631" s="123"/>
      <c r="AP631" s="167"/>
    </row>
    <row r="632" spans="16:42">
      <c r="P632" s="123"/>
      <c r="Q632" s="124"/>
      <c r="R632" s="123"/>
      <c r="S632" s="123"/>
      <c r="T632" s="123"/>
      <c r="U632" s="123"/>
      <c r="V632" s="123"/>
      <c r="W632" s="123"/>
      <c r="X632" s="123"/>
      <c r="Y632" s="125"/>
      <c r="Z632" s="125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  <c r="AN632" s="123"/>
      <c r="AO632" s="123"/>
      <c r="AP632" s="167"/>
    </row>
    <row r="633" spans="16:42">
      <c r="P633" s="123"/>
      <c r="Q633" s="124"/>
      <c r="R633" s="123"/>
      <c r="S633" s="123"/>
      <c r="T633" s="123"/>
      <c r="U633" s="123"/>
      <c r="V633" s="123"/>
      <c r="W633" s="123"/>
      <c r="X633" s="123"/>
      <c r="Y633" s="125"/>
      <c r="Z633" s="125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  <c r="AN633" s="123"/>
      <c r="AO633" s="123"/>
      <c r="AP633" s="167"/>
    </row>
    <row r="634" spans="16:42">
      <c r="P634" s="123"/>
      <c r="Q634" s="124"/>
      <c r="R634" s="123"/>
      <c r="S634" s="123"/>
      <c r="T634" s="123"/>
      <c r="U634" s="123"/>
      <c r="V634" s="123"/>
      <c r="W634" s="123"/>
      <c r="X634" s="123"/>
      <c r="Y634" s="125"/>
      <c r="Z634" s="125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  <c r="AN634" s="123"/>
      <c r="AO634" s="123"/>
      <c r="AP634" s="167"/>
    </row>
    <row r="635" spans="16:42">
      <c r="P635" s="123"/>
      <c r="Q635" s="124"/>
      <c r="R635" s="123"/>
      <c r="S635" s="123"/>
      <c r="T635" s="123"/>
      <c r="U635" s="123"/>
      <c r="V635" s="123"/>
      <c r="W635" s="123"/>
      <c r="X635" s="123"/>
      <c r="Y635" s="125"/>
      <c r="Z635" s="125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  <c r="AN635" s="123"/>
      <c r="AO635" s="123"/>
      <c r="AP635" s="167"/>
    </row>
    <row r="636" spans="16:42">
      <c r="P636" s="123"/>
      <c r="Q636" s="124"/>
      <c r="R636" s="123"/>
      <c r="S636" s="123"/>
      <c r="T636" s="123"/>
      <c r="U636" s="123"/>
      <c r="V636" s="123"/>
      <c r="W636" s="123"/>
      <c r="X636" s="123"/>
      <c r="Y636" s="125"/>
      <c r="Z636" s="125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  <c r="AN636" s="123"/>
      <c r="AO636" s="123"/>
      <c r="AP636" s="167"/>
    </row>
    <row r="637" spans="16:42">
      <c r="P637" s="123"/>
      <c r="Q637" s="124"/>
      <c r="R637" s="123"/>
      <c r="S637" s="123"/>
      <c r="T637" s="123"/>
      <c r="U637" s="123"/>
      <c r="V637" s="123"/>
      <c r="W637" s="123"/>
      <c r="X637" s="123"/>
      <c r="Y637" s="125"/>
      <c r="Z637" s="125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  <c r="AN637" s="123"/>
      <c r="AO637" s="123"/>
      <c r="AP637" s="167"/>
    </row>
    <row r="638" spans="16:42">
      <c r="P638" s="123"/>
      <c r="Q638" s="124"/>
      <c r="R638" s="123"/>
      <c r="S638" s="123"/>
      <c r="T638" s="123"/>
      <c r="U638" s="123"/>
      <c r="V638" s="123"/>
      <c r="W638" s="123"/>
      <c r="X638" s="123"/>
      <c r="Y638" s="125"/>
      <c r="Z638" s="125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  <c r="AN638" s="123"/>
      <c r="AO638" s="123"/>
      <c r="AP638" s="167"/>
    </row>
    <row r="639" spans="16:42">
      <c r="P639" s="123"/>
      <c r="Q639" s="124"/>
      <c r="R639" s="123"/>
      <c r="S639" s="123"/>
      <c r="T639" s="123"/>
      <c r="U639" s="123"/>
      <c r="V639" s="123"/>
      <c r="W639" s="123"/>
      <c r="X639" s="123"/>
      <c r="Y639" s="125"/>
      <c r="Z639" s="125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3"/>
      <c r="AP639" s="167"/>
    </row>
    <row r="640" spans="16:42">
      <c r="P640" s="123"/>
      <c r="Q640" s="124"/>
      <c r="R640" s="123"/>
      <c r="S640" s="123"/>
      <c r="T640" s="123"/>
      <c r="U640" s="123"/>
      <c r="V640" s="123"/>
      <c r="W640" s="123"/>
      <c r="X640" s="123"/>
      <c r="Y640" s="125"/>
      <c r="Z640" s="125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  <c r="AN640" s="123"/>
      <c r="AO640" s="123"/>
      <c r="AP640" s="167"/>
    </row>
    <row r="641" spans="16:42">
      <c r="P641" s="123"/>
      <c r="Q641" s="124"/>
      <c r="R641" s="123"/>
      <c r="S641" s="123"/>
      <c r="T641" s="123"/>
      <c r="U641" s="123"/>
      <c r="V641" s="123"/>
      <c r="W641" s="123"/>
      <c r="X641" s="123"/>
      <c r="Y641" s="125"/>
      <c r="Z641" s="125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  <c r="AN641" s="123"/>
      <c r="AO641" s="123"/>
      <c r="AP641" s="167"/>
    </row>
    <row r="642" spans="16:42">
      <c r="P642" s="123"/>
      <c r="Q642" s="124"/>
      <c r="R642" s="123"/>
      <c r="S642" s="123"/>
      <c r="T642" s="123"/>
      <c r="U642" s="123"/>
      <c r="V642" s="123"/>
      <c r="W642" s="123"/>
      <c r="X642" s="123"/>
      <c r="Y642" s="125"/>
      <c r="Z642" s="125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  <c r="AN642" s="123"/>
      <c r="AO642" s="123"/>
      <c r="AP642" s="167"/>
    </row>
    <row r="643" spans="16:42">
      <c r="P643" s="123"/>
      <c r="Q643" s="124"/>
      <c r="R643" s="123"/>
      <c r="S643" s="123"/>
      <c r="T643" s="123"/>
      <c r="U643" s="123"/>
      <c r="V643" s="123"/>
      <c r="W643" s="123"/>
      <c r="X643" s="123"/>
      <c r="Y643" s="125"/>
      <c r="Z643" s="125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  <c r="AN643" s="123"/>
      <c r="AO643" s="123"/>
      <c r="AP643" s="167"/>
    </row>
    <row r="644" spans="16:42">
      <c r="P644" s="123"/>
      <c r="Q644" s="124"/>
      <c r="R644" s="123"/>
      <c r="S644" s="123"/>
      <c r="T644" s="123"/>
      <c r="U644" s="123"/>
      <c r="V644" s="123"/>
      <c r="W644" s="123"/>
      <c r="X644" s="123"/>
      <c r="Y644" s="125"/>
      <c r="Z644" s="125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  <c r="AN644" s="123"/>
      <c r="AO644" s="123"/>
      <c r="AP644" s="167"/>
    </row>
    <row r="645" spans="16:42">
      <c r="P645" s="123"/>
      <c r="Q645" s="124"/>
      <c r="R645" s="123"/>
      <c r="S645" s="123"/>
      <c r="T645" s="123"/>
      <c r="U645" s="123"/>
      <c r="V645" s="123"/>
      <c r="W645" s="123"/>
      <c r="X645" s="123"/>
      <c r="Y645" s="125"/>
      <c r="Z645" s="125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  <c r="AN645" s="123"/>
      <c r="AO645" s="123"/>
      <c r="AP645" s="167"/>
    </row>
    <row r="646" spans="16:42">
      <c r="P646" s="123"/>
      <c r="Q646" s="124"/>
      <c r="R646" s="123"/>
      <c r="S646" s="123"/>
      <c r="T646" s="123"/>
      <c r="U646" s="123"/>
      <c r="V646" s="123"/>
      <c r="W646" s="123"/>
      <c r="X646" s="123"/>
      <c r="Y646" s="125"/>
      <c r="Z646" s="125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  <c r="AN646" s="123"/>
      <c r="AO646" s="123"/>
      <c r="AP646" s="167"/>
    </row>
    <row r="647" spans="16:42">
      <c r="P647" s="123"/>
      <c r="Q647" s="124"/>
      <c r="R647" s="123"/>
      <c r="S647" s="123"/>
      <c r="T647" s="123"/>
      <c r="U647" s="123"/>
      <c r="V647" s="123"/>
      <c r="W647" s="123"/>
      <c r="X647" s="123"/>
      <c r="Y647" s="125"/>
      <c r="Z647" s="125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  <c r="AN647" s="123"/>
      <c r="AO647" s="123"/>
      <c r="AP647" s="167"/>
    </row>
    <row r="648" spans="16:42">
      <c r="P648" s="123"/>
      <c r="Q648" s="124"/>
      <c r="R648" s="123"/>
      <c r="S648" s="123"/>
      <c r="T648" s="123"/>
      <c r="U648" s="123"/>
      <c r="V648" s="123"/>
      <c r="W648" s="123"/>
      <c r="X648" s="123"/>
      <c r="Y648" s="125"/>
      <c r="Z648" s="125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  <c r="AN648" s="123"/>
      <c r="AO648" s="123"/>
      <c r="AP648" s="167"/>
    </row>
    <row r="649" spans="16:42">
      <c r="P649" s="123"/>
      <c r="Q649" s="124"/>
      <c r="R649" s="123"/>
      <c r="S649" s="123"/>
      <c r="T649" s="123"/>
      <c r="U649" s="123"/>
      <c r="V649" s="123"/>
      <c r="W649" s="123"/>
      <c r="X649" s="123"/>
      <c r="Y649" s="125"/>
      <c r="Z649" s="125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  <c r="AN649" s="123"/>
      <c r="AO649" s="123"/>
      <c r="AP649" s="167"/>
    </row>
    <row r="650" spans="16:42">
      <c r="P650" s="123"/>
      <c r="Q650" s="124"/>
      <c r="R650" s="123"/>
      <c r="S650" s="123"/>
      <c r="T650" s="123"/>
      <c r="U650" s="123"/>
      <c r="V650" s="123"/>
      <c r="W650" s="123"/>
      <c r="X650" s="123"/>
      <c r="Y650" s="125"/>
      <c r="Z650" s="125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  <c r="AN650" s="123"/>
      <c r="AO650" s="123"/>
      <c r="AP650" s="167"/>
    </row>
    <row r="651" spans="16:42">
      <c r="P651" s="123"/>
      <c r="Q651" s="124"/>
      <c r="R651" s="123"/>
      <c r="S651" s="123"/>
      <c r="T651" s="123"/>
      <c r="U651" s="123"/>
      <c r="V651" s="123"/>
      <c r="W651" s="123"/>
      <c r="X651" s="123"/>
      <c r="Y651" s="125"/>
      <c r="Z651" s="125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  <c r="AN651" s="123"/>
      <c r="AO651" s="123"/>
      <c r="AP651" s="167"/>
    </row>
    <row r="652" spans="16:42">
      <c r="P652" s="123"/>
      <c r="Q652" s="124"/>
      <c r="R652" s="123"/>
      <c r="S652" s="123"/>
      <c r="T652" s="123"/>
      <c r="U652" s="123"/>
      <c r="V652" s="123"/>
      <c r="W652" s="123"/>
      <c r="X652" s="123"/>
      <c r="Y652" s="125"/>
      <c r="Z652" s="125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  <c r="AN652" s="123"/>
      <c r="AO652" s="123"/>
      <c r="AP652" s="167"/>
    </row>
    <row r="653" spans="16:42">
      <c r="P653" s="123"/>
      <c r="Q653" s="124"/>
      <c r="R653" s="123"/>
      <c r="S653" s="123"/>
      <c r="T653" s="123"/>
      <c r="U653" s="123"/>
      <c r="V653" s="123"/>
      <c r="W653" s="123"/>
      <c r="X653" s="123"/>
      <c r="Y653" s="125"/>
      <c r="Z653" s="125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  <c r="AN653" s="123"/>
      <c r="AO653" s="123"/>
      <c r="AP653" s="167"/>
    </row>
    <row r="654" spans="16:42">
      <c r="P654" s="123"/>
      <c r="Q654" s="124"/>
      <c r="R654" s="123"/>
      <c r="S654" s="123"/>
      <c r="T654" s="123"/>
      <c r="U654" s="123"/>
      <c r="V654" s="123"/>
      <c r="W654" s="123"/>
      <c r="X654" s="123"/>
      <c r="Y654" s="125"/>
      <c r="Z654" s="125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  <c r="AN654" s="123"/>
      <c r="AO654" s="123"/>
      <c r="AP654" s="167"/>
    </row>
    <row r="655" spans="16:42">
      <c r="P655" s="123"/>
      <c r="Q655" s="124"/>
      <c r="R655" s="123"/>
      <c r="S655" s="123"/>
      <c r="T655" s="123"/>
      <c r="U655" s="123"/>
      <c r="V655" s="123"/>
      <c r="W655" s="123"/>
      <c r="X655" s="123"/>
      <c r="Y655" s="125"/>
      <c r="Z655" s="125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  <c r="AN655" s="123"/>
      <c r="AO655" s="123"/>
      <c r="AP655" s="167"/>
    </row>
    <row r="656" spans="16:42">
      <c r="P656" s="123"/>
      <c r="Q656" s="124"/>
      <c r="R656" s="123"/>
      <c r="S656" s="123"/>
      <c r="T656" s="123"/>
      <c r="U656" s="123"/>
      <c r="V656" s="123"/>
      <c r="W656" s="123"/>
      <c r="X656" s="123"/>
      <c r="Y656" s="125"/>
      <c r="Z656" s="125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  <c r="AN656" s="123"/>
      <c r="AO656" s="123"/>
      <c r="AP656" s="167"/>
    </row>
    <row r="657" spans="16:42">
      <c r="P657" s="123"/>
      <c r="Q657" s="124"/>
      <c r="R657" s="123"/>
      <c r="S657" s="123"/>
      <c r="T657" s="123"/>
      <c r="U657" s="123"/>
      <c r="V657" s="123"/>
      <c r="W657" s="123"/>
      <c r="X657" s="123"/>
      <c r="Y657" s="125"/>
      <c r="Z657" s="125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  <c r="AN657" s="123"/>
      <c r="AO657" s="123"/>
      <c r="AP657" s="167"/>
    </row>
    <row r="658" spans="16:42">
      <c r="P658" s="123"/>
      <c r="Q658" s="124"/>
      <c r="R658" s="123"/>
      <c r="S658" s="123"/>
      <c r="T658" s="123"/>
      <c r="U658" s="123"/>
      <c r="V658" s="123"/>
      <c r="W658" s="123"/>
      <c r="X658" s="123"/>
      <c r="Y658" s="125"/>
      <c r="Z658" s="125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  <c r="AN658" s="123"/>
      <c r="AO658" s="123"/>
      <c r="AP658" s="167"/>
    </row>
    <row r="659" spans="16:42">
      <c r="P659" s="123"/>
      <c r="Q659" s="124"/>
      <c r="R659" s="123"/>
      <c r="S659" s="123"/>
      <c r="T659" s="123"/>
      <c r="U659" s="123"/>
      <c r="V659" s="123"/>
      <c r="W659" s="123"/>
      <c r="X659" s="123"/>
      <c r="Y659" s="125"/>
      <c r="Z659" s="125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  <c r="AN659" s="123"/>
      <c r="AO659" s="123"/>
      <c r="AP659" s="167"/>
    </row>
    <row r="660" spans="16:42">
      <c r="P660" s="123"/>
      <c r="Q660" s="124"/>
      <c r="R660" s="123"/>
      <c r="S660" s="123"/>
      <c r="T660" s="123"/>
      <c r="U660" s="123"/>
      <c r="V660" s="123"/>
      <c r="W660" s="123"/>
      <c r="X660" s="123"/>
      <c r="Y660" s="125"/>
      <c r="Z660" s="125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  <c r="AN660" s="123"/>
      <c r="AO660" s="123"/>
      <c r="AP660" s="167"/>
    </row>
    <row r="661" spans="16:42">
      <c r="P661" s="123"/>
      <c r="Q661" s="124"/>
      <c r="R661" s="123"/>
      <c r="S661" s="123"/>
      <c r="T661" s="123"/>
      <c r="U661" s="123"/>
      <c r="V661" s="123"/>
      <c r="W661" s="123"/>
      <c r="X661" s="123"/>
      <c r="Y661" s="125"/>
      <c r="Z661" s="125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  <c r="AN661" s="123"/>
      <c r="AO661" s="123"/>
      <c r="AP661" s="167"/>
    </row>
    <row r="662" spans="16:42">
      <c r="P662" s="123"/>
      <c r="Q662" s="124"/>
      <c r="R662" s="123"/>
      <c r="S662" s="123"/>
      <c r="T662" s="123"/>
      <c r="U662" s="123"/>
      <c r="V662" s="123"/>
      <c r="W662" s="123"/>
      <c r="X662" s="123"/>
      <c r="Y662" s="125"/>
      <c r="Z662" s="125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  <c r="AN662" s="123"/>
      <c r="AO662" s="123"/>
      <c r="AP662" s="167"/>
    </row>
    <row r="663" spans="16:42">
      <c r="P663" s="123"/>
      <c r="Q663" s="124"/>
      <c r="R663" s="123"/>
      <c r="S663" s="123"/>
      <c r="T663" s="123"/>
      <c r="U663" s="123"/>
      <c r="V663" s="123"/>
      <c r="W663" s="123"/>
      <c r="X663" s="123"/>
      <c r="Y663" s="125"/>
      <c r="Z663" s="125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  <c r="AN663" s="123"/>
      <c r="AO663" s="123"/>
      <c r="AP663" s="167"/>
    </row>
    <row r="664" spans="16:42">
      <c r="P664" s="123"/>
      <c r="Q664" s="124"/>
      <c r="R664" s="123"/>
      <c r="S664" s="123"/>
      <c r="T664" s="123"/>
      <c r="U664" s="123"/>
      <c r="V664" s="123"/>
      <c r="W664" s="123"/>
      <c r="X664" s="123"/>
      <c r="Y664" s="125"/>
      <c r="Z664" s="125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67"/>
    </row>
    <row r="665" spans="16:42">
      <c r="P665" s="123"/>
      <c r="Q665" s="124"/>
      <c r="R665" s="123"/>
      <c r="S665" s="123"/>
      <c r="T665" s="123"/>
      <c r="U665" s="123"/>
      <c r="V665" s="123"/>
      <c r="W665" s="123"/>
      <c r="X665" s="123"/>
      <c r="Y665" s="125"/>
      <c r="Z665" s="125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67"/>
    </row>
    <row r="666" spans="16:42">
      <c r="P666" s="123"/>
      <c r="Q666" s="124"/>
      <c r="R666" s="123"/>
      <c r="S666" s="123"/>
      <c r="T666" s="123"/>
      <c r="U666" s="123"/>
      <c r="V666" s="123"/>
      <c r="W666" s="123"/>
      <c r="X666" s="123"/>
      <c r="Y666" s="125"/>
      <c r="Z666" s="125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67"/>
    </row>
    <row r="667" spans="16:42">
      <c r="P667" s="123"/>
      <c r="Q667" s="124"/>
      <c r="R667" s="123"/>
      <c r="S667" s="123"/>
      <c r="T667" s="123"/>
      <c r="U667" s="123"/>
      <c r="V667" s="123"/>
      <c r="W667" s="123"/>
      <c r="X667" s="123"/>
      <c r="Y667" s="125"/>
      <c r="Z667" s="125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67"/>
    </row>
    <row r="668" spans="16:42">
      <c r="P668" s="123"/>
      <c r="Q668" s="124"/>
      <c r="R668" s="123"/>
      <c r="S668" s="123"/>
      <c r="T668" s="123"/>
      <c r="U668" s="123"/>
      <c r="V668" s="123"/>
      <c r="W668" s="123"/>
      <c r="X668" s="123"/>
      <c r="Y668" s="125"/>
      <c r="Z668" s="125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67"/>
    </row>
    <row r="669" spans="16:42">
      <c r="P669" s="123"/>
      <c r="Q669" s="124"/>
      <c r="R669" s="123"/>
      <c r="S669" s="123"/>
      <c r="T669" s="123"/>
      <c r="U669" s="123"/>
      <c r="V669" s="123"/>
      <c r="W669" s="123"/>
      <c r="X669" s="123"/>
      <c r="Y669" s="125"/>
      <c r="Z669" s="125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67"/>
    </row>
    <row r="670" spans="16:42">
      <c r="P670" s="123"/>
      <c r="Q670" s="124"/>
      <c r="R670" s="123"/>
      <c r="S670" s="123"/>
      <c r="T670" s="123"/>
      <c r="U670" s="123"/>
      <c r="V670" s="123"/>
      <c r="W670" s="123"/>
      <c r="X670" s="123"/>
      <c r="Y670" s="125"/>
      <c r="Z670" s="125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  <c r="AN670" s="123"/>
      <c r="AO670" s="123"/>
      <c r="AP670" s="167"/>
    </row>
    <row r="671" spans="16:42">
      <c r="P671" s="123"/>
      <c r="Q671" s="124"/>
      <c r="R671" s="123"/>
      <c r="S671" s="123"/>
      <c r="T671" s="123"/>
      <c r="U671" s="123"/>
      <c r="V671" s="123"/>
      <c r="W671" s="123"/>
      <c r="X671" s="123"/>
      <c r="Y671" s="125"/>
      <c r="Z671" s="125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  <c r="AN671" s="123"/>
      <c r="AO671" s="123"/>
      <c r="AP671" s="167"/>
    </row>
    <row r="672" spans="16:42">
      <c r="P672" s="123"/>
      <c r="Q672" s="124"/>
      <c r="R672" s="123"/>
      <c r="S672" s="123"/>
      <c r="T672" s="123"/>
      <c r="U672" s="123"/>
      <c r="V672" s="123"/>
      <c r="W672" s="123"/>
      <c r="X672" s="123"/>
      <c r="Y672" s="125"/>
      <c r="Z672" s="125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  <c r="AN672" s="123"/>
      <c r="AO672" s="123"/>
      <c r="AP672" s="167"/>
    </row>
    <row r="673" spans="16:42">
      <c r="P673" s="123"/>
      <c r="Q673" s="124"/>
      <c r="R673" s="123"/>
      <c r="S673" s="123"/>
      <c r="T673" s="123"/>
      <c r="U673" s="123"/>
      <c r="V673" s="123"/>
      <c r="W673" s="123"/>
      <c r="X673" s="123"/>
      <c r="Y673" s="125"/>
      <c r="Z673" s="125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67"/>
    </row>
    <row r="674" spans="16:42">
      <c r="P674" s="123"/>
      <c r="Q674" s="124"/>
      <c r="R674" s="123"/>
      <c r="S674" s="123"/>
      <c r="T674" s="123"/>
      <c r="U674" s="123"/>
      <c r="V674" s="123"/>
      <c r="W674" s="123"/>
      <c r="X674" s="123"/>
      <c r="Y674" s="125"/>
      <c r="Z674" s="125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67"/>
    </row>
    <row r="675" spans="16:42">
      <c r="P675" s="123"/>
      <c r="Q675" s="124"/>
      <c r="R675" s="123"/>
      <c r="S675" s="123"/>
      <c r="T675" s="123"/>
      <c r="U675" s="123"/>
      <c r="V675" s="123"/>
      <c r="W675" s="123"/>
      <c r="X675" s="123"/>
      <c r="Y675" s="125"/>
      <c r="Z675" s="125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67"/>
    </row>
    <row r="676" spans="16:42">
      <c r="P676" s="123"/>
      <c r="Q676" s="124"/>
      <c r="R676" s="123"/>
      <c r="S676" s="123"/>
      <c r="T676" s="123"/>
      <c r="U676" s="123"/>
      <c r="V676" s="123"/>
      <c r="W676" s="123"/>
      <c r="X676" s="123"/>
      <c r="Y676" s="125"/>
      <c r="Z676" s="125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67"/>
    </row>
    <row r="677" spans="16:42">
      <c r="P677" s="123"/>
      <c r="Q677" s="124"/>
      <c r="R677" s="123"/>
      <c r="S677" s="123"/>
      <c r="T677" s="123"/>
      <c r="U677" s="123"/>
      <c r="V677" s="123"/>
      <c r="W677" s="123"/>
      <c r="X677" s="123"/>
      <c r="Y677" s="125"/>
      <c r="Z677" s="125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67"/>
    </row>
    <row r="678" spans="16:42">
      <c r="P678" s="123"/>
      <c r="Q678" s="124"/>
      <c r="R678" s="123"/>
      <c r="S678" s="123"/>
      <c r="T678" s="123"/>
      <c r="U678" s="123"/>
      <c r="V678" s="123"/>
      <c r="W678" s="123"/>
      <c r="X678" s="123"/>
      <c r="Y678" s="125"/>
      <c r="Z678" s="125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67"/>
    </row>
    <row r="679" spans="16:42">
      <c r="P679" s="123"/>
      <c r="Q679" s="124"/>
      <c r="R679" s="123"/>
      <c r="S679" s="123"/>
      <c r="T679" s="123"/>
      <c r="U679" s="123"/>
      <c r="V679" s="123"/>
      <c r="W679" s="123"/>
      <c r="X679" s="123"/>
      <c r="Y679" s="125"/>
      <c r="Z679" s="125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67"/>
    </row>
    <row r="680" spans="16:42">
      <c r="P680" s="123"/>
      <c r="Q680" s="124"/>
      <c r="R680" s="123"/>
      <c r="S680" s="123"/>
      <c r="T680" s="123"/>
      <c r="U680" s="123"/>
      <c r="V680" s="123"/>
      <c r="W680" s="123"/>
      <c r="X680" s="123"/>
      <c r="Y680" s="125"/>
      <c r="Z680" s="125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67"/>
    </row>
    <row r="681" spans="16:42">
      <c r="P681" s="123"/>
      <c r="Q681" s="124"/>
      <c r="R681" s="123"/>
      <c r="S681" s="123"/>
      <c r="T681" s="123"/>
      <c r="U681" s="123"/>
      <c r="V681" s="123"/>
      <c r="W681" s="123"/>
      <c r="X681" s="123"/>
      <c r="Y681" s="125"/>
      <c r="Z681" s="125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67"/>
    </row>
    <row r="682" spans="16:42">
      <c r="P682" s="123"/>
      <c r="Q682" s="124"/>
      <c r="R682" s="123"/>
      <c r="S682" s="123"/>
      <c r="T682" s="123"/>
      <c r="U682" s="123"/>
      <c r="V682" s="123"/>
      <c r="W682" s="123"/>
      <c r="X682" s="123"/>
      <c r="Y682" s="125"/>
      <c r="Z682" s="125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67"/>
    </row>
    <row r="683" spans="16:42">
      <c r="P683" s="123"/>
      <c r="Q683" s="124"/>
      <c r="R683" s="123"/>
      <c r="S683" s="123"/>
      <c r="T683" s="123"/>
      <c r="U683" s="123"/>
      <c r="V683" s="123"/>
      <c r="W683" s="123"/>
      <c r="X683" s="123"/>
      <c r="Y683" s="125"/>
      <c r="Z683" s="125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67"/>
    </row>
    <row r="684" spans="16:42">
      <c r="P684" s="123"/>
      <c r="Q684" s="124"/>
      <c r="R684" s="123"/>
      <c r="S684" s="123"/>
      <c r="T684" s="123"/>
      <c r="U684" s="123"/>
      <c r="V684" s="123"/>
      <c r="W684" s="123"/>
      <c r="X684" s="123"/>
      <c r="Y684" s="125"/>
      <c r="Z684" s="125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67"/>
    </row>
    <row r="685" spans="16:42">
      <c r="P685" s="123"/>
      <c r="Q685" s="124"/>
      <c r="R685" s="123"/>
      <c r="S685" s="123"/>
      <c r="T685" s="123"/>
      <c r="U685" s="123"/>
      <c r="V685" s="123"/>
      <c r="W685" s="123"/>
      <c r="X685" s="123"/>
      <c r="Y685" s="125"/>
      <c r="Z685" s="125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67"/>
    </row>
    <row r="686" spans="16:42">
      <c r="P686" s="123"/>
      <c r="Q686" s="124"/>
      <c r="R686" s="123"/>
      <c r="S686" s="123"/>
      <c r="T686" s="123"/>
      <c r="U686" s="123"/>
      <c r="V686" s="123"/>
      <c r="W686" s="123"/>
      <c r="X686" s="123"/>
      <c r="Y686" s="125"/>
      <c r="Z686" s="125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67"/>
    </row>
    <row r="687" spans="16:42">
      <c r="P687" s="123"/>
      <c r="Q687" s="124"/>
      <c r="R687" s="123"/>
      <c r="S687" s="123"/>
      <c r="T687" s="123"/>
      <c r="U687" s="123"/>
      <c r="V687" s="123"/>
      <c r="W687" s="123"/>
      <c r="X687" s="123"/>
      <c r="Y687" s="125"/>
      <c r="Z687" s="125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67"/>
    </row>
    <row r="688" spans="16:42">
      <c r="P688" s="123"/>
      <c r="Q688" s="124"/>
      <c r="R688" s="123"/>
      <c r="S688" s="123"/>
      <c r="T688" s="123"/>
      <c r="U688" s="123"/>
      <c r="V688" s="123"/>
      <c r="W688" s="123"/>
      <c r="X688" s="123"/>
      <c r="Y688" s="125"/>
      <c r="Z688" s="125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67"/>
    </row>
    <row r="689" spans="16:42">
      <c r="P689" s="123"/>
      <c r="Q689" s="124"/>
      <c r="R689" s="123"/>
      <c r="S689" s="123"/>
      <c r="T689" s="123"/>
      <c r="U689" s="123"/>
      <c r="V689" s="123"/>
      <c r="W689" s="123"/>
      <c r="X689" s="123"/>
      <c r="Y689" s="125"/>
      <c r="Z689" s="125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  <c r="AN689" s="123"/>
      <c r="AO689" s="123"/>
      <c r="AP689" s="167"/>
    </row>
    <row r="690" spans="16:42">
      <c r="P690" s="123"/>
      <c r="Q690" s="124"/>
      <c r="R690" s="123"/>
      <c r="S690" s="123"/>
      <c r="T690" s="123"/>
      <c r="U690" s="123"/>
      <c r="V690" s="123"/>
      <c r="W690" s="123"/>
      <c r="X690" s="123"/>
      <c r="Y690" s="125"/>
      <c r="Z690" s="125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  <c r="AN690" s="123"/>
      <c r="AO690" s="123"/>
      <c r="AP690" s="167"/>
    </row>
    <row r="691" spans="16:42">
      <c r="P691" s="123"/>
      <c r="Q691" s="124"/>
      <c r="R691" s="123"/>
      <c r="S691" s="123"/>
      <c r="T691" s="123"/>
      <c r="U691" s="123"/>
      <c r="V691" s="123"/>
      <c r="W691" s="123"/>
      <c r="X691" s="123"/>
      <c r="Y691" s="125"/>
      <c r="Z691" s="125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  <c r="AN691" s="123"/>
      <c r="AO691" s="123"/>
      <c r="AP691" s="167"/>
    </row>
    <row r="692" spans="16:42">
      <c r="P692" s="123"/>
      <c r="Q692" s="124"/>
      <c r="R692" s="123"/>
      <c r="S692" s="123"/>
      <c r="T692" s="123"/>
      <c r="U692" s="123"/>
      <c r="V692" s="123"/>
      <c r="W692" s="123"/>
      <c r="X692" s="123"/>
      <c r="Y692" s="125"/>
      <c r="Z692" s="125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  <c r="AN692" s="123"/>
      <c r="AO692" s="123"/>
      <c r="AP692" s="167"/>
    </row>
    <row r="693" spans="16:42">
      <c r="P693" s="123"/>
      <c r="Q693" s="124"/>
      <c r="R693" s="123"/>
      <c r="S693" s="123"/>
      <c r="T693" s="123"/>
      <c r="U693" s="123"/>
      <c r="V693" s="123"/>
      <c r="W693" s="123"/>
      <c r="X693" s="123"/>
      <c r="Y693" s="125"/>
      <c r="Z693" s="125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  <c r="AN693" s="123"/>
      <c r="AO693" s="123"/>
      <c r="AP693" s="167"/>
    </row>
    <row r="694" spans="16:42">
      <c r="P694" s="123"/>
      <c r="Q694" s="124"/>
      <c r="R694" s="123"/>
      <c r="S694" s="123"/>
      <c r="T694" s="123"/>
      <c r="U694" s="123"/>
      <c r="V694" s="123"/>
      <c r="W694" s="123"/>
      <c r="X694" s="123"/>
      <c r="Y694" s="125"/>
      <c r="Z694" s="125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  <c r="AN694" s="123"/>
      <c r="AO694" s="123"/>
      <c r="AP694" s="167"/>
    </row>
    <row r="695" spans="16:42">
      <c r="P695" s="123"/>
      <c r="Q695" s="124"/>
      <c r="R695" s="123"/>
      <c r="S695" s="123"/>
      <c r="T695" s="123"/>
      <c r="U695" s="123"/>
      <c r="V695" s="123"/>
      <c r="W695" s="123"/>
      <c r="X695" s="123"/>
      <c r="Y695" s="125"/>
      <c r="Z695" s="125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  <c r="AN695" s="123"/>
      <c r="AO695" s="123"/>
      <c r="AP695" s="167"/>
    </row>
    <row r="696" spans="16:42">
      <c r="P696" s="123"/>
      <c r="Q696" s="124"/>
      <c r="R696" s="123"/>
      <c r="S696" s="123"/>
      <c r="T696" s="123"/>
      <c r="U696" s="123"/>
      <c r="V696" s="123"/>
      <c r="W696" s="123"/>
      <c r="X696" s="123"/>
      <c r="Y696" s="125"/>
      <c r="Z696" s="125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  <c r="AN696" s="123"/>
      <c r="AO696" s="123"/>
      <c r="AP696" s="167"/>
    </row>
    <row r="697" spans="16:42">
      <c r="P697" s="123"/>
      <c r="Q697" s="124"/>
      <c r="R697" s="123"/>
      <c r="S697" s="123"/>
      <c r="T697" s="123"/>
      <c r="U697" s="123"/>
      <c r="V697" s="123"/>
      <c r="W697" s="123"/>
      <c r="X697" s="123"/>
      <c r="Y697" s="125"/>
      <c r="Z697" s="125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  <c r="AN697" s="123"/>
      <c r="AO697" s="123"/>
      <c r="AP697" s="167"/>
    </row>
    <row r="698" spans="16:42">
      <c r="P698" s="123"/>
      <c r="Q698" s="124"/>
      <c r="R698" s="123"/>
      <c r="S698" s="123"/>
      <c r="T698" s="123"/>
      <c r="U698" s="123"/>
      <c r="V698" s="123"/>
      <c r="W698" s="123"/>
      <c r="X698" s="123"/>
      <c r="Y698" s="125"/>
      <c r="Z698" s="125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  <c r="AN698" s="123"/>
      <c r="AO698" s="123"/>
      <c r="AP698" s="167"/>
    </row>
    <row r="699" spans="16:42">
      <c r="P699" s="123"/>
      <c r="Q699" s="124"/>
      <c r="R699" s="123"/>
      <c r="S699" s="123"/>
      <c r="T699" s="123"/>
      <c r="U699" s="123"/>
      <c r="V699" s="123"/>
      <c r="W699" s="123"/>
      <c r="X699" s="123"/>
      <c r="Y699" s="125"/>
      <c r="Z699" s="125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  <c r="AN699" s="123"/>
      <c r="AO699" s="123"/>
      <c r="AP699" s="167"/>
    </row>
    <row r="700" spans="16:42">
      <c r="P700" s="123"/>
      <c r="Q700" s="124"/>
      <c r="R700" s="123"/>
      <c r="S700" s="123"/>
      <c r="T700" s="123"/>
      <c r="U700" s="123"/>
      <c r="V700" s="123"/>
      <c r="W700" s="123"/>
      <c r="X700" s="123"/>
      <c r="Y700" s="125"/>
      <c r="Z700" s="125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  <c r="AN700" s="123"/>
      <c r="AO700" s="123"/>
      <c r="AP700" s="167"/>
    </row>
    <row r="701" spans="16:42">
      <c r="P701" s="123"/>
      <c r="Q701" s="124"/>
      <c r="R701" s="123"/>
      <c r="S701" s="123"/>
      <c r="T701" s="123"/>
      <c r="U701" s="123"/>
      <c r="V701" s="123"/>
      <c r="W701" s="123"/>
      <c r="X701" s="123"/>
      <c r="Y701" s="125"/>
      <c r="Z701" s="125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  <c r="AN701" s="123"/>
      <c r="AO701" s="123"/>
      <c r="AP701" s="167"/>
    </row>
    <row r="702" spans="16:42">
      <c r="P702" s="123"/>
      <c r="Q702" s="124"/>
      <c r="R702" s="123"/>
      <c r="S702" s="123"/>
      <c r="T702" s="123"/>
      <c r="U702" s="123"/>
      <c r="V702" s="123"/>
      <c r="W702" s="123"/>
      <c r="X702" s="123"/>
      <c r="Y702" s="125"/>
      <c r="Z702" s="125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  <c r="AN702" s="123"/>
      <c r="AO702" s="123"/>
      <c r="AP702" s="167"/>
    </row>
    <row r="703" spans="16:42">
      <c r="P703" s="123"/>
      <c r="Q703" s="124"/>
      <c r="R703" s="123"/>
      <c r="S703" s="123"/>
      <c r="T703" s="123"/>
      <c r="U703" s="123"/>
      <c r="V703" s="123"/>
      <c r="W703" s="123"/>
      <c r="X703" s="123"/>
      <c r="Y703" s="125"/>
      <c r="Z703" s="125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  <c r="AN703" s="123"/>
      <c r="AO703" s="123"/>
      <c r="AP703" s="167"/>
    </row>
    <row r="704" spans="16:42">
      <c r="P704" s="123"/>
      <c r="Q704" s="124"/>
      <c r="R704" s="123"/>
      <c r="S704" s="123"/>
      <c r="T704" s="123"/>
      <c r="U704" s="123"/>
      <c r="V704" s="123"/>
      <c r="W704" s="123"/>
      <c r="X704" s="123"/>
      <c r="Y704" s="125"/>
      <c r="Z704" s="125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  <c r="AN704" s="123"/>
      <c r="AO704" s="123"/>
      <c r="AP704" s="167"/>
    </row>
    <row r="705" spans="16:42">
      <c r="P705" s="123"/>
      <c r="Q705" s="124"/>
      <c r="R705" s="123"/>
      <c r="S705" s="123"/>
      <c r="T705" s="123"/>
      <c r="U705" s="123"/>
      <c r="V705" s="123"/>
      <c r="W705" s="123"/>
      <c r="X705" s="123"/>
      <c r="Y705" s="125"/>
      <c r="Z705" s="125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  <c r="AN705" s="123"/>
      <c r="AO705" s="123"/>
      <c r="AP705" s="167"/>
    </row>
    <row r="706" spans="16:42">
      <c r="P706" s="123"/>
      <c r="Q706" s="124"/>
      <c r="R706" s="123"/>
      <c r="S706" s="123"/>
      <c r="T706" s="123"/>
      <c r="U706" s="123"/>
      <c r="V706" s="123"/>
      <c r="W706" s="123"/>
      <c r="X706" s="123"/>
      <c r="Y706" s="125"/>
      <c r="Z706" s="125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  <c r="AN706" s="123"/>
      <c r="AO706" s="123"/>
      <c r="AP706" s="167"/>
    </row>
    <row r="707" spans="16:42">
      <c r="P707" s="123"/>
      <c r="Q707" s="124"/>
      <c r="R707" s="123"/>
      <c r="S707" s="123"/>
      <c r="T707" s="123"/>
      <c r="U707" s="123"/>
      <c r="V707" s="123"/>
      <c r="W707" s="123"/>
      <c r="X707" s="123"/>
      <c r="Y707" s="125"/>
      <c r="Z707" s="125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  <c r="AN707" s="123"/>
      <c r="AO707" s="123"/>
      <c r="AP707" s="167"/>
    </row>
    <row r="708" spans="16:42">
      <c r="P708" s="123"/>
      <c r="Q708" s="124"/>
      <c r="R708" s="123"/>
      <c r="S708" s="123"/>
      <c r="T708" s="123"/>
      <c r="U708" s="123"/>
      <c r="V708" s="123"/>
      <c r="W708" s="123"/>
      <c r="X708" s="123"/>
      <c r="Y708" s="125"/>
      <c r="Z708" s="125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123"/>
      <c r="AP708" s="167"/>
    </row>
    <row r="709" spans="16:42">
      <c r="P709" s="123"/>
      <c r="Q709" s="124"/>
      <c r="R709" s="123"/>
      <c r="S709" s="123"/>
      <c r="T709" s="123"/>
      <c r="U709" s="123"/>
      <c r="V709" s="123"/>
      <c r="W709" s="123"/>
      <c r="X709" s="123"/>
      <c r="Y709" s="125"/>
      <c r="Z709" s="125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  <c r="AN709" s="123"/>
      <c r="AO709" s="123"/>
      <c r="AP709" s="167"/>
    </row>
    <row r="710" spans="16:42">
      <c r="P710" s="123"/>
      <c r="Q710" s="124"/>
      <c r="R710" s="123"/>
      <c r="S710" s="123"/>
      <c r="T710" s="123"/>
      <c r="U710" s="123"/>
      <c r="V710" s="123"/>
      <c r="W710" s="123"/>
      <c r="X710" s="123"/>
      <c r="Y710" s="125"/>
      <c r="Z710" s="125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  <c r="AN710" s="123"/>
      <c r="AO710" s="123"/>
      <c r="AP710" s="167"/>
    </row>
    <row r="711" spans="16:42">
      <c r="P711" s="123"/>
      <c r="Q711" s="124"/>
      <c r="R711" s="123"/>
      <c r="S711" s="123"/>
      <c r="T711" s="123"/>
      <c r="U711" s="123"/>
      <c r="V711" s="123"/>
      <c r="W711" s="123"/>
      <c r="X711" s="123"/>
      <c r="Y711" s="125"/>
      <c r="Z711" s="125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  <c r="AN711" s="123"/>
      <c r="AO711" s="123"/>
      <c r="AP711" s="167"/>
    </row>
    <row r="712" spans="16:42">
      <c r="P712" s="123"/>
      <c r="Q712" s="124"/>
      <c r="R712" s="123"/>
      <c r="S712" s="123"/>
      <c r="T712" s="123"/>
      <c r="U712" s="123"/>
      <c r="V712" s="123"/>
      <c r="W712" s="123"/>
      <c r="X712" s="123"/>
      <c r="Y712" s="125"/>
      <c r="Z712" s="125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  <c r="AN712" s="123"/>
      <c r="AO712" s="123"/>
      <c r="AP712" s="167"/>
    </row>
    <row r="713" spans="16:42">
      <c r="P713" s="123"/>
      <c r="Q713" s="124"/>
      <c r="R713" s="123"/>
      <c r="S713" s="123"/>
      <c r="T713" s="123"/>
      <c r="U713" s="123"/>
      <c r="V713" s="123"/>
      <c r="W713" s="123"/>
      <c r="X713" s="123"/>
      <c r="Y713" s="125"/>
      <c r="Z713" s="125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  <c r="AN713" s="123"/>
      <c r="AO713" s="123"/>
      <c r="AP713" s="167"/>
    </row>
    <row r="714" spans="16:42">
      <c r="P714" s="123"/>
      <c r="Q714" s="124"/>
      <c r="R714" s="123"/>
      <c r="S714" s="123"/>
      <c r="T714" s="123"/>
      <c r="U714" s="123"/>
      <c r="V714" s="123"/>
      <c r="W714" s="123"/>
      <c r="X714" s="123"/>
      <c r="Y714" s="125"/>
      <c r="Z714" s="125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123"/>
      <c r="AP714" s="167"/>
    </row>
    <row r="715" spans="16:42">
      <c r="P715" s="123"/>
      <c r="Q715" s="124"/>
      <c r="R715" s="123"/>
      <c r="S715" s="123"/>
      <c r="T715" s="123"/>
      <c r="U715" s="123"/>
      <c r="V715" s="123"/>
      <c r="W715" s="123"/>
      <c r="X715" s="123"/>
      <c r="Y715" s="125"/>
      <c r="Z715" s="125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  <c r="AN715" s="123"/>
      <c r="AO715" s="123"/>
      <c r="AP715" s="167"/>
    </row>
    <row r="716" spans="16:42">
      <c r="P716" s="123"/>
      <c r="Q716" s="124"/>
      <c r="R716" s="123"/>
      <c r="S716" s="123"/>
      <c r="T716" s="123"/>
      <c r="U716" s="123"/>
      <c r="V716" s="123"/>
      <c r="W716" s="123"/>
      <c r="X716" s="123"/>
      <c r="Y716" s="125"/>
      <c r="Z716" s="125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  <c r="AN716" s="123"/>
      <c r="AO716" s="123"/>
      <c r="AP716" s="167"/>
    </row>
    <row r="717" spans="16:42">
      <c r="P717" s="123"/>
      <c r="Q717" s="124"/>
      <c r="R717" s="123"/>
      <c r="S717" s="123"/>
      <c r="T717" s="123"/>
      <c r="U717" s="123"/>
      <c r="V717" s="123"/>
      <c r="W717" s="123"/>
      <c r="X717" s="123"/>
      <c r="Y717" s="125"/>
      <c r="Z717" s="125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  <c r="AN717" s="123"/>
      <c r="AO717" s="123"/>
      <c r="AP717" s="167"/>
    </row>
    <row r="718" spans="16:42">
      <c r="P718" s="123"/>
      <c r="Q718" s="124"/>
      <c r="R718" s="123"/>
      <c r="S718" s="123"/>
      <c r="T718" s="123"/>
      <c r="U718" s="123"/>
      <c r="V718" s="123"/>
      <c r="W718" s="123"/>
      <c r="X718" s="123"/>
      <c r="Y718" s="125"/>
      <c r="Z718" s="125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  <c r="AN718" s="123"/>
      <c r="AO718" s="123"/>
      <c r="AP718" s="167"/>
    </row>
    <row r="719" spans="16:42">
      <c r="P719" s="123"/>
      <c r="Q719" s="124"/>
      <c r="R719" s="123"/>
      <c r="S719" s="123"/>
      <c r="T719" s="123"/>
      <c r="U719" s="123"/>
      <c r="V719" s="123"/>
      <c r="W719" s="123"/>
      <c r="X719" s="123"/>
      <c r="Y719" s="125"/>
      <c r="Z719" s="125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  <c r="AN719" s="123"/>
      <c r="AO719" s="123"/>
      <c r="AP719" s="167"/>
    </row>
    <row r="720" spans="16:42">
      <c r="P720" s="123"/>
      <c r="Q720" s="124"/>
      <c r="R720" s="123"/>
      <c r="S720" s="123"/>
      <c r="T720" s="123"/>
      <c r="U720" s="123"/>
      <c r="V720" s="123"/>
      <c r="W720" s="123"/>
      <c r="X720" s="123"/>
      <c r="Y720" s="125"/>
      <c r="Z720" s="125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123"/>
      <c r="AP720" s="167"/>
    </row>
    <row r="721" spans="16:42">
      <c r="P721" s="123"/>
      <c r="Q721" s="124"/>
      <c r="R721" s="123"/>
      <c r="S721" s="123"/>
      <c r="T721" s="123"/>
      <c r="U721" s="123"/>
      <c r="V721" s="123"/>
      <c r="W721" s="123"/>
      <c r="X721" s="123"/>
      <c r="Y721" s="125"/>
      <c r="Z721" s="125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  <c r="AN721" s="123"/>
      <c r="AO721" s="123"/>
      <c r="AP721" s="167"/>
    </row>
    <row r="722" spans="16:42">
      <c r="P722" s="123"/>
      <c r="Q722" s="124"/>
      <c r="R722" s="123"/>
      <c r="S722" s="123"/>
      <c r="T722" s="123"/>
      <c r="U722" s="123"/>
      <c r="V722" s="123"/>
      <c r="W722" s="123"/>
      <c r="X722" s="123"/>
      <c r="Y722" s="125"/>
      <c r="Z722" s="125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  <c r="AN722" s="123"/>
      <c r="AO722" s="123"/>
      <c r="AP722" s="167"/>
    </row>
    <row r="723" spans="16:42">
      <c r="P723" s="123"/>
      <c r="Q723" s="124"/>
      <c r="R723" s="123"/>
      <c r="S723" s="123"/>
      <c r="T723" s="123"/>
      <c r="U723" s="123"/>
      <c r="V723" s="123"/>
      <c r="W723" s="123"/>
      <c r="X723" s="123"/>
      <c r="Y723" s="125"/>
      <c r="Z723" s="125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  <c r="AN723" s="123"/>
      <c r="AO723" s="123"/>
      <c r="AP723" s="167"/>
    </row>
    <row r="724" spans="16:42">
      <c r="P724" s="123"/>
      <c r="Q724" s="124"/>
      <c r="R724" s="123"/>
      <c r="S724" s="123"/>
      <c r="T724" s="123"/>
      <c r="U724" s="123"/>
      <c r="V724" s="123"/>
      <c r="W724" s="123"/>
      <c r="X724" s="123"/>
      <c r="Y724" s="125"/>
      <c r="Z724" s="125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  <c r="AN724" s="123"/>
      <c r="AO724" s="123"/>
      <c r="AP724" s="167"/>
    </row>
    <row r="725" spans="16:42">
      <c r="P725" s="123"/>
      <c r="Q725" s="124"/>
      <c r="R725" s="123"/>
      <c r="S725" s="123"/>
      <c r="T725" s="123"/>
      <c r="U725" s="123"/>
      <c r="V725" s="123"/>
      <c r="W725" s="123"/>
      <c r="X725" s="123"/>
      <c r="Y725" s="125"/>
      <c r="Z725" s="125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  <c r="AN725" s="123"/>
      <c r="AO725" s="123"/>
      <c r="AP725" s="167"/>
    </row>
    <row r="726" spans="16:42">
      <c r="P726" s="123"/>
      <c r="Q726" s="124"/>
      <c r="R726" s="123"/>
      <c r="S726" s="123"/>
      <c r="T726" s="123"/>
      <c r="U726" s="123"/>
      <c r="V726" s="123"/>
      <c r="W726" s="123"/>
      <c r="X726" s="123"/>
      <c r="Y726" s="125"/>
      <c r="Z726" s="125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  <c r="AN726" s="123"/>
      <c r="AO726" s="123"/>
      <c r="AP726" s="167"/>
    </row>
    <row r="727" spans="16:42">
      <c r="P727" s="123"/>
      <c r="Q727" s="124"/>
      <c r="R727" s="123"/>
      <c r="S727" s="123"/>
      <c r="T727" s="123"/>
      <c r="U727" s="123"/>
      <c r="V727" s="123"/>
      <c r="W727" s="123"/>
      <c r="X727" s="123"/>
      <c r="Y727" s="125"/>
      <c r="Z727" s="125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  <c r="AN727" s="123"/>
      <c r="AO727" s="123"/>
      <c r="AP727" s="167"/>
    </row>
    <row r="728" spans="16:42">
      <c r="P728" s="123"/>
      <c r="Q728" s="124"/>
      <c r="R728" s="123"/>
      <c r="S728" s="123"/>
      <c r="T728" s="123"/>
      <c r="U728" s="123"/>
      <c r="V728" s="123"/>
      <c r="W728" s="123"/>
      <c r="X728" s="123"/>
      <c r="Y728" s="125"/>
      <c r="Z728" s="125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  <c r="AN728" s="123"/>
      <c r="AO728" s="123"/>
      <c r="AP728" s="167"/>
    </row>
    <row r="729" spans="16:42">
      <c r="P729" s="123"/>
      <c r="Q729" s="124"/>
      <c r="R729" s="123"/>
      <c r="S729" s="123"/>
      <c r="T729" s="123"/>
      <c r="U729" s="123"/>
      <c r="V729" s="123"/>
      <c r="W729" s="123"/>
      <c r="X729" s="123"/>
      <c r="Y729" s="125"/>
      <c r="Z729" s="125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  <c r="AN729" s="123"/>
      <c r="AO729" s="123"/>
      <c r="AP729" s="167"/>
    </row>
    <row r="730" spans="16:42">
      <c r="P730" s="123"/>
      <c r="Q730" s="124"/>
      <c r="R730" s="123"/>
      <c r="S730" s="123"/>
      <c r="T730" s="123"/>
      <c r="U730" s="123"/>
      <c r="V730" s="123"/>
      <c r="W730" s="123"/>
      <c r="X730" s="123"/>
      <c r="Y730" s="125"/>
      <c r="Z730" s="125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  <c r="AN730" s="123"/>
      <c r="AO730" s="123"/>
      <c r="AP730" s="167"/>
    </row>
    <row r="731" spans="16:42">
      <c r="P731" s="123"/>
      <c r="Q731" s="124"/>
      <c r="R731" s="123"/>
      <c r="S731" s="123"/>
      <c r="T731" s="123"/>
      <c r="U731" s="123"/>
      <c r="V731" s="123"/>
      <c r="W731" s="123"/>
      <c r="X731" s="123"/>
      <c r="Y731" s="125"/>
      <c r="Z731" s="125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  <c r="AN731" s="123"/>
      <c r="AO731" s="123"/>
      <c r="AP731" s="167"/>
    </row>
    <row r="732" spans="16:42">
      <c r="P732" s="123"/>
      <c r="Q732" s="124"/>
      <c r="R732" s="123"/>
      <c r="S732" s="123"/>
      <c r="T732" s="123"/>
      <c r="U732" s="123"/>
      <c r="V732" s="123"/>
      <c r="W732" s="123"/>
      <c r="X732" s="123"/>
      <c r="Y732" s="125"/>
      <c r="Z732" s="125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  <c r="AN732" s="123"/>
      <c r="AO732" s="123"/>
      <c r="AP732" s="167"/>
    </row>
    <row r="733" spans="16:42">
      <c r="P733" s="123"/>
      <c r="Q733" s="124"/>
      <c r="R733" s="123"/>
      <c r="S733" s="123"/>
      <c r="T733" s="123"/>
      <c r="U733" s="123"/>
      <c r="V733" s="123"/>
      <c r="W733" s="123"/>
      <c r="X733" s="123"/>
      <c r="Y733" s="125"/>
      <c r="Z733" s="125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  <c r="AN733" s="123"/>
      <c r="AO733" s="123"/>
      <c r="AP733" s="167"/>
    </row>
    <row r="734" spans="16:42">
      <c r="P734" s="123"/>
      <c r="Q734" s="124"/>
      <c r="R734" s="123"/>
      <c r="S734" s="123"/>
      <c r="T734" s="123"/>
      <c r="U734" s="123"/>
      <c r="V734" s="123"/>
      <c r="W734" s="123"/>
      <c r="X734" s="123"/>
      <c r="Y734" s="125"/>
      <c r="Z734" s="125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  <c r="AN734" s="123"/>
      <c r="AO734" s="123"/>
      <c r="AP734" s="167"/>
    </row>
    <row r="735" spans="16:42">
      <c r="P735" s="123"/>
      <c r="Q735" s="124"/>
      <c r="R735" s="123"/>
      <c r="S735" s="123"/>
      <c r="T735" s="123"/>
      <c r="U735" s="123"/>
      <c r="V735" s="123"/>
      <c r="W735" s="123"/>
      <c r="X735" s="123"/>
      <c r="Y735" s="125"/>
      <c r="Z735" s="125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  <c r="AN735" s="123"/>
      <c r="AO735" s="123"/>
      <c r="AP735" s="167"/>
    </row>
    <row r="736" spans="16:42">
      <c r="P736" s="123"/>
      <c r="Q736" s="124"/>
      <c r="R736" s="123"/>
      <c r="S736" s="123"/>
      <c r="T736" s="123"/>
      <c r="U736" s="123"/>
      <c r="V736" s="123"/>
      <c r="W736" s="123"/>
      <c r="X736" s="123"/>
      <c r="Y736" s="125"/>
      <c r="Z736" s="125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  <c r="AN736" s="123"/>
      <c r="AO736" s="123"/>
      <c r="AP736" s="167"/>
    </row>
    <row r="737" spans="16:42">
      <c r="P737" s="123"/>
      <c r="Q737" s="124"/>
      <c r="R737" s="123"/>
      <c r="S737" s="123"/>
      <c r="T737" s="123"/>
      <c r="U737" s="123"/>
      <c r="V737" s="123"/>
      <c r="W737" s="123"/>
      <c r="X737" s="123"/>
      <c r="Y737" s="125"/>
      <c r="Z737" s="125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  <c r="AN737" s="123"/>
      <c r="AO737" s="123"/>
      <c r="AP737" s="167"/>
    </row>
    <row r="738" spans="16:42">
      <c r="P738" s="123"/>
      <c r="Q738" s="124"/>
      <c r="R738" s="123"/>
      <c r="S738" s="123"/>
      <c r="T738" s="123"/>
      <c r="U738" s="123"/>
      <c r="V738" s="123"/>
      <c r="W738" s="123"/>
      <c r="X738" s="123"/>
      <c r="Y738" s="125"/>
      <c r="Z738" s="125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  <c r="AN738" s="123"/>
      <c r="AO738" s="123"/>
      <c r="AP738" s="167"/>
    </row>
    <row r="739" spans="16:42">
      <c r="P739" s="123"/>
      <c r="Q739" s="124"/>
      <c r="R739" s="123"/>
      <c r="S739" s="123"/>
      <c r="T739" s="123"/>
      <c r="U739" s="123"/>
      <c r="V739" s="123"/>
      <c r="W739" s="123"/>
      <c r="X739" s="123"/>
      <c r="Y739" s="125"/>
      <c r="Z739" s="125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  <c r="AN739" s="123"/>
      <c r="AO739" s="123"/>
      <c r="AP739" s="167"/>
    </row>
    <row r="740" spans="16:42">
      <c r="P740" s="123"/>
      <c r="Q740" s="124"/>
      <c r="R740" s="123"/>
      <c r="S740" s="123"/>
      <c r="T740" s="123"/>
      <c r="U740" s="123"/>
      <c r="V740" s="123"/>
      <c r="W740" s="123"/>
      <c r="X740" s="123"/>
      <c r="Y740" s="125"/>
      <c r="Z740" s="125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  <c r="AN740" s="123"/>
      <c r="AO740" s="123"/>
      <c r="AP740" s="167"/>
    </row>
    <row r="741" spans="16:42">
      <c r="P741" s="123"/>
      <c r="Q741" s="124"/>
      <c r="R741" s="123"/>
      <c r="S741" s="123"/>
      <c r="T741" s="123"/>
      <c r="U741" s="123"/>
      <c r="V741" s="123"/>
      <c r="W741" s="123"/>
      <c r="X741" s="123"/>
      <c r="Y741" s="125"/>
      <c r="Z741" s="125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  <c r="AN741" s="123"/>
      <c r="AO741" s="123"/>
      <c r="AP741" s="167"/>
    </row>
    <row r="742" spans="16:42">
      <c r="P742" s="123"/>
      <c r="Q742" s="124"/>
      <c r="R742" s="123"/>
      <c r="S742" s="123"/>
      <c r="T742" s="123"/>
      <c r="U742" s="123"/>
      <c r="V742" s="123"/>
      <c r="W742" s="123"/>
      <c r="X742" s="123"/>
      <c r="Y742" s="125"/>
      <c r="Z742" s="125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  <c r="AN742" s="123"/>
      <c r="AO742" s="123"/>
      <c r="AP742" s="167"/>
    </row>
    <row r="743" spans="16:42">
      <c r="P743" s="123"/>
      <c r="Q743" s="124"/>
      <c r="R743" s="123"/>
      <c r="S743" s="123"/>
      <c r="T743" s="123"/>
      <c r="U743" s="123"/>
      <c r="V743" s="123"/>
      <c r="W743" s="123"/>
      <c r="X743" s="123"/>
      <c r="Y743" s="125"/>
      <c r="Z743" s="125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  <c r="AN743" s="123"/>
      <c r="AO743" s="123"/>
      <c r="AP743" s="167"/>
    </row>
    <row r="744" spans="16:42">
      <c r="P744" s="123"/>
      <c r="Q744" s="124"/>
      <c r="R744" s="123"/>
      <c r="S744" s="123"/>
      <c r="T744" s="123"/>
      <c r="U744" s="123"/>
      <c r="V744" s="123"/>
      <c r="W744" s="123"/>
      <c r="X744" s="123"/>
      <c r="Y744" s="125"/>
      <c r="Z744" s="125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  <c r="AN744" s="123"/>
      <c r="AO744" s="123"/>
      <c r="AP744" s="167"/>
    </row>
    <row r="745" spans="16:42">
      <c r="P745" s="123"/>
      <c r="Q745" s="124"/>
      <c r="R745" s="123"/>
      <c r="S745" s="123"/>
      <c r="T745" s="123"/>
      <c r="U745" s="123"/>
      <c r="V745" s="123"/>
      <c r="W745" s="123"/>
      <c r="X745" s="123"/>
      <c r="Y745" s="125"/>
      <c r="Z745" s="125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  <c r="AN745" s="123"/>
      <c r="AO745" s="123"/>
      <c r="AP745" s="167"/>
    </row>
    <row r="746" spans="16:42">
      <c r="P746" s="123"/>
      <c r="Q746" s="124"/>
      <c r="R746" s="123"/>
      <c r="S746" s="123"/>
      <c r="T746" s="123"/>
      <c r="U746" s="123"/>
      <c r="V746" s="123"/>
      <c r="W746" s="123"/>
      <c r="X746" s="123"/>
      <c r="Y746" s="125"/>
      <c r="Z746" s="125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  <c r="AN746" s="123"/>
      <c r="AO746" s="123"/>
      <c r="AP746" s="167"/>
    </row>
    <row r="747" spans="16:42">
      <c r="P747" s="123"/>
      <c r="Q747" s="124"/>
      <c r="R747" s="123"/>
      <c r="S747" s="123"/>
      <c r="T747" s="123"/>
      <c r="U747" s="123"/>
      <c r="V747" s="123"/>
      <c r="W747" s="123"/>
      <c r="X747" s="123"/>
      <c r="Y747" s="125"/>
      <c r="Z747" s="125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  <c r="AN747" s="123"/>
      <c r="AO747" s="123"/>
      <c r="AP747" s="167"/>
    </row>
    <row r="748" spans="16:42">
      <c r="P748" s="123"/>
      <c r="Q748" s="124"/>
      <c r="R748" s="123"/>
      <c r="S748" s="123"/>
      <c r="T748" s="123"/>
      <c r="U748" s="123"/>
      <c r="V748" s="123"/>
      <c r="W748" s="123"/>
      <c r="X748" s="123"/>
      <c r="Y748" s="125"/>
      <c r="Z748" s="125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  <c r="AN748" s="123"/>
      <c r="AO748" s="123"/>
      <c r="AP748" s="167"/>
    </row>
    <row r="749" spans="16:42">
      <c r="P749" s="123"/>
      <c r="Q749" s="124"/>
      <c r="R749" s="123"/>
      <c r="S749" s="123"/>
      <c r="T749" s="123"/>
      <c r="U749" s="123"/>
      <c r="V749" s="123"/>
      <c r="W749" s="123"/>
      <c r="X749" s="123"/>
      <c r="Y749" s="125"/>
      <c r="Z749" s="125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  <c r="AN749" s="123"/>
      <c r="AO749" s="123"/>
      <c r="AP749" s="167"/>
    </row>
    <row r="750" spans="16:42">
      <c r="P750" s="123"/>
      <c r="Q750" s="124"/>
      <c r="R750" s="123"/>
      <c r="S750" s="123"/>
      <c r="T750" s="123"/>
      <c r="U750" s="123"/>
      <c r="V750" s="123"/>
      <c r="W750" s="123"/>
      <c r="X750" s="123"/>
      <c r="Y750" s="125"/>
      <c r="Z750" s="125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  <c r="AN750" s="123"/>
      <c r="AO750" s="123"/>
      <c r="AP750" s="167"/>
    </row>
    <row r="751" spans="16:42">
      <c r="P751" s="123"/>
      <c r="Q751" s="124"/>
      <c r="R751" s="123"/>
      <c r="S751" s="123"/>
      <c r="T751" s="123"/>
      <c r="U751" s="123"/>
      <c r="V751" s="123"/>
      <c r="W751" s="123"/>
      <c r="X751" s="123"/>
      <c r="Y751" s="125"/>
      <c r="Z751" s="125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  <c r="AN751" s="123"/>
      <c r="AO751" s="123"/>
      <c r="AP751" s="167"/>
    </row>
    <row r="752" spans="16:42">
      <c r="P752" s="123"/>
      <c r="Q752" s="124"/>
      <c r="R752" s="123"/>
      <c r="S752" s="123"/>
      <c r="T752" s="123"/>
      <c r="U752" s="123"/>
      <c r="V752" s="123"/>
      <c r="W752" s="123"/>
      <c r="X752" s="123"/>
      <c r="Y752" s="125"/>
      <c r="Z752" s="125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  <c r="AN752" s="123"/>
      <c r="AO752" s="123"/>
      <c r="AP752" s="167"/>
    </row>
    <row r="753" spans="16:42">
      <c r="P753" s="123"/>
      <c r="Q753" s="124"/>
      <c r="R753" s="123"/>
      <c r="S753" s="123"/>
      <c r="T753" s="123"/>
      <c r="U753" s="123"/>
      <c r="V753" s="123"/>
      <c r="W753" s="123"/>
      <c r="X753" s="123"/>
      <c r="Y753" s="125"/>
      <c r="Z753" s="125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  <c r="AN753" s="123"/>
      <c r="AO753" s="123"/>
      <c r="AP753" s="167"/>
    </row>
    <row r="754" spans="16:42">
      <c r="P754" s="123"/>
      <c r="Q754" s="124"/>
      <c r="R754" s="123"/>
      <c r="S754" s="123"/>
      <c r="T754" s="123"/>
      <c r="U754" s="123"/>
      <c r="V754" s="123"/>
      <c r="W754" s="123"/>
      <c r="X754" s="123"/>
      <c r="Y754" s="125"/>
      <c r="Z754" s="125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  <c r="AN754" s="123"/>
      <c r="AO754" s="123"/>
      <c r="AP754" s="167"/>
    </row>
    <row r="755" spans="16:42">
      <c r="P755" s="123"/>
      <c r="Q755" s="124"/>
      <c r="R755" s="123"/>
      <c r="S755" s="123"/>
      <c r="T755" s="123"/>
      <c r="U755" s="123"/>
      <c r="V755" s="123"/>
      <c r="W755" s="123"/>
      <c r="X755" s="123"/>
      <c r="Y755" s="125"/>
      <c r="Z755" s="125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  <c r="AN755" s="123"/>
      <c r="AO755" s="123"/>
      <c r="AP755" s="167"/>
    </row>
    <row r="756" spans="16:42">
      <c r="P756" s="123"/>
      <c r="Q756" s="124"/>
      <c r="R756" s="123"/>
      <c r="S756" s="123"/>
      <c r="T756" s="123"/>
      <c r="U756" s="123"/>
      <c r="V756" s="123"/>
      <c r="W756" s="123"/>
      <c r="X756" s="123"/>
      <c r="Y756" s="125"/>
      <c r="Z756" s="125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  <c r="AN756" s="123"/>
      <c r="AO756" s="123"/>
      <c r="AP756" s="167"/>
    </row>
    <row r="757" spans="16:42">
      <c r="P757" s="123"/>
      <c r="Q757" s="124"/>
      <c r="R757" s="123"/>
      <c r="S757" s="123"/>
      <c r="T757" s="123"/>
      <c r="U757" s="123"/>
      <c r="V757" s="123"/>
      <c r="W757" s="123"/>
      <c r="X757" s="123"/>
      <c r="Y757" s="125"/>
      <c r="Z757" s="125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  <c r="AN757" s="123"/>
      <c r="AO757" s="123"/>
      <c r="AP757" s="167"/>
    </row>
    <row r="758" spans="16:42">
      <c r="P758" s="123"/>
      <c r="Q758" s="124"/>
      <c r="R758" s="123"/>
      <c r="S758" s="123"/>
      <c r="T758" s="123"/>
      <c r="U758" s="123"/>
      <c r="V758" s="123"/>
      <c r="W758" s="123"/>
      <c r="X758" s="123"/>
      <c r="Y758" s="125"/>
      <c r="Z758" s="125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  <c r="AN758" s="123"/>
      <c r="AO758" s="123"/>
      <c r="AP758" s="167"/>
    </row>
    <row r="759" spans="16:42">
      <c r="P759" s="123"/>
      <c r="Q759" s="124"/>
      <c r="R759" s="123"/>
      <c r="S759" s="123"/>
      <c r="T759" s="123"/>
      <c r="U759" s="123"/>
      <c r="V759" s="123"/>
      <c r="W759" s="123"/>
      <c r="X759" s="123"/>
      <c r="Y759" s="125"/>
      <c r="Z759" s="125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  <c r="AN759" s="123"/>
      <c r="AO759" s="123"/>
      <c r="AP759" s="167"/>
    </row>
    <row r="760" spans="16:42">
      <c r="P760" s="123"/>
      <c r="Q760" s="124"/>
      <c r="R760" s="123"/>
      <c r="S760" s="123"/>
      <c r="T760" s="123"/>
      <c r="U760" s="123"/>
      <c r="V760" s="123"/>
      <c r="W760" s="123"/>
      <c r="X760" s="123"/>
      <c r="Y760" s="125"/>
      <c r="Z760" s="125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  <c r="AN760" s="123"/>
      <c r="AO760" s="123"/>
      <c r="AP760" s="167"/>
    </row>
    <row r="761" spans="16:42">
      <c r="P761" s="123"/>
      <c r="Q761" s="124"/>
      <c r="R761" s="123"/>
      <c r="S761" s="123"/>
      <c r="T761" s="123"/>
      <c r="U761" s="123"/>
      <c r="V761" s="123"/>
      <c r="W761" s="123"/>
      <c r="X761" s="123"/>
      <c r="Y761" s="125"/>
      <c r="Z761" s="125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  <c r="AN761" s="123"/>
      <c r="AO761" s="123"/>
      <c r="AP761" s="167"/>
    </row>
    <row r="762" spans="16:42">
      <c r="P762" s="123"/>
      <c r="Q762" s="124"/>
      <c r="R762" s="123"/>
      <c r="S762" s="123"/>
      <c r="T762" s="123"/>
      <c r="U762" s="123"/>
      <c r="V762" s="123"/>
      <c r="W762" s="123"/>
      <c r="X762" s="123"/>
      <c r="Y762" s="125"/>
      <c r="Z762" s="125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  <c r="AN762" s="123"/>
      <c r="AO762" s="123"/>
      <c r="AP762" s="167"/>
    </row>
    <row r="763" spans="16:42">
      <c r="P763" s="123"/>
      <c r="Q763" s="124"/>
      <c r="R763" s="123"/>
      <c r="S763" s="123"/>
      <c r="T763" s="123"/>
      <c r="U763" s="123"/>
      <c r="V763" s="123"/>
      <c r="W763" s="123"/>
      <c r="X763" s="123"/>
      <c r="Y763" s="125"/>
      <c r="Z763" s="125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67"/>
    </row>
    <row r="764" spans="16:42">
      <c r="P764" s="123"/>
      <c r="Q764" s="124"/>
      <c r="R764" s="123"/>
      <c r="S764" s="123"/>
      <c r="T764" s="123"/>
      <c r="U764" s="123"/>
      <c r="V764" s="123"/>
      <c r="W764" s="123"/>
      <c r="X764" s="123"/>
      <c r="Y764" s="125"/>
      <c r="Z764" s="125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  <c r="AN764" s="123"/>
      <c r="AO764" s="123"/>
      <c r="AP764" s="167"/>
    </row>
    <row r="765" spans="16:42">
      <c r="P765" s="123"/>
      <c r="Q765" s="124"/>
      <c r="R765" s="123"/>
      <c r="S765" s="123"/>
      <c r="T765" s="123"/>
      <c r="U765" s="123"/>
      <c r="V765" s="123"/>
      <c r="W765" s="123"/>
      <c r="X765" s="123"/>
      <c r="Y765" s="125"/>
      <c r="Z765" s="125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  <c r="AN765" s="123"/>
      <c r="AO765" s="123"/>
      <c r="AP765" s="167"/>
    </row>
    <row r="766" spans="16:42">
      <c r="P766" s="123"/>
      <c r="Q766" s="124"/>
      <c r="R766" s="123"/>
      <c r="S766" s="123"/>
      <c r="T766" s="123"/>
      <c r="U766" s="123"/>
      <c r="V766" s="123"/>
      <c r="W766" s="123"/>
      <c r="X766" s="123"/>
      <c r="Y766" s="125"/>
      <c r="Z766" s="125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  <c r="AN766" s="123"/>
      <c r="AO766" s="123"/>
      <c r="AP766" s="167"/>
    </row>
    <row r="767" spans="16:42">
      <c r="P767" s="123"/>
      <c r="Q767" s="124"/>
      <c r="R767" s="123"/>
      <c r="S767" s="123"/>
      <c r="T767" s="123"/>
      <c r="U767" s="123"/>
      <c r="V767" s="123"/>
      <c r="W767" s="123"/>
      <c r="X767" s="123"/>
      <c r="Y767" s="125"/>
      <c r="Z767" s="125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  <c r="AN767" s="123"/>
      <c r="AO767" s="123"/>
      <c r="AP767" s="167"/>
    </row>
    <row r="768" spans="16:42">
      <c r="P768" s="123"/>
      <c r="Q768" s="124"/>
      <c r="R768" s="123"/>
      <c r="S768" s="123"/>
      <c r="T768" s="123"/>
      <c r="U768" s="123"/>
      <c r="V768" s="123"/>
      <c r="W768" s="123"/>
      <c r="X768" s="123"/>
      <c r="Y768" s="125"/>
      <c r="Z768" s="125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  <c r="AN768" s="123"/>
      <c r="AO768" s="123"/>
      <c r="AP768" s="167"/>
    </row>
    <row r="769" spans="16:42">
      <c r="P769" s="123"/>
      <c r="Q769" s="124"/>
      <c r="R769" s="123"/>
      <c r="S769" s="123"/>
      <c r="T769" s="123"/>
      <c r="U769" s="123"/>
      <c r="V769" s="123"/>
      <c r="W769" s="123"/>
      <c r="X769" s="123"/>
      <c r="Y769" s="125"/>
      <c r="Z769" s="125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  <c r="AN769" s="123"/>
      <c r="AO769" s="123"/>
      <c r="AP769" s="167"/>
    </row>
    <row r="770" spans="16:42">
      <c r="P770" s="123"/>
      <c r="Q770" s="124"/>
      <c r="R770" s="123"/>
      <c r="S770" s="123"/>
      <c r="T770" s="123"/>
      <c r="U770" s="123"/>
      <c r="V770" s="123"/>
      <c r="W770" s="123"/>
      <c r="X770" s="123"/>
      <c r="Y770" s="125"/>
      <c r="Z770" s="125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  <c r="AN770" s="123"/>
      <c r="AO770" s="123"/>
      <c r="AP770" s="167"/>
    </row>
    <row r="771" spans="16:42">
      <c r="P771" s="123"/>
      <c r="Q771" s="124"/>
      <c r="R771" s="123"/>
      <c r="S771" s="123"/>
      <c r="T771" s="123"/>
      <c r="U771" s="123"/>
      <c r="V771" s="123"/>
      <c r="W771" s="123"/>
      <c r="X771" s="123"/>
      <c r="Y771" s="125"/>
      <c r="Z771" s="125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67"/>
    </row>
    <row r="772" spans="16:42">
      <c r="P772" s="123"/>
      <c r="Q772" s="124"/>
      <c r="R772" s="123"/>
      <c r="S772" s="123"/>
      <c r="T772" s="123"/>
      <c r="U772" s="123"/>
      <c r="V772" s="123"/>
      <c r="W772" s="123"/>
      <c r="X772" s="123"/>
      <c r="Y772" s="125"/>
      <c r="Z772" s="125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  <c r="AN772" s="123"/>
      <c r="AO772" s="123"/>
      <c r="AP772" s="167"/>
    </row>
    <row r="773" spans="16:42">
      <c r="P773" s="123"/>
      <c r="Q773" s="124"/>
      <c r="R773" s="123"/>
      <c r="S773" s="123"/>
      <c r="T773" s="123"/>
      <c r="U773" s="123"/>
      <c r="V773" s="123"/>
      <c r="W773" s="123"/>
      <c r="X773" s="123"/>
      <c r="Y773" s="125"/>
      <c r="Z773" s="125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  <c r="AN773" s="123"/>
      <c r="AO773" s="123"/>
      <c r="AP773" s="167"/>
    </row>
    <row r="774" spans="16:42">
      <c r="P774" s="123"/>
      <c r="Q774" s="124"/>
      <c r="R774" s="123"/>
      <c r="S774" s="123"/>
      <c r="T774" s="123"/>
      <c r="U774" s="123"/>
      <c r="V774" s="123"/>
      <c r="W774" s="123"/>
      <c r="X774" s="123"/>
      <c r="Y774" s="125"/>
      <c r="Z774" s="125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  <c r="AN774" s="123"/>
      <c r="AO774" s="123"/>
      <c r="AP774" s="167"/>
    </row>
    <row r="775" spans="16:42">
      <c r="P775" s="123"/>
      <c r="Q775" s="124"/>
      <c r="R775" s="123"/>
      <c r="S775" s="123"/>
      <c r="T775" s="123"/>
      <c r="U775" s="123"/>
      <c r="V775" s="123"/>
      <c r="W775" s="123"/>
      <c r="X775" s="123"/>
      <c r="Y775" s="125"/>
      <c r="Z775" s="125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  <c r="AN775" s="123"/>
      <c r="AO775" s="123"/>
      <c r="AP775" s="167"/>
    </row>
    <row r="776" spans="16:42">
      <c r="P776" s="123"/>
      <c r="Q776" s="124"/>
      <c r="R776" s="123"/>
      <c r="S776" s="123"/>
      <c r="T776" s="123"/>
      <c r="U776" s="123"/>
      <c r="V776" s="123"/>
      <c r="W776" s="123"/>
      <c r="X776" s="123"/>
      <c r="Y776" s="125"/>
      <c r="Z776" s="125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  <c r="AN776" s="123"/>
      <c r="AO776" s="123"/>
      <c r="AP776" s="167"/>
    </row>
    <row r="777" spans="16:42">
      <c r="P777" s="123"/>
      <c r="Q777" s="124"/>
      <c r="R777" s="123"/>
      <c r="S777" s="123"/>
      <c r="T777" s="123"/>
      <c r="U777" s="123"/>
      <c r="V777" s="123"/>
      <c r="W777" s="123"/>
      <c r="X777" s="123"/>
      <c r="Y777" s="125"/>
      <c r="Z777" s="125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  <c r="AN777" s="123"/>
      <c r="AO777" s="123"/>
      <c r="AP777" s="167"/>
    </row>
    <row r="778" spans="16:42">
      <c r="P778" s="123"/>
      <c r="Q778" s="124"/>
      <c r="R778" s="123"/>
      <c r="S778" s="123"/>
      <c r="T778" s="123"/>
      <c r="U778" s="123"/>
      <c r="V778" s="123"/>
      <c r="W778" s="123"/>
      <c r="X778" s="123"/>
      <c r="Y778" s="125"/>
      <c r="Z778" s="125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  <c r="AN778" s="123"/>
      <c r="AO778" s="123"/>
      <c r="AP778" s="167"/>
    </row>
    <row r="779" spans="16:42">
      <c r="P779" s="123"/>
      <c r="Q779" s="124"/>
      <c r="R779" s="123"/>
      <c r="S779" s="123"/>
      <c r="T779" s="123"/>
      <c r="U779" s="123"/>
      <c r="V779" s="123"/>
      <c r="W779" s="123"/>
      <c r="X779" s="123"/>
      <c r="Y779" s="125"/>
      <c r="Z779" s="125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  <c r="AN779" s="123"/>
      <c r="AO779" s="123"/>
      <c r="AP779" s="167"/>
    </row>
    <row r="780" spans="16:42">
      <c r="P780" s="123"/>
      <c r="Q780" s="124"/>
      <c r="R780" s="123"/>
      <c r="S780" s="123"/>
      <c r="T780" s="123"/>
      <c r="U780" s="123"/>
      <c r="V780" s="123"/>
      <c r="W780" s="123"/>
      <c r="X780" s="123"/>
      <c r="Y780" s="125"/>
      <c r="Z780" s="125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  <c r="AN780" s="123"/>
      <c r="AO780" s="123"/>
      <c r="AP780" s="167"/>
    </row>
    <row r="781" spans="16:42">
      <c r="P781" s="123"/>
      <c r="Q781" s="124"/>
      <c r="R781" s="123"/>
      <c r="S781" s="123"/>
      <c r="T781" s="123"/>
      <c r="U781" s="123"/>
      <c r="V781" s="123"/>
      <c r="W781" s="123"/>
      <c r="X781" s="123"/>
      <c r="Y781" s="125"/>
      <c r="Z781" s="125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  <c r="AN781" s="123"/>
      <c r="AO781" s="123"/>
      <c r="AP781" s="167"/>
    </row>
    <row r="782" spans="16:42">
      <c r="P782" s="123"/>
      <c r="Q782" s="124"/>
      <c r="R782" s="123"/>
      <c r="S782" s="123"/>
      <c r="T782" s="123"/>
      <c r="U782" s="123"/>
      <c r="V782" s="123"/>
      <c r="W782" s="123"/>
      <c r="X782" s="123"/>
      <c r="Y782" s="125"/>
      <c r="Z782" s="125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  <c r="AN782" s="123"/>
      <c r="AO782" s="123"/>
      <c r="AP782" s="167"/>
    </row>
    <row r="783" spans="16:42">
      <c r="P783" s="123"/>
      <c r="Q783" s="124"/>
      <c r="R783" s="123"/>
      <c r="S783" s="123"/>
      <c r="T783" s="123"/>
      <c r="U783" s="123"/>
      <c r="V783" s="123"/>
      <c r="W783" s="123"/>
      <c r="X783" s="123"/>
      <c r="Y783" s="125"/>
      <c r="Z783" s="125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  <c r="AN783" s="123"/>
      <c r="AO783" s="123"/>
      <c r="AP783" s="167"/>
    </row>
    <row r="784" spans="16:42">
      <c r="P784" s="123"/>
      <c r="Q784" s="124"/>
      <c r="R784" s="123"/>
      <c r="S784" s="123"/>
      <c r="T784" s="123"/>
      <c r="U784" s="123"/>
      <c r="V784" s="123"/>
      <c r="W784" s="123"/>
      <c r="X784" s="123"/>
      <c r="Y784" s="125"/>
      <c r="Z784" s="125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  <c r="AN784" s="123"/>
      <c r="AO784" s="123"/>
      <c r="AP784" s="167"/>
    </row>
    <row r="785" spans="16:42">
      <c r="P785" s="123"/>
      <c r="Q785" s="124"/>
      <c r="R785" s="123"/>
      <c r="S785" s="123"/>
      <c r="T785" s="123"/>
      <c r="U785" s="123"/>
      <c r="V785" s="123"/>
      <c r="W785" s="123"/>
      <c r="X785" s="123"/>
      <c r="Y785" s="125"/>
      <c r="Z785" s="125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  <c r="AN785" s="123"/>
      <c r="AO785" s="123"/>
      <c r="AP785" s="167"/>
    </row>
    <row r="786" spans="16:42">
      <c r="P786" s="123"/>
      <c r="Q786" s="124"/>
      <c r="R786" s="123"/>
      <c r="S786" s="123"/>
      <c r="T786" s="123"/>
      <c r="U786" s="123"/>
      <c r="V786" s="123"/>
      <c r="W786" s="123"/>
      <c r="X786" s="123"/>
      <c r="Y786" s="125"/>
      <c r="Z786" s="125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  <c r="AN786" s="123"/>
      <c r="AO786" s="123"/>
      <c r="AP786" s="167"/>
    </row>
    <row r="787" spans="16:42">
      <c r="P787" s="123"/>
      <c r="Q787" s="124"/>
      <c r="R787" s="123"/>
      <c r="S787" s="123"/>
      <c r="T787" s="123"/>
      <c r="U787" s="123"/>
      <c r="V787" s="123"/>
      <c r="W787" s="123"/>
      <c r="X787" s="123"/>
      <c r="Y787" s="125"/>
      <c r="Z787" s="125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  <c r="AN787" s="123"/>
      <c r="AO787" s="123"/>
      <c r="AP787" s="167"/>
    </row>
    <row r="788" spans="16:42">
      <c r="P788" s="123"/>
      <c r="Q788" s="124"/>
      <c r="R788" s="123"/>
      <c r="S788" s="123"/>
      <c r="T788" s="123"/>
      <c r="U788" s="123"/>
      <c r="V788" s="123"/>
      <c r="W788" s="123"/>
      <c r="X788" s="123"/>
      <c r="Y788" s="125"/>
      <c r="Z788" s="125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  <c r="AN788" s="123"/>
      <c r="AO788" s="123"/>
      <c r="AP788" s="167"/>
    </row>
    <row r="789" spans="16:42">
      <c r="P789" s="123"/>
      <c r="Q789" s="124"/>
      <c r="R789" s="123"/>
      <c r="S789" s="123"/>
      <c r="T789" s="123"/>
      <c r="U789" s="123"/>
      <c r="V789" s="123"/>
      <c r="W789" s="123"/>
      <c r="X789" s="123"/>
      <c r="Y789" s="125"/>
      <c r="Z789" s="125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  <c r="AN789" s="123"/>
      <c r="AO789" s="123"/>
      <c r="AP789" s="167"/>
    </row>
    <row r="790" spans="16:42">
      <c r="P790" s="123"/>
      <c r="Q790" s="124"/>
      <c r="R790" s="123"/>
      <c r="S790" s="123"/>
      <c r="T790" s="123"/>
      <c r="U790" s="123"/>
      <c r="V790" s="123"/>
      <c r="W790" s="123"/>
      <c r="X790" s="123"/>
      <c r="Y790" s="125"/>
      <c r="Z790" s="125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  <c r="AN790" s="123"/>
      <c r="AO790" s="123"/>
      <c r="AP790" s="167"/>
    </row>
    <row r="791" spans="16:42">
      <c r="P791" s="123"/>
      <c r="Q791" s="124"/>
      <c r="R791" s="123"/>
      <c r="S791" s="123"/>
      <c r="T791" s="123"/>
      <c r="U791" s="123"/>
      <c r="V791" s="123"/>
      <c r="W791" s="123"/>
      <c r="X791" s="123"/>
      <c r="Y791" s="125"/>
      <c r="Z791" s="125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  <c r="AN791" s="123"/>
      <c r="AO791" s="123"/>
      <c r="AP791" s="167"/>
    </row>
    <row r="792" spans="16:42">
      <c r="P792" s="123"/>
      <c r="Q792" s="124"/>
      <c r="R792" s="123"/>
      <c r="S792" s="123"/>
      <c r="T792" s="123"/>
      <c r="U792" s="123"/>
      <c r="V792" s="123"/>
      <c r="W792" s="123"/>
      <c r="X792" s="123"/>
      <c r="Y792" s="125"/>
      <c r="Z792" s="125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  <c r="AN792" s="123"/>
      <c r="AO792" s="123"/>
      <c r="AP792" s="167"/>
    </row>
    <row r="793" spans="16:42">
      <c r="P793" s="123"/>
      <c r="Q793" s="124"/>
      <c r="R793" s="123"/>
      <c r="S793" s="123"/>
      <c r="T793" s="123"/>
      <c r="U793" s="123"/>
      <c r="V793" s="123"/>
      <c r="W793" s="123"/>
      <c r="X793" s="123"/>
      <c r="Y793" s="125"/>
      <c r="Z793" s="125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  <c r="AN793" s="123"/>
      <c r="AO793" s="123"/>
      <c r="AP793" s="167"/>
    </row>
    <row r="794" spans="16:42">
      <c r="P794" s="123"/>
      <c r="Q794" s="124"/>
      <c r="R794" s="123"/>
      <c r="S794" s="123"/>
      <c r="T794" s="123"/>
      <c r="U794" s="123"/>
      <c r="V794" s="123"/>
      <c r="W794" s="123"/>
      <c r="X794" s="123"/>
      <c r="Y794" s="125"/>
      <c r="Z794" s="125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  <c r="AN794" s="123"/>
      <c r="AO794" s="123"/>
      <c r="AP794" s="167"/>
    </row>
    <row r="795" spans="16:42">
      <c r="P795" s="123"/>
      <c r="Q795" s="124"/>
      <c r="R795" s="123"/>
      <c r="S795" s="123"/>
      <c r="T795" s="123"/>
      <c r="U795" s="123"/>
      <c r="V795" s="123"/>
      <c r="W795" s="123"/>
      <c r="X795" s="123"/>
      <c r="Y795" s="125"/>
      <c r="Z795" s="125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  <c r="AN795" s="123"/>
      <c r="AO795" s="123"/>
      <c r="AP795" s="167"/>
    </row>
    <row r="796" spans="16:42">
      <c r="P796" s="123"/>
      <c r="Q796" s="124"/>
      <c r="R796" s="123"/>
      <c r="S796" s="123"/>
      <c r="T796" s="123"/>
      <c r="U796" s="123"/>
      <c r="V796" s="123"/>
      <c r="W796" s="123"/>
      <c r="X796" s="123"/>
      <c r="Y796" s="125"/>
      <c r="Z796" s="125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  <c r="AN796" s="123"/>
      <c r="AO796" s="123"/>
      <c r="AP796" s="167"/>
    </row>
    <row r="797" spans="16:42">
      <c r="P797" s="123"/>
      <c r="Q797" s="124"/>
      <c r="R797" s="123"/>
      <c r="S797" s="123"/>
      <c r="T797" s="123"/>
      <c r="U797" s="123"/>
      <c r="V797" s="123"/>
      <c r="W797" s="123"/>
      <c r="X797" s="123"/>
      <c r="Y797" s="125"/>
      <c r="Z797" s="125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  <c r="AN797" s="123"/>
      <c r="AO797" s="123"/>
      <c r="AP797" s="167"/>
    </row>
    <row r="798" spans="16:42">
      <c r="P798" s="123"/>
      <c r="Q798" s="124"/>
      <c r="R798" s="123"/>
      <c r="S798" s="123"/>
      <c r="T798" s="123"/>
      <c r="U798" s="123"/>
      <c r="V798" s="123"/>
      <c r="W798" s="123"/>
      <c r="X798" s="123"/>
      <c r="Y798" s="125"/>
      <c r="Z798" s="125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  <c r="AN798" s="123"/>
      <c r="AO798" s="123"/>
      <c r="AP798" s="167"/>
    </row>
    <row r="799" spans="16:42">
      <c r="P799" s="123"/>
      <c r="Q799" s="124"/>
      <c r="R799" s="123"/>
      <c r="S799" s="123"/>
      <c r="T799" s="123"/>
      <c r="U799" s="123"/>
      <c r="V799" s="123"/>
      <c r="W799" s="123"/>
      <c r="X799" s="123"/>
      <c r="Y799" s="125"/>
      <c r="Z799" s="125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  <c r="AN799" s="123"/>
      <c r="AO799" s="123"/>
      <c r="AP799" s="167"/>
    </row>
    <row r="800" spans="16:42">
      <c r="P800" s="123"/>
      <c r="Q800" s="124"/>
      <c r="R800" s="123"/>
      <c r="S800" s="123"/>
      <c r="T800" s="123"/>
      <c r="U800" s="123"/>
      <c r="V800" s="123"/>
      <c r="W800" s="123"/>
      <c r="X800" s="123"/>
      <c r="Y800" s="125"/>
      <c r="Z800" s="125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  <c r="AN800" s="123"/>
      <c r="AO800" s="123"/>
      <c r="AP800" s="167"/>
    </row>
    <row r="801" spans="16:42">
      <c r="P801" s="123"/>
      <c r="Q801" s="124"/>
      <c r="R801" s="123"/>
      <c r="S801" s="123"/>
      <c r="T801" s="123"/>
      <c r="U801" s="123"/>
      <c r="V801" s="123"/>
      <c r="W801" s="123"/>
      <c r="X801" s="123"/>
      <c r="Y801" s="125"/>
      <c r="Z801" s="125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  <c r="AN801" s="123"/>
      <c r="AO801" s="123"/>
      <c r="AP801" s="167"/>
    </row>
    <row r="802" spans="16:42">
      <c r="P802" s="123"/>
      <c r="Q802" s="124"/>
      <c r="R802" s="123"/>
      <c r="S802" s="123"/>
      <c r="T802" s="123"/>
      <c r="U802" s="123"/>
      <c r="V802" s="123"/>
      <c r="W802" s="123"/>
      <c r="X802" s="123"/>
      <c r="Y802" s="125"/>
      <c r="Z802" s="125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  <c r="AN802" s="123"/>
      <c r="AO802" s="123"/>
      <c r="AP802" s="167"/>
    </row>
    <row r="803" spans="16:42">
      <c r="P803" s="123"/>
      <c r="Q803" s="124"/>
      <c r="R803" s="123"/>
      <c r="S803" s="123"/>
      <c r="T803" s="123"/>
      <c r="U803" s="123"/>
      <c r="V803" s="123"/>
      <c r="W803" s="123"/>
      <c r="X803" s="123"/>
      <c r="Y803" s="125"/>
      <c r="Z803" s="125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  <c r="AN803" s="123"/>
      <c r="AO803" s="123"/>
      <c r="AP803" s="167"/>
    </row>
    <row r="804" spans="16:42">
      <c r="P804" s="123"/>
      <c r="Q804" s="124"/>
      <c r="R804" s="123"/>
      <c r="S804" s="123"/>
      <c r="T804" s="123"/>
      <c r="U804" s="123"/>
      <c r="V804" s="123"/>
      <c r="W804" s="123"/>
      <c r="X804" s="123"/>
      <c r="Y804" s="125"/>
      <c r="Z804" s="125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  <c r="AN804" s="123"/>
      <c r="AO804" s="123"/>
      <c r="AP804" s="167"/>
    </row>
    <row r="805" spans="16:42">
      <c r="P805" s="123"/>
      <c r="Q805" s="124"/>
      <c r="R805" s="123"/>
      <c r="S805" s="123"/>
      <c r="T805" s="123"/>
      <c r="U805" s="123"/>
      <c r="V805" s="123"/>
      <c r="W805" s="123"/>
      <c r="X805" s="123"/>
      <c r="Y805" s="125"/>
      <c r="Z805" s="125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  <c r="AN805" s="123"/>
      <c r="AO805" s="123"/>
      <c r="AP805" s="167"/>
    </row>
    <row r="806" spans="16:42">
      <c r="P806" s="123"/>
      <c r="Q806" s="124"/>
      <c r="R806" s="123"/>
      <c r="S806" s="123"/>
      <c r="T806" s="123"/>
      <c r="U806" s="123"/>
      <c r="V806" s="123"/>
      <c r="W806" s="123"/>
      <c r="X806" s="123"/>
      <c r="Y806" s="125"/>
      <c r="Z806" s="125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  <c r="AN806" s="123"/>
      <c r="AO806" s="123"/>
      <c r="AP806" s="167"/>
    </row>
    <row r="807" spans="16:42">
      <c r="P807" s="123"/>
      <c r="Q807" s="124"/>
      <c r="R807" s="123"/>
      <c r="S807" s="123"/>
      <c r="T807" s="123"/>
      <c r="U807" s="123"/>
      <c r="V807" s="123"/>
      <c r="W807" s="123"/>
      <c r="X807" s="123"/>
      <c r="Y807" s="125"/>
      <c r="Z807" s="125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  <c r="AN807" s="123"/>
      <c r="AO807" s="123"/>
      <c r="AP807" s="167"/>
    </row>
    <row r="808" spans="16:42">
      <c r="P808" s="123"/>
      <c r="Q808" s="124"/>
      <c r="R808" s="123"/>
      <c r="S808" s="123"/>
      <c r="T808" s="123"/>
      <c r="U808" s="123"/>
      <c r="V808" s="123"/>
      <c r="W808" s="123"/>
      <c r="X808" s="123"/>
      <c r="Y808" s="125"/>
      <c r="Z808" s="125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  <c r="AN808" s="123"/>
      <c r="AO808" s="123"/>
      <c r="AP808" s="167"/>
    </row>
    <row r="809" spans="16:42">
      <c r="P809" s="123"/>
      <c r="Q809" s="124"/>
      <c r="R809" s="123"/>
      <c r="S809" s="123"/>
      <c r="T809" s="123"/>
      <c r="U809" s="123"/>
      <c r="V809" s="123"/>
      <c r="W809" s="123"/>
      <c r="X809" s="123"/>
      <c r="Y809" s="125"/>
      <c r="Z809" s="125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  <c r="AN809" s="123"/>
      <c r="AO809" s="123"/>
      <c r="AP809" s="167"/>
    </row>
    <row r="810" spans="16:42">
      <c r="P810" s="123"/>
      <c r="Q810" s="124"/>
      <c r="R810" s="123"/>
      <c r="S810" s="123"/>
      <c r="T810" s="123"/>
      <c r="U810" s="123"/>
      <c r="V810" s="123"/>
      <c r="W810" s="123"/>
      <c r="X810" s="123"/>
      <c r="Y810" s="125"/>
      <c r="Z810" s="125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  <c r="AN810" s="123"/>
      <c r="AO810" s="123"/>
      <c r="AP810" s="167"/>
    </row>
    <row r="811" spans="16:42">
      <c r="P811" s="123"/>
      <c r="Q811" s="124"/>
      <c r="R811" s="123"/>
      <c r="S811" s="123"/>
      <c r="T811" s="123"/>
      <c r="U811" s="123"/>
      <c r="V811" s="123"/>
      <c r="W811" s="123"/>
      <c r="X811" s="123"/>
      <c r="Y811" s="125"/>
      <c r="Z811" s="125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  <c r="AN811" s="123"/>
      <c r="AO811" s="123"/>
      <c r="AP811" s="167"/>
    </row>
    <row r="812" spans="16:42">
      <c r="P812" s="123"/>
      <c r="Q812" s="124"/>
      <c r="R812" s="123"/>
      <c r="S812" s="123"/>
      <c r="T812" s="123"/>
      <c r="U812" s="123"/>
      <c r="V812" s="123"/>
      <c r="W812" s="123"/>
      <c r="X812" s="123"/>
      <c r="Y812" s="125"/>
      <c r="Z812" s="125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  <c r="AN812" s="123"/>
      <c r="AO812" s="123"/>
      <c r="AP812" s="167"/>
    </row>
    <row r="813" spans="16:42">
      <c r="P813" s="123"/>
      <c r="Q813" s="124"/>
      <c r="R813" s="123"/>
      <c r="S813" s="123"/>
      <c r="T813" s="123"/>
      <c r="U813" s="123"/>
      <c r="V813" s="123"/>
      <c r="W813" s="123"/>
      <c r="X813" s="123"/>
      <c r="Y813" s="125"/>
      <c r="Z813" s="125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  <c r="AN813" s="123"/>
      <c r="AO813" s="123"/>
      <c r="AP813" s="167"/>
    </row>
    <row r="814" spans="16:42">
      <c r="P814" s="123"/>
      <c r="Q814" s="124"/>
      <c r="R814" s="123"/>
      <c r="S814" s="123"/>
      <c r="T814" s="123"/>
      <c r="U814" s="123"/>
      <c r="V814" s="123"/>
      <c r="W814" s="123"/>
      <c r="X814" s="123"/>
      <c r="Y814" s="125"/>
      <c r="Z814" s="125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  <c r="AN814" s="123"/>
      <c r="AO814" s="123"/>
      <c r="AP814" s="167"/>
    </row>
    <row r="815" spans="16:42">
      <c r="P815" s="123"/>
      <c r="Q815" s="124"/>
      <c r="R815" s="123"/>
      <c r="S815" s="123"/>
      <c r="T815" s="123"/>
      <c r="U815" s="123"/>
      <c r="V815" s="123"/>
      <c r="W815" s="123"/>
      <c r="X815" s="123"/>
      <c r="Y815" s="125"/>
      <c r="Z815" s="125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  <c r="AN815" s="123"/>
      <c r="AO815" s="123"/>
      <c r="AP815" s="167"/>
    </row>
    <row r="816" spans="16:42">
      <c r="P816" s="123"/>
      <c r="Q816" s="124"/>
      <c r="R816" s="123"/>
      <c r="S816" s="123"/>
      <c r="T816" s="123"/>
      <c r="U816" s="123"/>
      <c r="V816" s="123"/>
      <c r="W816" s="123"/>
      <c r="X816" s="123"/>
      <c r="Y816" s="125"/>
      <c r="Z816" s="125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  <c r="AN816" s="123"/>
      <c r="AO816" s="123"/>
      <c r="AP816" s="167"/>
    </row>
    <row r="817" spans="16:42">
      <c r="P817" s="123"/>
      <c r="Q817" s="124"/>
      <c r="R817" s="123"/>
      <c r="S817" s="123"/>
      <c r="T817" s="123"/>
      <c r="U817" s="123"/>
      <c r="V817" s="123"/>
      <c r="W817" s="123"/>
      <c r="X817" s="123"/>
      <c r="Y817" s="125"/>
      <c r="Z817" s="125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  <c r="AN817" s="123"/>
      <c r="AO817" s="123"/>
      <c r="AP817" s="167"/>
    </row>
    <row r="818" spans="16:42">
      <c r="P818" s="123"/>
      <c r="Q818" s="124"/>
      <c r="R818" s="123"/>
      <c r="S818" s="123"/>
      <c r="T818" s="123"/>
      <c r="U818" s="123"/>
      <c r="V818" s="123"/>
      <c r="W818" s="123"/>
      <c r="X818" s="123"/>
      <c r="Y818" s="125"/>
      <c r="Z818" s="125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  <c r="AN818" s="123"/>
      <c r="AO818" s="123"/>
      <c r="AP818" s="167"/>
    </row>
    <row r="819" spans="16:42">
      <c r="P819" s="123"/>
      <c r="Q819" s="124"/>
      <c r="R819" s="123"/>
      <c r="S819" s="123"/>
      <c r="T819" s="123"/>
      <c r="U819" s="123"/>
      <c r="V819" s="123"/>
      <c r="W819" s="123"/>
      <c r="X819" s="123"/>
      <c r="Y819" s="125"/>
      <c r="Z819" s="125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  <c r="AN819" s="123"/>
      <c r="AO819" s="123"/>
      <c r="AP819" s="167"/>
    </row>
    <row r="820" spans="16:42">
      <c r="P820" s="123"/>
      <c r="Q820" s="124"/>
      <c r="R820" s="123"/>
      <c r="S820" s="123"/>
      <c r="T820" s="123"/>
      <c r="U820" s="123"/>
      <c r="V820" s="123"/>
      <c r="W820" s="123"/>
      <c r="X820" s="123"/>
      <c r="Y820" s="125"/>
      <c r="Z820" s="125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  <c r="AN820" s="123"/>
      <c r="AO820" s="123"/>
      <c r="AP820" s="167"/>
    </row>
    <row r="821" spans="16:42">
      <c r="P821" s="123"/>
      <c r="Q821" s="124"/>
      <c r="R821" s="123"/>
      <c r="S821" s="123"/>
      <c r="T821" s="123"/>
      <c r="U821" s="123"/>
      <c r="V821" s="123"/>
      <c r="W821" s="123"/>
      <c r="X821" s="123"/>
      <c r="Y821" s="125"/>
      <c r="Z821" s="125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  <c r="AN821" s="123"/>
      <c r="AO821" s="123"/>
      <c r="AP821" s="167"/>
    </row>
    <row r="822" spans="16:42">
      <c r="P822" s="123"/>
      <c r="Q822" s="124"/>
      <c r="R822" s="123"/>
      <c r="S822" s="123"/>
      <c r="T822" s="123"/>
      <c r="U822" s="123"/>
      <c r="V822" s="123"/>
      <c r="W822" s="123"/>
      <c r="X822" s="123"/>
      <c r="Y822" s="125"/>
      <c r="Z822" s="125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  <c r="AN822" s="123"/>
      <c r="AO822" s="123"/>
      <c r="AP822" s="167"/>
    </row>
    <row r="823" spans="16:42">
      <c r="P823" s="123"/>
      <c r="Q823" s="124"/>
      <c r="R823" s="123"/>
      <c r="S823" s="123"/>
      <c r="T823" s="123"/>
      <c r="U823" s="123"/>
      <c r="V823" s="123"/>
      <c r="W823" s="123"/>
      <c r="X823" s="123"/>
      <c r="Y823" s="125"/>
      <c r="Z823" s="125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  <c r="AN823" s="123"/>
      <c r="AO823" s="123"/>
      <c r="AP823" s="167"/>
    </row>
    <row r="824" spans="16:42">
      <c r="P824" s="123"/>
      <c r="Q824" s="124"/>
      <c r="R824" s="123"/>
      <c r="S824" s="123"/>
      <c r="T824" s="123"/>
      <c r="U824" s="123"/>
      <c r="V824" s="123"/>
      <c r="W824" s="123"/>
      <c r="X824" s="123"/>
      <c r="Y824" s="125"/>
      <c r="Z824" s="125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  <c r="AN824" s="123"/>
      <c r="AO824" s="123"/>
      <c r="AP824" s="167"/>
    </row>
    <row r="825" spans="16:42">
      <c r="P825" s="123"/>
      <c r="Q825" s="124"/>
      <c r="R825" s="123"/>
      <c r="S825" s="123"/>
      <c r="T825" s="123"/>
      <c r="U825" s="123"/>
      <c r="V825" s="123"/>
      <c r="W825" s="123"/>
      <c r="X825" s="123"/>
      <c r="Y825" s="125"/>
      <c r="Z825" s="125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  <c r="AN825" s="123"/>
      <c r="AO825" s="123"/>
      <c r="AP825" s="167"/>
    </row>
    <row r="826" spans="16:42">
      <c r="P826" s="123"/>
      <c r="Q826" s="124"/>
      <c r="R826" s="123"/>
      <c r="S826" s="123"/>
      <c r="T826" s="123"/>
      <c r="U826" s="123"/>
      <c r="V826" s="123"/>
      <c r="W826" s="123"/>
      <c r="X826" s="123"/>
      <c r="Y826" s="125"/>
      <c r="Z826" s="125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  <c r="AN826" s="123"/>
      <c r="AO826" s="123"/>
      <c r="AP826" s="167"/>
    </row>
    <row r="827" spans="16:42">
      <c r="P827" s="123"/>
      <c r="Q827" s="124"/>
      <c r="R827" s="123"/>
      <c r="S827" s="123"/>
      <c r="T827" s="123"/>
      <c r="U827" s="123"/>
      <c r="V827" s="123"/>
      <c r="W827" s="123"/>
      <c r="X827" s="123"/>
      <c r="Y827" s="125"/>
      <c r="Z827" s="125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  <c r="AN827" s="123"/>
      <c r="AO827" s="123"/>
      <c r="AP827" s="167"/>
    </row>
    <row r="828" spans="16:42">
      <c r="P828" s="123"/>
      <c r="Q828" s="124"/>
      <c r="R828" s="123"/>
      <c r="S828" s="123"/>
      <c r="T828" s="123"/>
      <c r="U828" s="123"/>
      <c r="V828" s="123"/>
      <c r="W828" s="123"/>
      <c r="X828" s="123"/>
      <c r="Y828" s="125"/>
      <c r="Z828" s="125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  <c r="AN828" s="123"/>
      <c r="AO828" s="123"/>
      <c r="AP828" s="167"/>
    </row>
    <row r="829" spans="16:42">
      <c r="P829" s="123"/>
      <c r="Q829" s="124"/>
      <c r="R829" s="123"/>
      <c r="S829" s="123"/>
      <c r="T829" s="123"/>
      <c r="U829" s="123"/>
      <c r="V829" s="123"/>
      <c r="W829" s="123"/>
      <c r="X829" s="123"/>
      <c r="Y829" s="125"/>
      <c r="Z829" s="125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  <c r="AN829" s="123"/>
      <c r="AO829" s="123"/>
      <c r="AP829" s="167"/>
    </row>
    <row r="830" spans="16:42">
      <c r="P830" s="123"/>
      <c r="Q830" s="124"/>
      <c r="R830" s="123"/>
      <c r="S830" s="123"/>
      <c r="T830" s="123"/>
      <c r="U830" s="123"/>
      <c r="V830" s="123"/>
      <c r="W830" s="123"/>
      <c r="X830" s="123"/>
      <c r="Y830" s="125"/>
      <c r="Z830" s="125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  <c r="AN830" s="123"/>
      <c r="AO830" s="123"/>
      <c r="AP830" s="167"/>
    </row>
    <row r="831" spans="16:42">
      <c r="P831" s="123"/>
      <c r="Q831" s="124"/>
      <c r="R831" s="123"/>
      <c r="S831" s="123"/>
      <c r="T831" s="123"/>
      <c r="U831" s="123"/>
      <c r="V831" s="123"/>
      <c r="W831" s="123"/>
      <c r="X831" s="123"/>
      <c r="Y831" s="125"/>
      <c r="Z831" s="125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  <c r="AN831" s="123"/>
      <c r="AO831" s="123"/>
      <c r="AP831" s="167"/>
    </row>
    <row r="832" spans="16:42">
      <c r="P832" s="123"/>
      <c r="Q832" s="124"/>
      <c r="R832" s="123"/>
      <c r="S832" s="123"/>
      <c r="T832" s="123"/>
      <c r="U832" s="123"/>
      <c r="V832" s="123"/>
      <c r="W832" s="123"/>
      <c r="X832" s="123"/>
      <c r="Y832" s="125"/>
      <c r="Z832" s="125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  <c r="AN832" s="123"/>
      <c r="AO832" s="123"/>
      <c r="AP832" s="167"/>
    </row>
    <row r="833" spans="16:42">
      <c r="P833" s="123"/>
      <c r="Q833" s="124"/>
      <c r="R833" s="123"/>
      <c r="S833" s="123"/>
      <c r="T833" s="123"/>
      <c r="U833" s="123"/>
      <c r="V833" s="123"/>
      <c r="W833" s="123"/>
      <c r="X833" s="123"/>
      <c r="Y833" s="125"/>
      <c r="Z833" s="125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  <c r="AN833" s="123"/>
      <c r="AO833" s="123"/>
      <c r="AP833" s="167"/>
    </row>
    <row r="834" spans="16:42">
      <c r="P834" s="123"/>
      <c r="Q834" s="124"/>
      <c r="R834" s="123"/>
      <c r="S834" s="123"/>
      <c r="T834" s="123"/>
      <c r="U834" s="123"/>
      <c r="V834" s="123"/>
      <c r="W834" s="123"/>
      <c r="X834" s="123"/>
      <c r="Y834" s="125"/>
      <c r="Z834" s="125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  <c r="AN834" s="123"/>
      <c r="AO834" s="123"/>
      <c r="AP834" s="167"/>
    </row>
    <row r="835" spans="16:42">
      <c r="P835" s="123"/>
      <c r="Q835" s="124"/>
      <c r="R835" s="123"/>
      <c r="S835" s="123"/>
      <c r="T835" s="123"/>
      <c r="U835" s="123"/>
      <c r="V835" s="123"/>
      <c r="W835" s="123"/>
      <c r="X835" s="123"/>
      <c r="Y835" s="125"/>
      <c r="Z835" s="125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  <c r="AN835" s="123"/>
      <c r="AO835" s="123"/>
      <c r="AP835" s="167"/>
    </row>
    <row r="836" spans="16:42">
      <c r="P836" s="123"/>
      <c r="Q836" s="124"/>
      <c r="R836" s="123"/>
      <c r="S836" s="123"/>
      <c r="T836" s="123"/>
      <c r="U836" s="123"/>
      <c r="V836" s="123"/>
      <c r="W836" s="123"/>
      <c r="X836" s="123"/>
      <c r="Y836" s="125"/>
      <c r="Z836" s="125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  <c r="AN836" s="123"/>
      <c r="AO836" s="123"/>
      <c r="AP836" s="167"/>
    </row>
    <row r="837" spans="16:42">
      <c r="P837" s="123"/>
      <c r="Q837" s="124"/>
      <c r="R837" s="123"/>
      <c r="S837" s="123"/>
      <c r="T837" s="123"/>
      <c r="U837" s="123"/>
      <c r="V837" s="123"/>
      <c r="W837" s="123"/>
      <c r="X837" s="123"/>
      <c r="Y837" s="125"/>
      <c r="Z837" s="125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  <c r="AN837" s="123"/>
      <c r="AO837" s="123"/>
      <c r="AP837" s="167"/>
    </row>
    <row r="838" spans="16:42">
      <c r="P838" s="123"/>
      <c r="Q838" s="124"/>
      <c r="R838" s="123"/>
      <c r="S838" s="123"/>
      <c r="T838" s="123"/>
      <c r="U838" s="123"/>
      <c r="V838" s="123"/>
      <c r="W838" s="123"/>
      <c r="X838" s="123"/>
      <c r="Y838" s="125"/>
      <c r="Z838" s="125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  <c r="AN838" s="123"/>
      <c r="AO838" s="123"/>
      <c r="AP838" s="167"/>
    </row>
    <row r="839" spans="16:42">
      <c r="P839" s="123"/>
      <c r="Q839" s="124"/>
      <c r="R839" s="123"/>
      <c r="S839" s="123"/>
      <c r="T839" s="123"/>
      <c r="U839" s="123"/>
      <c r="V839" s="123"/>
      <c r="W839" s="123"/>
      <c r="X839" s="123"/>
      <c r="Y839" s="125"/>
      <c r="Z839" s="125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  <c r="AN839" s="123"/>
      <c r="AO839" s="123"/>
      <c r="AP839" s="167"/>
    </row>
    <row r="840" spans="16:42">
      <c r="P840" s="123"/>
      <c r="Q840" s="124"/>
      <c r="R840" s="123"/>
      <c r="S840" s="123"/>
      <c r="T840" s="123"/>
      <c r="U840" s="123"/>
      <c r="V840" s="123"/>
      <c r="W840" s="123"/>
      <c r="X840" s="123"/>
      <c r="Y840" s="125"/>
      <c r="Z840" s="125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  <c r="AN840" s="123"/>
      <c r="AO840" s="123"/>
      <c r="AP840" s="167"/>
    </row>
    <row r="841" spans="16:42">
      <c r="P841" s="123"/>
      <c r="Q841" s="124"/>
      <c r="R841" s="123"/>
      <c r="S841" s="123"/>
      <c r="T841" s="123"/>
      <c r="U841" s="123"/>
      <c r="V841" s="123"/>
      <c r="W841" s="123"/>
      <c r="X841" s="123"/>
      <c r="Y841" s="125"/>
      <c r="Z841" s="125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  <c r="AN841" s="123"/>
      <c r="AO841" s="123"/>
      <c r="AP841" s="167"/>
    </row>
    <row r="842" spans="16:42">
      <c r="P842" s="123"/>
      <c r="Q842" s="124"/>
      <c r="R842" s="123"/>
      <c r="S842" s="123"/>
      <c r="T842" s="123"/>
      <c r="U842" s="123"/>
      <c r="V842" s="123"/>
      <c r="W842" s="123"/>
      <c r="X842" s="123"/>
      <c r="Y842" s="125"/>
      <c r="Z842" s="125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  <c r="AN842" s="123"/>
      <c r="AO842" s="123"/>
      <c r="AP842" s="167"/>
    </row>
    <row r="843" spans="16:42">
      <c r="P843" s="123"/>
      <c r="Q843" s="124"/>
      <c r="R843" s="123"/>
      <c r="S843" s="123"/>
      <c r="T843" s="123"/>
      <c r="U843" s="123"/>
      <c r="V843" s="123"/>
      <c r="W843" s="123"/>
      <c r="X843" s="123"/>
      <c r="Y843" s="125"/>
      <c r="Z843" s="125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  <c r="AN843" s="123"/>
      <c r="AO843" s="123"/>
      <c r="AP843" s="167"/>
    </row>
    <row r="844" spans="16:42">
      <c r="P844" s="123"/>
      <c r="Q844" s="124"/>
      <c r="R844" s="123"/>
      <c r="S844" s="123"/>
      <c r="T844" s="123"/>
      <c r="U844" s="123"/>
      <c r="V844" s="123"/>
      <c r="W844" s="123"/>
      <c r="X844" s="123"/>
      <c r="Y844" s="125"/>
      <c r="Z844" s="125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  <c r="AN844" s="123"/>
      <c r="AO844" s="123"/>
      <c r="AP844" s="167"/>
    </row>
    <row r="845" spans="16:42">
      <c r="P845" s="123"/>
      <c r="Q845" s="124"/>
      <c r="R845" s="123"/>
      <c r="S845" s="123"/>
      <c r="T845" s="123"/>
      <c r="U845" s="123"/>
      <c r="V845" s="123"/>
      <c r="W845" s="123"/>
      <c r="X845" s="123"/>
      <c r="Y845" s="125"/>
      <c r="Z845" s="125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  <c r="AN845" s="123"/>
      <c r="AO845" s="123"/>
      <c r="AP845" s="167"/>
    </row>
    <row r="846" spans="16:42">
      <c r="P846" s="123"/>
      <c r="Q846" s="124"/>
      <c r="R846" s="123"/>
      <c r="S846" s="123"/>
      <c r="T846" s="123"/>
      <c r="U846" s="123"/>
      <c r="V846" s="123"/>
      <c r="W846" s="123"/>
      <c r="X846" s="123"/>
      <c r="Y846" s="125"/>
      <c r="Z846" s="125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  <c r="AN846" s="123"/>
      <c r="AO846" s="123"/>
      <c r="AP846" s="167"/>
    </row>
    <row r="847" spans="16:42">
      <c r="P847" s="123"/>
      <c r="Q847" s="124"/>
      <c r="R847" s="123"/>
      <c r="S847" s="123"/>
      <c r="T847" s="123"/>
      <c r="U847" s="123"/>
      <c r="V847" s="123"/>
      <c r="W847" s="123"/>
      <c r="X847" s="123"/>
      <c r="Y847" s="125"/>
      <c r="Z847" s="125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  <c r="AN847" s="123"/>
      <c r="AO847" s="123"/>
      <c r="AP847" s="167"/>
    </row>
    <row r="848" spans="16:42">
      <c r="P848" s="123"/>
      <c r="Q848" s="124"/>
      <c r="R848" s="123"/>
      <c r="S848" s="123"/>
      <c r="T848" s="123"/>
      <c r="U848" s="123"/>
      <c r="V848" s="123"/>
      <c r="W848" s="123"/>
      <c r="X848" s="123"/>
      <c r="Y848" s="125"/>
      <c r="Z848" s="125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  <c r="AN848" s="123"/>
      <c r="AO848" s="123"/>
      <c r="AP848" s="167"/>
    </row>
    <row r="849" spans="16:42">
      <c r="P849" s="123"/>
      <c r="Q849" s="124"/>
      <c r="R849" s="123"/>
      <c r="S849" s="123"/>
      <c r="T849" s="123"/>
      <c r="U849" s="123"/>
      <c r="V849" s="123"/>
      <c r="W849" s="123"/>
      <c r="X849" s="123"/>
      <c r="Y849" s="125"/>
      <c r="Z849" s="125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  <c r="AN849" s="123"/>
      <c r="AO849" s="123"/>
      <c r="AP849" s="167"/>
    </row>
    <row r="850" spans="16:42">
      <c r="P850" s="123"/>
      <c r="Q850" s="124"/>
      <c r="R850" s="123"/>
      <c r="S850" s="123"/>
      <c r="T850" s="123"/>
      <c r="U850" s="123"/>
      <c r="V850" s="123"/>
      <c r="W850" s="123"/>
      <c r="X850" s="123"/>
      <c r="Y850" s="125"/>
      <c r="Z850" s="125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  <c r="AN850" s="123"/>
      <c r="AO850" s="123"/>
      <c r="AP850" s="167"/>
    </row>
    <row r="851" spans="16:42">
      <c r="P851" s="123"/>
      <c r="Q851" s="124"/>
      <c r="R851" s="123"/>
      <c r="S851" s="123"/>
      <c r="T851" s="123"/>
      <c r="U851" s="123"/>
      <c r="V851" s="123"/>
      <c r="W851" s="123"/>
      <c r="X851" s="123"/>
      <c r="Y851" s="125"/>
      <c r="Z851" s="125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  <c r="AN851" s="123"/>
      <c r="AO851" s="123"/>
      <c r="AP851" s="167"/>
    </row>
    <row r="852" spans="16:42">
      <c r="P852" s="123"/>
      <c r="Q852" s="124"/>
      <c r="R852" s="123"/>
      <c r="S852" s="123"/>
      <c r="T852" s="123"/>
      <c r="U852" s="123"/>
      <c r="V852" s="123"/>
      <c r="W852" s="123"/>
      <c r="X852" s="123"/>
      <c r="Y852" s="125"/>
      <c r="Z852" s="125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  <c r="AN852" s="123"/>
      <c r="AO852" s="123"/>
      <c r="AP852" s="167"/>
    </row>
    <row r="853" spans="16:42">
      <c r="P853" s="123"/>
      <c r="Q853" s="124"/>
      <c r="R853" s="123"/>
      <c r="S853" s="123"/>
      <c r="T853" s="123"/>
      <c r="U853" s="123"/>
      <c r="V853" s="123"/>
      <c r="W853" s="123"/>
      <c r="X853" s="123"/>
      <c r="Y853" s="125"/>
      <c r="Z853" s="125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  <c r="AN853" s="123"/>
      <c r="AO853" s="123"/>
      <c r="AP853" s="167"/>
    </row>
    <row r="854" spans="16:42">
      <c r="P854" s="123"/>
      <c r="Q854" s="124"/>
      <c r="R854" s="123"/>
      <c r="S854" s="123"/>
      <c r="T854" s="123"/>
      <c r="U854" s="123"/>
      <c r="V854" s="123"/>
      <c r="W854" s="123"/>
      <c r="X854" s="123"/>
      <c r="Y854" s="125"/>
      <c r="Z854" s="125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  <c r="AN854" s="123"/>
      <c r="AO854" s="123"/>
      <c r="AP854" s="167"/>
    </row>
    <row r="855" spans="16:42">
      <c r="P855" s="123"/>
      <c r="Q855" s="124"/>
      <c r="R855" s="123"/>
      <c r="S855" s="123"/>
      <c r="T855" s="123"/>
      <c r="U855" s="123"/>
      <c r="V855" s="123"/>
      <c r="W855" s="123"/>
      <c r="X855" s="123"/>
      <c r="Y855" s="125"/>
      <c r="Z855" s="125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  <c r="AN855" s="123"/>
      <c r="AO855" s="123"/>
      <c r="AP855" s="167"/>
    </row>
    <row r="856" spans="16:42">
      <c r="P856" s="123"/>
      <c r="Q856" s="124"/>
      <c r="R856" s="123"/>
      <c r="S856" s="123"/>
      <c r="T856" s="123"/>
      <c r="U856" s="123"/>
      <c r="V856" s="123"/>
      <c r="W856" s="123"/>
      <c r="X856" s="123"/>
      <c r="Y856" s="125"/>
      <c r="Z856" s="125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  <c r="AN856" s="123"/>
      <c r="AO856" s="123"/>
      <c r="AP856" s="167"/>
    </row>
    <row r="857" spans="16:42">
      <c r="P857" s="123"/>
      <c r="Q857" s="124"/>
      <c r="R857" s="123"/>
      <c r="S857" s="123"/>
      <c r="T857" s="123"/>
      <c r="U857" s="123"/>
      <c r="V857" s="123"/>
      <c r="W857" s="123"/>
      <c r="X857" s="123"/>
      <c r="Y857" s="125"/>
      <c r="Z857" s="125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  <c r="AN857" s="123"/>
      <c r="AO857" s="123"/>
      <c r="AP857" s="167"/>
    </row>
    <row r="858" spans="16:42">
      <c r="P858" s="123"/>
      <c r="Q858" s="124"/>
      <c r="R858" s="123"/>
      <c r="S858" s="123"/>
      <c r="T858" s="123"/>
      <c r="U858" s="123"/>
      <c r="V858" s="123"/>
      <c r="W858" s="123"/>
      <c r="X858" s="123"/>
      <c r="Y858" s="125"/>
      <c r="Z858" s="125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  <c r="AN858" s="123"/>
      <c r="AO858" s="123"/>
      <c r="AP858" s="167"/>
    </row>
    <row r="859" spans="16:42">
      <c r="P859" s="123"/>
      <c r="Q859" s="124"/>
      <c r="R859" s="123"/>
      <c r="S859" s="123"/>
      <c r="T859" s="123"/>
      <c r="U859" s="123"/>
      <c r="V859" s="123"/>
      <c r="W859" s="123"/>
      <c r="X859" s="123"/>
      <c r="Y859" s="125"/>
      <c r="Z859" s="125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  <c r="AN859" s="123"/>
      <c r="AO859" s="123"/>
      <c r="AP859" s="167"/>
    </row>
    <row r="860" spans="16:42">
      <c r="P860" s="123"/>
      <c r="Q860" s="124"/>
      <c r="R860" s="123"/>
      <c r="S860" s="123"/>
      <c r="T860" s="123"/>
      <c r="U860" s="123"/>
      <c r="V860" s="123"/>
      <c r="W860" s="123"/>
      <c r="X860" s="123"/>
      <c r="Y860" s="125"/>
      <c r="Z860" s="125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  <c r="AN860" s="123"/>
      <c r="AO860" s="123"/>
      <c r="AP860" s="167"/>
    </row>
    <row r="861" spans="16:42">
      <c r="P861" s="123"/>
      <c r="Q861" s="124"/>
      <c r="R861" s="123"/>
      <c r="S861" s="123"/>
      <c r="T861" s="123"/>
      <c r="U861" s="123"/>
      <c r="V861" s="123"/>
      <c r="W861" s="123"/>
      <c r="X861" s="123"/>
      <c r="Y861" s="125"/>
      <c r="Z861" s="125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  <c r="AN861" s="123"/>
      <c r="AO861" s="123"/>
      <c r="AP861" s="167"/>
    </row>
    <row r="862" spans="16:42">
      <c r="P862" s="123"/>
      <c r="Q862" s="124"/>
      <c r="R862" s="123"/>
      <c r="S862" s="123"/>
      <c r="T862" s="123"/>
      <c r="U862" s="123"/>
      <c r="V862" s="123"/>
      <c r="W862" s="123"/>
      <c r="X862" s="123"/>
      <c r="Y862" s="125"/>
      <c r="Z862" s="125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  <c r="AN862" s="123"/>
      <c r="AO862" s="123"/>
      <c r="AP862" s="167"/>
    </row>
    <row r="863" spans="16:42">
      <c r="P863" s="123"/>
      <c r="Q863" s="124"/>
      <c r="R863" s="123"/>
      <c r="S863" s="123"/>
      <c r="T863" s="123"/>
      <c r="U863" s="123"/>
      <c r="V863" s="123"/>
      <c r="W863" s="123"/>
      <c r="X863" s="123"/>
      <c r="Y863" s="125"/>
      <c r="Z863" s="125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  <c r="AN863" s="123"/>
      <c r="AO863" s="123"/>
      <c r="AP863" s="167"/>
    </row>
    <row r="864" spans="16:42">
      <c r="P864" s="123"/>
      <c r="Q864" s="124"/>
      <c r="R864" s="123"/>
      <c r="S864" s="123"/>
      <c r="T864" s="123"/>
      <c r="U864" s="123"/>
      <c r="V864" s="123"/>
      <c r="W864" s="123"/>
      <c r="X864" s="123"/>
      <c r="Y864" s="125"/>
      <c r="Z864" s="125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  <c r="AN864" s="123"/>
      <c r="AO864" s="123"/>
      <c r="AP864" s="167"/>
    </row>
    <row r="865" spans="16:42">
      <c r="P865" s="123"/>
      <c r="Q865" s="124"/>
      <c r="R865" s="123"/>
      <c r="S865" s="123"/>
      <c r="T865" s="123"/>
      <c r="U865" s="123"/>
      <c r="V865" s="123"/>
      <c r="W865" s="123"/>
      <c r="X865" s="123"/>
      <c r="Y865" s="125"/>
      <c r="Z865" s="125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  <c r="AN865" s="123"/>
      <c r="AO865" s="123"/>
      <c r="AP865" s="167"/>
    </row>
    <row r="866" spans="16:42">
      <c r="P866" s="123"/>
      <c r="Q866" s="124"/>
      <c r="R866" s="123"/>
      <c r="S866" s="123"/>
      <c r="T866" s="123"/>
      <c r="U866" s="123"/>
      <c r="V866" s="123"/>
      <c r="W866" s="123"/>
      <c r="X866" s="123"/>
      <c r="Y866" s="125"/>
      <c r="Z866" s="125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  <c r="AN866" s="123"/>
      <c r="AO866" s="123"/>
      <c r="AP866" s="167"/>
    </row>
    <row r="867" spans="16:42">
      <c r="P867" s="123"/>
      <c r="Q867" s="124"/>
      <c r="R867" s="123"/>
      <c r="S867" s="123"/>
      <c r="T867" s="123"/>
      <c r="U867" s="123"/>
      <c r="V867" s="123"/>
      <c r="W867" s="123"/>
      <c r="X867" s="123"/>
      <c r="Y867" s="125"/>
      <c r="Z867" s="125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  <c r="AN867" s="123"/>
      <c r="AO867" s="123"/>
      <c r="AP867" s="167"/>
    </row>
    <row r="868" spans="16:42">
      <c r="P868" s="123"/>
      <c r="Q868" s="124"/>
      <c r="R868" s="123"/>
      <c r="S868" s="123"/>
      <c r="T868" s="123"/>
      <c r="U868" s="123"/>
      <c r="V868" s="123"/>
      <c r="W868" s="123"/>
      <c r="X868" s="123"/>
      <c r="Y868" s="125"/>
      <c r="Z868" s="125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  <c r="AN868" s="123"/>
      <c r="AO868" s="123"/>
      <c r="AP868" s="167"/>
    </row>
    <row r="869" spans="16:42">
      <c r="P869" s="123"/>
      <c r="Q869" s="124"/>
      <c r="R869" s="123"/>
      <c r="S869" s="123"/>
      <c r="T869" s="123"/>
      <c r="U869" s="123"/>
      <c r="V869" s="123"/>
      <c r="W869" s="123"/>
      <c r="X869" s="123"/>
      <c r="Y869" s="125"/>
      <c r="Z869" s="125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  <c r="AN869" s="123"/>
      <c r="AO869" s="123"/>
      <c r="AP869" s="167"/>
    </row>
    <row r="870" spans="16:42">
      <c r="P870" s="123"/>
      <c r="Q870" s="124"/>
      <c r="R870" s="123"/>
      <c r="S870" s="123"/>
      <c r="T870" s="123"/>
      <c r="U870" s="123"/>
      <c r="V870" s="123"/>
      <c r="W870" s="123"/>
      <c r="X870" s="123"/>
      <c r="Y870" s="125"/>
      <c r="Z870" s="125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  <c r="AN870" s="123"/>
      <c r="AO870" s="123"/>
      <c r="AP870" s="167"/>
    </row>
    <row r="871" spans="16:42">
      <c r="P871" s="123"/>
      <c r="Q871" s="124"/>
      <c r="R871" s="123"/>
      <c r="S871" s="123"/>
      <c r="T871" s="123"/>
      <c r="U871" s="123"/>
      <c r="V871" s="123"/>
      <c r="W871" s="123"/>
      <c r="X871" s="123"/>
      <c r="Y871" s="125"/>
      <c r="Z871" s="125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  <c r="AN871" s="123"/>
      <c r="AO871" s="123"/>
      <c r="AP871" s="167"/>
    </row>
    <row r="872" spans="16:42">
      <c r="P872" s="123"/>
      <c r="Q872" s="124"/>
      <c r="R872" s="123"/>
      <c r="S872" s="123"/>
      <c r="T872" s="123"/>
      <c r="U872" s="123"/>
      <c r="V872" s="123"/>
      <c r="W872" s="123"/>
      <c r="X872" s="123"/>
      <c r="Y872" s="125"/>
      <c r="Z872" s="125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  <c r="AN872" s="123"/>
      <c r="AO872" s="123"/>
      <c r="AP872" s="167"/>
    </row>
    <row r="873" spans="16:42">
      <c r="P873" s="123"/>
      <c r="Q873" s="124"/>
      <c r="R873" s="123"/>
      <c r="S873" s="123"/>
      <c r="T873" s="123"/>
      <c r="U873" s="123"/>
      <c r="V873" s="123"/>
      <c r="W873" s="123"/>
      <c r="X873" s="123"/>
      <c r="Y873" s="125"/>
      <c r="Z873" s="125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  <c r="AN873" s="123"/>
      <c r="AO873" s="123"/>
      <c r="AP873" s="167"/>
    </row>
    <row r="874" spans="16:42">
      <c r="P874" s="123"/>
      <c r="Q874" s="124"/>
      <c r="R874" s="123"/>
      <c r="S874" s="123"/>
      <c r="T874" s="123"/>
      <c r="U874" s="123"/>
      <c r="V874" s="123"/>
      <c r="W874" s="123"/>
      <c r="X874" s="123"/>
      <c r="Y874" s="125"/>
      <c r="Z874" s="125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  <c r="AN874" s="123"/>
      <c r="AO874" s="123"/>
      <c r="AP874" s="167"/>
    </row>
    <row r="875" spans="16:42">
      <c r="P875" s="123"/>
      <c r="Q875" s="124"/>
      <c r="R875" s="123"/>
      <c r="S875" s="123"/>
      <c r="T875" s="123"/>
      <c r="U875" s="123"/>
      <c r="V875" s="123"/>
      <c r="W875" s="123"/>
      <c r="X875" s="123"/>
      <c r="Y875" s="125"/>
      <c r="Z875" s="125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  <c r="AN875" s="123"/>
      <c r="AO875" s="123"/>
      <c r="AP875" s="167"/>
    </row>
    <row r="876" spans="16:42">
      <c r="P876" s="123"/>
      <c r="Q876" s="124"/>
      <c r="R876" s="123"/>
      <c r="S876" s="123"/>
      <c r="T876" s="123"/>
      <c r="U876" s="123"/>
      <c r="V876" s="123"/>
      <c r="W876" s="123"/>
      <c r="X876" s="123"/>
      <c r="Y876" s="125"/>
      <c r="Z876" s="125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  <c r="AN876" s="123"/>
      <c r="AO876" s="123"/>
      <c r="AP876" s="167"/>
    </row>
    <row r="877" spans="16:42">
      <c r="P877" s="123"/>
      <c r="Q877" s="124"/>
      <c r="R877" s="123"/>
      <c r="S877" s="123"/>
      <c r="T877" s="123"/>
      <c r="U877" s="123"/>
      <c r="V877" s="123"/>
      <c r="W877" s="123"/>
      <c r="X877" s="123"/>
      <c r="Y877" s="125"/>
      <c r="Z877" s="125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  <c r="AN877" s="123"/>
      <c r="AO877" s="123"/>
      <c r="AP877" s="167"/>
    </row>
    <row r="878" spans="16:42">
      <c r="P878" s="123"/>
      <c r="Q878" s="124"/>
      <c r="R878" s="123"/>
      <c r="S878" s="123"/>
      <c r="T878" s="123"/>
      <c r="U878" s="123"/>
      <c r="V878" s="123"/>
      <c r="W878" s="123"/>
      <c r="X878" s="123"/>
      <c r="Y878" s="125"/>
      <c r="Z878" s="125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  <c r="AN878" s="123"/>
      <c r="AO878" s="123"/>
      <c r="AP878" s="167"/>
    </row>
    <row r="879" spans="16:42">
      <c r="P879" s="123"/>
      <c r="Q879" s="124"/>
      <c r="R879" s="123"/>
      <c r="S879" s="123"/>
      <c r="T879" s="123"/>
      <c r="U879" s="123"/>
      <c r="V879" s="123"/>
      <c r="W879" s="123"/>
      <c r="X879" s="123"/>
      <c r="Y879" s="125"/>
      <c r="Z879" s="125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  <c r="AN879" s="123"/>
      <c r="AO879" s="123"/>
      <c r="AP879" s="167"/>
    </row>
    <row r="880" spans="16:42">
      <c r="P880" s="123"/>
      <c r="Q880" s="124"/>
      <c r="R880" s="123"/>
      <c r="S880" s="123"/>
      <c r="T880" s="123"/>
      <c r="U880" s="123"/>
      <c r="V880" s="123"/>
      <c r="W880" s="123"/>
      <c r="X880" s="123"/>
      <c r="Y880" s="125"/>
      <c r="Z880" s="125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  <c r="AN880" s="123"/>
      <c r="AO880" s="123"/>
      <c r="AP880" s="167"/>
    </row>
    <row r="881" spans="16:42">
      <c r="P881" s="123"/>
      <c r="Q881" s="124"/>
      <c r="R881" s="123"/>
      <c r="S881" s="123"/>
      <c r="T881" s="123"/>
      <c r="U881" s="123"/>
      <c r="V881" s="123"/>
      <c r="W881" s="123"/>
      <c r="X881" s="123"/>
      <c r="Y881" s="125"/>
      <c r="Z881" s="125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  <c r="AN881" s="123"/>
      <c r="AO881" s="123"/>
      <c r="AP881" s="167"/>
    </row>
    <row r="882" spans="16:42">
      <c r="P882" s="123"/>
      <c r="Q882" s="124"/>
      <c r="R882" s="123"/>
      <c r="S882" s="123"/>
      <c r="T882" s="123"/>
      <c r="U882" s="123"/>
      <c r="V882" s="123"/>
      <c r="W882" s="123"/>
      <c r="X882" s="123"/>
      <c r="Y882" s="125"/>
      <c r="Z882" s="125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  <c r="AN882" s="123"/>
      <c r="AO882" s="123"/>
      <c r="AP882" s="167"/>
    </row>
    <row r="883" spans="16:42">
      <c r="P883" s="123"/>
      <c r="Q883" s="124"/>
      <c r="R883" s="123"/>
      <c r="S883" s="123"/>
      <c r="T883" s="123"/>
      <c r="U883" s="123"/>
      <c r="V883" s="123"/>
      <c r="W883" s="123"/>
      <c r="X883" s="123"/>
      <c r="Y883" s="125"/>
      <c r="Z883" s="125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  <c r="AN883" s="123"/>
      <c r="AO883" s="123"/>
      <c r="AP883" s="167"/>
    </row>
    <row r="884" spans="16:42">
      <c r="P884" s="123"/>
      <c r="Q884" s="124"/>
      <c r="R884" s="123"/>
      <c r="S884" s="123"/>
      <c r="T884" s="123"/>
      <c r="U884" s="123"/>
      <c r="V884" s="123"/>
      <c r="W884" s="123"/>
      <c r="X884" s="123"/>
      <c r="Y884" s="125"/>
      <c r="Z884" s="125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  <c r="AN884" s="123"/>
      <c r="AO884" s="123"/>
      <c r="AP884" s="167"/>
    </row>
    <row r="885" spans="16:42">
      <c r="P885" s="123"/>
      <c r="Q885" s="124"/>
      <c r="R885" s="123"/>
      <c r="S885" s="123"/>
      <c r="T885" s="123"/>
      <c r="U885" s="123"/>
      <c r="V885" s="123"/>
      <c r="W885" s="123"/>
      <c r="X885" s="123"/>
      <c r="Y885" s="125"/>
      <c r="Z885" s="125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  <c r="AN885" s="123"/>
      <c r="AO885" s="123"/>
      <c r="AP885" s="167"/>
    </row>
    <row r="886" spans="16:42">
      <c r="P886" s="123"/>
      <c r="Q886" s="124"/>
      <c r="R886" s="123"/>
      <c r="S886" s="123"/>
      <c r="T886" s="123"/>
      <c r="U886" s="123"/>
      <c r="V886" s="123"/>
      <c r="W886" s="123"/>
      <c r="X886" s="123"/>
      <c r="Y886" s="125"/>
      <c r="Z886" s="125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  <c r="AN886" s="123"/>
      <c r="AO886" s="123"/>
      <c r="AP886" s="167"/>
    </row>
    <row r="887" spans="16:42">
      <c r="P887" s="123"/>
      <c r="Q887" s="124"/>
      <c r="R887" s="123"/>
      <c r="S887" s="123"/>
      <c r="T887" s="123"/>
      <c r="U887" s="123"/>
      <c r="V887" s="123"/>
      <c r="W887" s="123"/>
      <c r="X887" s="123"/>
      <c r="Y887" s="125"/>
      <c r="Z887" s="125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  <c r="AN887" s="123"/>
      <c r="AO887" s="123"/>
      <c r="AP887" s="167"/>
    </row>
    <row r="888" spans="16:42">
      <c r="P888" s="123"/>
      <c r="Q888" s="124"/>
      <c r="R888" s="123"/>
      <c r="S888" s="123"/>
      <c r="T888" s="123"/>
      <c r="U888" s="123"/>
      <c r="V888" s="123"/>
      <c r="W888" s="123"/>
      <c r="X888" s="123"/>
      <c r="Y888" s="125"/>
      <c r="Z888" s="125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  <c r="AN888" s="123"/>
      <c r="AO888" s="123"/>
      <c r="AP888" s="167"/>
    </row>
    <row r="889" spans="16:42">
      <c r="P889" s="123"/>
      <c r="Q889" s="124"/>
      <c r="R889" s="123"/>
      <c r="S889" s="123"/>
      <c r="T889" s="123"/>
      <c r="U889" s="123"/>
      <c r="V889" s="123"/>
      <c r="W889" s="123"/>
      <c r="X889" s="123"/>
      <c r="Y889" s="125"/>
      <c r="Z889" s="125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  <c r="AN889" s="123"/>
      <c r="AO889" s="123"/>
      <c r="AP889" s="167"/>
    </row>
    <row r="890" spans="16:42">
      <c r="P890" s="123"/>
      <c r="Q890" s="124"/>
      <c r="R890" s="123"/>
      <c r="S890" s="123"/>
      <c r="T890" s="123"/>
      <c r="U890" s="123"/>
      <c r="V890" s="123"/>
      <c r="W890" s="123"/>
      <c r="X890" s="123"/>
      <c r="Y890" s="125"/>
      <c r="Z890" s="125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  <c r="AN890" s="123"/>
      <c r="AO890" s="123"/>
      <c r="AP890" s="167"/>
    </row>
    <row r="891" spans="16:42">
      <c r="P891" s="123"/>
      <c r="Q891" s="124"/>
      <c r="R891" s="123"/>
      <c r="S891" s="123"/>
      <c r="T891" s="123"/>
      <c r="U891" s="123"/>
      <c r="V891" s="123"/>
      <c r="W891" s="123"/>
      <c r="X891" s="123"/>
      <c r="Y891" s="125"/>
      <c r="Z891" s="125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  <c r="AN891" s="123"/>
      <c r="AO891" s="123"/>
      <c r="AP891" s="167"/>
    </row>
    <row r="892" spans="16:42">
      <c r="P892" s="123"/>
      <c r="Q892" s="124"/>
      <c r="R892" s="123"/>
      <c r="S892" s="123"/>
      <c r="T892" s="123"/>
      <c r="U892" s="123"/>
      <c r="V892" s="123"/>
      <c r="W892" s="123"/>
      <c r="X892" s="123"/>
      <c r="Y892" s="125"/>
      <c r="Z892" s="125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  <c r="AN892" s="123"/>
      <c r="AO892" s="123"/>
      <c r="AP892" s="167"/>
    </row>
    <row r="893" spans="16:42">
      <c r="P893" s="123"/>
      <c r="Q893" s="124"/>
      <c r="R893" s="123"/>
      <c r="S893" s="123"/>
      <c r="T893" s="123"/>
      <c r="U893" s="123"/>
      <c r="V893" s="123"/>
      <c r="W893" s="123"/>
      <c r="X893" s="123"/>
      <c r="Y893" s="125"/>
      <c r="Z893" s="125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  <c r="AN893" s="123"/>
      <c r="AO893" s="123"/>
      <c r="AP893" s="167"/>
    </row>
    <row r="894" spans="16:42">
      <c r="P894" s="123"/>
      <c r="Q894" s="124"/>
      <c r="R894" s="123"/>
      <c r="S894" s="123"/>
      <c r="T894" s="123"/>
      <c r="U894" s="123"/>
      <c r="V894" s="123"/>
      <c r="W894" s="123"/>
      <c r="X894" s="123"/>
      <c r="Y894" s="125"/>
      <c r="Z894" s="125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  <c r="AN894" s="123"/>
      <c r="AO894" s="123"/>
      <c r="AP894" s="167"/>
    </row>
    <row r="895" spans="16:42">
      <c r="P895" s="123"/>
      <c r="Q895" s="124"/>
      <c r="R895" s="123"/>
      <c r="S895" s="123"/>
      <c r="T895" s="123"/>
      <c r="U895" s="123"/>
      <c r="V895" s="123"/>
      <c r="W895" s="123"/>
      <c r="X895" s="123"/>
      <c r="Y895" s="125"/>
      <c r="Z895" s="125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  <c r="AN895" s="123"/>
      <c r="AO895" s="123"/>
      <c r="AP895" s="167"/>
    </row>
    <row r="896" spans="16:42">
      <c r="P896" s="123"/>
      <c r="Q896" s="124"/>
      <c r="R896" s="123"/>
      <c r="S896" s="123"/>
      <c r="T896" s="123"/>
      <c r="U896" s="123"/>
      <c r="V896" s="123"/>
      <c r="W896" s="123"/>
      <c r="X896" s="123"/>
      <c r="Y896" s="125"/>
      <c r="Z896" s="125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  <c r="AN896" s="123"/>
      <c r="AO896" s="123"/>
      <c r="AP896" s="167"/>
    </row>
    <row r="897" spans="16:42">
      <c r="P897" s="123"/>
      <c r="Q897" s="124"/>
      <c r="R897" s="123"/>
      <c r="S897" s="123"/>
      <c r="T897" s="123"/>
      <c r="U897" s="123"/>
      <c r="V897" s="123"/>
      <c r="W897" s="123"/>
      <c r="X897" s="123"/>
      <c r="Y897" s="125"/>
      <c r="Z897" s="125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  <c r="AN897" s="123"/>
      <c r="AO897" s="123"/>
      <c r="AP897" s="167"/>
    </row>
    <row r="898" spans="16:42">
      <c r="P898" s="123"/>
      <c r="Q898" s="124"/>
      <c r="R898" s="123"/>
      <c r="S898" s="123"/>
      <c r="T898" s="123"/>
      <c r="U898" s="123"/>
      <c r="V898" s="123"/>
      <c r="W898" s="123"/>
      <c r="X898" s="123"/>
      <c r="Y898" s="125"/>
      <c r="Z898" s="125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  <c r="AN898" s="123"/>
      <c r="AO898" s="123"/>
      <c r="AP898" s="167"/>
    </row>
    <row r="899" spans="16:42">
      <c r="P899" s="123"/>
      <c r="Q899" s="124"/>
      <c r="R899" s="123"/>
      <c r="S899" s="123"/>
      <c r="T899" s="123"/>
      <c r="U899" s="123"/>
      <c r="V899" s="123"/>
      <c r="W899" s="123"/>
      <c r="X899" s="123"/>
      <c r="Y899" s="125"/>
      <c r="Z899" s="125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  <c r="AN899" s="123"/>
      <c r="AO899" s="123"/>
      <c r="AP899" s="167"/>
    </row>
    <row r="900" spans="16:42">
      <c r="P900" s="123"/>
      <c r="Q900" s="124"/>
      <c r="R900" s="123"/>
      <c r="S900" s="123"/>
      <c r="T900" s="123"/>
      <c r="U900" s="123"/>
      <c r="V900" s="123"/>
      <c r="W900" s="123"/>
      <c r="X900" s="123"/>
      <c r="Y900" s="125"/>
      <c r="Z900" s="125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  <c r="AN900" s="123"/>
      <c r="AO900" s="123"/>
      <c r="AP900" s="167"/>
    </row>
    <row r="901" spans="16:42">
      <c r="P901" s="123"/>
      <c r="Q901" s="124"/>
      <c r="R901" s="123"/>
      <c r="S901" s="123"/>
      <c r="T901" s="123"/>
      <c r="U901" s="123"/>
      <c r="V901" s="123"/>
      <c r="W901" s="123"/>
      <c r="X901" s="123"/>
      <c r="Y901" s="125"/>
      <c r="Z901" s="125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  <c r="AN901" s="123"/>
      <c r="AO901" s="123"/>
      <c r="AP901" s="167"/>
    </row>
    <row r="902" spans="16:42">
      <c r="P902" s="123"/>
      <c r="Q902" s="124"/>
      <c r="R902" s="123"/>
      <c r="S902" s="123"/>
      <c r="T902" s="123"/>
      <c r="U902" s="123"/>
      <c r="V902" s="123"/>
      <c r="W902" s="123"/>
      <c r="X902" s="123"/>
      <c r="Y902" s="125"/>
      <c r="Z902" s="125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  <c r="AN902" s="123"/>
      <c r="AO902" s="123"/>
      <c r="AP902" s="167"/>
    </row>
    <row r="903" spans="16:42">
      <c r="P903" s="123"/>
      <c r="Q903" s="124"/>
      <c r="R903" s="123"/>
      <c r="S903" s="123"/>
      <c r="T903" s="123"/>
      <c r="U903" s="123"/>
      <c r="V903" s="123"/>
      <c r="W903" s="123"/>
      <c r="X903" s="123"/>
      <c r="Y903" s="125"/>
      <c r="Z903" s="125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  <c r="AN903" s="123"/>
      <c r="AO903" s="123"/>
      <c r="AP903" s="167"/>
    </row>
    <row r="904" spans="16:42">
      <c r="P904" s="123"/>
      <c r="Q904" s="124"/>
      <c r="R904" s="123"/>
      <c r="S904" s="123"/>
      <c r="T904" s="123"/>
      <c r="U904" s="123"/>
      <c r="V904" s="123"/>
      <c r="W904" s="123"/>
      <c r="X904" s="123"/>
      <c r="Y904" s="125"/>
      <c r="Z904" s="125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  <c r="AN904" s="123"/>
      <c r="AO904" s="123"/>
      <c r="AP904" s="167"/>
    </row>
    <row r="905" spans="16:42">
      <c r="P905" s="123"/>
      <c r="Q905" s="124"/>
      <c r="R905" s="123"/>
      <c r="S905" s="123"/>
      <c r="T905" s="123"/>
      <c r="U905" s="123"/>
      <c r="V905" s="123"/>
      <c r="W905" s="123"/>
      <c r="X905" s="123"/>
      <c r="Y905" s="125"/>
      <c r="Z905" s="125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  <c r="AN905" s="123"/>
      <c r="AO905" s="123"/>
      <c r="AP905" s="167"/>
    </row>
    <row r="906" spans="16:42">
      <c r="P906" s="123"/>
      <c r="Q906" s="124"/>
      <c r="R906" s="123"/>
      <c r="S906" s="123"/>
      <c r="T906" s="123"/>
      <c r="U906" s="123"/>
      <c r="V906" s="123"/>
      <c r="W906" s="123"/>
      <c r="X906" s="123"/>
      <c r="Y906" s="125"/>
      <c r="Z906" s="125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  <c r="AN906" s="123"/>
      <c r="AO906" s="123"/>
      <c r="AP906" s="167"/>
    </row>
    <row r="907" spans="16:42">
      <c r="P907" s="123"/>
      <c r="Q907" s="124"/>
      <c r="R907" s="123"/>
      <c r="S907" s="123"/>
      <c r="T907" s="123"/>
      <c r="U907" s="123"/>
      <c r="V907" s="123"/>
      <c r="W907" s="123"/>
      <c r="X907" s="123"/>
      <c r="Y907" s="125"/>
      <c r="Z907" s="125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  <c r="AN907" s="123"/>
      <c r="AO907" s="123"/>
      <c r="AP907" s="167"/>
    </row>
    <row r="908" spans="16:42">
      <c r="P908" s="123"/>
      <c r="Q908" s="124"/>
      <c r="R908" s="123"/>
      <c r="S908" s="123"/>
      <c r="T908" s="123"/>
      <c r="U908" s="123"/>
      <c r="V908" s="123"/>
      <c r="W908" s="123"/>
      <c r="X908" s="123"/>
      <c r="Y908" s="125"/>
      <c r="Z908" s="125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  <c r="AN908" s="123"/>
      <c r="AO908" s="123"/>
      <c r="AP908" s="167"/>
    </row>
    <row r="909" spans="16:42">
      <c r="P909" s="123"/>
      <c r="Q909" s="124"/>
      <c r="R909" s="123"/>
      <c r="S909" s="123"/>
      <c r="T909" s="123"/>
      <c r="U909" s="123"/>
      <c r="V909" s="123"/>
      <c r="W909" s="123"/>
      <c r="X909" s="123"/>
      <c r="Y909" s="125"/>
      <c r="Z909" s="125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  <c r="AN909" s="123"/>
      <c r="AO909" s="123"/>
      <c r="AP909" s="167"/>
    </row>
    <row r="910" spans="16:42">
      <c r="P910" s="123"/>
      <c r="Q910" s="124"/>
      <c r="R910" s="123"/>
      <c r="S910" s="123"/>
      <c r="T910" s="123"/>
      <c r="U910" s="123"/>
      <c r="V910" s="123"/>
      <c r="W910" s="123"/>
      <c r="X910" s="123"/>
      <c r="Y910" s="125"/>
      <c r="Z910" s="125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  <c r="AN910" s="123"/>
      <c r="AO910" s="123"/>
      <c r="AP910" s="167"/>
    </row>
    <row r="911" spans="16:42">
      <c r="P911" s="123"/>
      <c r="Q911" s="124"/>
      <c r="R911" s="123"/>
      <c r="S911" s="123"/>
      <c r="T911" s="123"/>
      <c r="U911" s="123"/>
      <c r="V911" s="123"/>
      <c r="W911" s="123"/>
      <c r="X911" s="123"/>
      <c r="Y911" s="125"/>
      <c r="Z911" s="125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  <c r="AN911" s="123"/>
      <c r="AO911" s="123"/>
      <c r="AP911" s="167"/>
    </row>
    <row r="912" spans="16:42">
      <c r="P912" s="123"/>
      <c r="Q912" s="124"/>
      <c r="R912" s="123"/>
      <c r="S912" s="123"/>
      <c r="T912" s="123"/>
      <c r="U912" s="123"/>
      <c r="V912" s="123"/>
      <c r="W912" s="123"/>
      <c r="X912" s="123"/>
      <c r="Y912" s="125"/>
      <c r="Z912" s="125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  <c r="AN912" s="123"/>
      <c r="AO912" s="123"/>
      <c r="AP912" s="167"/>
    </row>
    <row r="913" spans="16:42">
      <c r="P913" s="123"/>
      <c r="Q913" s="124"/>
      <c r="R913" s="123"/>
      <c r="S913" s="123"/>
      <c r="T913" s="123"/>
      <c r="U913" s="123"/>
      <c r="V913" s="123"/>
      <c r="W913" s="123"/>
      <c r="X913" s="123"/>
      <c r="Y913" s="125"/>
      <c r="Z913" s="125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  <c r="AN913" s="123"/>
      <c r="AO913" s="123"/>
      <c r="AP913" s="167"/>
    </row>
    <row r="914" spans="16:42">
      <c r="P914" s="123"/>
      <c r="Q914" s="124"/>
      <c r="R914" s="123"/>
      <c r="S914" s="123"/>
      <c r="T914" s="123"/>
      <c r="U914" s="123"/>
      <c r="V914" s="123"/>
      <c r="W914" s="123"/>
      <c r="X914" s="123"/>
      <c r="Y914" s="125"/>
      <c r="Z914" s="125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  <c r="AN914" s="123"/>
      <c r="AO914" s="123"/>
      <c r="AP914" s="167"/>
    </row>
    <row r="915" spans="16:42">
      <c r="P915" s="123"/>
      <c r="Q915" s="124"/>
      <c r="R915" s="123"/>
      <c r="S915" s="123"/>
      <c r="T915" s="123"/>
      <c r="U915" s="123"/>
      <c r="V915" s="123"/>
      <c r="W915" s="123"/>
      <c r="X915" s="123"/>
      <c r="Y915" s="125"/>
      <c r="Z915" s="125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  <c r="AN915" s="123"/>
      <c r="AO915" s="123"/>
      <c r="AP915" s="167"/>
    </row>
    <row r="916" spans="16:42">
      <c r="P916" s="123"/>
      <c r="Q916" s="124"/>
      <c r="R916" s="123"/>
      <c r="S916" s="123"/>
      <c r="T916" s="123"/>
      <c r="U916" s="123"/>
      <c r="V916" s="123"/>
      <c r="W916" s="123"/>
      <c r="X916" s="123"/>
      <c r="Y916" s="125"/>
      <c r="Z916" s="125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  <c r="AN916" s="123"/>
      <c r="AO916" s="123"/>
      <c r="AP916" s="167"/>
    </row>
    <row r="917" spans="16:42">
      <c r="P917" s="123"/>
      <c r="Q917" s="124"/>
      <c r="R917" s="123"/>
      <c r="S917" s="123"/>
      <c r="T917" s="123"/>
      <c r="U917" s="123"/>
      <c r="V917" s="123"/>
      <c r="W917" s="123"/>
      <c r="X917" s="123"/>
      <c r="Y917" s="125"/>
      <c r="Z917" s="125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  <c r="AN917" s="123"/>
      <c r="AO917" s="123"/>
      <c r="AP917" s="167"/>
    </row>
    <row r="918" spans="16:42">
      <c r="P918" s="123"/>
      <c r="Q918" s="124"/>
      <c r="R918" s="123"/>
      <c r="S918" s="123"/>
      <c r="T918" s="123"/>
      <c r="U918" s="123"/>
      <c r="V918" s="123"/>
      <c r="W918" s="123"/>
      <c r="X918" s="123"/>
      <c r="Y918" s="125"/>
      <c r="Z918" s="125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  <c r="AN918" s="123"/>
      <c r="AO918" s="123"/>
      <c r="AP918" s="167"/>
    </row>
    <row r="919" spans="16:42">
      <c r="P919" s="123"/>
      <c r="Q919" s="124"/>
      <c r="R919" s="123"/>
      <c r="S919" s="123"/>
      <c r="T919" s="123"/>
      <c r="U919" s="123"/>
      <c r="V919" s="123"/>
      <c r="W919" s="123"/>
      <c r="X919" s="123"/>
      <c r="Y919" s="125"/>
      <c r="Z919" s="125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  <c r="AN919" s="123"/>
      <c r="AO919" s="123"/>
      <c r="AP919" s="167"/>
    </row>
    <row r="920" spans="16:42">
      <c r="P920" s="123"/>
      <c r="Q920" s="124"/>
      <c r="R920" s="123"/>
      <c r="S920" s="123"/>
      <c r="T920" s="123"/>
      <c r="U920" s="123"/>
      <c r="V920" s="123"/>
      <c r="W920" s="123"/>
      <c r="X920" s="123"/>
      <c r="Y920" s="125"/>
      <c r="Z920" s="125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  <c r="AN920" s="123"/>
      <c r="AO920" s="123"/>
      <c r="AP920" s="167"/>
    </row>
    <row r="921" spans="16:42">
      <c r="P921" s="123"/>
      <c r="Q921" s="124"/>
      <c r="R921" s="123"/>
      <c r="S921" s="123"/>
      <c r="T921" s="123"/>
      <c r="U921" s="123"/>
      <c r="V921" s="123"/>
      <c r="W921" s="123"/>
      <c r="X921" s="123"/>
      <c r="Y921" s="125"/>
      <c r="Z921" s="125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67"/>
    </row>
    <row r="922" spans="16:42">
      <c r="P922" s="123"/>
      <c r="Q922" s="124"/>
      <c r="R922" s="123"/>
      <c r="S922" s="123"/>
      <c r="T922" s="123"/>
      <c r="U922" s="123"/>
      <c r="V922" s="123"/>
      <c r="W922" s="123"/>
      <c r="X922" s="123"/>
      <c r="Y922" s="125"/>
      <c r="Z922" s="125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  <c r="AN922" s="123"/>
      <c r="AO922" s="123"/>
      <c r="AP922" s="167"/>
    </row>
    <row r="923" spans="16:42">
      <c r="P923" s="123"/>
      <c r="Q923" s="124"/>
      <c r="R923" s="123"/>
      <c r="S923" s="123"/>
      <c r="T923" s="123"/>
      <c r="U923" s="123"/>
      <c r="V923" s="123"/>
      <c r="W923" s="123"/>
      <c r="X923" s="123"/>
      <c r="Y923" s="125"/>
      <c r="Z923" s="125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  <c r="AN923" s="123"/>
      <c r="AO923" s="123"/>
      <c r="AP923" s="167"/>
    </row>
    <row r="924" spans="16:42">
      <c r="P924" s="123"/>
      <c r="Q924" s="124"/>
      <c r="R924" s="123"/>
      <c r="S924" s="123"/>
      <c r="T924" s="123"/>
      <c r="U924" s="123"/>
      <c r="V924" s="123"/>
      <c r="W924" s="123"/>
      <c r="X924" s="123"/>
      <c r="Y924" s="125"/>
      <c r="Z924" s="125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  <c r="AN924" s="123"/>
      <c r="AO924" s="123"/>
      <c r="AP924" s="167"/>
    </row>
    <row r="925" spans="16:42">
      <c r="P925" s="123"/>
      <c r="Q925" s="124"/>
      <c r="R925" s="123"/>
      <c r="S925" s="123"/>
      <c r="T925" s="123"/>
      <c r="U925" s="123"/>
      <c r="V925" s="123"/>
      <c r="W925" s="123"/>
      <c r="X925" s="123"/>
      <c r="Y925" s="125"/>
      <c r="Z925" s="125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  <c r="AN925" s="123"/>
      <c r="AO925" s="123"/>
      <c r="AP925" s="167"/>
    </row>
    <row r="926" spans="16:42">
      <c r="P926" s="123"/>
      <c r="Q926" s="124"/>
      <c r="R926" s="123"/>
      <c r="S926" s="123"/>
      <c r="T926" s="123"/>
      <c r="U926" s="123"/>
      <c r="V926" s="123"/>
      <c r="W926" s="123"/>
      <c r="X926" s="123"/>
      <c r="Y926" s="125"/>
      <c r="Z926" s="125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  <c r="AN926" s="123"/>
      <c r="AO926" s="123"/>
      <c r="AP926" s="167"/>
    </row>
    <row r="927" spans="16:42">
      <c r="P927" s="123"/>
      <c r="Q927" s="124"/>
      <c r="R927" s="123"/>
      <c r="S927" s="123"/>
      <c r="T927" s="123"/>
      <c r="U927" s="123"/>
      <c r="V927" s="123"/>
      <c r="W927" s="123"/>
      <c r="X927" s="123"/>
      <c r="Y927" s="125"/>
      <c r="Z927" s="125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  <c r="AN927" s="123"/>
      <c r="AO927" s="123"/>
      <c r="AP927" s="167"/>
    </row>
    <row r="928" spans="16:42">
      <c r="P928" s="123"/>
      <c r="Q928" s="124"/>
      <c r="R928" s="123"/>
      <c r="S928" s="123"/>
      <c r="T928" s="123"/>
      <c r="U928" s="123"/>
      <c r="V928" s="123"/>
      <c r="W928" s="123"/>
      <c r="X928" s="123"/>
      <c r="Y928" s="125"/>
      <c r="Z928" s="125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  <c r="AN928" s="123"/>
      <c r="AO928" s="123"/>
      <c r="AP928" s="167"/>
    </row>
    <row r="929" spans="16:42">
      <c r="P929" s="123"/>
      <c r="Q929" s="124"/>
      <c r="R929" s="123"/>
      <c r="S929" s="123"/>
      <c r="T929" s="123"/>
      <c r="U929" s="123"/>
      <c r="V929" s="123"/>
      <c r="W929" s="123"/>
      <c r="X929" s="123"/>
      <c r="Y929" s="125"/>
      <c r="Z929" s="125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  <c r="AN929" s="123"/>
      <c r="AO929" s="123"/>
      <c r="AP929" s="167"/>
    </row>
    <row r="930" spans="16:42">
      <c r="P930" s="123"/>
      <c r="Q930" s="124"/>
      <c r="R930" s="123"/>
      <c r="S930" s="123"/>
      <c r="T930" s="123"/>
      <c r="U930" s="123"/>
      <c r="V930" s="123"/>
      <c r="W930" s="123"/>
      <c r="X930" s="123"/>
      <c r="Y930" s="125"/>
      <c r="Z930" s="125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  <c r="AN930" s="123"/>
      <c r="AO930" s="123"/>
      <c r="AP930" s="167"/>
    </row>
    <row r="931" spans="16:42">
      <c r="P931" s="123"/>
      <c r="Q931" s="124"/>
      <c r="R931" s="123"/>
      <c r="S931" s="123"/>
      <c r="T931" s="123"/>
      <c r="U931" s="123"/>
      <c r="V931" s="123"/>
      <c r="W931" s="123"/>
      <c r="X931" s="123"/>
      <c r="Y931" s="125"/>
      <c r="Z931" s="125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  <c r="AN931" s="123"/>
      <c r="AO931" s="123"/>
      <c r="AP931" s="167"/>
    </row>
    <row r="932" spans="16:42">
      <c r="P932" s="123"/>
      <c r="Q932" s="124"/>
      <c r="R932" s="123"/>
      <c r="S932" s="123"/>
      <c r="T932" s="123"/>
      <c r="U932" s="123"/>
      <c r="V932" s="123"/>
      <c r="W932" s="123"/>
      <c r="X932" s="123"/>
      <c r="Y932" s="125"/>
      <c r="Z932" s="125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  <c r="AN932" s="123"/>
      <c r="AO932" s="123"/>
      <c r="AP932" s="167"/>
    </row>
    <row r="933" spans="16:42">
      <c r="P933" s="123"/>
      <c r="Q933" s="124"/>
      <c r="R933" s="123"/>
      <c r="S933" s="123"/>
      <c r="T933" s="123"/>
      <c r="U933" s="123"/>
      <c r="V933" s="123"/>
      <c r="W933" s="123"/>
      <c r="X933" s="123"/>
      <c r="Y933" s="125"/>
      <c r="Z933" s="125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  <c r="AN933" s="123"/>
      <c r="AO933" s="123"/>
      <c r="AP933" s="167"/>
    </row>
    <row r="934" spans="16:42">
      <c r="P934" s="123"/>
      <c r="Q934" s="124"/>
      <c r="R934" s="123"/>
      <c r="S934" s="123"/>
      <c r="T934" s="123"/>
      <c r="U934" s="123"/>
      <c r="V934" s="123"/>
      <c r="W934" s="123"/>
      <c r="X934" s="123"/>
      <c r="Y934" s="125"/>
      <c r="Z934" s="125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  <c r="AN934" s="123"/>
      <c r="AO934" s="123"/>
      <c r="AP934" s="167"/>
    </row>
    <row r="935" spans="16:42">
      <c r="P935" s="123"/>
      <c r="Q935" s="124"/>
      <c r="R935" s="123"/>
      <c r="S935" s="123"/>
      <c r="T935" s="123"/>
      <c r="U935" s="123"/>
      <c r="V935" s="123"/>
      <c r="W935" s="123"/>
      <c r="X935" s="123"/>
      <c r="Y935" s="125"/>
      <c r="Z935" s="125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  <c r="AN935" s="123"/>
      <c r="AO935" s="123"/>
      <c r="AP935" s="167"/>
    </row>
    <row r="936" spans="16:42">
      <c r="P936" s="123"/>
      <c r="Q936" s="124"/>
      <c r="R936" s="123"/>
      <c r="S936" s="123"/>
      <c r="T936" s="123"/>
      <c r="U936" s="123"/>
      <c r="V936" s="123"/>
      <c r="W936" s="123"/>
      <c r="X936" s="123"/>
      <c r="Y936" s="125"/>
      <c r="Z936" s="125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  <c r="AN936" s="123"/>
      <c r="AO936" s="123"/>
      <c r="AP936" s="167"/>
    </row>
    <row r="937" spans="16:42">
      <c r="P937" s="123"/>
      <c r="Q937" s="124"/>
      <c r="R937" s="123"/>
      <c r="S937" s="123"/>
      <c r="T937" s="123"/>
      <c r="U937" s="123"/>
      <c r="V937" s="123"/>
      <c r="W937" s="123"/>
      <c r="X937" s="123"/>
      <c r="Y937" s="125"/>
      <c r="Z937" s="125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  <c r="AN937" s="123"/>
      <c r="AO937" s="123"/>
      <c r="AP937" s="167"/>
    </row>
    <row r="938" spans="16:42">
      <c r="P938" s="123"/>
      <c r="Q938" s="124"/>
      <c r="R938" s="123"/>
      <c r="S938" s="123"/>
      <c r="T938" s="123"/>
      <c r="U938" s="123"/>
      <c r="V938" s="123"/>
      <c r="W938" s="123"/>
      <c r="X938" s="123"/>
      <c r="Y938" s="125"/>
      <c r="Z938" s="125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  <c r="AN938" s="123"/>
      <c r="AO938" s="123"/>
      <c r="AP938" s="167"/>
    </row>
    <row r="939" spans="16:42">
      <c r="P939" s="123"/>
      <c r="Q939" s="124"/>
      <c r="R939" s="123"/>
      <c r="S939" s="123"/>
      <c r="T939" s="123"/>
      <c r="U939" s="123"/>
      <c r="V939" s="123"/>
      <c r="W939" s="123"/>
      <c r="X939" s="123"/>
      <c r="Y939" s="125"/>
      <c r="Z939" s="125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  <c r="AN939" s="123"/>
      <c r="AO939" s="123"/>
      <c r="AP939" s="167"/>
    </row>
    <row r="940" spans="16:42">
      <c r="P940" s="123"/>
      <c r="Q940" s="124"/>
      <c r="R940" s="123"/>
      <c r="S940" s="123"/>
      <c r="T940" s="123"/>
      <c r="U940" s="123"/>
      <c r="V940" s="123"/>
      <c r="W940" s="123"/>
      <c r="X940" s="123"/>
      <c r="Y940" s="125"/>
      <c r="Z940" s="125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  <c r="AN940" s="123"/>
      <c r="AO940" s="123"/>
      <c r="AP940" s="167"/>
    </row>
    <row r="941" spans="16:42">
      <c r="P941" s="123"/>
      <c r="Q941" s="124"/>
      <c r="R941" s="123"/>
      <c r="S941" s="123"/>
      <c r="T941" s="123"/>
      <c r="U941" s="123"/>
      <c r="V941" s="123"/>
      <c r="W941" s="123"/>
      <c r="X941" s="123"/>
      <c r="Y941" s="125"/>
      <c r="Z941" s="125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  <c r="AN941" s="123"/>
      <c r="AO941" s="123"/>
      <c r="AP941" s="167"/>
    </row>
    <row r="942" spans="16:42">
      <c r="P942" s="123"/>
      <c r="Q942" s="124"/>
      <c r="R942" s="123"/>
      <c r="S942" s="123"/>
      <c r="T942" s="123"/>
      <c r="U942" s="123"/>
      <c r="V942" s="123"/>
      <c r="W942" s="123"/>
      <c r="X942" s="123"/>
      <c r="Y942" s="125"/>
      <c r="Z942" s="125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  <c r="AN942" s="123"/>
      <c r="AO942" s="123"/>
      <c r="AP942" s="167"/>
    </row>
    <row r="943" spans="16:42">
      <c r="P943" s="123"/>
      <c r="Q943" s="124"/>
      <c r="R943" s="123"/>
      <c r="S943" s="123"/>
      <c r="T943" s="123"/>
      <c r="U943" s="123"/>
      <c r="V943" s="123"/>
      <c r="W943" s="123"/>
      <c r="X943" s="123"/>
      <c r="Y943" s="125"/>
      <c r="Z943" s="125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  <c r="AN943" s="123"/>
      <c r="AO943" s="123"/>
      <c r="AP943" s="167"/>
    </row>
    <row r="944" spans="16:42">
      <c r="P944" s="123"/>
      <c r="Q944" s="124"/>
      <c r="R944" s="123"/>
      <c r="S944" s="123"/>
      <c r="T944" s="123"/>
      <c r="U944" s="123"/>
      <c r="V944" s="123"/>
      <c r="W944" s="123"/>
      <c r="X944" s="123"/>
      <c r="Y944" s="125"/>
      <c r="Z944" s="125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  <c r="AN944" s="123"/>
      <c r="AO944" s="123"/>
      <c r="AP944" s="167"/>
    </row>
    <row r="945" spans="16:42">
      <c r="P945" s="123"/>
      <c r="Q945" s="124"/>
      <c r="R945" s="123"/>
      <c r="S945" s="123"/>
      <c r="T945" s="123"/>
      <c r="U945" s="123"/>
      <c r="V945" s="123"/>
      <c r="W945" s="123"/>
      <c r="X945" s="123"/>
      <c r="Y945" s="125"/>
      <c r="Z945" s="125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  <c r="AN945" s="123"/>
      <c r="AO945" s="123"/>
      <c r="AP945" s="167"/>
    </row>
    <row r="946" spans="16:42">
      <c r="P946" s="123"/>
      <c r="Q946" s="124"/>
      <c r="R946" s="123"/>
      <c r="S946" s="123"/>
      <c r="T946" s="123"/>
      <c r="U946" s="123"/>
      <c r="V946" s="123"/>
      <c r="W946" s="123"/>
      <c r="X946" s="123"/>
      <c r="Y946" s="125"/>
      <c r="Z946" s="125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  <c r="AN946" s="123"/>
      <c r="AO946" s="123"/>
      <c r="AP946" s="167"/>
    </row>
    <row r="947" spans="16:42">
      <c r="P947" s="123"/>
      <c r="Q947" s="124"/>
      <c r="R947" s="123"/>
      <c r="S947" s="123"/>
      <c r="T947" s="123"/>
      <c r="U947" s="123"/>
      <c r="V947" s="123"/>
      <c r="W947" s="123"/>
      <c r="X947" s="123"/>
      <c r="Y947" s="125"/>
      <c r="Z947" s="125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  <c r="AN947" s="123"/>
      <c r="AO947" s="123"/>
      <c r="AP947" s="167"/>
    </row>
    <row r="948" spans="16:42">
      <c r="P948" s="123"/>
      <c r="Q948" s="124"/>
      <c r="R948" s="123"/>
      <c r="S948" s="123"/>
      <c r="T948" s="123"/>
      <c r="U948" s="123"/>
      <c r="V948" s="123"/>
      <c r="W948" s="123"/>
      <c r="X948" s="123"/>
      <c r="Y948" s="125"/>
      <c r="Z948" s="125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  <c r="AN948" s="123"/>
      <c r="AO948" s="123"/>
      <c r="AP948" s="167"/>
    </row>
    <row r="949" spans="16:42">
      <c r="P949" s="123"/>
      <c r="Q949" s="124"/>
      <c r="R949" s="123"/>
      <c r="S949" s="123"/>
      <c r="T949" s="123"/>
      <c r="U949" s="123"/>
      <c r="V949" s="123"/>
      <c r="W949" s="123"/>
      <c r="X949" s="123"/>
      <c r="Y949" s="125"/>
      <c r="Z949" s="125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  <c r="AN949" s="123"/>
      <c r="AO949" s="123"/>
      <c r="AP949" s="167"/>
    </row>
    <row r="950" spans="16:42">
      <c r="P950" s="123"/>
      <c r="Q950" s="124"/>
      <c r="R950" s="123"/>
      <c r="S950" s="123"/>
      <c r="T950" s="123"/>
      <c r="U950" s="123"/>
      <c r="V950" s="123"/>
      <c r="W950" s="123"/>
      <c r="X950" s="123"/>
      <c r="Y950" s="125"/>
      <c r="Z950" s="125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  <c r="AM950" s="123"/>
      <c r="AN950" s="123"/>
      <c r="AO950" s="123"/>
      <c r="AP950" s="167"/>
    </row>
    <row r="951" spans="16:42">
      <c r="P951" s="123"/>
      <c r="Q951" s="124"/>
      <c r="R951" s="123"/>
      <c r="S951" s="123"/>
      <c r="T951" s="123"/>
      <c r="U951" s="123"/>
      <c r="V951" s="123"/>
      <c r="W951" s="123"/>
      <c r="X951" s="123"/>
      <c r="Y951" s="125"/>
      <c r="Z951" s="125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  <c r="AM951" s="123"/>
      <c r="AN951" s="123"/>
      <c r="AO951" s="123"/>
      <c r="AP951" s="167"/>
    </row>
    <row r="952" spans="16:42">
      <c r="P952" s="123"/>
      <c r="Q952" s="124"/>
      <c r="R952" s="123"/>
      <c r="S952" s="123"/>
      <c r="T952" s="123"/>
      <c r="U952" s="123"/>
      <c r="V952" s="123"/>
      <c r="W952" s="123"/>
      <c r="X952" s="123"/>
      <c r="Y952" s="125"/>
      <c r="Z952" s="125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  <c r="AM952" s="123"/>
      <c r="AN952" s="123"/>
      <c r="AO952" s="123"/>
      <c r="AP952" s="167"/>
    </row>
    <row r="953" spans="16:42">
      <c r="P953" s="123"/>
      <c r="Q953" s="124"/>
      <c r="R953" s="123"/>
      <c r="S953" s="123"/>
      <c r="T953" s="123"/>
      <c r="U953" s="123"/>
      <c r="V953" s="123"/>
      <c r="W953" s="123"/>
      <c r="X953" s="123"/>
      <c r="Y953" s="125"/>
      <c r="Z953" s="125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  <c r="AM953" s="123"/>
      <c r="AN953" s="123"/>
      <c r="AO953" s="123"/>
      <c r="AP953" s="167"/>
    </row>
    <row r="954" spans="16:42">
      <c r="P954" s="123"/>
      <c r="Q954" s="124"/>
      <c r="R954" s="123"/>
      <c r="S954" s="123"/>
      <c r="T954" s="123"/>
      <c r="U954" s="123"/>
      <c r="V954" s="123"/>
      <c r="W954" s="123"/>
      <c r="X954" s="123"/>
      <c r="Y954" s="125"/>
      <c r="Z954" s="125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  <c r="AM954" s="123"/>
      <c r="AN954" s="123"/>
      <c r="AO954" s="123"/>
      <c r="AP954" s="167"/>
    </row>
    <row r="955" spans="16:42">
      <c r="P955" s="123"/>
      <c r="Q955" s="124"/>
      <c r="R955" s="123"/>
      <c r="S955" s="123"/>
      <c r="T955" s="123"/>
      <c r="U955" s="123"/>
      <c r="V955" s="123"/>
      <c r="W955" s="123"/>
      <c r="X955" s="123"/>
      <c r="Y955" s="125"/>
      <c r="Z955" s="125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  <c r="AM955" s="123"/>
      <c r="AN955" s="123"/>
      <c r="AO955" s="123"/>
      <c r="AP955" s="167"/>
    </row>
    <row r="956" spans="16:42">
      <c r="P956" s="123"/>
      <c r="Q956" s="124"/>
      <c r="R956" s="123"/>
      <c r="S956" s="123"/>
      <c r="T956" s="123"/>
      <c r="U956" s="123"/>
      <c r="V956" s="123"/>
      <c r="W956" s="123"/>
      <c r="X956" s="123"/>
      <c r="Y956" s="125"/>
      <c r="Z956" s="125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  <c r="AM956" s="123"/>
      <c r="AN956" s="123"/>
      <c r="AO956" s="123"/>
      <c r="AP956" s="167"/>
    </row>
    <row r="957" spans="16:42">
      <c r="P957" s="123"/>
      <c r="Q957" s="124"/>
      <c r="R957" s="123"/>
      <c r="S957" s="123"/>
      <c r="T957" s="123"/>
      <c r="U957" s="123"/>
      <c r="V957" s="123"/>
      <c r="W957" s="123"/>
      <c r="X957" s="123"/>
      <c r="Y957" s="125"/>
      <c r="Z957" s="125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  <c r="AM957" s="123"/>
      <c r="AN957" s="123"/>
      <c r="AO957" s="123"/>
      <c r="AP957" s="167"/>
    </row>
    <row r="958" spans="16:42">
      <c r="P958" s="123"/>
      <c r="Q958" s="124"/>
      <c r="R958" s="123"/>
      <c r="S958" s="123"/>
      <c r="T958" s="123"/>
      <c r="U958" s="123"/>
      <c r="V958" s="123"/>
      <c r="W958" s="123"/>
      <c r="X958" s="123"/>
      <c r="Y958" s="125"/>
      <c r="Z958" s="125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  <c r="AM958" s="123"/>
      <c r="AN958" s="123"/>
      <c r="AO958" s="123"/>
      <c r="AP958" s="167"/>
    </row>
    <row r="959" spans="16:42">
      <c r="P959" s="123"/>
      <c r="Q959" s="124"/>
      <c r="R959" s="123"/>
      <c r="S959" s="123"/>
      <c r="T959" s="123"/>
      <c r="U959" s="123"/>
      <c r="V959" s="123"/>
      <c r="W959" s="123"/>
      <c r="X959" s="123"/>
      <c r="Y959" s="125"/>
      <c r="Z959" s="125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  <c r="AM959" s="123"/>
      <c r="AN959" s="123"/>
      <c r="AO959" s="123"/>
      <c r="AP959" s="167"/>
    </row>
    <row r="960" spans="16:42">
      <c r="P960" s="123"/>
      <c r="Q960" s="124"/>
      <c r="R960" s="123"/>
      <c r="S960" s="123"/>
      <c r="T960" s="123"/>
      <c r="U960" s="123"/>
      <c r="V960" s="123"/>
      <c r="W960" s="123"/>
      <c r="X960" s="123"/>
      <c r="Y960" s="125"/>
      <c r="Z960" s="125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  <c r="AM960" s="123"/>
      <c r="AN960" s="123"/>
      <c r="AO960" s="123"/>
      <c r="AP960" s="167"/>
    </row>
    <row r="961" spans="16:42">
      <c r="P961" s="123"/>
      <c r="Q961" s="124"/>
      <c r="R961" s="123"/>
      <c r="S961" s="123"/>
      <c r="T961" s="123"/>
      <c r="U961" s="123"/>
      <c r="V961" s="123"/>
      <c r="W961" s="123"/>
      <c r="X961" s="123"/>
      <c r="Y961" s="125"/>
      <c r="Z961" s="125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  <c r="AM961" s="123"/>
      <c r="AN961" s="123"/>
      <c r="AO961" s="123"/>
      <c r="AP961" s="167"/>
    </row>
    <row r="962" spans="16:42">
      <c r="P962" s="123"/>
      <c r="Q962" s="124"/>
      <c r="R962" s="123"/>
      <c r="S962" s="123"/>
      <c r="T962" s="123"/>
      <c r="U962" s="123"/>
      <c r="V962" s="123"/>
      <c r="W962" s="123"/>
      <c r="X962" s="123"/>
      <c r="Y962" s="125"/>
      <c r="Z962" s="125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  <c r="AM962" s="123"/>
      <c r="AN962" s="123"/>
      <c r="AO962" s="123"/>
      <c r="AP962" s="167"/>
    </row>
    <row r="963" spans="16:42">
      <c r="P963" s="123"/>
      <c r="Q963" s="124"/>
      <c r="R963" s="123"/>
      <c r="S963" s="123"/>
      <c r="T963" s="123"/>
      <c r="U963" s="123"/>
      <c r="V963" s="123"/>
      <c r="W963" s="123"/>
      <c r="X963" s="123"/>
      <c r="Y963" s="125"/>
      <c r="Z963" s="125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  <c r="AM963" s="123"/>
      <c r="AN963" s="123"/>
      <c r="AO963" s="123"/>
      <c r="AP963" s="167"/>
    </row>
    <row r="964" spans="16:42">
      <c r="P964" s="123"/>
      <c r="Q964" s="124"/>
      <c r="R964" s="123"/>
      <c r="S964" s="123"/>
      <c r="T964" s="123"/>
      <c r="U964" s="123"/>
      <c r="V964" s="123"/>
      <c r="W964" s="123"/>
      <c r="X964" s="123"/>
      <c r="Y964" s="125"/>
      <c r="Z964" s="125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  <c r="AM964" s="123"/>
      <c r="AN964" s="123"/>
      <c r="AO964" s="123"/>
      <c r="AP964" s="167"/>
    </row>
    <row r="965" spans="16:42">
      <c r="P965" s="123"/>
      <c r="Q965" s="124"/>
      <c r="R965" s="123"/>
      <c r="S965" s="123"/>
      <c r="T965" s="123"/>
      <c r="U965" s="123"/>
      <c r="V965" s="123"/>
      <c r="W965" s="123"/>
      <c r="X965" s="123"/>
      <c r="Y965" s="125"/>
      <c r="Z965" s="125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  <c r="AM965" s="123"/>
      <c r="AN965" s="123"/>
      <c r="AO965" s="123"/>
      <c r="AP965" s="167"/>
    </row>
    <row r="966" spans="16:42">
      <c r="P966" s="123"/>
      <c r="Q966" s="124"/>
      <c r="R966" s="123"/>
      <c r="S966" s="123"/>
      <c r="T966" s="123"/>
      <c r="U966" s="123"/>
      <c r="V966" s="123"/>
      <c r="W966" s="123"/>
      <c r="X966" s="123"/>
      <c r="Y966" s="125"/>
      <c r="Z966" s="125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  <c r="AM966" s="123"/>
      <c r="AN966" s="123"/>
      <c r="AO966" s="123"/>
      <c r="AP966" s="167"/>
    </row>
    <row r="967" spans="16:42">
      <c r="P967" s="123"/>
      <c r="Q967" s="124"/>
      <c r="R967" s="123"/>
      <c r="S967" s="123"/>
      <c r="T967" s="123"/>
      <c r="U967" s="123"/>
      <c r="V967" s="123"/>
      <c r="W967" s="123"/>
      <c r="X967" s="123"/>
      <c r="Y967" s="125"/>
      <c r="Z967" s="125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  <c r="AM967" s="123"/>
      <c r="AN967" s="123"/>
      <c r="AO967" s="123"/>
      <c r="AP967" s="167"/>
    </row>
    <row r="968" spans="16:42">
      <c r="P968" s="123"/>
      <c r="Q968" s="124"/>
      <c r="R968" s="123"/>
      <c r="S968" s="123"/>
      <c r="T968" s="123"/>
      <c r="U968" s="123"/>
      <c r="V968" s="123"/>
      <c r="W968" s="123"/>
      <c r="X968" s="123"/>
      <c r="Y968" s="125"/>
      <c r="Z968" s="125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  <c r="AM968" s="123"/>
      <c r="AN968" s="123"/>
      <c r="AO968" s="123"/>
      <c r="AP968" s="167"/>
    </row>
    <row r="969" spans="16:42">
      <c r="P969" s="123"/>
      <c r="Q969" s="124"/>
      <c r="R969" s="123"/>
      <c r="S969" s="123"/>
      <c r="T969" s="123"/>
      <c r="U969" s="123"/>
      <c r="V969" s="123"/>
      <c r="W969" s="123"/>
      <c r="X969" s="123"/>
      <c r="Y969" s="125"/>
      <c r="Z969" s="125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  <c r="AM969" s="123"/>
      <c r="AN969" s="123"/>
      <c r="AO969" s="123"/>
      <c r="AP969" s="167"/>
    </row>
    <row r="970" spans="16:42">
      <c r="P970" s="123"/>
      <c r="Q970" s="124"/>
      <c r="R970" s="123"/>
      <c r="S970" s="123"/>
      <c r="T970" s="123"/>
      <c r="U970" s="123"/>
      <c r="V970" s="123"/>
      <c r="W970" s="123"/>
      <c r="X970" s="123"/>
      <c r="Y970" s="125"/>
      <c r="Z970" s="125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  <c r="AM970" s="123"/>
      <c r="AN970" s="123"/>
      <c r="AO970" s="123"/>
      <c r="AP970" s="167"/>
    </row>
    <row r="971" spans="16:42">
      <c r="P971" s="123"/>
      <c r="Q971" s="124"/>
      <c r="R971" s="123"/>
      <c r="S971" s="123"/>
      <c r="T971" s="123"/>
      <c r="U971" s="123"/>
      <c r="V971" s="123"/>
      <c r="W971" s="123"/>
      <c r="X971" s="123"/>
      <c r="Y971" s="125"/>
      <c r="Z971" s="125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  <c r="AM971" s="123"/>
      <c r="AN971" s="123"/>
      <c r="AO971" s="123"/>
      <c r="AP971" s="167"/>
    </row>
    <row r="972" spans="16:42">
      <c r="P972" s="123"/>
      <c r="Q972" s="124"/>
      <c r="R972" s="123"/>
      <c r="S972" s="123"/>
      <c r="T972" s="123"/>
      <c r="U972" s="123"/>
      <c r="V972" s="123"/>
      <c r="W972" s="123"/>
      <c r="X972" s="123"/>
      <c r="Y972" s="125"/>
      <c r="Z972" s="125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  <c r="AM972" s="123"/>
      <c r="AN972" s="123"/>
      <c r="AO972" s="123"/>
      <c r="AP972" s="167"/>
    </row>
    <row r="973" spans="16:42">
      <c r="P973" s="123"/>
      <c r="Q973" s="124"/>
      <c r="R973" s="123"/>
      <c r="S973" s="123"/>
      <c r="T973" s="123"/>
      <c r="U973" s="123"/>
      <c r="V973" s="123"/>
      <c r="W973" s="123"/>
      <c r="X973" s="123"/>
      <c r="Y973" s="125"/>
      <c r="Z973" s="125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  <c r="AM973" s="123"/>
      <c r="AN973" s="123"/>
      <c r="AO973" s="123"/>
      <c r="AP973" s="167"/>
    </row>
    <row r="974" spans="16:42">
      <c r="P974" s="123"/>
      <c r="Q974" s="124"/>
      <c r="R974" s="123"/>
      <c r="S974" s="123"/>
      <c r="T974" s="123"/>
      <c r="U974" s="123"/>
      <c r="V974" s="123"/>
      <c r="W974" s="123"/>
      <c r="X974" s="123"/>
      <c r="Y974" s="125"/>
      <c r="Z974" s="125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  <c r="AM974" s="123"/>
      <c r="AN974" s="123"/>
      <c r="AO974" s="123"/>
      <c r="AP974" s="167"/>
    </row>
    <row r="975" spans="16:42">
      <c r="P975" s="123"/>
      <c r="Q975" s="124"/>
      <c r="R975" s="123"/>
      <c r="S975" s="123"/>
      <c r="T975" s="123"/>
      <c r="U975" s="123"/>
      <c r="V975" s="123"/>
      <c r="W975" s="123"/>
      <c r="X975" s="123"/>
      <c r="Y975" s="125"/>
      <c r="Z975" s="125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  <c r="AM975" s="123"/>
      <c r="AN975" s="123"/>
      <c r="AO975" s="123"/>
      <c r="AP975" s="167"/>
    </row>
    <row r="976" spans="16:42">
      <c r="P976" s="123"/>
      <c r="Q976" s="124"/>
      <c r="R976" s="123"/>
      <c r="S976" s="123"/>
      <c r="T976" s="123"/>
      <c r="U976" s="123"/>
      <c r="V976" s="123"/>
      <c r="W976" s="123"/>
      <c r="X976" s="123"/>
      <c r="Y976" s="125"/>
      <c r="Z976" s="125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  <c r="AM976" s="123"/>
      <c r="AN976" s="123"/>
      <c r="AO976" s="123"/>
      <c r="AP976" s="167"/>
    </row>
    <row r="977" spans="16:42">
      <c r="P977" s="123"/>
      <c r="Q977" s="124"/>
      <c r="R977" s="123"/>
      <c r="S977" s="123"/>
      <c r="T977" s="123"/>
      <c r="U977" s="123"/>
      <c r="V977" s="123"/>
      <c r="W977" s="123"/>
      <c r="X977" s="123"/>
      <c r="Y977" s="125"/>
      <c r="Z977" s="125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67"/>
    </row>
    <row r="978" spans="16:42">
      <c r="P978" s="123"/>
      <c r="Q978" s="124"/>
      <c r="R978" s="123"/>
      <c r="S978" s="123"/>
      <c r="T978" s="123"/>
      <c r="U978" s="123"/>
      <c r="V978" s="123"/>
      <c r="W978" s="123"/>
      <c r="X978" s="123"/>
      <c r="Y978" s="125"/>
      <c r="Z978" s="125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67"/>
    </row>
    <row r="979" spans="16:42">
      <c r="P979" s="123"/>
      <c r="Q979" s="124"/>
      <c r="R979" s="123"/>
      <c r="S979" s="123"/>
      <c r="T979" s="123"/>
      <c r="U979" s="123"/>
      <c r="V979" s="123"/>
      <c r="W979" s="123"/>
      <c r="X979" s="123"/>
      <c r="Y979" s="125"/>
      <c r="Z979" s="125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67"/>
    </row>
    <row r="980" spans="16:42">
      <c r="P980" s="123"/>
      <c r="Q980" s="124"/>
      <c r="R980" s="123"/>
      <c r="S980" s="123"/>
      <c r="T980" s="123"/>
      <c r="U980" s="123"/>
      <c r="V980" s="123"/>
      <c r="W980" s="123"/>
      <c r="X980" s="123"/>
      <c r="Y980" s="125"/>
      <c r="Z980" s="125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67"/>
    </row>
    <row r="981" spans="16:42">
      <c r="P981" s="123"/>
      <c r="Q981" s="124"/>
      <c r="R981" s="123"/>
      <c r="S981" s="123"/>
      <c r="T981" s="123"/>
      <c r="U981" s="123"/>
      <c r="V981" s="123"/>
      <c r="W981" s="123"/>
      <c r="X981" s="123"/>
      <c r="Y981" s="125"/>
      <c r="Z981" s="125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67"/>
    </row>
    <row r="982" spans="16:42">
      <c r="P982" s="123"/>
      <c r="Q982" s="124"/>
      <c r="R982" s="123"/>
      <c r="S982" s="123"/>
      <c r="T982" s="123"/>
      <c r="U982" s="123"/>
      <c r="V982" s="123"/>
      <c r="W982" s="123"/>
      <c r="X982" s="123"/>
      <c r="Y982" s="125"/>
      <c r="Z982" s="125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67"/>
    </row>
    <row r="983" spans="16:42">
      <c r="P983" s="123"/>
      <c r="Q983" s="124"/>
      <c r="R983" s="123"/>
      <c r="S983" s="123"/>
      <c r="T983" s="123"/>
      <c r="U983" s="123"/>
      <c r="V983" s="123"/>
      <c r="W983" s="123"/>
      <c r="X983" s="123"/>
      <c r="Y983" s="125"/>
      <c r="Z983" s="125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67"/>
    </row>
    <row r="984" spans="16:42">
      <c r="P984" s="123"/>
      <c r="Q984" s="124"/>
      <c r="R984" s="123"/>
      <c r="S984" s="123"/>
      <c r="T984" s="123"/>
      <c r="U984" s="123"/>
      <c r="V984" s="123"/>
      <c r="W984" s="123"/>
      <c r="X984" s="123"/>
      <c r="Y984" s="125"/>
      <c r="Z984" s="125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67"/>
    </row>
    <row r="985" spans="16:42">
      <c r="P985" s="123"/>
      <c r="Q985" s="124"/>
      <c r="R985" s="123"/>
      <c r="S985" s="123"/>
      <c r="T985" s="123"/>
      <c r="U985" s="123"/>
      <c r="V985" s="123"/>
      <c r="W985" s="123"/>
      <c r="X985" s="123"/>
      <c r="Y985" s="125"/>
      <c r="Z985" s="125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67"/>
    </row>
    <row r="986" spans="16:42">
      <c r="P986" s="123"/>
      <c r="Q986" s="124"/>
      <c r="R986" s="123"/>
      <c r="S986" s="123"/>
      <c r="T986" s="123"/>
      <c r="U986" s="123"/>
      <c r="V986" s="123"/>
      <c r="W986" s="123"/>
      <c r="X986" s="123"/>
      <c r="Y986" s="125"/>
      <c r="Z986" s="125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67"/>
    </row>
    <row r="987" spans="16:42">
      <c r="P987" s="123"/>
      <c r="Q987" s="124"/>
      <c r="R987" s="123"/>
      <c r="S987" s="123"/>
      <c r="T987" s="123"/>
      <c r="U987" s="123"/>
      <c r="V987" s="123"/>
      <c r="W987" s="123"/>
      <c r="X987" s="123"/>
      <c r="Y987" s="125"/>
      <c r="Z987" s="125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67"/>
    </row>
    <row r="988" spans="16:42">
      <c r="P988" s="123"/>
      <c r="Q988" s="124"/>
      <c r="R988" s="123"/>
      <c r="S988" s="123"/>
      <c r="T988" s="123"/>
      <c r="U988" s="123"/>
      <c r="V988" s="123"/>
      <c r="W988" s="123"/>
      <c r="X988" s="123"/>
      <c r="Y988" s="125"/>
      <c r="Z988" s="125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67"/>
    </row>
    <row r="989" spans="16:42">
      <c r="P989" s="123"/>
      <c r="Q989" s="124"/>
      <c r="R989" s="123"/>
      <c r="S989" s="123"/>
      <c r="T989" s="123"/>
      <c r="U989" s="123"/>
      <c r="V989" s="123"/>
      <c r="W989" s="123"/>
      <c r="X989" s="123"/>
      <c r="Y989" s="125"/>
      <c r="Z989" s="125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67"/>
    </row>
    <row r="990" spans="16:42">
      <c r="P990" s="123"/>
      <c r="Q990" s="124"/>
      <c r="R990" s="123"/>
      <c r="S990" s="123"/>
      <c r="T990" s="123"/>
      <c r="U990" s="123"/>
      <c r="V990" s="123"/>
      <c r="W990" s="123"/>
      <c r="X990" s="123"/>
      <c r="Y990" s="125"/>
      <c r="Z990" s="125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67"/>
    </row>
    <row r="991" spans="16:42">
      <c r="P991" s="123"/>
      <c r="Q991" s="124"/>
      <c r="R991" s="123"/>
      <c r="S991" s="123"/>
      <c r="T991" s="123"/>
      <c r="U991" s="123"/>
      <c r="V991" s="123"/>
      <c r="W991" s="123"/>
      <c r="X991" s="123"/>
      <c r="Y991" s="125"/>
      <c r="Z991" s="125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67"/>
    </row>
    <row r="992" spans="16:42">
      <c r="P992" s="123"/>
      <c r="Q992" s="124"/>
      <c r="R992" s="123"/>
      <c r="S992" s="123"/>
      <c r="T992" s="123"/>
      <c r="U992" s="123"/>
      <c r="V992" s="123"/>
      <c r="W992" s="123"/>
      <c r="X992" s="123"/>
      <c r="Y992" s="125"/>
      <c r="Z992" s="125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67"/>
    </row>
    <row r="993" spans="16:42">
      <c r="P993" s="123"/>
      <c r="Q993" s="124"/>
      <c r="R993" s="123"/>
      <c r="S993" s="123"/>
      <c r="T993" s="123"/>
      <c r="U993" s="123"/>
      <c r="V993" s="123"/>
      <c r="W993" s="123"/>
      <c r="X993" s="123"/>
      <c r="Y993" s="125"/>
      <c r="Z993" s="125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  <c r="AP993" s="167"/>
    </row>
    <row r="994" spans="16:42">
      <c r="P994" s="123"/>
      <c r="Q994" s="124"/>
      <c r="R994" s="123"/>
      <c r="S994" s="123"/>
      <c r="T994" s="123"/>
      <c r="U994" s="123"/>
      <c r="V994" s="123"/>
      <c r="W994" s="123"/>
      <c r="X994" s="123"/>
      <c r="Y994" s="125"/>
      <c r="Z994" s="125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  <c r="AP994" s="167"/>
    </row>
    <row r="995" spans="16:42">
      <c r="P995" s="123"/>
      <c r="Q995" s="124"/>
      <c r="R995" s="123"/>
      <c r="S995" s="123"/>
      <c r="T995" s="123"/>
      <c r="U995" s="123"/>
      <c r="V995" s="123"/>
      <c r="W995" s="123"/>
      <c r="X995" s="123"/>
      <c r="Y995" s="125"/>
      <c r="Z995" s="125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67"/>
    </row>
    <row r="996" spans="16:42">
      <c r="P996" s="123"/>
      <c r="Q996" s="124"/>
      <c r="R996" s="123"/>
      <c r="S996" s="123"/>
      <c r="T996" s="123"/>
      <c r="U996" s="123"/>
      <c r="V996" s="123"/>
      <c r="W996" s="123"/>
      <c r="X996" s="123"/>
      <c r="Y996" s="125"/>
      <c r="Z996" s="125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67"/>
    </row>
    <row r="997" spans="16:42">
      <c r="P997" s="123"/>
      <c r="Q997" s="124"/>
      <c r="R997" s="123"/>
      <c r="S997" s="123"/>
      <c r="T997" s="123"/>
      <c r="U997" s="123"/>
      <c r="V997" s="123"/>
      <c r="W997" s="123"/>
      <c r="X997" s="123"/>
      <c r="Y997" s="125"/>
      <c r="Z997" s="125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67"/>
    </row>
    <row r="998" spans="16:42">
      <c r="P998" s="123"/>
      <c r="Q998" s="124"/>
      <c r="R998" s="123"/>
      <c r="S998" s="123"/>
      <c r="T998" s="123"/>
      <c r="U998" s="123"/>
      <c r="V998" s="123"/>
      <c r="W998" s="123"/>
      <c r="X998" s="123"/>
      <c r="Y998" s="125"/>
      <c r="Z998" s="125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67"/>
    </row>
    <row r="999" spans="16:42">
      <c r="P999" s="123"/>
      <c r="Q999" s="124"/>
      <c r="R999" s="123"/>
      <c r="S999" s="123"/>
      <c r="T999" s="123"/>
      <c r="U999" s="123"/>
      <c r="V999" s="123"/>
      <c r="W999" s="123"/>
      <c r="X999" s="123"/>
      <c r="Y999" s="125"/>
      <c r="Z999" s="125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67"/>
    </row>
    <row r="1000" spans="16:42">
      <c r="P1000" s="123"/>
      <c r="Q1000" s="124"/>
      <c r="R1000" s="123"/>
      <c r="S1000" s="123"/>
      <c r="T1000" s="123"/>
      <c r="U1000" s="123"/>
      <c r="V1000" s="123"/>
      <c r="W1000" s="123"/>
      <c r="X1000" s="123"/>
      <c r="Y1000" s="125"/>
      <c r="Z1000" s="125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  <c r="AP1000" s="167"/>
    </row>
    <row r="1001" spans="16:42">
      <c r="P1001" s="123"/>
      <c r="Q1001" s="124"/>
      <c r="R1001" s="123"/>
      <c r="S1001" s="123"/>
      <c r="T1001" s="123"/>
      <c r="U1001" s="123"/>
      <c r="V1001" s="123"/>
      <c r="W1001" s="123"/>
      <c r="X1001" s="123"/>
      <c r="Y1001" s="125"/>
      <c r="Z1001" s="125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67"/>
    </row>
    <row r="1002" spans="16:42">
      <c r="P1002" s="123"/>
      <c r="Q1002" s="124"/>
      <c r="R1002" s="123"/>
      <c r="S1002" s="123"/>
      <c r="T1002" s="123"/>
      <c r="U1002" s="123"/>
      <c r="V1002" s="123"/>
      <c r="W1002" s="123"/>
      <c r="X1002" s="123"/>
      <c r="Y1002" s="125"/>
      <c r="Z1002" s="125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67"/>
    </row>
    <row r="1003" spans="16:42">
      <c r="P1003" s="123"/>
      <c r="Q1003" s="124"/>
      <c r="R1003" s="123"/>
      <c r="S1003" s="123"/>
      <c r="T1003" s="123"/>
      <c r="U1003" s="123"/>
      <c r="V1003" s="123"/>
      <c r="W1003" s="123"/>
      <c r="X1003" s="123"/>
      <c r="Y1003" s="125"/>
      <c r="Z1003" s="125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  <c r="AP1003" s="167"/>
    </row>
    <row r="1004" spans="16:42">
      <c r="P1004" s="123"/>
      <c r="Q1004" s="124"/>
      <c r="R1004" s="123"/>
      <c r="S1004" s="123"/>
      <c r="T1004" s="123"/>
      <c r="U1004" s="123"/>
      <c r="V1004" s="123"/>
      <c r="W1004" s="123"/>
      <c r="X1004" s="123"/>
      <c r="Y1004" s="125"/>
      <c r="Z1004" s="125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  <c r="AP1004" s="167"/>
    </row>
    <row r="1005" spans="16:42">
      <c r="P1005" s="123"/>
      <c r="Q1005" s="124"/>
      <c r="R1005" s="123"/>
      <c r="S1005" s="123"/>
      <c r="T1005" s="123"/>
      <c r="U1005" s="123"/>
      <c r="V1005" s="123"/>
      <c r="W1005" s="123"/>
      <c r="X1005" s="123"/>
      <c r="Y1005" s="125"/>
      <c r="Z1005" s="125"/>
      <c r="AA1005" s="123"/>
      <c r="AB1005" s="123"/>
      <c r="AC1005" s="123"/>
      <c r="AD1005" s="123"/>
      <c r="AE1005" s="123"/>
      <c r="AF1005" s="123"/>
      <c r="AG1005" s="123"/>
      <c r="AH1005" s="123"/>
      <c r="AI1005" s="123"/>
      <c r="AJ1005" s="123"/>
      <c r="AK1005" s="123"/>
      <c r="AL1005" s="123"/>
      <c r="AM1005" s="123"/>
      <c r="AN1005" s="123"/>
      <c r="AO1005" s="123"/>
      <c r="AP1005" s="167"/>
    </row>
    <row r="1006" spans="16:42">
      <c r="P1006" s="123"/>
      <c r="Q1006" s="124"/>
      <c r="R1006" s="123"/>
      <c r="S1006" s="123"/>
      <c r="T1006" s="123"/>
      <c r="U1006" s="123"/>
      <c r="V1006" s="123"/>
      <c r="W1006" s="123"/>
      <c r="X1006" s="123"/>
      <c r="Y1006" s="125"/>
      <c r="Z1006" s="125"/>
      <c r="AA1006" s="123"/>
      <c r="AB1006" s="123"/>
      <c r="AC1006" s="123"/>
      <c r="AD1006" s="123"/>
      <c r="AE1006" s="123"/>
      <c r="AF1006" s="123"/>
      <c r="AG1006" s="123"/>
      <c r="AH1006" s="123"/>
      <c r="AI1006" s="123"/>
      <c r="AJ1006" s="123"/>
      <c r="AK1006" s="123"/>
      <c r="AL1006" s="123"/>
      <c r="AM1006" s="123"/>
      <c r="AN1006" s="123"/>
      <c r="AO1006" s="123"/>
      <c r="AP1006" s="167"/>
    </row>
    <row r="1007" spans="16:42">
      <c r="P1007" s="123"/>
      <c r="Q1007" s="124"/>
      <c r="R1007" s="123"/>
      <c r="S1007" s="123"/>
      <c r="T1007" s="123"/>
      <c r="U1007" s="123"/>
      <c r="V1007" s="123"/>
      <c r="W1007" s="123"/>
      <c r="X1007" s="123"/>
      <c r="Y1007" s="125"/>
      <c r="Z1007" s="125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  <c r="AM1007" s="123"/>
      <c r="AN1007" s="123"/>
      <c r="AO1007" s="123"/>
      <c r="AP1007" s="167"/>
    </row>
    <row r="1008" spans="16:42">
      <c r="P1008" s="123"/>
      <c r="Q1008" s="124"/>
      <c r="R1008" s="123"/>
      <c r="S1008" s="123"/>
      <c r="T1008" s="123"/>
      <c r="U1008" s="123"/>
      <c r="V1008" s="123"/>
      <c r="W1008" s="123"/>
      <c r="X1008" s="123"/>
      <c r="Y1008" s="125"/>
      <c r="Z1008" s="125"/>
      <c r="AA1008" s="123"/>
      <c r="AB1008" s="123"/>
      <c r="AC1008" s="123"/>
      <c r="AD1008" s="123"/>
      <c r="AE1008" s="123"/>
      <c r="AF1008" s="123"/>
      <c r="AG1008" s="123"/>
      <c r="AH1008" s="123"/>
      <c r="AI1008" s="123"/>
      <c r="AJ1008" s="123"/>
      <c r="AK1008" s="123"/>
      <c r="AL1008" s="123"/>
      <c r="AM1008" s="123"/>
      <c r="AN1008" s="123"/>
      <c r="AO1008" s="123"/>
      <c r="AP1008" s="167"/>
    </row>
    <row r="1009" spans="16:42">
      <c r="P1009" s="123"/>
      <c r="Q1009" s="124"/>
      <c r="R1009" s="123"/>
      <c r="S1009" s="123"/>
      <c r="T1009" s="123"/>
      <c r="U1009" s="123"/>
      <c r="V1009" s="123"/>
      <c r="W1009" s="123"/>
      <c r="X1009" s="123"/>
      <c r="Y1009" s="125"/>
      <c r="Z1009" s="125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  <c r="AM1009" s="123"/>
      <c r="AN1009" s="123"/>
      <c r="AO1009" s="123"/>
      <c r="AP1009" s="167"/>
    </row>
    <row r="1010" spans="16:42">
      <c r="P1010" s="123"/>
      <c r="Q1010" s="124"/>
      <c r="R1010" s="123"/>
      <c r="S1010" s="123"/>
      <c r="T1010" s="123"/>
      <c r="U1010" s="123"/>
      <c r="V1010" s="123"/>
      <c r="W1010" s="123"/>
      <c r="X1010" s="123"/>
      <c r="Y1010" s="125"/>
      <c r="Z1010" s="125"/>
      <c r="AA1010" s="123"/>
      <c r="AB1010" s="123"/>
      <c r="AC1010" s="123"/>
      <c r="AD1010" s="123"/>
      <c r="AE1010" s="123"/>
      <c r="AF1010" s="123"/>
      <c r="AG1010" s="123"/>
      <c r="AH1010" s="123"/>
      <c r="AI1010" s="123"/>
      <c r="AJ1010" s="123"/>
      <c r="AK1010" s="123"/>
      <c r="AL1010" s="123"/>
      <c r="AM1010" s="123"/>
      <c r="AN1010" s="123"/>
      <c r="AO1010" s="123"/>
      <c r="AP1010" s="167"/>
    </row>
    <row r="1011" spans="16:42">
      <c r="P1011" s="123"/>
      <c r="Q1011" s="124"/>
      <c r="R1011" s="123"/>
      <c r="S1011" s="123"/>
      <c r="T1011" s="123"/>
      <c r="U1011" s="123"/>
      <c r="V1011" s="123"/>
      <c r="W1011" s="123"/>
      <c r="X1011" s="123"/>
      <c r="Y1011" s="125"/>
      <c r="Z1011" s="125"/>
      <c r="AA1011" s="123"/>
      <c r="AB1011" s="123"/>
      <c r="AC1011" s="123"/>
      <c r="AD1011" s="123"/>
      <c r="AE1011" s="123"/>
      <c r="AF1011" s="123"/>
      <c r="AG1011" s="123"/>
      <c r="AH1011" s="123"/>
      <c r="AI1011" s="123"/>
      <c r="AJ1011" s="123"/>
      <c r="AK1011" s="123"/>
      <c r="AL1011" s="123"/>
      <c r="AM1011" s="123"/>
      <c r="AN1011" s="123"/>
      <c r="AO1011" s="123"/>
      <c r="AP1011" s="167"/>
    </row>
    <row r="1012" spans="16:42">
      <c r="P1012" s="123"/>
      <c r="Q1012" s="124"/>
      <c r="R1012" s="123"/>
      <c r="S1012" s="123"/>
      <c r="T1012" s="123"/>
      <c r="U1012" s="123"/>
      <c r="V1012" s="123"/>
      <c r="W1012" s="123"/>
      <c r="X1012" s="123"/>
      <c r="Y1012" s="125"/>
      <c r="Z1012" s="125"/>
      <c r="AA1012" s="123"/>
      <c r="AB1012" s="123"/>
      <c r="AC1012" s="123"/>
      <c r="AD1012" s="123"/>
      <c r="AE1012" s="123"/>
      <c r="AF1012" s="123"/>
      <c r="AG1012" s="123"/>
      <c r="AH1012" s="123"/>
      <c r="AI1012" s="123"/>
      <c r="AJ1012" s="123"/>
      <c r="AK1012" s="123"/>
      <c r="AL1012" s="123"/>
      <c r="AM1012" s="123"/>
      <c r="AN1012" s="123"/>
      <c r="AO1012" s="123"/>
      <c r="AP1012" s="167"/>
    </row>
    <row r="1013" spans="16:42">
      <c r="P1013" s="123"/>
      <c r="Q1013" s="124"/>
      <c r="R1013" s="123"/>
      <c r="S1013" s="123"/>
      <c r="T1013" s="123"/>
      <c r="U1013" s="123"/>
      <c r="V1013" s="123"/>
      <c r="W1013" s="123"/>
      <c r="X1013" s="123"/>
      <c r="Y1013" s="125"/>
      <c r="Z1013" s="125"/>
      <c r="AA1013" s="123"/>
      <c r="AB1013" s="123"/>
      <c r="AC1013" s="123"/>
      <c r="AD1013" s="123"/>
      <c r="AE1013" s="123"/>
      <c r="AF1013" s="123"/>
      <c r="AG1013" s="123"/>
      <c r="AH1013" s="123"/>
      <c r="AI1013" s="123"/>
      <c r="AJ1013" s="123"/>
      <c r="AK1013" s="123"/>
      <c r="AL1013" s="123"/>
      <c r="AM1013" s="123"/>
      <c r="AN1013" s="123"/>
      <c r="AO1013" s="123"/>
      <c r="AP1013" s="167"/>
    </row>
    <row r="1014" spans="16:42">
      <c r="P1014" s="123"/>
      <c r="Q1014" s="124"/>
      <c r="R1014" s="123"/>
      <c r="S1014" s="123"/>
      <c r="T1014" s="123"/>
      <c r="U1014" s="123"/>
      <c r="V1014" s="123"/>
      <c r="W1014" s="123"/>
      <c r="X1014" s="123"/>
      <c r="Y1014" s="125"/>
      <c r="Z1014" s="125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  <c r="AM1014" s="123"/>
      <c r="AN1014" s="123"/>
      <c r="AO1014" s="123"/>
      <c r="AP1014" s="167"/>
    </row>
    <row r="1015" spans="16:42">
      <c r="P1015" s="123"/>
      <c r="Q1015" s="124"/>
      <c r="R1015" s="123"/>
      <c r="S1015" s="123"/>
      <c r="T1015" s="123"/>
      <c r="U1015" s="123"/>
      <c r="V1015" s="123"/>
      <c r="W1015" s="123"/>
      <c r="X1015" s="123"/>
      <c r="Y1015" s="125"/>
      <c r="Z1015" s="125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  <c r="AM1015" s="123"/>
      <c r="AN1015" s="123"/>
      <c r="AO1015" s="123"/>
      <c r="AP1015" s="167"/>
    </row>
    <row r="1016" spans="16:42">
      <c r="P1016" s="123"/>
      <c r="Q1016" s="124"/>
      <c r="R1016" s="123"/>
      <c r="S1016" s="123"/>
      <c r="T1016" s="123"/>
      <c r="U1016" s="123"/>
      <c r="V1016" s="123"/>
      <c r="W1016" s="123"/>
      <c r="X1016" s="123"/>
      <c r="Y1016" s="125"/>
      <c r="Z1016" s="125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  <c r="AM1016" s="123"/>
      <c r="AN1016" s="123"/>
      <c r="AO1016" s="123"/>
      <c r="AP1016" s="167"/>
    </row>
    <row r="1017" spans="16:42">
      <c r="P1017" s="123"/>
      <c r="Q1017" s="124"/>
      <c r="R1017" s="123"/>
      <c r="S1017" s="123"/>
      <c r="T1017" s="123"/>
      <c r="U1017" s="123"/>
      <c r="V1017" s="123"/>
      <c r="W1017" s="123"/>
      <c r="X1017" s="123"/>
      <c r="Y1017" s="125"/>
      <c r="Z1017" s="125"/>
      <c r="AA1017" s="123"/>
      <c r="AB1017" s="123"/>
      <c r="AC1017" s="123"/>
      <c r="AD1017" s="123"/>
      <c r="AE1017" s="123"/>
      <c r="AF1017" s="123"/>
      <c r="AG1017" s="123"/>
      <c r="AH1017" s="123"/>
      <c r="AI1017" s="123"/>
      <c r="AJ1017" s="123"/>
      <c r="AK1017" s="123"/>
      <c r="AL1017" s="123"/>
      <c r="AM1017" s="123"/>
      <c r="AN1017" s="123"/>
      <c r="AO1017" s="123"/>
      <c r="AP1017" s="167"/>
    </row>
    <row r="1018" spans="16:42">
      <c r="P1018" s="123"/>
      <c r="Q1018" s="124"/>
      <c r="R1018" s="123"/>
      <c r="S1018" s="123"/>
      <c r="T1018" s="123"/>
      <c r="U1018" s="123"/>
      <c r="V1018" s="123"/>
      <c r="W1018" s="123"/>
      <c r="X1018" s="123"/>
      <c r="Y1018" s="125"/>
      <c r="Z1018" s="125"/>
      <c r="AA1018" s="123"/>
      <c r="AB1018" s="123"/>
      <c r="AC1018" s="123"/>
      <c r="AD1018" s="123"/>
      <c r="AE1018" s="123"/>
      <c r="AF1018" s="123"/>
      <c r="AG1018" s="123"/>
      <c r="AH1018" s="123"/>
      <c r="AI1018" s="123"/>
      <c r="AJ1018" s="123"/>
      <c r="AK1018" s="123"/>
      <c r="AL1018" s="123"/>
      <c r="AM1018" s="123"/>
      <c r="AN1018" s="123"/>
      <c r="AO1018" s="123"/>
      <c r="AP1018" s="167"/>
    </row>
    <row r="1019" spans="16:42">
      <c r="P1019" s="123"/>
      <c r="Q1019" s="124"/>
      <c r="R1019" s="123"/>
      <c r="S1019" s="123"/>
      <c r="T1019" s="123"/>
      <c r="U1019" s="123"/>
      <c r="V1019" s="123"/>
      <c r="W1019" s="123"/>
      <c r="X1019" s="123"/>
      <c r="Y1019" s="125"/>
      <c r="Z1019" s="125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23"/>
      <c r="AM1019" s="123"/>
      <c r="AN1019" s="123"/>
      <c r="AO1019" s="123"/>
      <c r="AP1019" s="167"/>
    </row>
    <row r="1020" spans="16:42">
      <c r="P1020" s="123"/>
      <c r="Q1020" s="124"/>
      <c r="R1020" s="123"/>
      <c r="S1020" s="123"/>
      <c r="T1020" s="123"/>
      <c r="U1020" s="123"/>
      <c r="V1020" s="123"/>
      <c r="W1020" s="123"/>
      <c r="X1020" s="123"/>
      <c r="Y1020" s="125"/>
      <c r="Z1020" s="125"/>
      <c r="AA1020" s="123"/>
      <c r="AB1020" s="123"/>
      <c r="AC1020" s="123"/>
      <c r="AD1020" s="123"/>
      <c r="AE1020" s="123"/>
      <c r="AF1020" s="123"/>
      <c r="AG1020" s="123"/>
      <c r="AH1020" s="123"/>
      <c r="AI1020" s="123"/>
      <c r="AJ1020" s="123"/>
      <c r="AK1020" s="123"/>
      <c r="AL1020" s="123"/>
      <c r="AM1020" s="123"/>
      <c r="AN1020" s="123"/>
      <c r="AO1020" s="123"/>
      <c r="AP1020" s="167"/>
    </row>
    <row r="1021" spans="16:42">
      <c r="P1021" s="123"/>
      <c r="Q1021" s="124"/>
      <c r="R1021" s="123"/>
      <c r="S1021" s="123"/>
      <c r="T1021" s="123"/>
      <c r="U1021" s="123"/>
      <c r="V1021" s="123"/>
      <c r="W1021" s="123"/>
      <c r="X1021" s="123"/>
      <c r="Y1021" s="125"/>
      <c r="Z1021" s="125"/>
      <c r="AA1021" s="123"/>
      <c r="AB1021" s="123"/>
      <c r="AC1021" s="123"/>
      <c r="AD1021" s="123"/>
      <c r="AE1021" s="123"/>
      <c r="AF1021" s="123"/>
      <c r="AG1021" s="123"/>
      <c r="AH1021" s="123"/>
      <c r="AI1021" s="123"/>
      <c r="AJ1021" s="123"/>
      <c r="AK1021" s="123"/>
      <c r="AL1021" s="123"/>
      <c r="AM1021" s="123"/>
      <c r="AN1021" s="123"/>
      <c r="AO1021" s="123"/>
      <c r="AP1021" s="167"/>
    </row>
    <row r="1022" spans="16:42">
      <c r="P1022" s="123"/>
      <c r="Q1022" s="124"/>
      <c r="R1022" s="123"/>
      <c r="S1022" s="123"/>
      <c r="T1022" s="123"/>
      <c r="U1022" s="123"/>
      <c r="V1022" s="123"/>
      <c r="W1022" s="123"/>
      <c r="X1022" s="123"/>
      <c r="Y1022" s="125"/>
      <c r="Z1022" s="125"/>
      <c r="AA1022" s="123"/>
      <c r="AB1022" s="123"/>
      <c r="AC1022" s="123"/>
      <c r="AD1022" s="123"/>
      <c r="AE1022" s="123"/>
      <c r="AF1022" s="123"/>
      <c r="AG1022" s="123"/>
      <c r="AH1022" s="123"/>
      <c r="AI1022" s="123"/>
      <c r="AJ1022" s="123"/>
      <c r="AK1022" s="123"/>
      <c r="AL1022" s="123"/>
      <c r="AM1022" s="123"/>
      <c r="AN1022" s="123"/>
      <c r="AO1022" s="123"/>
      <c r="AP1022" s="167"/>
    </row>
    <row r="1023" spans="16:42">
      <c r="P1023" s="123"/>
      <c r="Q1023" s="124"/>
      <c r="R1023" s="123"/>
      <c r="S1023" s="123"/>
      <c r="T1023" s="123"/>
      <c r="U1023" s="123"/>
      <c r="V1023" s="123"/>
      <c r="W1023" s="123"/>
      <c r="X1023" s="123"/>
      <c r="Y1023" s="125"/>
      <c r="Z1023" s="125"/>
      <c r="AA1023" s="123"/>
      <c r="AB1023" s="123"/>
      <c r="AC1023" s="123"/>
      <c r="AD1023" s="123"/>
      <c r="AE1023" s="123"/>
      <c r="AF1023" s="123"/>
      <c r="AG1023" s="123"/>
      <c r="AH1023" s="123"/>
      <c r="AI1023" s="123"/>
      <c r="AJ1023" s="123"/>
      <c r="AK1023" s="123"/>
      <c r="AL1023" s="123"/>
      <c r="AM1023" s="123"/>
      <c r="AN1023" s="123"/>
      <c r="AO1023" s="123"/>
      <c r="AP1023" s="167"/>
    </row>
    <row r="1024" spans="16:42">
      <c r="P1024" s="123"/>
      <c r="Q1024" s="124"/>
      <c r="R1024" s="123"/>
      <c r="S1024" s="123"/>
      <c r="T1024" s="123"/>
      <c r="U1024" s="123"/>
      <c r="V1024" s="123"/>
      <c r="W1024" s="123"/>
      <c r="X1024" s="123"/>
      <c r="Y1024" s="125"/>
      <c r="Z1024" s="125"/>
      <c r="AA1024" s="123"/>
      <c r="AB1024" s="123"/>
      <c r="AC1024" s="123"/>
      <c r="AD1024" s="123"/>
      <c r="AE1024" s="123"/>
      <c r="AF1024" s="123"/>
      <c r="AG1024" s="123"/>
      <c r="AH1024" s="123"/>
      <c r="AI1024" s="123"/>
      <c r="AJ1024" s="123"/>
      <c r="AK1024" s="123"/>
      <c r="AL1024" s="123"/>
      <c r="AM1024" s="123"/>
      <c r="AN1024" s="123"/>
      <c r="AO1024" s="123"/>
      <c r="AP1024" s="167"/>
    </row>
    <row r="1025" spans="16:42">
      <c r="P1025" s="123"/>
      <c r="Q1025" s="124"/>
      <c r="R1025" s="123"/>
      <c r="S1025" s="123"/>
      <c r="T1025" s="123"/>
      <c r="U1025" s="123"/>
      <c r="V1025" s="123"/>
      <c r="W1025" s="123"/>
      <c r="X1025" s="123"/>
      <c r="Y1025" s="125"/>
      <c r="Z1025" s="125"/>
      <c r="AA1025" s="123"/>
      <c r="AB1025" s="123"/>
      <c r="AC1025" s="123"/>
      <c r="AD1025" s="123"/>
      <c r="AE1025" s="123"/>
      <c r="AF1025" s="123"/>
      <c r="AG1025" s="123"/>
      <c r="AH1025" s="123"/>
      <c r="AI1025" s="123"/>
      <c r="AJ1025" s="123"/>
      <c r="AK1025" s="123"/>
      <c r="AL1025" s="123"/>
      <c r="AM1025" s="123"/>
      <c r="AN1025" s="123"/>
      <c r="AO1025" s="123"/>
      <c r="AP1025" s="167"/>
    </row>
    <row r="1026" spans="16:42">
      <c r="P1026" s="123"/>
      <c r="Q1026" s="124"/>
      <c r="R1026" s="123"/>
      <c r="S1026" s="123"/>
      <c r="T1026" s="123"/>
      <c r="U1026" s="123"/>
      <c r="V1026" s="123"/>
      <c r="W1026" s="123"/>
      <c r="X1026" s="123"/>
      <c r="Y1026" s="125"/>
      <c r="Z1026" s="125"/>
      <c r="AA1026" s="123"/>
      <c r="AB1026" s="123"/>
      <c r="AC1026" s="123"/>
      <c r="AD1026" s="123"/>
      <c r="AE1026" s="123"/>
      <c r="AF1026" s="123"/>
      <c r="AG1026" s="123"/>
      <c r="AH1026" s="123"/>
      <c r="AI1026" s="123"/>
      <c r="AJ1026" s="123"/>
      <c r="AK1026" s="123"/>
      <c r="AL1026" s="123"/>
      <c r="AM1026" s="123"/>
      <c r="AN1026" s="123"/>
      <c r="AO1026" s="123"/>
      <c r="AP1026" s="167"/>
    </row>
    <row r="1027" spans="16:42">
      <c r="P1027" s="123"/>
      <c r="Q1027" s="124"/>
      <c r="R1027" s="123"/>
      <c r="S1027" s="123"/>
      <c r="T1027" s="123"/>
      <c r="U1027" s="123"/>
      <c r="V1027" s="123"/>
      <c r="W1027" s="123"/>
      <c r="X1027" s="123"/>
      <c r="Y1027" s="125"/>
      <c r="Z1027" s="125"/>
      <c r="AA1027" s="123"/>
      <c r="AB1027" s="123"/>
      <c r="AC1027" s="123"/>
      <c r="AD1027" s="123"/>
      <c r="AE1027" s="123"/>
      <c r="AF1027" s="123"/>
      <c r="AG1027" s="123"/>
      <c r="AH1027" s="123"/>
      <c r="AI1027" s="123"/>
      <c r="AJ1027" s="123"/>
      <c r="AK1027" s="123"/>
      <c r="AL1027" s="123"/>
      <c r="AM1027" s="123"/>
      <c r="AN1027" s="123"/>
      <c r="AO1027" s="123"/>
      <c r="AP1027" s="167"/>
    </row>
    <row r="1028" spans="16:42">
      <c r="P1028" s="123"/>
      <c r="Q1028" s="124"/>
      <c r="R1028" s="123"/>
      <c r="S1028" s="123"/>
      <c r="T1028" s="123"/>
      <c r="U1028" s="123"/>
      <c r="V1028" s="123"/>
      <c r="W1028" s="123"/>
      <c r="X1028" s="123"/>
      <c r="Y1028" s="125"/>
      <c r="Z1028" s="125"/>
      <c r="AA1028" s="123"/>
      <c r="AB1028" s="123"/>
      <c r="AC1028" s="123"/>
      <c r="AD1028" s="123"/>
      <c r="AE1028" s="123"/>
      <c r="AF1028" s="123"/>
      <c r="AG1028" s="123"/>
      <c r="AH1028" s="123"/>
      <c r="AI1028" s="123"/>
      <c r="AJ1028" s="123"/>
      <c r="AK1028" s="123"/>
      <c r="AL1028" s="123"/>
      <c r="AM1028" s="123"/>
      <c r="AN1028" s="123"/>
      <c r="AO1028" s="123"/>
      <c r="AP1028" s="167"/>
    </row>
    <row r="1029" spans="16:42">
      <c r="P1029" s="123"/>
      <c r="Q1029" s="124"/>
      <c r="R1029" s="123"/>
      <c r="S1029" s="123"/>
      <c r="T1029" s="123"/>
      <c r="U1029" s="123"/>
      <c r="V1029" s="123"/>
      <c r="W1029" s="123"/>
      <c r="X1029" s="123"/>
      <c r="Y1029" s="125"/>
      <c r="Z1029" s="125"/>
      <c r="AA1029" s="123"/>
      <c r="AB1029" s="123"/>
      <c r="AC1029" s="123"/>
      <c r="AD1029" s="123"/>
      <c r="AE1029" s="123"/>
      <c r="AF1029" s="123"/>
      <c r="AG1029" s="123"/>
      <c r="AH1029" s="123"/>
      <c r="AI1029" s="123"/>
      <c r="AJ1029" s="123"/>
      <c r="AK1029" s="123"/>
      <c r="AL1029" s="123"/>
      <c r="AM1029" s="123"/>
      <c r="AN1029" s="123"/>
      <c r="AO1029" s="123"/>
      <c r="AP1029" s="167"/>
    </row>
    <row r="1030" spans="16:42">
      <c r="P1030" s="123"/>
      <c r="Q1030" s="124"/>
      <c r="R1030" s="123"/>
      <c r="S1030" s="123"/>
      <c r="T1030" s="123"/>
      <c r="U1030" s="123"/>
      <c r="V1030" s="123"/>
      <c r="W1030" s="123"/>
      <c r="X1030" s="123"/>
      <c r="Y1030" s="125"/>
      <c r="Z1030" s="125"/>
      <c r="AA1030" s="123"/>
      <c r="AB1030" s="123"/>
      <c r="AC1030" s="123"/>
      <c r="AD1030" s="123"/>
      <c r="AE1030" s="123"/>
      <c r="AF1030" s="123"/>
      <c r="AG1030" s="123"/>
      <c r="AH1030" s="123"/>
      <c r="AI1030" s="123"/>
      <c r="AJ1030" s="123"/>
      <c r="AK1030" s="123"/>
      <c r="AL1030" s="123"/>
      <c r="AM1030" s="123"/>
      <c r="AN1030" s="123"/>
      <c r="AO1030" s="123"/>
      <c r="AP1030" s="167"/>
    </row>
    <row r="1031" spans="16:42">
      <c r="P1031" s="123"/>
      <c r="Q1031" s="124"/>
      <c r="R1031" s="123"/>
      <c r="S1031" s="123"/>
      <c r="T1031" s="123"/>
      <c r="U1031" s="123"/>
      <c r="V1031" s="123"/>
      <c r="W1031" s="123"/>
      <c r="X1031" s="123"/>
      <c r="Y1031" s="125"/>
      <c r="Z1031" s="125"/>
      <c r="AA1031" s="123"/>
      <c r="AB1031" s="123"/>
      <c r="AC1031" s="123"/>
      <c r="AD1031" s="123"/>
      <c r="AE1031" s="123"/>
      <c r="AF1031" s="123"/>
      <c r="AG1031" s="123"/>
      <c r="AH1031" s="123"/>
      <c r="AI1031" s="123"/>
      <c r="AJ1031" s="123"/>
      <c r="AK1031" s="123"/>
      <c r="AL1031" s="123"/>
      <c r="AM1031" s="123"/>
      <c r="AN1031" s="123"/>
      <c r="AO1031" s="123"/>
      <c r="AP1031" s="167"/>
    </row>
    <row r="1032" spans="16:42">
      <c r="P1032" s="123"/>
      <c r="Q1032" s="124"/>
      <c r="R1032" s="123"/>
      <c r="S1032" s="123"/>
      <c r="T1032" s="123"/>
      <c r="U1032" s="123"/>
      <c r="V1032" s="123"/>
      <c r="W1032" s="123"/>
      <c r="X1032" s="123"/>
      <c r="Y1032" s="125"/>
      <c r="Z1032" s="125"/>
      <c r="AA1032" s="123"/>
      <c r="AB1032" s="123"/>
      <c r="AC1032" s="123"/>
      <c r="AD1032" s="123"/>
      <c r="AE1032" s="123"/>
      <c r="AF1032" s="123"/>
      <c r="AG1032" s="123"/>
      <c r="AH1032" s="123"/>
      <c r="AI1032" s="123"/>
      <c r="AJ1032" s="123"/>
      <c r="AK1032" s="123"/>
      <c r="AL1032" s="123"/>
      <c r="AM1032" s="123"/>
      <c r="AN1032" s="123"/>
      <c r="AO1032" s="123"/>
      <c r="AP1032" s="167"/>
    </row>
    <row r="1033" spans="16:42">
      <c r="P1033" s="123"/>
      <c r="Q1033" s="124"/>
      <c r="R1033" s="123"/>
      <c r="S1033" s="123"/>
      <c r="T1033" s="123"/>
      <c r="U1033" s="123"/>
      <c r="V1033" s="123"/>
      <c r="W1033" s="123"/>
      <c r="X1033" s="123"/>
      <c r="Y1033" s="125"/>
      <c r="Z1033" s="125"/>
      <c r="AA1033" s="123"/>
      <c r="AB1033" s="123"/>
      <c r="AC1033" s="123"/>
      <c r="AD1033" s="123"/>
      <c r="AE1033" s="123"/>
      <c r="AF1033" s="123"/>
      <c r="AG1033" s="123"/>
      <c r="AH1033" s="123"/>
      <c r="AI1033" s="123"/>
      <c r="AJ1033" s="123"/>
      <c r="AK1033" s="123"/>
      <c r="AL1033" s="123"/>
      <c r="AM1033" s="123"/>
      <c r="AN1033" s="123"/>
      <c r="AO1033" s="123"/>
      <c r="AP1033" s="167"/>
    </row>
    <row r="1034" spans="16:42">
      <c r="P1034" s="123"/>
      <c r="Q1034" s="124"/>
      <c r="R1034" s="123"/>
      <c r="S1034" s="123"/>
      <c r="T1034" s="123"/>
      <c r="U1034" s="123"/>
      <c r="V1034" s="123"/>
      <c r="W1034" s="123"/>
      <c r="X1034" s="123"/>
      <c r="Y1034" s="125"/>
      <c r="Z1034" s="125"/>
      <c r="AA1034" s="123"/>
      <c r="AB1034" s="123"/>
      <c r="AC1034" s="123"/>
      <c r="AD1034" s="123"/>
      <c r="AE1034" s="123"/>
      <c r="AF1034" s="123"/>
      <c r="AG1034" s="123"/>
      <c r="AH1034" s="123"/>
      <c r="AI1034" s="123"/>
      <c r="AJ1034" s="123"/>
      <c r="AK1034" s="123"/>
      <c r="AL1034" s="123"/>
      <c r="AM1034" s="123"/>
      <c r="AN1034" s="123"/>
      <c r="AO1034" s="123"/>
      <c r="AP1034" s="167"/>
    </row>
    <row r="1035" spans="16:42">
      <c r="P1035" s="123"/>
      <c r="Q1035" s="124"/>
      <c r="R1035" s="123"/>
      <c r="S1035" s="123"/>
      <c r="T1035" s="123"/>
      <c r="U1035" s="123"/>
      <c r="V1035" s="123"/>
      <c r="W1035" s="123"/>
      <c r="X1035" s="123"/>
      <c r="Y1035" s="125"/>
      <c r="Z1035" s="125"/>
      <c r="AA1035" s="123"/>
      <c r="AB1035" s="123"/>
      <c r="AC1035" s="123"/>
      <c r="AD1035" s="123"/>
      <c r="AE1035" s="123"/>
      <c r="AF1035" s="123"/>
      <c r="AG1035" s="123"/>
      <c r="AH1035" s="123"/>
      <c r="AI1035" s="123"/>
      <c r="AJ1035" s="123"/>
      <c r="AK1035" s="123"/>
      <c r="AL1035" s="123"/>
      <c r="AM1035" s="123"/>
      <c r="AN1035" s="123"/>
      <c r="AO1035" s="123"/>
      <c r="AP1035" s="167"/>
    </row>
    <row r="1036" spans="16:42">
      <c r="P1036" s="123"/>
      <c r="Q1036" s="124"/>
      <c r="R1036" s="123"/>
      <c r="S1036" s="123"/>
      <c r="T1036" s="123"/>
      <c r="U1036" s="123"/>
      <c r="V1036" s="123"/>
      <c r="W1036" s="123"/>
      <c r="X1036" s="123"/>
      <c r="Y1036" s="125"/>
      <c r="Z1036" s="125"/>
      <c r="AA1036" s="123"/>
      <c r="AB1036" s="123"/>
      <c r="AC1036" s="123"/>
      <c r="AD1036" s="123"/>
      <c r="AE1036" s="123"/>
      <c r="AF1036" s="123"/>
      <c r="AG1036" s="123"/>
      <c r="AH1036" s="123"/>
      <c r="AI1036" s="123"/>
      <c r="AJ1036" s="123"/>
      <c r="AK1036" s="123"/>
      <c r="AL1036" s="123"/>
      <c r="AM1036" s="123"/>
      <c r="AN1036" s="123"/>
      <c r="AO1036" s="123"/>
      <c r="AP1036" s="167"/>
    </row>
    <row r="1037" spans="16:42">
      <c r="P1037" s="123"/>
      <c r="Q1037" s="124"/>
      <c r="R1037" s="123"/>
      <c r="S1037" s="123"/>
      <c r="T1037" s="123"/>
      <c r="U1037" s="123"/>
      <c r="V1037" s="123"/>
      <c r="W1037" s="123"/>
      <c r="X1037" s="123"/>
      <c r="Y1037" s="125"/>
      <c r="Z1037" s="125"/>
      <c r="AA1037" s="123"/>
      <c r="AB1037" s="123"/>
      <c r="AC1037" s="123"/>
      <c r="AD1037" s="123"/>
      <c r="AE1037" s="123"/>
      <c r="AF1037" s="123"/>
      <c r="AG1037" s="123"/>
      <c r="AH1037" s="123"/>
      <c r="AI1037" s="123"/>
      <c r="AJ1037" s="123"/>
      <c r="AK1037" s="123"/>
      <c r="AL1037" s="123"/>
      <c r="AM1037" s="123"/>
      <c r="AN1037" s="123"/>
      <c r="AO1037" s="123"/>
      <c r="AP1037" s="167"/>
    </row>
    <row r="1038" spans="16:42">
      <c r="P1038" s="123"/>
      <c r="Q1038" s="124"/>
      <c r="R1038" s="123"/>
      <c r="S1038" s="123"/>
      <c r="T1038" s="123"/>
      <c r="U1038" s="123"/>
      <c r="V1038" s="123"/>
      <c r="W1038" s="123"/>
      <c r="X1038" s="123"/>
      <c r="Y1038" s="125"/>
      <c r="Z1038" s="125"/>
      <c r="AA1038" s="123"/>
      <c r="AB1038" s="123"/>
      <c r="AC1038" s="123"/>
      <c r="AD1038" s="123"/>
      <c r="AE1038" s="123"/>
      <c r="AF1038" s="123"/>
      <c r="AG1038" s="123"/>
      <c r="AH1038" s="123"/>
      <c r="AI1038" s="123"/>
      <c r="AJ1038" s="123"/>
      <c r="AK1038" s="123"/>
      <c r="AL1038" s="123"/>
      <c r="AM1038" s="123"/>
      <c r="AN1038" s="123"/>
      <c r="AO1038" s="123"/>
      <c r="AP1038" s="167"/>
    </row>
    <row r="1039" spans="16:42">
      <c r="P1039" s="123"/>
      <c r="Q1039" s="124"/>
      <c r="R1039" s="123"/>
      <c r="S1039" s="123"/>
      <c r="T1039" s="123"/>
      <c r="U1039" s="123"/>
      <c r="V1039" s="123"/>
      <c r="W1039" s="123"/>
      <c r="X1039" s="123"/>
      <c r="Y1039" s="125"/>
      <c r="Z1039" s="125"/>
      <c r="AA1039" s="123"/>
      <c r="AB1039" s="123"/>
      <c r="AC1039" s="123"/>
      <c r="AD1039" s="123"/>
      <c r="AE1039" s="123"/>
      <c r="AF1039" s="123"/>
      <c r="AG1039" s="123"/>
      <c r="AH1039" s="123"/>
      <c r="AI1039" s="123"/>
      <c r="AJ1039" s="123"/>
      <c r="AK1039" s="123"/>
      <c r="AL1039" s="123"/>
      <c r="AM1039" s="123"/>
      <c r="AN1039" s="123"/>
      <c r="AO1039" s="123"/>
      <c r="AP1039" s="167"/>
    </row>
    <row r="1040" spans="16:42">
      <c r="P1040" s="123"/>
      <c r="Q1040" s="124"/>
      <c r="R1040" s="123"/>
      <c r="S1040" s="123"/>
      <c r="T1040" s="123"/>
      <c r="U1040" s="123"/>
      <c r="V1040" s="123"/>
      <c r="W1040" s="123"/>
      <c r="X1040" s="123"/>
      <c r="Y1040" s="125"/>
      <c r="Z1040" s="125"/>
      <c r="AA1040" s="123"/>
      <c r="AB1040" s="123"/>
      <c r="AC1040" s="123"/>
      <c r="AD1040" s="123"/>
      <c r="AE1040" s="123"/>
      <c r="AF1040" s="123"/>
      <c r="AG1040" s="123"/>
      <c r="AH1040" s="123"/>
      <c r="AI1040" s="123"/>
      <c r="AJ1040" s="123"/>
      <c r="AK1040" s="123"/>
      <c r="AL1040" s="123"/>
      <c r="AM1040" s="123"/>
      <c r="AN1040" s="123"/>
      <c r="AO1040" s="123"/>
      <c r="AP1040" s="167"/>
    </row>
    <row r="1041" spans="16:42">
      <c r="P1041" s="123"/>
      <c r="Q1041" s="124"/>
      <c r="R1041" s="123"/>
      <c r="S1041" s="123"/>
      <c r="T1041" s="123"/>
      <c r="U1041" s="123"/>
      <c r="V1041" s="123"/>
      <c r="W1041" s="123"/>
      <c r="X1041" s="123"/>
      <c r="Y1041" s="125"/>
      <c r="Z1041" s="125"/>
      <c r="AA1041" s="123"/>
      <c r="AB1041" s="123"/>
      <c r="AC1041" s="123"/>
      <c r="AD1041" s="123"/>
      <c r="AE1041" s="123"/>
      <c r="AF1041" s="123"/>
      <c r="AG1041" s="123"/>
      <c r="AH1041" s="123"/>
      <c r="AI1041" s="123"/>
      <c r="AJ1041" s="123"/>
      <c r="AK1041" s="123"/>
      <c r="AL1041" s="123"/>
      <c r="AM1041" s="123"/>
      <c r="AN1041" s="123"/>
      <c r="AO1041" s="123"/>
      <c r="AP1041" s="167"/>
    </row>
    <row r="1042" spans="16:42">
      <c r="P1042" s="123"/>
      <c r="Q1042" s="124"/>
      <c r="R1042" s="123"/>
      <c r="S1042" s="123"/>
      <c r="T1042" s="123"/>
      <c r="U1042" s="123"/>
      <c r="V1042" s="123"/>
      <c r="W1042" s="123"/>
      <c r="X1042" s="123"/>
      <c r="Y1042" s="125"/>
      <c r="Z1042" s="125"/>
      <c r="AA1042" s="123"/>
      <c r="AB1042" s="123"/>
      <c r="AC1042" s="123"/>
      <c r="AD1042" s="123"/>
      <c r="AE1042" s="123"/>
      <c r="AF1042" s="123"/>
      <c r="AG1042" s="123"/>
      <c r="AH1042" s="123"/>
      <c r="AI1042" s="123"/>
      <c r="AJ1042" s="123"/>
      <c r="AK1042" s="123"/>
      <c r="AL1042" s="123"/>
      <c r="AM1042" s="123"/>
      <c r="AN1042" s="123"/>
      <c r="AO1042" s="123"/>
      <c r="AP1042" s="167"/>
    </row>
    <row r="1043" spans="16:42">
      <c r="P1043" s="123"/>
      <c r="Q1043" s="124"/>
      <c r="R1043" s="123"/>
      <c r="S1043" s="123"/>
      <c r="T1043" s="123"/>
      <c r="U1043" s="123"/>
      <c r="V1043" s="123"/>
      <c r="W1043" s="123"/>
      <c r="X1043" s="123"/>
      <c r="Y1043" s="125"/>
      <c r="Z1043" s="125"/>
      <c r="AA1043" s="123"/>
      <c r="AB1043" s="123"/>
      <c r="AC1043" s="123"/>
      <c r="AD1043" s="123"/>
      <c r="AE1043" s="123"/>
      <c r="AF1043" s="123"/>
      <c r="AG1043" s="123"/>
      <c r="AH1043" s="123"/>
      <c r="AI1043" s="123"/>
      <c r="AJ1043" s="123"/>
      <c r="AK1043" s="123"/>
      <c r="AL1043" s="123"/>
      <c r="AM1043" s="123"/>
      <c r="AN1043" s="123"/>
      <c r="AO1043" s="123"/>
      <c r="AP1043" s="167"/>
    </row>
    <row r="1044" spans="16:42">
      <c r="P1044" s="123"/>
      <c r="Q1044" s="124"/>
      <c r="R1044" s="123"/>
      <c r="S1044" s="123"/>
      <c r="T1044" s="123"/>
      <c r="U1044" s="123"/>
      <c r="V1044" s="123"/>
      <c r="W1044" s="123"/>
      <c r="X1044" s="123"/>
      <c r="Y1044" s="125"/>
      <c r="Z1044" s="125"/>
      <c r="AA1044" s="123"/>
      <c r="AB1044" s="123"/>
      <c r="AC1044" s="123"/>
      <c r="AD1044" s="123"/>
      <c r="AE1044" s="123"/>
      <c r="AF1044" s="123"/>
      <c r="AG1044" s="123"/>
      <c r="AH1044" s="123"/>
      <c r="AI1044" s="123"/>
      <c r="AJ1044" s="123"/>
      <c r="AK1044" s="123"/>
      <c r="AL1044" s="123"/>
      <c r="AM1044" s="123"/>
      <c r="AN1044" s="123"/>
      <c r="AO1044" s="123"/>
      <c r="AP1044" s="167"/>
    </row>
    <row r="1045" spans="16:42">
      <c r="P1045" s="123"/>
      <c r="Q1045" s="124"/>
      <c r="R1045" s="123"/>
      <c r="S1045" s="123"/>
      <c r="T1045" s="123"/>
      <c r="U1045" s="123"/>
      <c r="V1045" s="123"/>
      <c r="W1045" s="123"/>
      <c r="X1045" s="123"/>
      <c r="Y1045" s="125"/>
      <c r="Z1045" s="125"/>
      <c r="AA1045" s="123"/>
      <c r="AB1045" s="123"/>
      <c r="AC1045" s="123"/>
      <c r="AD1045" s="123"/>
      <c r="AE1045" s="123"/>
      <c r="AF1045" s="123"/>
      <c r="AG1045" s="123"/>
      <c r="AH1045" s="123"/>
      <c r="AI1045" s="123"/>
      <c r="AJ1045" s="123"/>
      <c r="AK1045" s="123"/>
      <c r="AL1045" s="123"/>
      <c r="AM1045" s="123"/>
      <c r="AN1045" s="123"/>
      <c r="AO1045" s="123"/>
      <c r="AP1045" s="167"/>
    </row>
    <row r="1046" spans="16:42">
      <c r="P1046" s="123"/>
      <c r="Q1046" s="124"/>
      <c r="R1046" s="123"/>
      <c r="S1046" s="123"/>
      <c r="T1046" s="123"/>
      <c r="U1046" s="123"/>
      <c r="V1046" s="123"/>
      <c r="W1046" s="123"/>
      <c r="X1046" s="123"/>
      <c r="Y1046" s="125"/>
      <c r="Z1046" s="125"/>
      <c r="AA1046" s="123"/>
      <c r="AB1046" s="123"/>
      <c r="AC1046" s="123"/>
      <c r="AD1046" s="123"/>
      <c r="AE1046" s="123"/>
      <c r="AF1046" s="123"/>
      <c r="AG1046" s="123"/>
      <c r="AH1046" s="123"/>
      <c r="AI1046" s="123"/>
      <c r="AJ1046" s="123"/>
      <c r="AK1046" s="123"/>
      <c r="AL1046" s="123"/>
      <c r="AM1046" s="123"/>
      <c r="AN1046" s="123"/>
      <c r="AO1046" s="123"/>
      <c r="AP1046" s="167"/>
    </row>
    <row r="1047" spans="16:42">
      <c r="P1047" s="123"/>
      <c r="Q1047" s="124"/>
      <c r="R1047" s="123"/>
      <c r="S1047" s="123"/>
      <c r="T1047" s="123"/>
      <c r="U1047" s="123"/>
      <c r="V1047" s="123"/>
      <c r="W1047" s="123"/>
      <c r="X1047" s="123"/>
      <c r="Y1047" s="125"/>
      <c r="Z1047" s="125"/>
      <c r="AA1047" s="123"/>
      <c r="AB1047" s="123"/>
      <c r="AC1047" s="123"/>
      <c r="AD1047" s="123"/>
      <c r="AE1047" s="123"/>
      <c r="AF1047" s="123"/>
      <c r="AG1047" s="123"/>
      <c r="AH1047" s="123"/>
      <c r="AI1047" s="123"/>
      <c r="AJ1047" s="123"/>
      <c r="AK1047" s="123"/>
      <c r="AL1047" s="123"/>
      <c r="AM1047" s="123"/>
      <c r="AN1047" s="123"/>
      <c r="AO1047" s="123"/>
      <c r="AP1047" s="167"/>
    </row>
    <row r="1048" spans="16:42">
      <c r="P1048" s="123"/>
      <c r="Q1048" s="124"/>
      <c r="R1048" s="123"/>
      <c r="S1048" s="123"/>
      <c r="T1048" s="123"/>
      <c r="U1048" s="123"/>
      <c r="V1048" s="123"/>
      <c r="W1048" s="123"/>
      <c r="X1048" s="123"/>
      <c r="Y1048" s="125"/>
      <c r="Z1048" s="125"/>
      <c r="AA1048" s="123"/>
      <c r="AB1048" s="123"/>
      <c r="AC1048" s="123"/>
      <c r="AD1048" s="123"/>
      <c r="AE1048" s="123"/>
      <c r="AF1048" s="123"/>
      <c r="AG1048" s="123"/>
      <c r="AH1048" s="123"/>
      <c r="AI1048" s="123"/>
      <c r="AJ1048" s="123"/>
      <c r="AK1048" s="123"/>
      <c r="AL1048" s="123"/>
      <c r="AM1048" s="123"/>
      <c r="AN1048" s="123"/>
      <c r="AO1048" s="123"/>
      <c r="AP1048" s="167"/>
    </row>
    <row r="1049" spans="16:42">
      <c r="P1049" s="123"/>
      <c r="Q1049" s="124"/>
      <c r="R1049" s="123"/>
      <c r="S1049" s="123"/>
      <c r="T1049" s="123"/>
      <c r="U1049" s="123"/>
      <c r="V1049" s="123"/>
      <c r="W1049" s="123"/>
      <c r="X1049" s="123"/>
      <c r="Y1049" s="125"/>
      <c r="Z1049" s="125"/>
      <c r="AA1049" s="123"/>
      <c r="AB1049" s="123"/>
      <c r="AC1049" s="123"/>
      <c r="AD1049" s="123"/>
      <c r="AE1049" s="123"/>
      <c r="AF1049" s="123"/>
      <c r="AG1049" s="123"/>
      <c r="AH1049" s="123"/>
      <c r="AI1049" s="123"/>
      <c r="AJ1049" s="123"/>
      <c r="AK1049" s="123"/>
      <c r="AL1049" s="123"/>
      <c r="AM1049" s="123"/>
      <c r="AN1049" s="123"/>
      <c r="AO1049" s="123"/>
      <c r="AP1049" s="167"/>
    </row>
    <row r="1050" spans="16:42">
      <c r="P1050" s="123"/>
      <c r="Q1050" s="124"/>
      <c r="R1050" s="123"/>
      <c r="S1050" s="123"/>
      <c r="T1050" s="123"/>
      <c r="U1050" s="123"/>
      <c r="V1050" s="123"/>
      <c r="W1050" s="123"/>
      <c r="X1050" s="123"/>
      <c r="Y1050" s="125"/>
      <c r="Z1050" s="125"/>
      <c r="AA1050" s="123"/>
      <c r="AB1050" s="123"/>
      <c r="AC1050" s="123"/>
      <c r="AD1050" s="123"/>
      <c r="AE1050" s="123"/>
      <c r="AF1050" s="123"/>
      <c r="AG1050" s="123"/>
      <c r="AH1050" s="123"/>
      <c r="AI1050" s="123"/>
      <c r="AJ1050" s="123"/>
      <c r="AK1050" s="123"/>
      <c r="AL1050" s="123"/>
      <c r="AM1050" s="123"/>
      <c r="AN1050" s="123"/>
      <c r="AO1050" s="123"/>
      <c r="AP1050" s="167"/>
    </row>
    <row r="1051" spans="16:42">
      <c r="P1051" s="123"/>
      <c r="Q1051" s="124"/>
      <c r="R1051" s="123"/>
      <c r="S1051" s="123"/>
      <c r="T1051" s="123"/>
      <c r="U1051" s="123"/>
      <c r="V1051" s="123"/>
      <c r="W1051" s="123"/>
      <c r="X1051" s="123"/>
      <c r="Y1051" s="125"/>
      <c r="Z1051" s="125"/>
      <c r="AA1051" s="123"/>
      <c r="AB1051" s="123"/>
      <c r="AC1051" s="123"/>
      <c r="AD1051" s="123"/>
      <c r="AE1051" s="123"/>
      <c r="AF1051" s="123"/>
      <c r="AG1051" s="123"/>
      <c r="AH1051" s="123"/>
      <c r="AI1051" s="123"/>
      <c r="AJ1051" s="123"/>
      <c r="AK1051" s="123"/>
      <c r="AL1051" s="123"/>
      <c r="AM1051" s="123"/>
      <c r="AN1051" s="123"/>
      <c r="AO1051" s="123"/>
      <c r="AP1051" s="167"/>
    </row>
    <row r="1052" spans="16:42">
      <c r="P1052" s="123"/>
      <c r="Q1052" s="124"/>
      <c r="R1052" s="123"/>
      <c r="S1052" s="123"/>
      <c r="T1052" s="123"/>
      <c r="U1052" s="123"/>
      <c r="V1052" s="123"/>
      <c r="W1052" s="123"/>
      <c r="X1052" s="123"/>
      <c r="Y1052" s="125"/>
      <c r="Z1052" s="125"/>
      <c r="AA1052" s="123"/>
      <c r="AB1052" s="123"/>
      <c r="AC1052" s="123"/>
      <c r="AD1052" s="123"/>
      <c r="AE1052" s="123"/>
      <c r="AF1052" s="123"/>
      <c r="AG1052" s="123"/>
      <c r="AH1052" s="123"/>
      <c r="AI1052" s="123"/>
      <c r="AJ1052" s="123"/>
      <c r="AK1052" s="123"/>
      <c r="AL1052" s="123"/>
      <c r="AM1052" s="123"/>
      <c r="AN1052" s="123"/>
      <c r="AO1052" s="123"/>
      <c r="AP1052" s="167"/>
    </row>
    <row r="1053" spans="16:42">
      <c r="P1053" s="123"/>
      <c r="Q1053" s="124"/>
      <c r="R1053" s="123"/>
      <c r="S1053" s="123"/>
      <c r="T1053" s="123"/>
      <c r="U1053" s="123"/>
      <c r="V1053" s="123"/>
      <c r="W1053" s="123"/>
      <c r="X1053" s="123"/>
      <c r="Y1053" s="125"/>
      <c r="Z1053" s="125"/>
      <c r="AA1053" s="123"/>
      <c r="AB1053" s="123"/>
      <c r="AC1053" s="123"/>
      <c r="AD1053" s="123"/>
      <c r="AE1053" s="123"/>
      <c r="AF1053" s="123"/>
      <c r="AG1053" s="123"/>
      <c r="AH1053" s="123"/>
      <c r="AI1053" s="123"/>
      <c r="AJ1053" s="123"/>
      <c r="AK1053" s="123"/>
      <c r="AL1053" s="123"/>
      <c r="AM1053" s="123"/>
      <c r="AN1053" s="123"/>
      <c r="AO1053" s="123"/>
      <c r="AP1053" s="167"/>
    </row>
    <row r="1054" spans="16:42">
      <c r="P1054" s="123"/>
      <c r="Q1054" s="124"/>
      <c r="R1054" s="123"/>
      <c r="S1054" s="123"/>
      <c r="T1054" s="123"/>
      <c r="U1054" s="123"/>
      <c r="V1054" s="123"/>
      <c r="W1054" s="123"/>
      <c r="X1054" s="123"/>
      <c r="Y1054" s="125"/>
      <c r="Z1054" s="125"/>
      <c r="AA1054" s="123"/>
      <c r="AB1054" s="123"/>
      <c r="AC1054" s="123"/>
      <c r="AD1054" s="123"/>
      <c r="AE1054" s="123"/>
      <c r="AF1054" s="123"/>
      <c r="AG1054" s="123"/>
      <c r="AH1054" s="123"/>
      <c r="AI1054" s="123"/>
      <c r="AJ1054" s="123"/>
      <c r="AK1054" s="123"/>
      <c r="AL1054" s="123"/>
      <c r="AM1054" s="123"/>
      <c r="AN1054" s="123"/>
      <c r="AO1054" s="123"/>
      <c r="AP1054" s="167"/>
    </row>
    <row r="1055" spans="16:42">
      <c r="P1055" s="123"/>
      <c r="Q1055" s="124"/>
      <c r="R1055" s="123"/>
      <c r="S1055" s="123"/>
      <c r="T1055" s="123"/>
      <c r="U1055" s="123"/>
      <c r="V1055" s="123"/>
      <c r="W1055" s="123"/>
      <c r="X1055" s="123"/>
      <c r="Y1055" s="125"/>
      <c r="Z1055" s="125"/>
      <c r="AA1055" s="123"/>
      <c r="AB1055" s="123"/>
      <c r="AC1055" s="123"/>
      <c r="AD1055" s="123"/>
      <c r="AE1055" s="123"/>
      <c r="AF1055" s="123"/>
      <c r="AG1055" s="123"/>
      <c r="AH1055" s="123"/>
      <c r="AI1055" s="123"/>
      <c r="AJ1055" s="123"/>
      <c r="AK1055" s="123"/>
      <c r="AL1055" s="123"/>
      <c r="AM1055" s="123"/>
      <c r="AN1055" s="123"/>
      <c r="AO1055" s="123"/>
      <c r="AP1055" s="167"/>
    </row>
    <row r="1056" spans="16:42">
      <c r="P1056" s="123"/>
      <c r="Q1056" s="124"/>
      <c r="R1056" s="123"/>
      <c r="S1056" s="123"/>
      <c r="T1056" s="123"/>
      <c r="U1056" s="123"/>
      <c r="V1056" s="123"/>
      <c r="W1056" s="123"/>
      <c r="X1056" s="123"/>
      <c r="Y1056" s="125"/>
      <c r="Z1056" s="125"/>
      <c r="AA1056" s="123"/>
      <c r="AB1056" s="123"/>
      <c r="AC1056" s="123"/>
      <c r="AD1056" s="123"/>
      <c r="AE1056" s="123"/>
      <c r="AF1056" s="123"/>
      <c r="AG1056" s="123"/>
      <c r="AH1056" s="123"/>
      <c r="AI1056" s="123"/>
      <c r="AJ1056" s="123"/>
      <c r="AK1056" s="123"/>
      <c r="AL1056" s="123"/>
      <c r="AM1056" s="123"/>
      <c r="AN1056" s="123"/>
      <c r="AO1056" s="123"/>
      <c r="AP1056" s="167"/>
    </row>
    <row r="1057" spans="16:42">
      <c r="P1057" s="123"/>
      <c r="Q1057" s="124"/>
      <c r="R1057" s="123"/>
      <c r="S1057" s="123"/>
      <c r="T1057" s="123"/>
      <c r="U1057" s="123"/>
      <c r="V1057" s="123"/>
      <c r="W1057" s="123"/>
      <c r="X1057" s="123"/>
      <c r="Y1057" s="125"/>
      <c r="Z1057" s="125"/>
      <c r="AA1057" s="123"/>
      <c r="AB1057" s="123"/>
      <c r="AC1057" s="123"/>
      <c r="AD1057" s="123"/>
      <c r="AE1057" s="123"/>
      <c r="AF1057" s="123"/>
      <c r="AG1057" s="123"/>
      <c r="AH1057" s="123"/>
      <c r="AI1057" s="123"/>
      <c r="AJ1057" s="123"/>
      <c r="AK1057" s="123"/>
      <c r="AL1057" s="123"/>
      <c r="AM1057" s="123"/>
      <c r="AN1057" s="123"/>
      <c r="AO1057" s="123"/>
      <c r="AP1057" s="167"/>
    </row>
    <row r="1058" spans="16:42">
      <c r="P1058" s="123"/>
      <c r="Q1058" s="124"/>
      <c r="R1058" s="123"/>
      <c r="S1058" s="123"/>
      <c r="T1058" s="123"/>
      <c r="U1058" s="123"/>
      <c r="V1058" s="123"/>
      <c r="W1058" s="123"/>
      <c r="X1058" s="123"/>
      <c r="Y1058" s="125"/>
      <c r="Z1058" s="125"/>
      <c r="AA1058" s="123"/>
      <c r="AB1058" s="123"/>
      <c r="AC1058" s="123"/>
      <c r="AD1058" s="123"/>
      <c r="AE1058" s="123"/>
      <c r="AF1058" s="123"/>
      <c r="AG1058" s="123"/>
      <c r="AH1058" s="123"/>
      <c r="AI1058" s="123"/>
      <c r="AJ1058" s="123"/>
      <c r="AK1058" s="123"/>
      <c r="AL1058" s="123"/>
      <c r="AM1058" s="123"/>
      <c r="AN1058" s="123"/>
      <c r="AO1058" s="123"/>
      <c r="AP1058" s="167"/>
    </row>
    <row r="1059" spans="16:42">
      <c r="P1059" s="123"/>
      <c r="Q1059" s="124"/>
      <c r="R1059" s="123"/>
      <c r="S1059" s="123"/>
      <c r="T1059" s="123"/>
      <c r="U1059" s="123"/>
      <c r="V1059" s="123"/>
      <c r="W1059" s="123"/>
      <c r="X1059" s="123"/>
      <c r="Y1059" s="125"/>
      <c r="Z1059" s="125"/>
      <c r="AA1059" s="123"/>
      <c r="AB1059" s="123"/>
      <c r="AC1059" s="123"/>
      <c r="AD1059" s="123"/>
      <c r="AE1059" s="123"/>
      <c r="AF1059" s="123"/>
      <c r="AG1059" s="123"/>
      <c r="AH1059" s="123"/>
      <c r="AI1059" s="123"/>
      <c r="AJ1059" s="123"/>
      <c r="AK1059" s="123"/>
      <c r="AL1059" s="123"/>
      <c r="AM1059" s="123"/>
      <c r="AN1059" s="123"/>
      <c r="AO1059" s="123"/>
      <c r="AP1059" s="167"/>
    </row>
    <row r="1060" spans="16:42">
      <c r="P1060" s="123"/>
      <c r="Q1060" s="124"/>
      <c r="R1060" s="123"/>
      <c r="S1060" s="123"/>
      <c r="T1060" s="123"/>
      <c r="U1060" s="123"/>
      <c r="V1060" s="123"/>
      <c r="W1060" s="123"/>
      <c r="X1060" s="123"/>
      <c r="Y1060" s="125"/>
      <c r="Z1060" s="125"/>
      <c r="AA1060" s="123"/>
      <c r="AB1060" s="123"/>
      <c r="AC1060" s="123"/>
      <c r="AD1060" s="123"/>
      <c r="AE1060" s="123"/>
      <c r="AF1060" s="123"/>
      <c r="AG1060" s="123"/>
      <c r="AH1060" s="123"/>
      <c r="AI1060" s="123"/>
      <c r="AJ1060" s="123"/>
      <c r="AK1060" s="123"/>
      <c r="AL1060" s="123"/>
      <c r="AM1060" s="123"/>
      <c r="AN1060" s="123"/>
      <c r="AO1060" s="123"/>
      <c r="AP1060" s="167"/>
    </row>
    <row r="1061" spans="16:42">
      <c r="P1061" s="123"/>
      <c r="Q1061" s="124"/>
      <c r="R1061" s="123"/>
      <c r="S1061" s="123"/>
      <c r="T1061" s="123"/>
      <c r="U1061" s="123"/>
      <c r="V1061" s="123"/>
      <c r="W1061" s="123"/>
      <c r="X1061" s="123"/>
      <c r="Y1061" s="125"/>
      <c r="Z1061" s="125"/>
      <c r="AA1061" s="123"/>
      <c r="AB1061" s="123"/>
      <c r="AC1061" s="123"/>
      <c r="AD1061" s="123"/>
      <c r="AE1061" s="123"/>
      <c r="AF1061" s="123"/>
      <c r="AG1061" s="123"/>
      <c r="AH1061" s="123"/>
      <c r="AI1061" s="123"/>
      <c r="AJ1061" s="123"/>
      <c r="AK1061" s="123"/>
      <c r="AL1061" s="123"/>
      <c r="AM1061" s="123"/>
      <c r="AN1061" s="123"/>
      <c r="AO1061" s="123"/>
      <c r="AP1061" s="167"/>
    </row>
    <row r="1062" spans="16:42">
      <c r="P1062" s="123"/>
      <c r="Q1062" s="124"/>
      <c r="R1062" s="123"/>
      <c r="S1062" s="123"/>
      <c r="T1062" s="123"/>
      <c r="U1062" s="123"/>
      <c r="V1062" s="123"/>
      <c r="W1062" s="123"/>
      <c r="X1062" s="123"/>
      <c r="Y1062" s="125"/>
      <c r="Z1062" s="125"/>
      <c r="AA1062" s="123"/>
      <c r="AB1062" s="123"/>
      <c r="AC1062" s="123"/>
      <c r="AD1062" s="123"/>
      <c r="AE1062" s="123"/>
      <c r="AF1062" s="123"/>
      <c r="AG1062" s="123"/>
      <c r="AH1062" s="123"/>
      <c r="AI1062" s="123"/>
      <c r="AJ1062" s="123"/>
      <c r="AK1062" s="123"/>
      <c r="AL1062" s="123"/>
      <c r="AM1062" s="123"/>
      <c r="AN1062" s="123"/>
      <c r="AO1062" s="123"/>
      <c r="AP1062" s="167"/>
    </row>
    <row r="1063" spans="16:42">
      <c r="P1063" s="123"/>
      <c r="Q1063" s="124"/>
      <c r="R1063" s="123"/>
      <c r="S1063" s="123"/>
      <c r="T1063" s="123"/>
      <c r="U1063" s="123"/>
      <c r="V1063" s="123"/>
      <c r="W1063" s="123"/>
      <c r="X1063" s="123"/>
      <c r="Y1063" s="125"/>
      <c r="Z1063" s="125"/>
      <c r="AA1063" s="123"/>
      <c r="AB1063" s="123"/>
      <c r="AC1063" s="123"/>
      <c r="AD1063" s="123"/>
      <c r="AE1063" s="123"/>
      <c r="AF1063" s="123"/>
      <c r="AG1063" s="123"/>
      <c r="AH1063" s="123"/>
      <c r="AI1063" s="123"/>
      <c r="AJ1063" s="123"/>
      <c r="AK1063" s="123"/>
      <c r="AL1063" s="123"/>
      <c r="AM1063" s="123"/>
      <c r="AN1063" s="123"/>
      <c r="AO1063" s="123"/>
      <c r="AP1063" s="167"/>
    </row>
    <row r="1064" spans="16:42">
      <c r="P1064" s="123"/>
      <c r="Q1064" s="124"/>
      <c r="R1064" s="123"/>
      <c r="S1064" s="123"/>
      <c r="T1064" s="123"/>
      <c r="U1064" s="123"/>
      <c r="V1064" s="123"/>
      <c r="W1064" s="123"/>
      <c r="X1064" s="123"/>
      <c r="Y1064" s="125"/>
      <c r="Z1064" s="125"/>
      <c r="AA1064" s="123"/>
      <c r="AB1064" s="123"/>
      <c r="AC1064" s="123"/>
      <c r="AD1064" s="123"/>
      <c r="AE1064" s="123"/>
      <c r="AF1064" s="123"/>
      <c r="AG1064" s="123"/>
      <c r="AH1064" s="123"/>
      <c r="AI1064" s="123"/>
      <c r="AJ1064" s="123"/>
      <c r="AK1064" s="123"/>
      <c r="AL1064" s="123"/>
      <c r="AM1064" s="123"/>
      <c r="AN1064" s="123"/>
      <c r="AO1064" s="123"/>
      <c r="AP1064" s="167"/>
    </row>
    <row r="1065" spans="16:42">
      <c r="P1065" s="123"/>
      <c r="Q1065" s="124"/>
      <c r="R1065" s="123"/>
      <c r="S1065" s="123"/>
      <c r="T1065" s="123"/>
      <c r="U1065" s="123"/>
      <c r="V1065" s="123"/>
      <c r="W1065" s="123"/>
      <c r="X1065" s="123"/>
      <c r="Y1065" s="125"/>
      <c r="Z1065" s="125"/>
      <c r="AA1065" s="123"/>
      <c r="AB1065" s="123"/>
      <c r="AC1065" s="123"/>
      <c r="AD1065" s="123"/>
      <c r="AE1065" s="123"/>
      <c r="AF1065" s="123"/>
      <c r="AG1065" s="123"/>
      <c r="AH1065" s="123"/>
      <c r="AI1065" s="123"/>
      <c r="AJ1065" s="123"/>
      <c r="AK1065" s="123"/>
      <c r="AL1065" s="123"/>
      <c r="AM1065" s="123"/>
      <c r="AN1065" s="123"/>
      <c r="AO1065" s="123"/>
      <c r="AP1065" s="167"/>
    </row>
    <row r="1066" spans="16:42">
      <c r="P1066" s="123"/>
      <c r="Q1066" s="124"/>
      <c r="R1066" s="123"/>
      <c r="S1066" s="123"/>
      <c r="T1066" s="123"/>
      <c r="U1066" s="123"/>
      <c r="V1066" s="123"/>
      <c r="W1066" s="123"/>
      <c r="X1066" s="123"/>
      <c r="Y1066" s="125"/>
      <c r="Z1066" s="125"/>
      <c r="AA1066" s="123"/>
      <c r="AB1066" s="123"/>
      <c r="AC1066" s="123"/>
      <c r="AD1066" s="123"/>
      <c r="AE1066" s="123"/>
      <c r="AF1066" s="123"/>
      <c r="AG1066" s="123"/>
      <c r="AH1066" s="123"/>
      <c r="AI1066" s="123"/>
      <c r="AJ1066" s="123"/>
      <c r="AK1066" s="123"/>
      <c r="AL1066" s="123"/>
      <c r="AM1066" s="123"/>
      <c r="AN1066" s="123"/>
      <c r="AO1066" s="123"/>
      <c r="AP1066" s="167"/>
    </row>
    <row r="1067" spans="16:42">
      <c r="P1067" s="123"/>
      <c r="Q1067" s="124"/>
      <c r="R1067" s="123"/>
      <c r="S1067" s="123"/>
      <c r="T1067" s="123"/>
      <c r="U1067" s="123"/>
      <c r="V1067" s="123"/>
      <c r="W1067" s="123"/>
      <c r="X1067" s="123"/>
      <c r="Y1067" s="125"/>
      <c r="Z1067" s="125"/>
      <c r="AA1067" s="123"/>
      <c r="AB1067" s="123"/>
      <c r="AC1067" s="123"/>
      <c r="AD1067" s="123"/>
      <c r="AE1067" s="123"/>
      <c r="AF1067" s="123"/>
      <c r="AG1067" s="123"/>
      <c r="AH1067" s="123"/>
      <c r="AI1067" s="123"/>
      <c r="AJ1067" s="123"/>
      <c r="AK1067" s="123"/>
      <c r="AL1067" s="123"/>
      <c r="AM1067" s="123"/>
      <c r="AN1067" s="123"/>
      <c r="AO1067" s="123"/>
      <c r="AP1067" s="167"/>
    </row>
    <row r="1068" spans="16:42">
      <c r="P1068" s="123"/>
      <c r="Q1068" s="124"/>
      <c r="R1068" s="123"/>
      <c r="S1068" s="123"/>
      <c r="T1068" s="123"/>
      <c r="U1068" s="123"/>
      <c r="V1068" s="123"/>
      <c r="W1068" s="123"/>
      <c r="X1068" s="123"/>
      <c r="Y1068" s="125"/>
      <c r="Z1068" s="125"/>
      <c r="AA1068" s="123"/>
      <c r="AB1068" s="123"/>
      <c r="AC1068" s="123"/>
      <c r="AD1068" s="123"/>
      <c r="AE1068" s="123"/>
      <c r="AF1068" s="123"/>
      <c r="AG1068" s="123"/>
      <c r="AH1068" s="123"/>
      <c r="AI1068" s="123"/>
      <c r="AJ1068" s="123"/>
      <c r="AK1068" s="123"/>
      <c r="AL1068" s="123"/>
      <c r="AM1068" s="123"/>
      <c r="AN1068" s="123"/>
      <c r="AO1068" s="123"/>
      <c r="AP1068" s="167"/>
    </row>
    <row r="1069" spans="16:42">
      <c r="P1069" s="123"/>
      <c r="Q1069" s="124"/>
      <c r="R1069" s="123"/>
      <c r="S1069" s="123"/>
      <c r="T1069" s="123"/>
      <c r="U1069" s="123"/>
      <c r="V1069" s="123"/>
      <c r="W1069" s="123"/>
      <c r="X1069" s="123"/>
      <c r="Y1069" s="125"/>
      <c r="Z1069" s="125"/>
      <c r="AA1069" s="123"/>
      <c r="AB1069" s="123"/>
      <c r="AC1069" s="123"/>
      <c r="AD1069" s="123"/>
      <c r="AE1069" s="123"/>
      <c r="AF1069" s="123"/>
      <c r="AG1069" s="123"/>
      <c r="AH1069" s="123"/>
      <c r="AI1069" s="123"/>
      <c r="AJ1069" s="123"/>
      <c r="AK1069" s="123"/>
      <c r="AL1069" s="123"/>
      <c r="AM1069" s="123"/>
      <c r="AN1069" s="123"/>
      <c r="AO1069" s="123"/>
      <c r="AP1069" s="167"/>
    </row>
    <row r="1070" spans="16:42">
      <c r="P1070" s="123"/>
      <c r="Q1070" s="124"/>
      <c r="R1070" s="123"/>
      <c r="S1070" s="123"/>
      <c r="T1070" s="123"/>
      <c r="U1070" s="123"/>
      <c r="V1070" s="123"/>
      <c r="W1070" s="123"/>
      <c r="X1070" s="123"/>
      <c r="Y1070" s="125"/>
      <c r="Z1070" s="125"/>
      <c r="AA1070" s="123"/>
      <c r="AB1070" s="123"/>
      <c r="AC1070" s="123"/>
      <c r="AD1070" s="123"/>
      <c r="AE1070" s="123"/>
      <c r="AF1070" s="123"/>
      <c r="AG1070" s="123"/>
      <c r="AH1070" s="123"/>
      <c r="AI1070" s="123"/>
      <c r="AJ1070" s="123"/>
      <c r="AK1070" s="123"/>
      <c r="AL1070" s="123"/>
      <c r="AM1070" s="123"/>
      <c r="AN1070" s="123"/>
      <c r="AO1070" s="123"/>
      <c r="AP1070" s="167"/>
    </row>
    <row r="1071" spans="16:42">
      <c r="P1071" s="123"/>
      <c r="Q1071" s="124"/>
      <c r="R1071" s="123"/>
      <c r="S1071" s="123"/>
      <c r="T1071" s="123"/>
      <c r="U1071" s="123"/>
      <c r="V1071" s="123"/>
      <c r="W1071" s="123"/>
      <c r="X1071" s="123"/>
      <c r="Y1071" s="125"/>
      <c r="Z1071" s="125"/>
      <c r="AA1071" s="123"/>
      <c r="AB1071" s="123"/>
      <c r="AC1071" s="123"/>
      <c r="AD1071" s="123"/>
      <c r="AE1071" s="123"/>
      <c r="AF1071" s="123"/>
      <c r="AG1071" s="123"/>
      <c r="AH1071" s="123"/>
      <c r="AI1071" s="123"/>
      <c r="AJ1071" s="123"/>
      <c r="AK1071" s="123"/>
      <c r="AL1071" s="123"/>
      <c r="AM1071" s="123"/>
      <c r="AN1071" s="123"/>
      <c r="AO1071" s="123"/>
      <c r="AP1071" s="167"/>
    </row>
    <row r="1072" spans="16:42">
      <c r="P1072" s="123"/>
      <c r="Q1072" s="124"/>
      <c r="R1072" s="123"/>
      <c r="S1072" s="123"/>
      <c r="T1072" s="123"/>
      <c r="U1072" s="123"/>
      <c r="V1072" s="123"/>
      <c r="W1072" s="123"/>
      <c r="X1072" s="123"/>
      <c r="Y1072" s="125"/>
      <c r="Z1072" s="125"/>
      <c r="AA1072" s="123"/>
      <c r="AB1072" s="123"/>
      <c r="AC1072" s="123"/>
      <c r="AD1072" s="123"/>
      <c r="AE1072" s="123"/>
      <c r="AF1072" s="123"/>
      <c r="AG1072" s="123"/>
      <c r="AH1072" s="123"/>
      <c r="AI1072" s="123"/>
      <c r="AJ1072" s="123"/>
      <c r="AK1072" s="123"/>
      <c r="AL1072" s="123"/>
      <c r="AM1072" s="123"/>
      <c r="AN1072" s="123"/>
      <c r="AO1072" s="123"/>
      <c r="AP1072" s="167"/>
    </row>
    <row r="1073" spans="16:42">
      <c r="P1073" s="123"/>
      <c r="Q1073" s="124"/>
      <c r="R1073" s="123"/>
      <c r="S1073" s="123"/>
      <c r="T1073" s="123"/>
      <c r="U1073" s="123"/>
      <c r="V1073" s="123"/>
      <c r="W1073" s="123"/>
      <c r="X1073" s="123"/>
      <c r="Y1073" s="125"/>
      <c r="Z1073" s="125"/>
      <c r="AA1073" s="123"/>
      <c r="AB1073" s="123"/>
      <c r="AC1073" s="123"/>
      <c r="AD1073" s="123"/>
      <c r="AE1073" s="123"/>
      <c r="AF1073" s="123"/>
      <c r="AG1073" s="123"/>
      <c r="AH1073" s="123"/>
      <c r="AI1073" s="123"/>
      <c r="AJ1073" s="123"/>
      <c r="AK1073" s="123"/>
      <c r="AL1073" s="123"/>
      <c r="AM1073" s="123"/>
      <c r="AN1073" s="123"/>
      <c r="AO1073" s="123"/>
      <c r="AP1073" s="167"/>
    </row>
    <row r="1074" spans="16:42">
      <c r="P1074" s="123"/>
      <c r="Q1074" s="124"/>
      <c r="R1074" s="123"/>
      <c r="S1074" s="123"/>
      <c r="T1074" s="123"/>
      <c r="U1074" s="123"/>
      <c r="V1074" s="123"/>
      <c r="W1074" s="123"/>
      <c r="X1074" s="123"/>
      <c r="Y1074" s="125"/>
      <c r="Z1074" s="125"/>
      <c r="AA1074" s="123"/>
      <c r="AB1074" s="123"/>
      <c r="AC1074" s="123"/>
      <c r="AD1074" s="123"/>
      <c r="AE1074" s="123"/>
      <c r="AF1074" s="123"/>
      <c r="AG1074" s="123"/>
      <c r="AH1074" s="123"/>
      <c r="AI1074" s="123"/>
      <c r="AJ1074" s="123"/>
      <c r="AK1074" s="123"/>
      <c r="AL1074" s="123"/>
      <c r="AM1074" s="123"/>
      <c r="AN1074" s="123"/>
      <c r="AO1074" s="123"/>
      <c r="AP1074" s="167"/>
    </row>
    <row r="1075" spans="16:42">
      <c r="P1075" s="123"/>
      <c r="Q1075" s="124"/>
      <c r="R1075" s="123"/>
      <c r="S1075" s="123"/>
      <c r="T1075" s="123"/>
      <c r="U1075" s="123"/>
      <c r="V1075" s="123"/>
      <c r="W1075" s="123"/>
      <c r="X1075" s="123"/>
      <c r="Y1075" s="125"/>
      <c r="Z1075" s="125"/>
      <c r="AA1075" s="123"/>
      <c r="AB1075" s="123"/>
      <c r="AC1075" s="123"/>
      <c r="AD1075" s="123"/>
      <c r="AE1075" s="123"/>
      <c r="AF1075" s="123"/>
      <c r="AG1075" s="123"/>
      <c r="AH1075" s="123"/>
      <c r="AI1075" s="123"/>
      <c r="AJ1075" s="123"/>
      <c r="AK1075" s="123"/>
      <c r="AL1075" s="123"/>
      <c r="AM1075" s="123"/>
      <c r="AN1075" s="123"/>
      <c r="AO1075" s="123"/>
      <c r="AP1075" s="167"/>
    </row>
    <row r="1076" spans="16:42">
      <c r="P1076" s="123"/>
      <c r="Q1076" s="124"/>
      <c r="R1076" s="123"/>
      <c r="S1076" s="123"/>
      <c r="T1076" s="123"/>
      <c r="U1076" s="123"/>
      <c r="V1076" s="123"/>
      <c r="W1076" s="123"/>
      <c r="X1076" s="123"/>
      <c r="Y1076" s="125"/>
      <c r="Z1076" s="125"/>
      <c r="AA1076" s="123"/>
      <c r="AB1076" s="123"/>
      <c r="AC1076" s="123"/>
      <c r="AD1076" s="123"/>
      <c r="AE1076" s="123"/>
      <c r="AF1076" s="123"/>
      <c r="AG1076" s="123"/>
      <c r="AH1076" s="123"/>
      <c r="AI1076" s="123"/>
      <c r="AJ1076" s="123"/>
      <c r="AK1076" s="123"/>
      <c r="AL1076" s="123"/>
      <c r="AM1076" s="123"/>
      <c r="AN1076" s="123"/>
      <c r="AO1076" s="123"/>
      <c r="AP1076" s="167"/>
    </row>
    <row r="1077" spans="16:42">
      <c r="P1077" s="123"/>
      <c r="Q1077" s="124"/>
      <c r="R1077" s="123"/>
      <c r="S1077" s="123"/>
      <c r="T1077" s="123"/>
      <c r="U1077" s="123"/>
      <c r="V1077" s="123"/>
      <c r="W1077" s="123"/>
      <c r="X1077" s="123"/>
      <c r="Y1077" s="125"/>
      <c r="Z1077" s="125"/>
      <c r="AA1077" s="123"/>
      <c r="AB1077" s="123"/>
      <c r="AC1077" s="123"/>
      <c r="AD1077" s="123"/>
      <c r="AE1077" s="123"/>
      <c r="AF1077" s="123"/>
      <c r="AG1077" s="123"/>
      <c r="AH1077" s="123"/>
      <c r="AI1077" s="123"/>
      <c r="AJ1077" s="123"/>
      <c r="AK1077" s="123"/>
      <c r="AL1077" s="123"/>
      <c r="AM1077" s="123"/>
      <c r="AN1077" s="123"/>
      <c r="AO1077" s="123"/>
      <c r="AP1077" s="167"/>
    </row>
    <row r="1078" spans="16:42">
      <c r="P1078" s="123"/>
      <c r="Q1078" s="124"/>
      <c r="R1078" s="123"/>
      <c r="S1078" s="123"/>
      <c r="T1078" s="123"/>
      <c r="U1078" s="123"/>
      <c r="V1078" s="123"/>
      <c r="W1078" s="123"/>
      <c r="X1078" s="123"/>
      <c r="Y1078" s="125"/>
      <c r="Z1078" s="125"/>
      <c r="AA1078" s="123"/>
      <c r="AB1078" s="123"/>
      <c r="AC1078" s="123"/>
      <c r="AD1078" s="123"/>
      <c r="AE1078" s="123"/>
      <c r="AF1078" s="123"/>
      <c r="AG1078" s="123"/>
      <c r="AH1078" s="123"/>
      <c r="AI1078" s="123"/>
      <c r="AJ1078" s="123"/>
      <c r="AK1078" s="123"/>
      <c r="AL1078" s="123"/>
      <c r="AM1078" s="123"/>
      <c r="AN1078" s="123"/>
      <c r="AO1078" s="123"/>
      <c r="AP1078" s="167"/>
    </row>
    <row r="1079" spans="16:42">
      <c r="P1079" s="123"/>
      <c r="Q1079" s="124"/>
      <c r="R1079" s="123"/>
      <c r="S1079" s="123"/>
      <c r="T1079" s="123"/>
      <c r="U1079" s="123"/>
      <c r="V1079" s="123"/>
      <c r="W1079" s="123"/>
      <c r="X1079" s="123"/>
      <c r="Y1079" s="125"/>
      <c r="Z1079" s="125"/>
      <c r="AA1079" s="123"/>
      <c r="AB1079" s="123"/>
      <c r="AC1079" s="123"/>
      <c r="AD1079" s="123"/>
      <c r="AE1079" s="123"/>
      <c r="AF1079" s="123"/>
      <c r="AG1079" s="123"/>
      <c r="AH1079" s="123"/>
      <c r="AI1079" s="123"/>
      <c r="AJ1079" s="123"/>
      <c r="AK1079" s="123"/>
      <c r="AL1079" s="123"/>
      <c r="AM1079" s="123"/>
      <c r="AN1079" s="123"/>
      <c r="AO1079" s="123"/>
      <c r="AP1079" s="167"/>
    </row>
    <row r="1080" spans="16:42">
      <c r="P1080" s="123"/>
      <c r="Q1080" s="124"/>
      <c r="R1080" s="123"/>
      <c r="S1080" s="123"/>
      <c r="T1080" s="123"/>
      <c r="U1080" s="123"/>
      <c r="V1080" s="123"/>
      <c r="W1080" s="123"/>
      <c r="X1080" s="123"/>
      <c r="Y1080" s="125"/>
      <c r="Z1080" s="125"/>
      <c r="AA1080" s="123"/>
      <c r="AB1080" s="123"/>
      <c r="AC1080" s="123"/>
      <c r="AD1080" s="123"/>
      <c r="AE1080" s="123"/>
      <c r="AF1080" s="123"/>
      <c r="AG1080" s="123"/>
      <c r="AH1080" s="123"/>
      <c r="AI1080" s="123"/>
      <c r="AJ1080" s="123"/>
      <c r="AK1080" s="123"/>
      <c r="AL1080" s="123"/>
      <c r="AM1080" s="123"/>
      <c r="AN1080" s="123"/>
      <c r="AO1080" s="123"/>
      <c r="AP1080" s="167"/>
    </row>
    <row r="1081" spans="16:42">
      <c r="P1081" s="123"/>
      <c r="Q1081" s="124"/>
      <c r="R1081" s="123"/>
      <c r="S1081" s="123"/>
      <c r="T1081" s="123"/>
      <c r="U1081" s="123"/>
      <c r="V1081" s="123"/>
      <c r="W1081" s="123"/>
      <c r="X1081" s="123"/>
      <c r="Y1081" s="125"/>
      <c r="Z1081" s="125"/>
      <c r="AA1081" s="123"/>
      <c r="AB1081" s="123"/>
      <c r="AC1081" s="123"/>
      <c r="AD1081" s="123"/>
      <c r="AE1081" s="123"/>
      <c r="AF1081" s="123"/>
      <c r="AG1081" s="123"/>
      <c r="AH1081" s="123"/>
      <c r="AI1081" s="123"/>
      <c r="AJ1081" s="123"/>
      <c r="AK1081" s="123"/>
      <c r="AL1081" s="123"/>
      <c r="AM1081" s="123"/>
      <c r="AN1081" s="123"/>
      <c r="AO1081" s="123"/>
      <c r="AP1081" s="167"/>
    </row>
    <row r="1082" spans="16:42">
      <c r="P1082" s="123"/>
      <c r="Q1082" s="124"/>
      <c r="R1082" s="123"/>
      <c r="S1082" s="123"/>
      <c r="T1082" s="123"/>
      <c r="U1082" s="123"/>
      <c r="V1082" s="123"/>
      <c r="W1082" s="123"/>
      <c r="X1082" s="123"/>
      <c r="Y1082" s="125"/>
      <c r="Z1082" s="125"/>
      <c r="AA1082" s="123"/>
      <c r="AB1082" s="123"/>
      <c r="AC1082" s="123"/>
      <c r="AD1082" s="123"/>
      <c r="AE1082" s="123"/>
      <c r="AF1082" s="123"/>
      <c r="AG1082" s="123"/>
      <c r="AH1082" s="123"/>
      <c r="AI1082" s="123"/>
      <c r="AJ1082" s="123"/>
      <c r="AK1082" s="123"/>
      <c r="AL1082" s="123"/>
      <c r="AM1082" s="123"/>
      <c r="AN1082" s="123"/>
      <c r="AO1082" s="123"/>
      <c r="AP1082" s="167"/>
    </row>
    <row r="1083" spans="16:42">
      <c r="P1083" s="123"/>
      <c r="Q1083" s="124"/>
      <c r="R1083" s="123"/>
      <c r="S1083" s="123"/>
      <c r="T1083" s="123"/>
      <c r="U1083" s="123"/>
      <c r="V1083" s="123"/>
      <c r="W1083" s="123"/>
      <c r="X1083" s="123"/>
      <c r="Y1083" s="125"/>
      <c r="Z1083" s="125"/>
      <c r="AA1083" s="123"/>
      <c r="AB1083" s="123"/>
      <c r="AC1083" s="123"/>
      <c r="AD1083" s="123"/>
      <c r="AE1083" s="123"/>
      <c r="AF1083" s="123"/>
      <c r="AG1083" s="123"/>
      <c r="AH1083" s="123"/>
      <c r="AI1083" s="123"/>
      <c r="AJ1083" s="123"/>
      <c r="AK1083" s="123"/>
      <c r="AL1083" s="123"/>
      <c r="AM1083" s="123"/>
      <c r="AN1083" s="123"/>
      <c r="AO1083" s="123"/>
      <c r="AP1083" s="167"/>
    </row>
    <row r="1084" spans="16:42">
      <c r="P1084" s="123"/>
      <c r="Q1084" s="124"/>
      <c r="R1084" s="123"/>
      <c r="S1084" s="123"/>
      <c r="T1084" s="123"/>
      <c r="U1084" s="123"/>
      <c r="V1084" s="123"/>
      <c r="W1084" s="123"/>
      <c r="X1084" s="123"/>
      <c r="Y1084" s="125"/>
      <c r="Z1084" s="125"/>
      <c r="AA1084" s="123"/>
      <c r="AB1084" s="123"/>
      <c r="AC1084" s="123"/>
      <c r="AD1084" s="123"/>
      <c r="AE1084" s="123"/>
      <c r="AF1084" s="123"/>
      <c r="AG1084" s="123"/>
      <c r="AH1084" s="123"/>
      <c r="AI1084" s="123"/>
      <c r="AJ1084" s="123"/>
      <c r="AK1084" s="123"/>
      <c r="AL1084" s="123"/>
      <c r="AM1084" s="123"/>
      <c r="AN1084" s="123"/>
      <c r="AO1084" s="123"/>
      <c r="AP1084" s="167"/>
    </row>
    <row r="1085" spans="16:42">
      <c r="P1085" s="123"/>
      <c r="Q1085" s="124"/>
      <c r="R1085" s="123"/>
      <c r="S1085" s="123"/>
      <c r="T1085" s="123"/>
      <c r="U1085" s="123"/>
      <c r="V1085" s="123"/>
      <c r="W1085" s="123"/>
      <c r="X1085" s="123"/>
      <c r="Y1085" s="125"/>
      <c r="Z1085" s="125"/>
      <c r="AA1085" s="123"/>
      <c r="AB1085" s="123"/>
      <c r="AC1085" s="123"/>
      <c r="AD1085" s="123"/>
      <c r="AE1085" s="123"/>
      <c r="AF1085" s="123"/>
      <c r="AG1085" s="123"/>
      <c r="AH1085" s="123"/>
      <c r="AI1085" s="123"/>
      <c r="AJ1085" s="123"/>
      <c r="AK1085" s="123"/>
      <c r="AL1085" s="123"/>
      <c r="AM1085" s="123"/>
      <c r="AN1085" s="123"/>
      <c r="AO1085" s="123"/>
      <c r="AP1085" s="167"/>
    </row>
    <row r="1086" spans="16:42">
      <c r="P1086" s="123"/>
      <c r="Q1086" s="124"/>
      <c r="R1086" s="123"/>
      <c r="S1086" s="123"/>
      <c r="T1086" s="123"/>
      <c r="U1086" s="123"/>
      <c r="V1086" s="123"/>
      <c r="W1086" s="123"/>
      <c r="X1086" s="123"/>
      <c r="Y1086" s="125"/>
      <c r="Z1086" s="125"/>
      <c r="AA1086" s="123"/>
      <c r="AB1086" s="123"/>
      <c r="AC1086" s="123"/>
      <c r="AD1086" s="123"/>
      <c r="AE1086" s="123"/>
      <c r="AF1086" s="123"/>
      <c r="AG1086" s="123"/>
      <c r="AH1086" s="123"/>
      <c r="AI1086" s="123"/>
      <c r="AJ1086" s="123"/>
      <c r="AK1086" s="123"/>
      <c r="AL1086" s="123"/>
      <c r="AM1086" s="123"/>
      <c r="AN1086" s="123"/>
      <c r="AO1086" s="123"/>
      <c r="AP1086" s="167"/>
    </row>
    <row r="1087" spans="16:42">
      <c r="P1087" s="123"/>
      <c r="Q1087" s="124"/>
      <c r="R1087" s="123"/>
      <c r="S1087" s="123"/>
      <c r="T1087" s="123"/>
      <c r="U1087" s="123"/>
      <c r="V1087" s="123"/>
      <c r="W1087" s="123"/>
      <c r="X1087" s="123"/>
      <c r="Y1087" s="125"/>
      <c r="Z1087" s="125"/>
      <c r="AA1087" s="123"/>
      <c r="AB1087" s="123"/>
      <c r="AC1087" s="123"/>
      <c r="AD1087" s="123"/>
      <c r="AE1087" s="123"/>
      <c r="AF1087" s="123"/>
      <c r="AG1087" s="123"/>
      <c r="AH1087" s="123"/>
      <c r="AI1087" s="123"/>
      <c r="AJ1087" s="123"/>
      <c r="AK1087" s="123"/>
      <c r="AL1087" s="123"/>
      <c r="AM1087" s="123"/>
      <c r="AN1087" s="123"/>
      <c r="AO1087" s="123"/>
      <c r="AP1087" s="167"/>
    </row>
    <row r="1088" spans="16:42">
      <c r="P1088" s="123"/>
      <c r="Q1088" s="124"/>
      <c r="R1088" s="123"/>
      <c r="S1088" s="123"/>
      <c r="T1088" s="123"/>
      <c r="U1088" s="123"/>
      <c r="V1088" s="123"/>
      <c r="W1088" s="123"/>
      <c r="X1088" s="123"/>
      <c r="Y1088" s="125"/>
      <c r="Z1088" s="125"/>
      <c r="AA1088" s="123"/>
      <c r="AB1088" s="123"/>
      <c r="AC1088" s="123"/>
      <c r="AD1088" s="123"/>
      <c r="AE1088" s="123"/>
      <c r="AF1088" s="123"/>
      <c r="AG1088" s="123"/>
      <c r="AH1088" s="123"/>
      <c r="AI1088" s="123"/>
      <c r="AJ1088" s="123"/>
      <c r="AK1088" s="123"/>
      <c r="AL1088" s="123"/>
      <c r="AM1088" s="123"/>
      <c r="AN1088" s="123"/>
      <c r="AO1088" s="123"/>
      <c r="AP1088" s="167"/>
    </row>
    <row r="1089" spans="16:42">
      <c r="P1089" s="123"/>
      <c r="Q1089" s="124"/>
      <c r="R1089" s="123"/>
      <c r="S1089" s="123"/>
      <c r="T1089" s="123"/>
      <c r="U1089" s="123"/>
      <c r="V1089" s="123"/>
      <c r="W1089" s="123"/>
      <c r="X1089" s="123"/>
      <c r="Y1089" s="125"/>
      <c r="Z1089" s="125"/>
      <c r="AA1089" s="123"/>
      <c r="AB1089" s="123"/>
      <c r="AC1089" s="123"/>
      <c r="AD1089" s="123"/>
      <c r="AE1089" s="123"/>
      <c r="AF1089" s="123"/>
      <c r="AG1089" s="123"/>
      <c r="AH1089" s="123"/>
      <c r="AI1089" s="123"/>
      <c r="AJ1089" s="123"/>
      <c r="AK1089" s="123"/>
      <c r="AL1089" s="123"/>
      <c r="AM1089" s="123"/>
      <c r="AN1089" s="123"/>
      <c r="AO1089" s="123"/>
      <c r="AP1089" s="167"/>
    </row>
    <row r="1090" spans="16:42">
      <c r="P1090" s="123"/>
      <c r="Q1090" s="124"/>
      <c r="R1090" s="123"/>
      <c r="S1090" s="123"/>
      <c r="T1090" s="123"/>
      <c r="U1090" s="123"/>
      <c r="V1090" s="123"/>
      <c r="W1090" s="123"/>
      <c r="X1090" s="123"/>
      <c r="Y1090" s="125"/>
      <c r="Z1090" s="125"/>
      <c r="AA1090" s="123"/>
      <c r="AB1090" s="123"/>
      <c r="AC1090" s="123"/>
      <c r="AD1090" s="123"/>
      <c r="AE1090" s="123"/>
      <c r="AF1090" s="123"/>
      <c r="AG1090" s="123"/>
      <c r="AH1090" s="123"/>
      <c r="AI1090" s="123"/>
      <c r="AJ1090" s="123"/>
      <c r="AK1090" s="123"/>
      <c r="AL1090" s="123"/>
      <c r="AM1090" s="123"/>
      <c r="AN1090" s="123"/>
      <c r="AO1090" s="123"/>
      <c r="AP1090" s="167"/>
    </row>
    <row r="1091" spans="16:42">
      <c r="P1091" s="123"/>
      <c r="Q1091" s="124"/>
      <c r="R1091" s="123"/>
      <c r="S1091" s="123"/>
      <c r="T1091" s="123"/>
      <c r="U1091" s="123"/>
      <c r="V1091" s="123"/>
      <c r="W1091" s="123"/>
      <c r="X1091" s="123"/>
      <c r="Y1091" s="125"/>
      <c r="Z1091" s="125"/>
      <c r="AA1091" s="123"/>
      <c r="AB1091" s="123"/>
      <c r="AC1091" s="123"/>
      <c r="AD1091" s="123"/>
      <c r="AE1091" s="123"/>
      <c r="AF1091" s="123"/>
      <c r="AG1091" s="123"/>
      <c r="AH1091" s="123"/>
      <c r="AI1091" s="123"/>
      <c r="AJ1091" s="123"/>
      <c r="AK1091" s="123"/>
      <c r="AL1091" s="123"/>
      <c r="AM1091" s="123"/>
      <c r="AN1091" s="123"/>
      <c r="AO1091" s="123"/>
      <c r="AP1091" s="167"/>
    </row>
    <row r="1092" spans="16:42">
      <c r="P1092" s="123"/>
      <c r="Q1092" s="124"/>
      <c r="R1092" s="123"/>
      <c r="S1092" s="123"/>
      <c r="T1092" s="123"/>
      <c r="U1092" s="123"/>
      <c r="V1092" s="123"/>
      <c r="W1092" s="123"/>
      <c r="X1092" s="123"/>
      <c r="Y1092" s="125"/>
      <c r="Z1092" s="125"/>
      <c r="AA1092" s="123"/>
      <c r="AB1092" s="123"/>
      <c r="AC1092" s="123"/>
      <c r="AD1092" s="123"/>
      <c r="AE1092" s="123"/>
      <c r="AF1092" s="123"/>
      <c r="AG1092" s="123"/>
      <c r="AH1092" s="123"/>
      <c r="AI1092" s="123"/>
      <c r="AJ1092" s="123"/>
      <c r="AK1092" s="123"/>
      <c r="AL1092" s="123"/>
      <c r="AM1092" s="123"/>
      <c r="AN1092" s="123"/>
      <c r="AO1092" s="123"/>
      <c r="AP1092" s="167"/>
    </row>
    <row r="1093" spans="16:42">
      <c r="P1093" s="123"/>
      <c r="Q1093" s="124"/>
      <c r="R1093" s="123"/>
      <c r="S1093" s="123"/>
      <c r="T1093" s="123"/>
      <c r="U1093" s="123"/>
      <c r="V1093" s="123"/>
      <c r="W1093" s="123"/>
      <c r="X1093" s="123"/>
      <c r="Y1093" s="125"/>
      <c r="Z1093" s="125"/>
      <c r="AA1093" s="123"/>
      <c r="AB1093" s="123"/>
      <c r="AC1093" s="123"/>
      <c r="AD1093" s="123"/>
      <c r="AE1093" s="123"/>
      <c r="AF1093" s="123"/>
      <c r="AG1093" s="123"/>
      <c r="AH1093" s="123"/>
      <c r="AI1093" s="123"/>
      <c r="AJ1093" s="123"/>
      <c r="AK1093" s="123"/>
      <c r="AL1093" s="123"/>
      <c r="AM1093" s="123"/>
      <c r="AN1093" s="123"/>
      <c r="AO1093" s="123"/>
      <c r="AP1093" s="167"/>
    </row>
    <row r="1094" spans="16:42">
      <c r="P1094" s="123"/>
      <c r="Q1094" s="124"/>
      <c r="R1094" s="123"/>
      <c r="S1094" s="123"/>
      <c r="T1094" s="123"/>
      <c r="U1094" s="123"/>
      <c r="V1094" s="123"/>
      <c r="W1094" s="123"/>
      <c r="X1094" s="123"/>
      <c r="Y1094" s="125"/>
      <c r="Z1094" s="125"/>
      <c r="AA1094" s="123"/>
      <c r="AB1094" s="123"/>
      <c r="AC1094" s="123"/>
      <c r="AD1094" s="123"/>
      <c r="AE1094" s="123"/>
      <c r="AF1094" s="123"/>
      <c r="AG1094" s="123"/>
      <c r="AH1094" s="123"/>
      <c r="AI1094" s="123"/>
      <c r="AJ1094" s="123"/>
      <c r="AK1094" s="123"/>
      <c r="AL1094" s="123"/>
      <c r="AM1094" s="123"/>
      <c r="AN1094" s="123"/>
      <c r="AO1094" s="123"/>
      <c r="AP1094" s="167"/>
    </row>
    <row r="1095" spans="16:42">
      <c r="P1095" s="123"/>
      <c r="Q1095" s="124"/>
      <c r="R1095" s="123"/>
      <c r="S1095" s="123"/>
      <c r="T1095" s="123"/>
      <c r="U1095" s="123"/>
      <c r="V1095" s="123"/>
      <c r="W1095" s="123"/>
      <c r="X1095" s="123"/>
      <c r="Y1095" s="125"/>
      <c r="Z1095" s="125"/>
      <c r="AA1095" s="123"/>
      <c r="AB1095" s="123"/>
      <c r="AC1095" s="123"/>
      <c r="AD1095" s="123"/>
      <c r="AE1095" s="123"/>
      <c r="AF1095" s="123"/>
      <c r="AG1095" s="123"/>
      <c r="AH1095" s="123"/>
      <c r="AI1095" s="123"/>
      <c r="AJ1095" s="123"/>
      <c r="AK1095" s="123"/>
      <c r="AL1095" s="123"/>
      <c r="AM1095" s="123"/>
      <c r="AN1095" s="123"/>
      <c r="AO1095" s="123"/>
      <c r="AP1095" s="167"/>
    </row>
    <row r="1096" spans="16:42">
      <c r="P1096" s="123"/>
      <c r="Q1096" s="124"/>
      <c r="R1096" s="123"/>
      <c r="S1096" s="123"/>
      <c r="T1096" s="123"/>
      <c r="U1096" s="123"/>
      <c r="V1096" s="123"/>
      <c r="W1096" s="123"/>
      <c r="X1096" s="123"/>
      <c r="Y1096" s="125"/>
      <c r="Z1096" s="125"/>
      <c r="AA1096" s="123"/>
      <c r="AB1096" s="123"/>
      <c r="AC1096" s="123"/>
      <c r="AD1096" s="123"/>
      <c r="AE1096" s="123"/>
      <c r="AF1096" s="123"/>
      <c r="AG1096" s="123"/>
      <c r="AH1096" s="123"/>
      <c r="AI1096" s="123"/>
      <c r="AJ1096" s="123"/>
      <c r="AK1096" s="123"/>
      <c r="AL1096" s="123"/>
      <c r="AM1096" s="123"/>
      <c r="AN1096" s="123"/>
      <c r="AO1096" s="123"/>
      <c r="AP1096" s="167"/>
    </row>
    <row r="1097" spans="16:42">
      <c r="P1097" s="123"/>
      <c r="Q1097" s="124"/>
      <c r="R1097" s="123"/>
      <c r="S1097" s="123"/>
      <c r="T1097" s="123"/>
      <c r="U1097" s="123"/>
      <c r="V1097" s="123"/>
      <c r="W1097" s="123"/>
      <c r="X1097" s="123"/>
      <c r="Y1097" s="125"/>
      <c r="Z1097" s="125"/>
      <c r="AA1097" s="123"/>
      <c r="AB1097" s="123"/>
      <c r="AC1097" s="123"/>
      <c r="AD1097" s="123"/>
      <c r="AE1097" s="123"/>
      <c r="AF1097" s="123"/>
      <c r="AG1097" s="123"/>
      <c r="AH1097" s="123"/>
      <c r="AI1097" s="123"/>
      <c r="AJ1097" s="123"/>
      <c r="AK1097" s="123"/>
      <c r="AL1097" s="123"/>
      <c r="AM1097" s="123"/>
      <c r="AN1097" s="123"/>
      <c r="AO1097" s="123"/>
      <c r="AP1097" s="167"/>
    </row>
    <row r="1098" spans="16:42">
      <c r="P1098" s="123"/>
      <c r="Q1098" s="124"/>
      <c r="R1098" s="123"/>
      <c r="S1098" s="123"/>
      <c r="T1098" s="123"/>
      <c r="U1098" s="123"/>
      <c r="V1098" s="123"/>
      <c r="W1098" s="123"/>
      <c r="X1098" s="123"/>
      <c r="Y1098" s="125"/>
      <c r="Z1098" s="125"/>
      <c r="AA1098" s="123"/>
      <c r="AB1098" s="123"/>
      <c r="AC1098" s="123"/>
      <c r="AD1098" s="123"/>
      <c r="AE1098" s="123"/>
      <c r="AF1098" s="123"/>
      <c r="AG1098" s="123"/>
      <c r="AH1098" s="123"/>
      <c r="AI1098" s="123"/>
      <c r="AJ1098" s="123"/>
      <c r="AK1098" s="123"/>
      <c r="AL1098" s="123"/>
      <c r="AM1098" s="123"/>
      <c r="AN1098" s="123"/>
      <c r="AO1098" s="123"/>
      <c r="AP1098" s="167"/>
    </row>
    <row r="1099" spans="16:42">
      <c r="P1099" s="123"/>
      <c r="Q1099" s="124"/>
      <c r="R1099" s="123"/>
      <c r="S1099" s="123"/>
      <c r="T1099" s="123"/>
      <c r="U1099" s="123"/>
      <c r="V1099" s="123"/>
      <c r="W1099" s="123"/>
      <c r="X1099" s="123"/>
      <c r="Y1099" s="125"/>
      <c r="Z1099" s="125"/>
      <c r="AA1099" s="123"/>
      <c r="AB1099" s="123"/>
      <c r="AC1099" s="123"/>
      <c r="AD1099" s="123"/>
      <c r="AE1099" s="123"/>
      <c r="AF1099" s="123"/>
      <c r="AG1099" s="123"/>
      <c r="AH1099" s="123"/>
      <c r="AI1099" s="123"/>
      <c r="AJ1099" s="123"/>
      <c r="AK1099" s="123"/>
      <c r="AL1099" s="123"/>
      <c r="AM1099" s="123"/>
      <c r="AN1099" s="123"/>
      <c r="AO1099" s="123"/>
      <c r="AP1099" s="167"/>
    </row>
    <row r="1100" spans="16:42">
      <c r="P1100" s="123"/>
      <c r="Q1100" s="124"/>
      <c r="R1100" s="123"/>
      <c r="S1100" s="123"/>
      <c r="T1100" s="123"/>
      <c r="U1100" s="123"/>
      <c r="V1100" s="123"/>
      <c r="W1100" s="123"/>
      <c r="X1100" s="123"/>
      <c r="Y1100" s="125"/>
      <c r="Z1100" s="125"/>
      <c r="AA1100" s="123"/>
      <c r="AB1100" s="123"/>
      <c r="AC1100" s="123"/>
      <c r="AD1100" s="123"/>
      <c r="AE1100" s="123"/>
      <c r="AF1100" s="123"/>
      <c r="AG1100" s="123"/>
      <c r="AH1100" s="123"/>
      <c r="AI1100" s="123"/>
      <c r="AJ1100" s="123"/>
      <c r="AK1100" s="123"/>
      <c r="AL1100" s="123"/>
      <c r="AM1100" s="123"/>
      <c r="AN1100" s="123"/>
      <c r="AO1100" s="123"/>
      <c r="AP1100" s="167"/>
    </row>
    <row r="1101" spans="16:42">
      <c r="P1101" s="123"/>
      <c r="Q1101" s="124"/>
      <c r="R1101" s="123"/>
      <c r="S1101" s="123"/>
      <c r="T1101" s="123"/>
      <c r="U1101" s="123"/>
      <c r="V1101" s="123"/>
      <c r="W1101" s="123"/>
      <c r="X1101" s="123"/>
      <c r="Y1101" s="125"/>
      <c r="Z1101" s="125"/>
      <c r="AA1101" s="123"/>
      <c r="AB1101" s="123"/>
      <c r="AC1101" s="123"/>
      <c r="AD1101" s="123"/>
      <c r="AE1101" s="123"/>
      <c r="AF1101" s="123"/>
      <c r="AG1101" s="123"/>
      <c r="AH1101" s="123"/>
      <c r="AI1101" s="123"/>
      <c r="AJ1101" s="123"/>
      <c r="AK1101" s="123"/>
      <c r="AL1101" s="123"/>
      <c r="AM1101" s="123"/>
      <c r="AN1101" s="123"/>
      <c r="AO1101" s="123"/>
      <c r="AP1101" s="167"/>
    </row>
    <row r="1102" spans="16:42">
      <c r="P1102" s="123"/>
      <c r="Q1102" s="124"/>
      <c r="R1102" s="123"/>
      <c r="S1102" s="123"/>
      <c r="T1102" s="123"/>
      <c r="U1102" s="123"/>
      <c r="V1102" s="123"/>
      <c r="W1102" s="123"/>
      <c r="X1102" s="123"/>
      <c r="Y1102" s="125"/>
      <c r="Z1102" s="125"/>
      <c r="AA1102" s="123"/>
      <c r="AB1102" s="123"/>
      <c r="AC1102" s="123"/>
      <c r="AD1102" s="123"/>
      <c r="AE1102" s="123"/>
      <c r="AF1102" s="123"/>
      <c r="AG1102" s="123"/>
      <c r="AH1102" s="123"/>
      <c r="AI1102" s="123"/>
      <c r="AJ1102" s="123"/>
      <c r="AK1102" s="123"/>
      <c r="AL1102" s="123"/>
      <c r="AM1102" s="123"/>
      <c r="AN1102" s="123"/>
      <c r="AO1102" s="123"/>
      <c r="AP1102" s="167"/>
    </row>
    <row r="1103" spans="16:42">
      <c r="P1103" s="123"/>
      <c r="Q1103" s="124"/>
      <c r="R1103" s="123"/>
      <c r="S1103" s="123"/>
      <c r="T1103" s="123"/>
      <c r="U1103" s="123"/>
      <c r="V1103" s="123"/>
      <c r="W1103" s="123"/>
      <c r="X1103" s="123"/>
      <c r="Y1103" s="125"/>
      <c r="Z1103" s="125"/>
      <c r="AA1103" s="123"/>
      <c r="AB1103" s="123"/>
      <c r="AC1103" s="123"/>
      <c r="AD1103" s="123"/>
      <c r="AE1103" s="123"/>
      <c r="AF1103" s="123"/>
      <c r="AG1103" s="123"/>
      <c r="AH1103" s="123"/>
      <c r="AI1103" s="123"/>
      <c r="AJ1103" s="123"/>
      <c r="AK1103" s="123"/>
      <c r="AL1103" s="123"/>
      <c r="AM1103" s="123"/>
      <c r="AN1103" s="123"/>
      <c r="AO1103" s="123"/>
      <c r="AP1103" s="167"/>
    </row>
    <row r="1104" spans="16:42">
      <c r="P1104" s="123"/>
      <c r="Q1104" s="124"/>
      <c r="R1104" s="123"/>
      <c r="S1104" s="123"/>
      <c r="T1104" s="123"/>
      <c r="U1104" s="123"/>
      <c r="V1104" s="123"/>
      <c r="W1104" s="123"/>
      <c r="X1104" s="123"/>
      <c r="Y1104" s="125"/>
      <c r="Z1104" s="125"/>
      <c r="AA1104" s="123"/>
      <c r="AB1104" s="123"/>
      <c r="AC1104" s="123"/>
      <c r="AD1104" s="123"/>
      <c r="AE1104" s="123"/>
      <c r="AF1104" s="123"/>
      <c r="AG1104" s="123"/>
      <c r="AH1104" s="123"/>
      <c r="AI1104" s="123"/>
      <c r="AJ1104" s="123"/>
      <c r="AK1104" s="123"/>
      <c r="AL1104" s="123"/>
      <c r="AM1104" s="123"/>
      <c r="AN1104" s="123"/>
      <c r="AO1104" s="123"/>
      <c r="AP1104" s="167"/>
    </row>
    <row r="1105" spans="16:42">
      <c r="P1105" s="123"/>
      <c r="Q1105" s="124"/>
      <c r="R1105" s="123"/>
      <c r="S1105" s="123"/>
      <c r="T1105" s="123"/>
      <c r="U1105" s="123"/>
      <c r="V1105" s="123"/>
      <c r="W1105" s="123"/>
      <c r="X1105" s="123"/>
      <c r="Y1105" s="125"/>
      <c r="Z1105" s="125"/>
      <c r="AA1105" s="123"/>
      <c r="AB1105" s="123"/>
      <c r="AC1105" s="123"/>
      <c r="AD1105" s="123"/>
      <c r="AE1105" s="123"/>
      <c r="AF1105" s="123"/>
      <c r="AG1105" s="123"/>
      <c r="AH1105" s="123"/>
      <c r="AI1105" s="123"/>
      <c r="AJ1105" s="123"/>
      <c r="AK1105" s="123"/>
      <c r="AL1105" s="123"/>
      <c r="AM1105" s="123"/>
      <c r="AN1105" s="123"/>
      <c r="AO1105" s="123"/>
      <c r="AP1105" s="167"/>
    </row>
    <row r="1106" spans="16:42">
      <c r="P1106" s="123"/>
      <c r="Q1106" s="124"/>
      <c r="R1106" s="123"/>
      <c r="S1106" s="123"/>
      <c r="T1106" s="123"/>
      <c r="U1106" s="123"/>
      <c r="V1106" s="123"/>
      <c r="W1106" s="123"/>
      <c r="X1106" s="123"/>
      <c r="Y1106" s="125"/>
      <c r="Z1106" s="125"/>
      <c r="AA1106" s="123"/>
      <c r="AB1106" s="123"/>
      <c r="AC1106" s="123"/>
      <c r="AD1106" s="123"/>
      <c r="AE1106" s="123"/>
      <c r="AF1106" s="123"/>
      <c r="AG1106" s="123"/>
      <c r="AH1106" s="123"/>
      <c r="AI1106" s="123"/>
      <c r="AJ1106" s="123"/>
      <c r="AK1106" s="123"/>
      <c r="AL1106" s="123"/>
      <c r="AM1106" s="123"/>
      <c r="AN1106" s="123"/>
      <c r="AO1106" s="123"/>
      <c r="AP1106" s="167"/>
    </row>
    <row r="1107" spans="16:42">
      <c r="P1107" s="123"/>
      <c r="Q1107" s="124"/>
      <c r="R1107" s="123"/>
      <c r="S1107" s="123"/>
      <c r="T1107" s="123"/>
      <c r="U1107" s="123"/>
      <c r="V1107" s="123"/>
      <c r="W1107" s="123"/>
      <c r="X1107" s="123"/>
      <c r="Y1107" s="125"/>
      <c r="Z1107" s="125"/>
      <c r="AA1107" s="123"/>
      <c r="AB1107" s="123"/>
      <c r="AC1107" s="123"/>
      <c r="AD1107" s="123"/>
      <c r="AE1107" s="123"/>
      <c r="AF1107" s="123"/>
      <c r="AG1107" s="123"/>
      <c r="AH1107" s="123"/>
      <c r="AI1107" s="123"/>
      <c r="AJ1107" s="123"/>
      <c r="AK1107" s="123"/>
      <c r="AL1107" s="123"/>
      <c r="AM1107" s="123"/>
      <c r="AN1107" s="123"/>
      <c r="AO1107" s="123"/>
      <c r="AP1107" s="167"/>
    </row>
    <row r="1108" spans="16:42">
      <c r="P1108" s="123"/>
      <c r="Q1108" s="124"/>
      <c r="R1108" s="123"/>
      <c r="S1108" s="123"/>
      <c r="T1108" s="123"/>
      <c r="U1108" s="123"/>
      <c r="V1108" s="123"/>
      <c r="W1108" s="123"/>
      <c r="X1108" s="123"/>
      <c r="Y1108" s="125"/>
      <c r="Z1108" s="125"/>
      <c r="AA1108" s="123"/>
      <c r="AB1108" s="123"/>
      <c r="AC1108" s="123"/>
      <c r="AD1108" s="123"/>
      <c r="AE1108" s="123"/>
      <c r="AF1108" s="123"/>
      <c r="AG1108" s="123"/>
      <c r="AH1108" s="123"/>
      <c r="AI1108" s="123"/>
      <c r="AJ1108" s="123"/>
      <c r="AK1108" s="123"/>
      <c r="AL1108" s="123"/>
      <c r="AM1108" s="123"/>
      <c r="AN1108" s="123"/>
      <c r="AO1108" s="123"/>
      <c r="AP1108" s="167"/>
    </row>
    <row r="1109" spans="16:42">
      <c r="P1109" s="123"/>
      <c r="Q1109" s="124"/>
      <c r="R1109" s="123"/>
      <c r="S1109" s="123"/>
      <c r="T1109" s="123"/>
      <c r="U1109" s="123"/>
      <c r="V1109" s="123"/>
      <c r="W1109" s="123"/>
      <c r="X1109" s="123"/>
      <c r="Y1109" s="125"/>
      <c r="Z1109" s="125"/>
      <c r="AA1109" s="123"/>
      <c r="AB1109" s="123"/>
      <c r="AC1109" s="123"/>
      <c r="AD1109" s="123"/>
      <c r="AE1109" s="123"/>
      <c r="AF1109" s="123"/>
      <c r="AG1109" s="123"/>
      <c r="AH1109" s="123"/>
      <c r="AI1109" s="123"/>
      <c r="AJ1109" s="123"/>
      <c r="AK1109" s="123"/>
      <c r="AL1109" s="123"/>
      <c r="AM1109" s="123"/>
      <c r="AN1109" s="123"/>
      <c r="AO1109" s="123"/>
      <c r="AP1109" s="167"/>
    </row>
    <row r="1110" spans="16:42">
      <c r="P1110" s="123"/>
      <c r="Q1110" s="124"/>
      <c r="R1110" s="123"/>
      <c r="S1110" s="123"/>
      <c r="T1110" s="123"/>
      <c r="U1110" s="123"/>
      <c r="V1110" s="123"/>
      <c r="W1110" s="123"/>
      <c r="X1110" s="123"/>
      <c r="Y1110" s="125"/>
      <c r="Z1110" s="125"/>
      <c r="AA1110" s="123"/>
      <c r="AB1110" s="123"/>
      <c r="AC1110" s="123"/>
      <c r="AD1110" s="123"/>
      <c r="AE1110" s="123"/>
      <c r="AF1110" s="123"/>
      <c r="AG1110" s="123"/>
      <c r="AH1110" s="123"/>
      <c r="AI1110" s="123"/>
      <c r="AJ1110" s="123"/>
      <c r="AK1110" s="123"/>
      <c r="AL1110" s="123"/>
      <c r="AM1110" s="123"/>
      <c r="AN1110" s="123"/>
      <c r="AO1110" s="123"/>
      <c r="AP1110" s="167"/>
    </row>
    <row r="1111" spans="16:42">
      <c r="P1111" s="123"/>
      <c r="Q1111" s="124"/>
      <c r="R1111" s="123"/>
      <c r="S1111" s="123"/>
      <c r="T1111" s="123"/>
      <c r="U1111" s="123"/>
      <c r="V1111" s="123"/>
      <c r="W1111" s="123"/>
      <c r="X1111" s="123"/>
      <c r="Y1111" s="125"/>
      <c r="Z1111" s="125"/>
      <c r="AA1111" s="123"/>
      <c r="AB1111" s="123"/>
      <c r="AC1111" s="123"/>
      <c r="AD1111" s="123"/>
      <c r="AE1111" s="123"/>
      <c r="AF1111" s="123"/>
      <c r="AG1111" s="123"/>
      <c r="AH1111" s="123"/>
      <c r="AI1111" s="123"/>
      <c r="AJ1111" s="123"/>
      <c r="AK1111" s="123"/>
      <c r="AL1111" s="123"/>
      <c r="AM1111" s="123"/>
      <c r="AN1111" s="123"/>
      <c r="AO1111" s="123"/>
      <c r="AP1111" s="167"/>
    </row>
    <row r="1112" spans="16:42">
      <c r="P1112" s="123"/>
      <c r="Q1112" s="124"/>
      <c r="R1112" s="123"/>
      <c r="S1112" s="123"/>
      <c r="T1112" s="123"/>
      <c r="U1112" s="123"/>
      <c r="V1112" s="123"/>
      <c r="W1112" s="123"/>
      <c r="X1112" s="123"/>
      <c r="Y1112" s="125"/>
      <c r="Z1112" s="125"/>
      <c r="AA1112" s="123"/>
      <c r="AB1112" s="123"/>
      <c r="AC1112" s="123"/>
      <c r="AD1112" s="123"/>
      <c r="AE1112" s="123"/>
      <c r="AF1112" s="123"/>
      <c r="AG1112" s="123"/>
      <c r="AH1112" s="123"/>
      <c r="AI1112" s="123"/>
      <c r="AJ1112" s="123"/>
      <c r="AK1112" s="123"/>
      <c r="AL1112" s="123"/>
      <c r="AM1112" s="123"/>
      <c r="AN1112" s="123"/>
      <c r="AO1112" s="123"/>
      <c r="AP1112" s="167"/>
    </row>
    <row r="1113" spans="16:42">
      <c r="P1113" s="123"/>
      <c r="Q1113" s="124"/>
      <c r="R1113" s="123"/>
      <c r="S1113" s="123"/>
      <c r="T1113" s="123"/>
      <c r="U1113" s="123"/>
      <c r="V1113" s="123"/>
      <c r="W1113" s="123"/>
      <c r="X1113" s="123"/>
      <c r="Y1113" s="125"/>
      <c r="Z1113" s="125"/>
      <c r="AA1113" s="123"/>
      <c r="AB1113" s="123"/>
      <c r="AC1113" s="123"/>
      <c r="AD1113" s="123"/>
      <c r="AE1113" s="123"/>
      <c r="AF1113" s="123"/>
      <c r="AG1113" s="123"/>
      <c r="AH1113" s="123"/>
      <c r="AI1113" s="123"/>
      <c r="AJ1113" s="123"/>
      <c r="AK1113" s="123"/>
      <c r="AL1113" s="123"/>
      <c r="AM1113" s="123"/>
      <c r="AN1113" s="123"/>
      <c r="AO1113" s="123"/>
      <c r="AP1113" s="167"/>
    </row>
    <row r="1114" spans="16:42">
      <c r="P1114" s="123"/>
      <c r="Q1114" s="124"/>
      <c r="R1114" s="123"/>
      <c r="S1114" s="123"/>
      <c r="T1114" s="123"/>
      <c r="U1114" s="123"/>
      <c r="V1114" s="123"/>
      <c r="W1114" s="123"/>
      <c r="X1114" s="123"/>
      <c r="Y1114" s="125"/>
      <c r="Z1114" s="125"/>
      <c r="AA1114" s="123"/>
      <c r="AB1114" s="123"/>
      <c r="AC1114" s="123"/>
      <c r="AD1114" s="123"/>
      <c r="AE1114" s="123"/>
      <c r="AF1114" s="123"/>
      <c r="AG1114" s="123"/>
      <c r="AH1114" s="123"/>
      <c r="AI1114" s="123"/>
      <c r="AJ1114" s="123"/>
      <c r="AK1114" s="123"/>
      <c r="AL1114" s="123"/>
      <c r="AM1114" s="123"/>
      <c r="AN1114" s="123"/>
      <c r="AO1114" s="123"/>
      <c r="AP1114" s="167"/>
    </row>
    <row r="1115" spans="16:42">
      <c r="P1115" s="123"/>
      <c r="Q1115" s="124"/>
      <c r="R1115" s="123"/>
      <c r="S1115" s="123"/>
      <c r="T1115" s="123"/>
      <c r="U1115" s="123"/>
      <c r="V1115" s="123"/>
      <c r="W1115" s="123"/>
      <c r="X1115" s="123"/>
      <c r="Y1115" s="125"/>
      <c r="Z1115" s="125"/>
      <c r="AA1115" s="123"/>
      <c r="AB1115" s="123"/>
      <c r="AC1115" s="123"/>
      <c r="AD1115" s="123"/>
      <c r="AE1115" s="123"/>
      <c r="AF1115" s="123"/>
      <c r="AG1115" s="123"/>
      <c r="AH1115" s="123"/>
      <c r="AI1115" s="123"/>
      <c r="AJ1115" s="123"/>
      <c r="AK1115" s="123"/>
      <c r="AL1115" s="123"/>
      <c r="AM1115" s="123"/>
      <c r="AN1115" s="123"/>
      <c r="AO1115" s="123"/>
      <c r="AP1115" s="167"/>
    </row>
    <row r="1116" spans="16:42">
      <c r="P1116" s="123"/>
      <c r="Q1116" s="124"/>
      <c r="R1116" s="123"/>
      <c r="S1116" s="123"/>
      <c r="T1116" s="123"/>
      <c r="U1116" s="123"/>
      <c r="V1116" s="123"/>
      <c r="W1116" s="123"/>
      <c r="X1116" s="123"/>
      <c r="Y1116" s="125"/>
      <c r="Z1116" s="125"/>
      <c r="AA1116" s="123"/>
      <c r="AB1116" s="123"/>
      <c r="AC1116" s="123"/>
      <c r="AD1116" s="123"/>
      <c r="AE1116" s="123"/>
      <c r="AF1116" s="123"/>
      <c r="AG1116" s="123"/>
      <c r="AH1116" s="123"/>
      <c r="AI1116" s="123"/>
      <c r="AJ1116" s="123"/>
      <c r="AK1116" s="123"/>
      <c r="AL1116" s="123"/>
      <c r="AM1116" s="123"/>
      <c r="AN1116" s="123"/>
      <c r="AO1116" s="123"/>
      <c r="AP1116" s="167"/>
    </row>
    <row r="1117" spans="16:42">
      <c r="P1117" s="123"/>
      <c r="Q1117" s="124"/>
      <c r="R1117" s="123"/>
      <c r="S1117" s="123"/>
      <c r="T1117" s="123"/>
      <c r="U1117" s="123"/>
      <c r="V1117" s="123"/>
      <c r="W1117" s="123"/>
      <c r="X1117" s="123"/>
      <c r="Y1117" s="125"/>
      <c r="Z1117" s="125"/>
      <c r="AA1117" s="123"/>
      <c r="AB1117" s="123"/>
      <c r="AC1117" s="123"/>
      <c r="AD1117" s="123"/>
      <c r="AE1117" s="123"/>
      <c r="AF1117" s="123"/>
      <c r="AG1117" s="123"/>
      <c r="AH1117" s="123"/>
      <c r="AI1117" s="123"/>
      <c r="AJ1117" s="123"/>
      <c r="AK1117" s="123"/>
      <c r="AL1117" s="123"/>
      <c r="AM1117" s="123"/>
      <c r="AN1117" s="123"/>
      <c r="AO1117" s="123"/>
      <c r="AP1117" s="167"/>
    </row>
    <row r="1118" spans="16:42">
      <c r="P1118" s="123"/>
      <c r="Q1118" s="124"/>
      <c r="R1118" s="123"/>
      <c r="S1118" s="123"/>
      <c r="T1118" s="123"/>
      <c r="U1118" s="123"/>
      <c r="V1118" s="123"/>
      <c r="W1118" s="123"/>
      <c r="X1118" s="123"/>
      <c r="Y1118" s="125"/>
      <c r="Z1118" s="125"/>
      <c r="AA1118" s="123"/>
      <c r="AB1118" s="123"/>
      <c r="AC1118" s="123"/>
      <c r="AD1118" s="123"/>
      <c r="AE1118" s="123"/>
      <c r="AF1118" s="123"/>
      <c r="AG1118" s="123"/>
      <c r="AH1118" s="123"/>
      <c r="AI1118" s="123"/>
      <c r="AJ1118" s="123"/>
      <c r="AK1118" s="123"/>
      <c r="AL1118" s="123"/>
      <c r="AM1118" s="123"/>
      <c r="AN1118" s="123"/>
      <c r="AO1118" s="123"/>
      <c r="AP1118" s="167"/>
    </row>
    <row r="1119" spans="16:42">
      <c r="P1119" s="123"/>
      <c r="Q1119" s="124"/>
      <c r="R1119" s="123"/>
      <c r="S1119" s="123"/>
      <c r="T1119" s="123"/>
      <c r="U1119" s="123"/>
      <c r="V1119" s="123"/>
      <c r="W1119" s="123"/>
      <c r="X1119" s="123"/>
      <c r="Y1119" s="125"/>
      <c r="Z1119" s="125"/>
      <c r="AA1119" s="123"/>
      <c r="AB1119" s="123"/>
      <c r="AC1119" s="123"/>
      <c r="AD1119" s="123"/>
      <c r="AE1119" s="123"/>
      <c r="AF1119" s="123"/>
      <c r="AG1119" s="123"/>
      <c r="AH1119" s="123"/>
      <c r="AI1119" s="123"/>
      <c r="AJ1119" s="123"/>
      <c r="AK1119" s="123"/>
      <c r="AL1119" s="123"/>
      <c r="AM1119" s="123"/>
      <c r="AN1119" s="123"/>
      <c r="AO1119" s="123"/>
      <c r="AP1119" s="167"/>
    </row>
    <row r="1120" spans="16:42">
      <c r="P1120" s="123"/>
      <c r="Q1120" s="124"/>
      <c r="R1120" s="123"/>
      <c r="S1120" s="123"/>
      <c r="T1120" s="123"/>
      <c r="U1120" s="123"/>
      <c r="V1120" s="123"/>
      <c r="W1120" s="123"/>
      <c r="X1120" s="123"/>
      <c r="Y1120" s="125"/>
      <c r="Z1120" s="125"/>
      <c r="AA1120" s="123"/>
      <c r="AB1120" s="123"/>
      <c r="AC1120" s="123"/>
      <c r="AD1120" s="123"/>
      <c r="AE1120" s="123"/>
      <c r="AF1120" s="123"/>
      <c r="AG1120" s="123"/>
      <c r="AH1120" s="123"/>
      <c r="AI1120" s="123"/>
      <c r="AJ1120" s="123"/>
      <c r="AK1120" s="123"/>
      <c r="AL1120" s="123"/>
      <c r="AM1120" s="123"/>
      <c r="AN1120" s="123"/>
      <c r="AO1120" s="123"/>
      <c r="AP1120" s="167"/>
    </row>
    <row r="1121" spans="16:42">
      <c r="P1121" s="123"/>
      <c r="Q1121" s="124"/>
      <c r="R1121" s="123"/>
      <c r="S1121" s="123"/>
      <c r="T1121" s="123"/>
      <c r="U1121" s="123"/>
      <c r="V1121" s="123"/>
      <c r="W1121" s="123"/>
      <c r="X1121" s="123"/>
      <c r="Y1121" s="125"/>
      <c r="Z1121" s="125"/>
      <c r="AA1121" s="123"/>
      <c r="AB1121" s="123"/>
      <c r="AC1121" s="123"/>
      <c r="AD1121" s="123"/>
      <c r="AE1121" s="123"/>
      <c r="AF1121" s="123"/>
      <c r="AG1121" s="123"/>
      <c r="AH1121" s="123"/>
      <c r="AI1121" s="123"/>
      <c r="AJ1121" s="123"/>
      <c r="AK1121" s="123"/>
      <c r="AL1121" s="123"/>
      <c r="AM1121" s="123"/>
      <c r="AN1121" s="123"/>
      <c r="AO1121" s="123"/>
      <c r="AP1121" s="167"/>
    </row>
    <row r="1122" spans="16:42">
      <c r="P1122" s="123"/>
      <c r="Q1122" s="124"/>
      <c r="R1122" s="123"/>
      <c r="S1122" s="123"/>
      <c r="T1122" s="123"/>
      <c r="U1122" s="123"/>
      <c r="V1122" s="123"/>
      <c r="W1122" s="123"/>
      <c r="X1122" s="123"/>
      <c r="Y1122" s="125"/>
      <c r="Z1122" s="125"/>
      <c r="AA1122" s="123"/>
      <c r="AB1122" s="123"/>
      <c r="AC1122" s="123"/>
      <c r="AD1122" s="123"/>
      <c r="AE1122" s="123"/>
      <c r="AF1122" s="123"/>
      <c r="AG1122" s="123"/>
      <c r="AH1122" s="123"/>
      <c r="AI1122" s="123"/>
      <c r="AJ1122" s="123"/>
      <c r="AK1122" s="123"/>
      <c r="AL1122" s="123"/>
      <c r="AM1122" s="123"/>
      <c r="AN1122" s="123"/>
      <c r="AO1122" s="123"/>
      <c r="AP1122" s="167"/>
    </row>
    <row r="1123" spans="16:42">
      <c r="P1123" s="123"/>
      <c r="Q1123" s="124"/>
      <c r="R1123" s="123"/>
      <c r="S1123" s="123"/>
      <c r="T1123" s="123"/>
      <c r="U1123" s="123"/>
      <c r="V1123" s="123"/>
      <c r="W1123" s="123"/>
      <c r="X1123" s="123"/>
      <c r="Y1123" s="125"/>
      <c r="Z1123" s="125"/>
      <c r="AA1123" s="123"/>
      <c r="AB1123" s="123"/>
      <c r="AC1123" s="123"/>
      <c r="AD1123" s="123"/>
      <c r="AE1123" s="123"/>
      <c r="AF1123" s="123"/>
      <c r="AG1123" s="123"/>
      <c r="AH1123" s="123"/>
      <c r="AI1123" s="123"/>
      <c r="AJ1123" s="123"/>
      <c r="AK1123" s="123"/>
      <c r="AL1123" s="123"/>
      <c r="AM1123" s="123"/>
      <c r="AN1123" s="123"/>
      <c r="AO1123" s="123"/>
      <c r="AP1123" s="167"/>
    </row>
    <row r="1124" spans="16:42">
      <c r="P1124" s="123"/>
      <c r="Q1124" s="124"/>
      <c r="R1124" s="123"/>
      <c r="S1124" s="123"/>
      <c r="T1124" s="123"/>
      <c r="U1124" s="123"/>
      <c r="V1124" s="123"/>
      <c r="W1124" s="123"/>
      <c r="X1124" s="123"/>
      <c r="Y1124" s="125"/>
      <c r="Z1124" s="125"/>
      <c r="AA1124" s="123"/>
      <c r="AB1124" s="123"/>
      <c r="AC1124" s="123"/>
      <c r="AD1124" s="123"/>
      <c r="AE1124" s="123"/>
      <c r="AF1124" s="123"/>
      <c r="AG1124" s="123"/>
      <c r="AH1124" s="123"/>
      <c r="AI1124" s="123"/>
      <c r="AJ1124" s="123"/>
      <c r="AK1124" s="123"/>
      <c r="AL1124" s="123"/>
      <c r="AM1124" s="123"/>
      <c r="AN1124" s="123"/>
      <c r="AO1124" s="123"/>
      <c r="AP1124" s="167"/>
    </row>
    <row r="1125" spans="16:42">
      <c r="P1125" s="123"/>
      <c r="Q1125" s="124"/>
      <c r="R1125" s="123"/>
      <c r="S1125" s="123"/>
      <c r="T1125" s="123"/>
      <c r="U1125" s="123"/>
      <c r="V1125" s="123"/>
      <c r="W1125" s="123"/>
      <c r="X1125" s="123"/>
      <c r="Y1125" s="125"/>
      <c r="Z1125" s="125"/>
      <c r="AA1125" s="123"/>
      <c r="AB1125" s="123"/>
      <c r="AC1125" s="123"/>
      <c r="AD1125" s="123"/>
      <c r="AE1125" s="123"/>
      <c r="AF1125" s="123"/>
      <c r="AG1125" s="123"/>
      <c r="AH1125" s="123"/>
      <c r="AI1125" s="123"/>
      <c r="AJ1125" s="123"/>
      <c r="AK1125" s="123"/>
      <c r="AL1125" s="123"/>
      <c r="AM1125" s="123"/>
      <c r="AN1125" s="123"/>
      <c r="AO1125" s="123"/>
      <c r="AP1125" s="167"/>
    </row>
    <row r="1126" spans="16:42">
      <c r="P1126" s="123"/>
      <c r="Q1126" s="124"/>
      <c r="R1126" s="123"/>
      <c r="S1126" s="123"/>
      <c r="T1126" s="123"/>
      <c r="U1126" s="123"/>
      <c r="V1126" s="123"/>
      <c r="W1126" s="123"/>
      <c r="X1126" s="123"/>
      <c r="Y1126" s="125"/>
      <c r="Z1126" s="125"/>
      <c r="AA1126" s="123"/>
      <c r="AB1126" s="123"/>
      <c r="AC1126" s="123"/>
      <c r="AD1126" s="123"/>
      <c r="AE1126" s="123"/>
      <c r="AF1126" s="123"/>
      <c r="AG1126" s="123"/>
      <c r="AH1126" s="123"/>
      <c r="AI1126" s="123"/>
      <c r="AJ1126" s="123"/>
      <c r="AK1126" s="123"/>
      <c r="AL1126" s="123"/>
      <c r="AM1126" s="123"/>
      <c r="AN1126" s="123"/>
      <c r="AO1126" s="123"/>
      <c r="AP1126" s="167"/>
    </row>
    <row r="1127" spans="16:42">
      <c r="P1127" s="123"/>
      <c r="Q1127" s="124"/>
      <c r="R1127" s="123"/>
      <c r="S1127" s="123"/>
      <c r="T1127" s="123"/>
      <c r="U1127" s="123"/>
      <c r="V1127" s="123"/>
      <c r="W1127" s="123"/>
      <c r="X1127" s="123"/>
      <c r="Y1127" s="125"/>
      <c r="Z1127" s="125"/>
      <c r="AA1127" s="123"/>
      <c r="AB1127" s="123"/>
      <c r="AC1127" s="123"/>
      <c r="AD1127" s="123"/>
      <c r="AE1127" s="123"/>
      <c r="AF1127" s="123"/>
      <c r="AG1127" s="123"/>
      <c r="AH1127" s="123"/>
      <c r="AI1127" s="123"/>
      <c r="AJ1127" s="123"/>
      <c r="AK1127" s="123"/>
      <c r="AL1127" s="123"/>
      <c r="AM1127" s="123"/>
      <c r="AN1127" s="123"/>
      <c r="AO1127" s="123"/>
      <c r="AP1127" s="167"/>
    </row>
    <row r="1128" spans="16:42">
      <c r="P1128" s="123"/>
      <c r="Q1128" s="124"/>
      <c r="R1128" s="123"/>
      <c r="S1128" s="123"/>
      <c r="T1128" s="123"/>
      <c r="U1128" s="123"/>
      <c r="V1128" s="123"/>
      <c r="W1128" s="123"/>
      <c r="X1128" s="123"/>
      <c r="Y1128" s="125"/>
      <c r="Z1128" s="125"/>
      <c r="AA1128" s="123"/>
      <c r="AB1128" s="123"/>
      <c r="AC1128" s="123"/>
      <c r="AD1128" s="123"/>
      <c r="AE1128" s="123"/>
      <c r="AF1128" s="123"/>
      <c r="AG1128" s="123"/>
      <c r="AH1128" s="123"/>
      <c r="AI1128" s="123"/>
      <c r="AJ1128" s="123"/>
      <c r="AK1128" s="123"/>
      <c r="AL1128" s="123"/>
      <c r="AM1128" s="123"/>
      <c r="AN1128" s="123"/>
      <c r="AO1128" s="123"/>
      <c r="AP1128" s="167"/>
    </row>
    <row r="1129" spans="16:42">
      <c r="P1129" s="123"/>
      <c r="Q1129" s="124"/>
      <c r="R1129" s="123"/>
      <c r="S1129" s="123"/>
      <c r="T1129" s="123"/>
      <c r="U1129" s="123"/>
      <c r="V1129" s="123"/>
      <c r="W1129" s="123"/>
      <c r="X1129" s="123"/>
      <c r="Y1129" s="125"/>
      <c r="Z1129" s="125"/>
      <c r="AA1129" s="123"/>
      <c r="AB1129" s="123"/>
      <c r="AC1129" s="123"/>
      <c r="AD1129" s="123"/>
      <c r="AE1129" s="123"/>
      <c r="AF1129" s="123"/>
      <c r="AG1129" s="123"/>
      <c r="AH1129" s="123"/>
      <c r="AI1129" s="123"/>
      <c r="AJ1129" s="123"/>
      <c r="AK1129" s="123"/>
      <c r="AL1129" s="123"/>
      <c r="AM1129" s="123"/>
      <c r="AN1129" s="123"/>
      <c r="AO1129" s="123"/>
      <c r="AP1129" s="167"/>
    </row>
    <row r="1130" spans="16:42">
      <c r="P1130" s="123"/>
      <c r="Q1130" s="124"/>
      <c r="R1130" s="123"/>
      <c r="S1130" s="123"/>
      <c r="T1130" s="123"/>
      <c r="U1130" s="123"/>
      <c r="V1130" s="123"/>
      <c r="W1130" s="123"/>
      <c r="X1130" s="123"/>
      <c r="Y1130" s="125"/>
      <c r="Z1130" s="125"/>
      <c r="AA1130" s="123"/>
      <c r="AB1130" s="123"/>
      <c r="AC1130" s="123"/>
      <c r="AD1130" s="123"/>
      <c r="AE1130" s="123"/>
      <c r="AF1130" s="123"/>
      <c r="AG1130" s="123"/>
      <c r="AH1130" s="123"/>
      <c r="AI1130" s="123"/>
      <c r="AJ1130" s="123"/>
      <c r="AK1130" s="123"/>
      <c r="AL1130" s="123"/>
      <c r="AM1130" s="123"/>
      <c r="AN1130" s="123"/>
      <c r="AO1130" s="123"/>
      <c r="AP1130" s="167"/>
    </row>
    <row r="1131" spans="16:42">
      <c r="P1131" s="123"/>
      <c r="Q1131" s="124"/>
      <c r="R1131" s="123"/>
      <c r="S1131" s="123"/>
      <c r="T1131" s="123"/>
      <c r="U1131" s="123"/>
      <c r="V1131" s="123"/>
      <c r="W1131" s="123"/>
      <c r="X1131" s="123"/>
      <c r="Y1131" s="125"/>
      <c r="Z1131" s="125"/>
      <c r="AA1131" s="123"/>
      <c r="AB1131" s="123"/>
      <c r="AC1131" s="123"/>
      <c r="AD1131" s="123"/>
      <c r="AE1131" s="123"/>
      <c r="AF1131" s="123"/>
      <c r="AG1131" s="123"/>
      <c r="AH1131" s="123"/>
      <c r="AI1131" s="123"/>
      <c r="AJ1131" s="123"/>
      <c r="AK1131" s="123"/>
      <c r="AL1131" s="123"/>
      <c r="AM1131" s="123"/>
      <c r="AN1131" s="123"/>
      <c r="AO1131" s="123"/>
      <c r="AP1131" s="167"/>
    </row>
    <row r="1132" spans="16:42">
      <c r="P1132" s="123"/>
      <c r="Q1132" s="124"/>
      <c r="R1132" s="123"/>
      <c r="S1132" s="123"/>
      <c r="T1132" s="123"/>
      <c r="U1132" s="123"/>
      <c r="V1132" s="123"/>
      <c r="W1132" s="123"/>
      <c r="X1132" s="123"/>
      <c r="Y1132" s="125"/>
      <c r="Z1132" s="125"/>
      <c r="AA1132" s="123"/>
      <c r="AB1132" s="123"/>
      <c r="AC1132" s="123"/>
      <c r="AD1132" s="123"/>
      <c r="AE1132" s="123"/>
      <c r="AF1132" s="123"/>
      <c r="AG1132" s="123"/>
      <c r="AH1132" s="123"/>
      <c r="AI1132" s="123"/>
      <c r="AJ1132" s="123"/>
      <c r="AK1132" s="123"/>
      <c r="AL1132" s="123"/>
      <c r="AM1132" s="123"/>
      <c r="AN1132" s="123"/>
      <c r="AO1132" s="123"/>
      <c r="AP1132" s="167"/>
    </row>
    <row r="1133" spans="16:42">
      <c r="P1133" s="123"/>
      <c r="Q1133" s="124"/>
      <c r="R1133" s="123"/>
      <c r="S1133" s="123"/>
      <c r="T1133" s="123"/>
      <c r="U1133" s="123"/>
      <c r="V1133" s="123"/>
      <c r="W1133" s="123"/>
      <c r="X1133" s="123"/>
      <c r="Y1133" s="125"/>
      <c r="Z1133" s="125"/>
      <c r="AA1133" s="123"/>
      <c r="AB1133" s="123"/>
      <c r="AC1133" s="123"/>
      <c r="AD1133" s="123"/>
      <c r="AE1133" s="123"/>
      <c r="AF1133" s="123"/>
      <c r="AG1133" s="123"/>
      <c r="AH1133" s="123"/>
      <c r="AI1133" s="123"/>
      <c r="AJ1133" s="123"/>
      <c r="AK1133" s="123"/>
      <c r="AL1133" s="123"/>
      <c r="AM1133" s="123"/>
      <c r="AN1133" s="123"/>
      <c r="AO1133" s="123"/>
      <c r="AP1133" s="167"/>
    </row>
    <row r="1134" spans="16:42">
      <c r="P1134" s="123"/>
      <c r="Q1134" s="124"/>
      <c r="R1134" s="123"/>
      <c r="S1134" s="123"/>
      <c r="T1134" s="123"/>
      <c r="U1134" s="123"/>
      <c r="V1134" s="123"/>
      <c r="W1134" s="123"/>
      <c r="X1134" s="123"/>
      <c r="Y1134" s="125"/>
      <c r="Z1134" s="125"/>
      <c r="AA1134" s="123"/>
      <c r="AB1134" s="123"/>
      <c r="AC1134" s="123"/>
      <c r="AD1134" s="123"/>
      <c r="AE1134" s="123"/>
      <c r="AF1134" s="123"/>
      <c r="AG1134" s="123"/>
      <c r="AH1134" s="123"/>
      <c r="AI1134" s="123"/>
      <c r="AJ1134" s="123"/>
      <c r="AK1134" s="123"/>
      <c r="AL1134" s="123"/>
      <c r="AM1134" s="123"/>
      <c r="AN1134" s="123"/>
      <c r="AO1134" s="123"/>
      <c r="AP1134" s="167"/>
    </row>
    <row r="1135" spans="16:42">
      <c r="P1135" s="123"/>
      <c r="Q1135" s="124"/>
      <c r="R1135" s="123"/>
      <c r="S1135" s="123"/>
      <c r="T1135" s="123"/>
      <c r="U1135" s="123"/>
      <c r="V1135" s="123"/>
      <c r="W1135" s="123"/>
      <c r="X1135" s="123"/>
      <c r="Y1135" s="125"/>
      <c r="Z1135" s="125"/>
      <c r="AA1135" s="123"/>
      <c r="AB1135" s="123"/>
      <c r="AC1135" s="123"/>
      <c r="AD1135" s="123"/>
      <c r="AE1135" s="123"/>
      <c r="AF1135" s="123"/>
      <c r="AG1135" s="123"/>
      <c r="AH1135" s="123"/>
      <c r="AI1135" s="123"/>
      <c r="AJ1135" s="123"/>
      <c r="AK1135" s="123"/>
      <c r="AL1135" s="123"/>
      <c r="AM1135" s="123"/>
      <c r="AN1135" s="123"/>
      <c r="AO1135" s="123"/>
      <c r="AP1135" s="167"/>
    </row>
    <row r="1136" spans="16:42">
      <c r="P1136" s="123"/>
      <c r="Q1136" s="124"/>
      <c r="R1136" s="123"/>
      <c r="S1136" s="123"/>
      <c r="T1136" s="123"/>
      <c r="U1136" s="123"/>
      <c r="V1136" s="123"/>
      <c r="W1136" s="123"/>
      <c r="X1136" s="123"/>
      <c r="Y1136" s="125"/>
      <c r="Z1136" s="125"/>
      <c r="AA1136" s="123"/>
      <c r="AB1136" s="123"/>
      <c r="AC1136" s="123"/>
      <c r="AD1136" s="123"/>
      <c r="AE1136" s="123"/>
      <c r="AF1136" s="123"/>
      <c r="AG1136" s="123"/>
      <c r="AH1136" s="123"/>
      <c r="AI1136" s="123"/>
      <c r="AJ1136" s="123"/>
      <c r="AK1136" s="123"/>
      <c r="AL1136" s="123"/>
      <c r="AM1136" s="123"/>
      <c r="AN1136" s="123"/>
      <c r="AO1136" s="123"/>
      <c r="AP1136" s="167"/>
    </row>
    <row r="1137" spans="16:42">
      <c r="P1137" s="123"/>
      <c r="Q1137" s="124"/>
      <c r="R1137" s="123"/>
      <c r="S1137" s="123"/>
      <c r="T1137" s="123"/>
      <c r="U1137" s="123"/>
      <c r="V1137" s="123"/>
      <c r="W1137" s="123"/>
      <c r="X1137" s="123"/>
      <c r="Y1137" s="125"/>
      <c r="Z1137" s="125"/>
      <c r="AA1137" s="123"/>
      <c r="AB1137" s="123"/>
      <c r="AC1137" s="123"/>
      <c r="AD1137" s="123"/>
      <c r="AE1137" s="123"/>
      <c r="AF1137" s="123"/>
      <c r="AG1137" s="123"/>
      <c r="AH1137" s="123"/>
      <c r="AI1137" s="123"/>
      <c r="AJ1137" s="123"/>
      <c r="AK1137" s="123"/>
      <c r="AL1137" s="123"/>
      <c r="AM1137" s="123"/>
      <c r="AN1137" s="123"/>
      <c r="AO1137" s="123"/>
      <c r="AP1137" s="167"/>
    </row>
    <row r="1138" spans="16:42">
      <c r="P1138" s="123"/>
      <c r="Q1138" s="124"/>
      <c r="R1138" s="123"/>
      <c r="S1138" s="123"/>
      <c r="T1138" s="123"/>
      <c r="U1138" s="123"/>
      <c r="V1138" s="123"/>
      <c r="W1138" s="123"/>
      <c r="X1138" s="123"/>
      <c r="Y1138" s="125"/>
      <c r="Z1138" s="125"/>
      <c r="AA1138" s="123"/>
      <c r="AB1138" s="123"/>
      <c r="AC1138" s="123"/>
      <c r="AD1138" s="123"/>
      <c r="AE1138" s="123"/>
      <c r="AF1138" s="123"/>
      <c r="AG1138" s="123"/>
      <c r="AH1138" s="123"/>
      <c r="AI1138" s="123"/>
      <c r="AJ1138" s="123"/>
      <c r="AK1138" s="123"/>
      <c r="AL1138" s="123"/>
      <c r="AM1138" s="123"/>
      <c r="AN1138" s="123"/>
      <c r="AO1138" s="123"/>
      <c r="AP1138" s="167"/>
    </row>
    <row r="1139" spans="16:42">
      <c r="P1139" s="123"/>
      <c r="Q1139" s="124"/>
      <c r="R1139" s="123"/>
      <c r="S1139" s="123"/>
      <c r="T1139" s="123"/>
      <c r="U1139" s="123"/>
      <c r="V1139" s="123"/>
      <c r="W1139" s="123"/>
      <c r="X1139" s="123"/>
      <c r="Y1139" s="125"/>
      <c r="Z1139" s="125"/>
      <c r="AA1139" s="123"/>
      <c r="AB1139" s="123"/>
      <c r="AC1139" s="123"/>
      <c r="AD1139" s="123"/>
      <c r="AE1139" s="123"/>
      <c r="AF1139" s="123"/>
      <c r="AG1139" s="123"/>
      <c r="AH1139" s="123"/>
      <c r="AI1139" s="123"/>
      <c r="AJ1139" s="123"/>
      <c r="AK1139" s="123"/>
      <c r="AL1139" s="123"/>
      <c r="AM1139" s="123"/>
      <c r="AN1139" s="123"/>
      <c r="AO1139" s="123"/>
      <c r="AP1139" s="167"/>
    </row>
    <row r="1140" spans="16:42">
      <c r="P1140" s="123"/>
      <c r="Q1140" s="124"/>
      <c r="R1140" s="123"/>
      <c r="S1140" s="123"/>
      <c r="T1140" s="123"/>
      <c r="U1140" s="123"/>
      <c r="V1140" s="123"/>
      <c r="W1140" s="123"/>
      <c r="X1140" s="123"/>
      <c r="Y1140" s="125"/>
      <c r="Z1140" s="125"/>
      <c r="AA1140" s="123"/>
      <c r="AB1140" s="123"/>
      <c r="AC1140" s="123"/>
      <c r="AD1140" s="123"/>
      <c r="AE1140" s="123"/>
      <c r="AF1140" s="123"/>
      <c r="AG1140" s="123"/>
      <c r="AH1140" s="123"/>
      <c r="AI1140" s="123"/>
      <c r="AJ1140" s="123"/>
      <c r="AK1140" s="123"/>
      <c r="AL1140" s="123"/>
      <c r="AM1140" s="123"/>
      <c r="AN1140" s="123"/>
      <c r="AO1140" s="123"/>
      <c r="AP1140" s="167"/>
    </row>
    <row r="1141" spans="16:42">
      <c r="P1141" s="123"/>
      <c r="Q1141" s="124"/>
      <c r="R1141" s="123"/>
      <c r="S1141" s="123"/>
      <c r="T1141" s="123"/>
      <c r="U1141" s="123"/>
      <c r="V1141" s="123"/>
      <c r="W1141" s="123"/>
      <c r="X1141" s="123"/>
      <c r="Y1141" s="125"/>
      <c r="Z1141" s="125"/>
      <c r="AA1141" s="123"/>
      <c r="AB1141" s="123"/>
      <c r="AC1141" s="123"/>
      <c r="AD1141" s="123"/>
      <c r="AE1141" s="123"/>
      <c r="AF1141" s="123"/>
      <c r="AG1141" s="123"/>
      <c r="AH1141" s="123"/>
      <c r="AI1141" s="123"/>
      <c r="AJ1141" s="123"/>
      <c r="AK1141" s="123"/>
      <c r="AL1141" s="123"/>
      <c r="AM1141" s="123"/>
      <c r="AN1141" s="123"/>
      <c r="AO1141" s="123"/>
      <c r="AP1141" s="167"/>
    </row>
    <row r="1142" spans="16:42">
      <c r="P1142" s="123"/>
      <c r="Q1142" s="124"/>
      <c r="R1142" s="123"/>
      <c r="S1142" s="123"/>
      <c r="T1142" s="123"/>
      <c r="U1142" s="123"/>
      <c r="V1142" s="123"/>
      <c r="W1142" s="123"/>
      <c r="X1142" s="123"/>
      <c r="Y1142" s="125"/>
      <c r="Z1142" s="125"/>
      <c r="AA1142" s="123"/>
      <c r="AB1142" s="123"/>
      <c r="AC1142" s="123"/>
      <c r="AD1142" s="123"/>
      <c r="AE1142" s="123"/>
      <c r="AF1142" s="123"/>
      <c r="AG1142" s="123"/>
      <c r="AH1142" s="123"/>
      <c r="AI1142" s="123"/>
      <c r="AJ1142" s="123"/>
      <c r="AK1142" s="123"/>
      <c r="AL1142" s="123"/>
      <c r="AM1142" s="123"/>
      <c r="AN1142" s="123"/>
      <c r="AO1142" s="123"/>
      <c r="AP1142" s="167"/>
    </row>
    <row r="1143" spans="16:42">
      <c r="P1143" s="123"/>
      <c r="Q1143" s="124"/>
      <c r="R1143" s="123"/>
      <c r="S1143" s="123"/>
      <c r="T1143" s="123"/>
      <c r="U1143" s="123"/>
      <c r="V1143" s="123"/>
      <c r="W1143" s="123"/>
      <c r="X1143" s="123"/>
      <c r="Y1143" s="125"/>
      <c r="Z1143" s="125"/>
      <c r="AA1143" s="123"/>
      <c r="AB1143" s="123"/>
      <c r="AC1143" s="123"/>
      <c r="AD1143" s="123"/>
      <c r="AE1143" s="123"/>
      <c r="AF1143" s="123"/>
      <c r="AG1143" s="123"/>
      <c r="AH1143" s="123"/>
      <c r="AI1143" s="123"/>
      <c r="AJ1143" s="123"/>
      <c r="AK1143" s="123"/>
      <c r="AL1143" s="123"/>
      <c r="AM1143" s="123"/>
      <c r="AN1143" s="123"/>
      <c r="AO1143" s="123"/>
      <c r="AP1143" s="167"/>
    </row>
    <row r="1144" spans="16:42">
      <c r="P1144" s="123"/>
      <c r="Q1144" s="124"/>
      <c r="R1144" s="123"/>
      <c r="S1144" s="123"/>
      <c r="T1144" s="123"/>
      <c r="U1144" s="123"/>
      <c r="V1144" s="123"/>
      <c r="W1144" s="123"/>
      <c r="X1144" s="123"/>
      <c r="Y1144" s="125"/>
      <c r="Z1144" s="125"/>
      <c r="AA1144" s="123"/>
      <c r="AB1144" s="123"/>
      <c r="AC1144" s="123"/>
      <c r="AD1144" s="123"/>
      <c r="AE1144" s="123"/>
      <c r="AF1144" s="123"/>
      <c r="AG1144" s="123"/>
      <c r="AH1144" s="123"/>
      <c r="AI1144" s="123"/>
      <c r="AJ1144" s="123"/>
      <c r="AK1144" s="123"/>
      <c r="AL1144" s="123"/>
      <c r="AM1144" s="123"/>
      <c r="AN1144" s="123"/>
      <c r="AO1144" s="123"/>
      <c r="AP1144" s="167"/>
    </row>
    <row r="1145" spans="16:42">
      <c r="P1145" s="123"/>
      <c r="Q1145" s="124"/>
      <c r="R1145" s="123"/>
      <c r="S1145" s="123"/>
      <c r="T1145" s="123"/>
      <c r="U1145" s="123"/>
      <c r="V1145" s="123"/>
      <c r="W1145" s="123"/>
      <c r="X1145" s="123"/>
      <c r="Y1145" s="125"/>
      <c r="Z1145" s="125"/>
      <c r="AA1145" s="123"/>
      <c r="AB1145" s="123"/>
      <c r="AC1145" s="123"/>
      <c r="AD1145" s="123"/>
      <c r="AE1145" s="123"/>
      <c r="AF1145" s="123"/>
      <c r="AG1145" s="123"/>
      <c r="AH1145" s="123"/>
      <c r="AI1145" s="123"/>
      <c r="AJ1145" s="123"/>
      <c r="AK1145" s="123"/>
      <c r="AL1145" s="123"/>
      <c r="AM1145" s="123"/>
      <c r="AN1145" s="123"/>
      <c r="AO1145" s="123"/>
      <c r="AP1145" s="167"/>
    </row>
    <row r="1146" spans="16:42">
      <c r="P1146" s="123"/>
      <c r="Q1146" s="124"/>
      <c r="R1146" s="123"/>
      <c r="S1146" s="123"/>
      <c r="T1146" s="123"/>
      <c r="U1146" s="123"/>
      <c r="V1146" s="123"/>
      <c r="W1146" s="123"/>
      <c r="X1146" s="123"/>
      <c r="Y1146" s="125"/>
      <c r="Z1146" s="125"/>
      <c r="AA1146" s="123"/>
      <c r="AB1146" s="123"/>
      <c r="AC1146" s="123"/>
      <c r="AD1146" s="123"/>
      <c r="AE1146" s="123"/>
      <c r="AF1146" s="123"/>
      <c r="AG1146" s="123"/>
      <c r="AH1146" s="123"/>
      <c r="AI1146" s="123"/>
      <c r="AJ1146" s="123"/>
      <c r="AK1146" s="123"/>
      <c r="AL1146" s="123"/>
      <c r="AM1146" s="123"/>
      <c r="AN1146" s="123"/>
      <c r="AO1146" s="123"/>
      <c r="AP1146" s="167"/>
    </row>
    <row r="1147" spans="16:42">
      <c r="P1147" s="123"/>
      <c r="Q1147" s="124"/>
      <c r="R1147" s="123"/>
      <c r="S1147" s="123"/>
      <c r="T1147" s="123"/>
      <c r="U1147" s="123"/>
      <c r="V1147" s="123"/>
      <c r="W1147" s="123"/>
      <c r="X1147" s="123"/>
      <c r="Y1147" s="125"/>
      <c r="Z1147" s="125"/>
      <c r="AA1147" s="123"/>
      <c r="AB1147" s="123"/>
      <c r="AC1147" s="123"/>
      <c r="AD1147" s="123"/>
      <c r="AE1147" s="123"/>
      <c r="AF1147" s="123"/>
      <c r="AG1147" s="123"/>
      <c r="AH1147" s="123"/>
      <c r="AI1147" s="123"/>
      <c r="AJ1147" s="123"/>
      <c r="AK1147" s="123"/>
      <c r="AL1147" s="123"/>
      <c r="AM1147" s="123"/>
      <c r="AN1147" s="123"/>
      <c r="AO1147" s="123"/>
      <c r="AP1147" s="167"/>
    </row>
    <row r="1148" spans="16:42">
      <c r="P1148" s="123"/>
      <c r="Q1148" s="124"/>
      <c r="R1148" s="123"/>
      <c r="S1148" s="123"/>
      <c r="T1148" s="123"/>
      <c r="U1148" s="123"/>
      <c r="V1148" s="123"/>
      <c r="W1148" s="123"/>
      <c r="X1148" s="123"/>
      <c r="Y1148" s="125"/>
      <c r="Z1148" s="125"/>
      <c r="AA1148" s="123"/>
      <c r="AB1148" s="123"/>
      <c r="AC1148" s="123"/>
      <c r="AD1148" s="123"/>
      <c r="AE1148" s="123"/>
      <c r="AF1148" s="123"/>
      <c r="AG1148" s="123"/>
      <c r="AH1148" s="123"/>
      <c r="AI1148" s="123"/>
      <c r="AJ1148" s="123"/>
      <c r="AK1148" s="123"/>
      <c r="AL1148" s="123"/>
      <c r="AM1148" s="123"/>
      <c r="AN1148" s="123"/>
      <c r="AO1148" s="123"/>
      <c r="AP1148" s="167"/>
    </row>
    <row r="1149" spans="16:42">
      <c r="P1149" s="123"/>
      <c r="Q1149" s="124"/>
      <c r="R1149" s="123"/>
      <c r="S1149" s="123"/>
      <c r="T1149" s="123"/>
      <c r="U1149" s="123"/>
      <c r="V1149" s="123"/>
      <c r="W1149" s="123"/>
      <c r="X1149" s="123"/>
      <c r="Y1149" s="125"/>
      <c r="Z1149" s="125"/>
      <c r="AA1149" s="123"/>
      <c r="AB1149" s="123"/>
      <c r="AC1149" s="123"/>
      <c r="AD1149" s="123"/>
      <c r="AE1149" s="123"/>
      <c r="AF1149" s="123"/>
      <c r="AG1149" s="123"/>
      <c r="AH1149" s="123"/>
      <c r="AI1149" s="123"/>
      <c r="AJ1149" s="123"/>
      <c r="AK1149" s="123"/>
      <c r="AL1149" s="123"/>
      <c r="AM1149" s="123"/>
      <c r="AN1149" s="123"/>
      <c r="AO1149" s="123"/>
      <c r="AP1149" s="167"/>
    </row>
    <row r="1150" spans="16:42">
      <c r="P1150" s="123"/>
      <c r="Q1150" s="124"/>
      <c r="R1150" s="123"/>
      <c r="S1150" s="123"/>
      <c r="T1150" s="123"/>
      <c r="U1150" s="123"/>
      <c r="V1150" s="123"/>
      <c r="W1150" s="123"/>
      <c r="X1150" s="123"/>
      <c r="Y1150" s="125"/>
      <c r="Z1150" s="125"/>
      <c r="AA1150" s="123"/>
      <c r="AB1150" s="123"/>
      <c r="AC1150" s="123"/>
      <c r="AD1150" s="123"/>
      <c r="AE1150" s="123"/>
      <c r="AF1150" s="123"/>
      <c r="AG1150" s="123"/>
      <c r="AH1150" s="123"/>
      <c r="AI1150" s="123"/>
      <c r="AJ1150" s="123"/>
      <c r="AK1150" s="123"/>
      <c r="AL1150" s="123"/>
      <c r="AM1150" s="123"/>
      <c r="AN1150" s="123"/>
      <c r="AO1150" s="123"/>
      <c r="AP1150" s="167"/>
    </row>
    <row r="1151" spans="16:42">
      <c r="P1151" s="123"/>
      <c r="Q1151" s="124"/>
      <c r="R1151" s="123"/>
      <c r="S1151" s="123"/>
      <c r="T1151" s="123"/>
      <c r="U1151" s="123"/>
      <c r="V1151" s="123"/>
      <c r="W1151" s="123"/>
      <c r="X1151" s="123"/>
      <c r="Y1151" s="125"/>
      <c r="Z1151" s="125"/>
      <c r="AA1151" s="123"/>
      <c r="AB1151" s="123"/>
      <c r="AC1151" s="123"/>
      <c r="AD1151" s="123"/>
      <c r="AE1151" s="123"/>
      <c r="AF1151" s="123"/>
      <c r="AG1151" s="123"/>
      <c r="AH1151" s="123"/>
      <c r="AI1151" s="123"/>
      <c r="AJ1151" s="123"/>
      <c r="AK1151" s="123"/>
      <c r="AL1151" s="123"/>
      <c r="AM1151" s="123"/>
      <c r="AN1151" s="123"/>
      <c r="AO1151" s="123"/>
      <c r="AP1151" s="167"/>
    </row>
    <row r="1152" spans="16:42">
      <c r="P1152" s="123"/>
      <c r="Q1152" s="124"/>
      <c r="R1152" s="123"/>
      <c r="S1152" s="123"/>
      <c r="T1152" s="123"/>
      <c r="U1152" s="123"/>
      <c r="V1152" s="123"/>
      <c r="W1152" s="123"/>
      <c r="X1152" s="123"/>
      <c r="Y1152" s="125"/>
      <c r="Z1152" s="125"/>
      <c r="AA1152" s="123"/>
      <c r="AB1152" s="123"/>
      <c r="AC1152" s="123"/>
      <c r="AD1152" s="123"/>
      <c r="AE1152" s="123"/>
      <c r="AF1152" s="123"/>
      <c r="AG1152" s="123"/>
      <c r="AH1152" s="123"/>
      <c r="AI1152" s="123"/>
      <c r="AJ1152" s="123"/>
      <c r="AK1152" s="123"/>
      <c r="AL1152" s="123"/>
      <c r="AM1152" s="123"/>
      <c r="AN1152" s="123"/>
      <c r="AO1152" s="123"/>
      <c r="AP1152" s="167"/>
    </row>
    <row r="1153" spans="16:42">
      <c r="P1153" s="123"/>
      <c r="Q1153" s="124"/>
      <c r="R1153" s="123"/>
      <c r="S1153" s="123"/>
      <c r="T1153" s="123"/>
      <c r="U1153" s="123"/>
      <c r="V1153" s="123"/>
      <c r="W1153" s="123"/>
      <c r="X1153" s="123"/>
      <c r="Y1153" s="125"/>
      <c r="Z1153" s="125"/>
      <c r="AA1153" s="123"/>
      <c r="AB1153" s="123"/>
      <c r="AC1153" s="123"/>
      <c r="AD1153" s="123"/>
      <c r="AE1153" s="123"/>
      <c r="AF1153" s="123"/>
      <c r="AG1153" s="123"/>
      <c r="AH1153" s="123"/>
      <c r="AI1153" s="123"/>
      <c r="AJ1153" s="123"/>
      <c r="AK1153" s="123"/>
      <c r="AL1153" s="123"/>
      <c r="AM1153" s="123"/>
      <c r="AN1153" s="123"/>
      <c r="AO1153" s="123"/>
      <c r="AP1153" s="167"/>
    </row>
    <row r="1154" spans="16:42">
      <c r="P1154" s="123"/>
      <c r="Q1154" s="124"/>
      <c r="R1154" s="123"/>
      <c r="S1154" s="123"/>
      <c r="T1154" s="123"/>
      <c r="U1154" s="123"/>
      <c r="V1154" s="123"/>
      <c r="W1154" s="123"/>
      <c r="X1154" s="123"/>
      <c r="Y1154" s="125"/>
      <c r="Z1154" s="125"/>
      <c r="AA1154" s="123"/>
      <c r="AB1154" s="123"/>
      <c r="AC1154" s="123"/>
      <c r="AD1154" s="123"/>
      <c r="AE1154" s="123"/>
      <c r="AF1154" s="123"/>
      <c r="AG1154" s="123"/>
      <c r="AH1154" s="123"/>
      <c r="AI1154" s="123"/>
      <c r="AJ1154" s="123"/>
      <c r="AK1154" s="123"/>
      <c r="AL1154" s="123"/>
      <c r="AM1154" s="123"/>
      <c r="AN1154" s="123"/>
      <c r="AO1154" s="123"/>
      <c r="AP1154" s="167"/>
    </row>
    <row r="1155" spans="16:42">
      <c r="P1155" s="123"/>
      <c r="Q1155" s="124"/>
      <c r="R1155" s="123"/>
      <c r="S1155" s="123"/>
      <c r="T1155" s="123"/>
      <c r="U1155" s="123"/>
      <c r="V1155" s="123"/>
      <c r="W1155" s="123"/>
      <c r="X1155" s="123"/>
      <c r="Y1155" s="125"/>
      <c r="Z1155" s="125"/>
      <c r="AA1155" s="123"/>
      <c r="AB1155" s="123"/>
      <c r="AC1155" s="123"/>
      <c r="AD1155" s="123"/>
      <c r="AE1155" s="123"/>
      <c r="AF1155" s="123"/>
      <c r="AG1155" s="123"/>
      <c r="AH1155" s="123"/>
      <c r="AI1155" s="123"/>
      <c r="AJ1155" s="123"/>
      <c r="AK1155" s="123"/>
      <c r="AL1155" s="123"/>
      <c r="AM1155" s="123"/>
      <c r="AN1155" s="123"/>
      <c r="AO1155" s="123"/>
      <c r="AP1155" s="167"/>
    </row>
    <row r="1156" spans="16:42">
      <c r="P1156" s="123"/>
      <c r="Q1156" s="124"/>
      <c r="R1156" s="123"/>
      <c r="S1156" s="123"/>
      <c r="T1156" s="123"/>
      <c r="U1156" s="123"/>
      <c r="V1156" s="123"/>
      <c r="W1156" s="123"/>
      <c r="X1156" s="123"/>
      <c r="Y1156" s="125"/>
      <c r="Z1156" s="125"/>
      <c r="AA1156" s="123"/>
      <c r="AB1156" s="123"/>
      <c r="AC1156" s="123"/>
      <c r="AD1156" s="123"/>
      <c r="AE1156" s="123"/>
      <c r="AF1156" s="123"/>
      <c r="AG1156" s="123"/>
      <c r="AH1156" s="123"/>
      <c r="AI1156" s="123"/>
      <c r="AJ1156" s="123"/>
      <c r="AK1156" s="123"/>
      <c r="AL1156" s="123"/>
      <c r="AM1156" s="123"/>
      <c r="AN1156" s="123"/>
      <c r="AO1156" s="123"/>
      <c r="AP1156" s="167"/>
    </row>
    <row r="1157" spans="16:42">
      <c r="P1157" s="123"/>
      <c r="Q1157" s="124"/>
      <c r="R1157" s="123"/>
      <c r="S1157" s="123"/>
      <c r="T1157" s="123"/>
      <c r="U1157" s="123"/>
      <c r="V1157" s="123"/>
      <c r="W1157" s="123"/>
      <c r="X1157" s="123"/>
      <c r="Y1157" s="125"/>
      <c r="Z1157" s="125"/>
      <c r="AA1157" s="123"/>
      <c r="AB1157" s="123"/>
      <c r="AC1157" s="123"/>
      <c r="AD1157" s="123"/>
      <c r="AE1157" s="123"/>
      <c r="AF1157" s="123"/>
      <c r="AG1157" s="123"/>
      <c r="AH1157" s="123"/>
      <c r="AI1157" s="123"/>
      <c r="AJ1157" s="123"/>
      <c r="AK1157" s="123"/>
      <c r="AL1157" s="123"/>
      <c r="AM1157" s="123"/>
      <c r="AN1157" s="123"/>
      <c r="AO1157" s="123"/>
      <c r="AP1157" s="167"/>
    </row>
    <row r="1158" spans="16:42">
      <c r="P1158" s="123"/>
      <c r="Q1158" s="124"/>
      <c r="R1158" s="123"/>
      <c r="S1158" s="123"/>
      <c r="T1158" s="123"/>
      <c r="U1158" s="123"/>
      <c r="V1158" s="123"/>
      <c r="W1158" s="123"/>
      <c r="X1158" s="123"/>
      <c r="Y1158" s="125"/>
      <c r="Z1158" s="125"/>
      <c r="AA1158" s="123"/>
      <c r="AB1158" s="123"/>
      <c r="AC1158" s="123"/>
      <c r="AD1158" s="123"/>
      <c r="AE1158" s="123"/>
      <c r="AF1158" s="123"/>
      <c r="AG1158" s="123"/>
      <c r="AH1158" s="123"/>
      <c r="AI1158" s="123"/>
      <c r="AJ1158" s="123"/>
      <c r="AK1158" s="123"/>
      <c r="AL1158" s="123"/>
      <c r="AM1158" s="123"/>
      <c r="AN1158" s="123"/>
      <c r="AO1158" s="123"/>
      <c r="AP1158" s="167"/>
    </row>
    <row r="1159" spans="16:42">
      <c r="P1159" s="123"/>
      <c r="Q1159" s="124"/>
      <c r="R1159" s="123"/>
      <c r="S1159" s="123"/>
      <c r="T1159" s="123"/>
      <c r="U1159" s="123"/>
      <c r="V1159" s="123"/>
      <c r="W1159" s="123"/>
      <c r="X1159" s="123"/>
      <c r="Y1159" s="125"/>
      <c r="Z1159" s="125"/>
      <c r="AA1159" s="123"/>
      <c r="AB1159" s="123"/>
      <c r="AC1159" s="123"/>
      <c r="AD1159" s="123"/>
      <c r="AE1159" s="123"/>
      <c r="AF1159" s="123"/>
      <c r="AG1159" s="123"/>
      <c r="AH1159" s="123"/>
      <c r="AI1159" s="123"/>
      <c r="AJ1159" s="123"/>
      <c r="AK1159" s="123"/>
      <c r="AL1159" s="123"/>
      <c r="AM1159" s="123"/>
      <c r="AN1159" s="123"/>
      <c r="AO1159" s="123"/>
      <c r="AP1159" s="167"/>
    </row>
    <row r="1160" spans="16:42">
      <c r="P1160" s="123"/>
      <c r="Q1160" s="124"/>
      <c r="R1160" s="123"/>
      <c r="S1160" s="123"/>
      <c r="T1160" s="123"/>
      <c r="U1160" s="123"/>
      <c r="V1160" s="123"/>
      <c r="W1160" s="123"/>
      <c r="X1160" s="123"/>
      <c r="Y1160" s="125"/>
      <c r="Z1160" s="125"/>
      <c r="AA1160" s="123"/>
      <c r="AB1160" s="123"/>
      <c r="AC1160" s="123"/>
      <c r="AD1160" s="123"/>
      <c r="AE1160" s="123"/>
      <c r="AF1160" s="123"/>
      <c r="AG1160" s="123"/>
      <c r="AH1160" s="123"/>
      <c r="AI1160" s="123"/>
      <c r="AJ1160" s="123"/>
      <c r="AK1160" s="123"/>
      <c r="AL1160" s="123"/>
      <c r="AM1160" s="123"/>
      <c r="AN1160" s="123"/>
      <c r="AO1160" s="123"/>
      <c r="AP1160" s="167"/>
    </row>
    <row r="1161" spans="16:42">
      <c r="P1161" s="123"/>
      <c r="Q1161" s="124"/>
      <c r="R1161" s="123"/>
      <c r="S1161" s="123"/>
      <c r="T1161" s="123"/>
      <c r="U1161" s="123"/>
      <c r="V1161" s="123"/>
      <c r="W1161" s="123"/>
      <c r="X1161" s="123"/>
      <c r="Y1161" s="125"/>
      <c r="Z1161" s="125"/>
      <c r="AA1161" s="123"/>
      <c r="AB1161" s="123"/>
      <c r="AC1161" s="123"/>
      <c r="AD1161" s="123"/>
      <c r="AE1161" s="123"/>
      <c r="AF1161" s="123"/>
      <c r="AG1161" s="123"/>
      <c r="AH1161" s="123"/>
      <c r="AI1161" s="123"/>
      <c r="AJ1161" s="123"/>
      <c r="AK1161" s="123"/>
      <c r="AL1161" s="123"/>
      <c r="AM1161" s="123"/>
      <c r="AN1161" s="123"/>
      <c r="AO1161" s="123"/>
      <c r="AP1161" s="167"/>
    </row>
    <row r="1162" spans="16:42">
      <c r="P1162" s="123"/>
      <c r="Q1162" s="124"/>
      <c r="R1162" s="123"/>
      <c r="S1162" s="123"/>
      <c r="T1162" s="123"/>
      <c r="U1162" s="123"/>
      <c r="V1162" s="123"/>
      <c r="W1162" s="123"/>
      <c r="X1162" s="123"/>
      <c r="Y1162" s="125"/>
      <c r="Z1162" s="125"/>
      <c r="AA1162" s="123"/>
      <c r="AB1162" s="123"/>
      <c r="AC1162" s="123"/>
      <c r="AD1162" s="123"/>
      <c r="AE1162" s="123"/>
      <c r="AF1162" s="123"/>
      <c r="AG1162" s="123"/>
      <c r="AH1162" s="123"/>
      <c r="AI1162" s="123"/>
      <c r="AJ1162" s="123"/>
      <c r="AK1162" s="123"/>
      <c r="AL1162" s="123"/>
      <c r="AM1162" s="123"/>
      <c r="AN1162" s="123"/>
      <c r="AO1162" s="123"/>
      <c r="AP1162" s="167"/>
    </row>
    <row r="1163" spans="16:42">
      <c r="P1163" s="123"/>
      <c r="Q1163" s="124"/>
      <c r="R1163" s="123"/>
      <c r="S1163" s="123"/>
      <c r="T1163" s="123"/>
      <c r="U1163" s="123"/>
      <c r="V1163" s="123"/>
      <c r="W1163" s="123"/>
      <c r="X1163" s="123"/>
      <c r="Y1163" s="125"/>
      <c r="Z1163" s="125"/>
      <c r="AA1163" s="123"/>
      <c r="AB1163" s="123"/>
      <c r="AC1163" s="123"/>
      <c r="AD1163" s="123"/>
      <c r="AE1163" s="123"/>
      <c r="AF1163" s="123"/>
      <c r="AG1163" s="123"/>
      <c r="AH1163" s="123"/>
      <c r="AI1163" s="123"/>
      <c r="AJ1163" s="123"/>
      <c r="AK1163" s="123"/>
      <c r="AL1163" s="123"/>
      <c r="AM1163" s="123"/>
      <c r="AN1163" s="123"/>
      <c r="AO1163" s="123"/>
      <c r="AP1163" s="167"/>
    </row>
    <row r="1164" spans="16:42">
      <c r="P1164" s="123"/>
      <c r="Q1164" s="124"/>
      <c r="R1164" s="123"/>
      <c r="S1164" s="123"/>
      <c r="T1164" s="123"/>
      <c r="U1164" s="123"/>
      <c r="V1164" s="123"/>
      <c r="W1164" s="123"/>
      <c r="X1164" s="123"/>
      <c r="Y1164" s="125"/>
      <c r="Z1164" s="125"/>
      <c r="AA1164" s="123"/>
      <c r="AB1164" s="123"/>
      <c r="AC1164" s="123"/>
      <c r="AD1164" s="123"/>
      <c r="AE1164" s="123"/>
      <c r="AF1164" s="123"/>
      <c r="AG1164" s="123"/>
      <c r="AH1164" s="123"/>
      <c r="AI1164" s="123"/>
      <c r="AJ1164" s="123"/>
      <c r="AK1164" s="123"/>
      <c r="AL1164" s="123"/>
      <c r="AM1164" s="123"/>
      <c r="AN1164" s="123"/>
      <c r="AO1164" s="123"/>
      <c r="AP1164" s="167"/>
    </row>
    <row r="1165" spans="16:42">
      <c r="P1165" s="123"/>
      <c r="Q1165" s="124"/>
      <c r="R1165" s="123"/>
      <c r="S1165" s="123"/>
      <c r="T1165" s="123"/>
      <c r="U1165" s="123"/>
      <c r="V1165" s="123"/>
      <c r="W1165" s="123"/>
      <c r="X1165" s="123"/>
      <c r="Y1165" s="125"/>
      <c r="Z1165" s="125"/>
      <c r="AA1165" s="123"/>
      <c r="AB1165" s="123"/>
      <c r="AC1165" s="123"/>
      <c r="AD1165" s="123"/>
      <c r="AE1165" s="123"/>
      <c r="AF1165" s="123"/>
      <c r="AG1165" s="123"/>
      <c r="AH1165" s="123"/>
      <c r="AI1165" s="123"/>
      <c r="AJ1165" s="123"/>
      <c r="AK1165" s="123"/>
      <c r="AL1165" s="123"/>
      <c r="AM1165" s="123"/>
      <c r="AN1165" s="123"/>
      <c r="AO1165" s="123"/>
      <c r="AP1165" s="167"/>
    </row>
    <row r="1166" spans="16:42">
      <c r="P1166" s="123"/>
      <c r="Q1166" s="124"/>
      <c r="R1166" s="123"/>
      <c r="S1166" s="123"/>
      <c r="T1166" s="123"/>
      <c r="U1166" s="123"/>
      <c r="V1166" s="123"/>
      <c r="W1166" s="123"/>
      <c r="X1166" s="123"/>
      <c r="Y1166" s="125"/>
      <c r="Z1166" s="125"/>
      <c r="AA1166" s="123"/>
      <c r="AB1166" s="123"/>
      <c r="AC1166" s="123"/>
      <c r="AD1166" s="123"/>
      <c r="AE1166" s="123"/>
      <c r="AF1166" s="123"/>
      <c r="AG1166" s="123"/>
      <c r="AH1166" s="123"/>
      <c r="AI1166" s="123"/>
      <c r="AJ1166" s="123"/>
      <c r="AK1166" s="123"/>
      <c r="AL1166" s="123"/>
      <c r="AM1166" s="123"/>
      <c r="AN1166" s="123"/>
      <c r="AO1166" s="123"/>
      <c r="AP1166" s="167"/>
    </row>
    <row r="1167" spans="16:42">
      <c r="P1167" s="123"/>
      <c r="Q1167" s="124"/>
      <c r="R1167" s="123"/>
      <c r="S1167" s="123"/>
      <c r="T1167" s="123"/>
      <c r="U1167" s="123"/>
      <c r="V1167" s="123"/>
      <c r="W1167" s="123"/>
      <c r="X1167" s="123"/>
      <c r="Y1167" s="125"/>
      <c r="Z1167" s="125"/>
      <c r="AA1167" s="123"/>
      <c r="AB1167" s="123"/>
      <c r="AC1167" s="123"/>
      <c r="AD1167" s="123"/>
      <c r="AE1167" s="123"/>
      <c r="AF1167" s="123"/>
      <c r="AG1167" s="123"/>
      <c r="AH1167" s="123"/>
      <c r="AI1167" s="123"/>
      <c r="AJ1167" s="123"/>
      <c r="AK1167" s="123"/>
      <c r="AL1167" s="123"/>
      <c r="AM1167" s="123"/>
      <c r="AN1167" s="123"/>
      <c r="AO1167" s="123"/>
      <c r="AP1167" s="167"/>
    </row>
    <row r="1168" spans="16:42">
      <c r="P1168" s="123"/>
      <c r="Q1168" s="124"/>
      <c r="R1168" s="123"/>
      <c r="S1168" s="123"/>
      <c r="T1168" s="123"/>
      <c r="U1168" s="123"/>
      <c r="V1168" s="123"/>
      <c r="W1168" s="123"/>
      <c r="X1168" s="123"/>
      <c r="Y1168" s="125"/>
      <c r="Z1168" s="125"/>
      <c r="AA1168" s="123"/>
      <c r="AB1168" s="123"/>
      <c r="AC1168" s="123"/>
      <c r="AD1168" s="123"/>
      <c r="AE1168" s="123"/>
      <c r="AF1168" s="123"/>
      <c r="AG1168" s="123"/>
      <c r="AH1168" s="123"/>
      <c r="AI1168" s="123"/>
      <c r="AJ1168" s="123"/>
      <c r="AK1168" s="123"/>
      <c r="AL1168" s="123"/>
      <c r="AM1168" s="123"/>
      <c r="AN1168" s="123"/>
      <c r="AO1168" s="123"/>
      <c r="AP1168" s="167"/>
    </row>
    <row r="1169" spans="16:42">
      <c r="P1169" s="123"/>
      <c r="Q1169" s="124"/>
      <c r="R1169" s="123"/>
      <c r="S1169" s="123"/>
      <c r="T1169" s="123"/>
      <c r="U1169" s="123"/>
      <c r="V1169" s="123"/>
      <c r="W1169" s="123"/>
      <c r="X1169" s="123"/>
      <c r="Y1169" s="125"/>
      <c r="Z1169" s="125"/>
      <c r="AA1169" s="123"/>
      <c r="AB1169" s="123"/>
      <c r="AC1169" s="123"/>
      <c r="AD1169" s="123"/>
      <c r="AE1169" s="123"/>
      <c r="AF1169" s="123"/>
      <c r="AG1169" s="123"/>
      <c r="AH1169" s="123"/>
      <c r="AI1169" s="123"/>
      <c r="AJ1169" s="123"/>
      <c r="AK1169" s="123"/>
      <c r="AL1169" s="123"/>
      <c r="AM1169" s="123"/>
      <c r="AN1169" s="123"/>
      <c r="AO1169" s="123"/>
      <c r="AP1169" s="167"/>
    </row>
    <row r="1170" spans="16:42">
      <c r="P1170" s="123"/>
      <c r="Q1170" s="124"/>
      <c r="R1170" s="123"/>
      <c r="S1170" s="123"/>
      <c r="T1170" s="123"/>
      <c r="U1170" s="123"/>
      <c r="V1170" s="123"/>
      <c r="W1170" s="123"/>
      <c r="X1170" s="123"/>
      <c r="Y1170" s="125"/>
      <c r="Z1170" s="125"/>
      <c r="AA1170" s="123"/>
      <c r="AB1170" s="123"/>
      <c r="AC1170" s="123"/>
      <c r="AD1170" s="123"/>
      <c r="AE1170" s="123"/>
      <c r="AF1170" s="123"/>
      <c r="AG1170" s="123"/>
      <c r="AH1170" s="123"/>
      <c r="AI1170" s="123"/>
      <c r="AJ1170" s="123"/>
      <c r="AK1170" s="123"/>
      <c r="AL1170" s="123"/>
      <c r="AM1170" s="123"/>
      <c r="AN1170" s="123"/>
      <c r="AO1170" s="123"/>
      <c r="AP1170" s="167"/>
    </row>
    <row r="1171" spans="16:42">
      <c r="P1171" s="123"/>
      <c r="Q1171" s="124"/>
      <c r="R1171" s="123"/>
      <c r="S1171" s="123"/>
      <c r="T1171" s="123"/>
      <c r="U1171" s="123"/>
      <c r="V1171" s="123"/>
      <c r="W1171" s="123"/>
      <c r="X1171" s="123"/>
      <c r="Y1171" s="125"/>
      <c r="Z1171" s="125"/>
      <c r="AA1171" s="123"/>
      <c r="AB1171" s="123"/>
      <c r="AC1171" s="123"/>
      <c r="AD1171" s="123"/>
      <c r="AE1171" s="123"/>
      <c r="AF1171" s="123"/>
      <c r="AG1171" s="123"/>
      <c r="AH1171" s="123"/>
      <c r="AI1171" s="123"/>
      <c r="AJ1171" s="123"/>
      <c r="AK1171" s="123"/>
      <c r="AL1171" s="123"/>
      <c r="AM1171" s="123"/>
      <c r="AN1171" s="123"/>
      <c r="AO1171" s="123"/>
      <c r="AP1171" s="167"/>
    </row>
    <row r="1172" spans="16:42">
      <c r="P1172" s="123"/>
      <c r="Q1172" s="124"/>
      <c r="R1172" s="123"/>
      <c r="S1172" s="123"/>
      <c r="T1172" s="123"/>
      <c r="U1172" s="123"/>
      <c r="V1172" s="123"/>
      <c r="W1172" s="123"/>
      <c r="X1172" s="123"/>
      <c r="Y1172" s="125"/>
      <c r="Z1172" s="125"/>
      <c r="AA1172" s="123"/>
      <c r="AB1172" s="123"/>
      <c r="AC1172" s="123"/>
      <c r="AD1172" s="123"/>
      <c r="AE1172" s="123"/>
      <c r="AF1172" s="123"/>
      <c r="AG1172" s="123"/>
      <c r="AH1172" s="123"/>
      <c r="AI1172" s="123"/>
      <c r="AJ1172" s="123"/>
      <c r="AK1172" s="123"/>
      <c r="AL1172" s="123"/>
      <c r="AM1172" s="123"/>
      <c r="AN1172" s="123"/>
      <c r="AO1172" s="123"/>
      <c r="AP1172" s="167"/>
    </row>
    <row r="1173" spans="16:42">
      <c r="P1173" s="123"/>
      <c r="Q1173" s="124"/>
      <c r="R1173" s="123"/>
      <c r="S1173" s="123"/>
      <c r="T1173" s="123"/>
      <c r="U1173" s="123"/>
      <c r="V1173" s="123"/>
      <c r="W1173" s="123"/>
      <c r="X1173" s="123"/>
      <c r="Y1173" s="125"/>
      <c r="Z1173" s="125"/>
      <c r="AA1173" s="123"/>
      <c r="AB1173" s="123"/>
      <c r="AC1173" s="123"/>
      <c r="AD1173" s="123"/>
      <c r="AE1173" s="123"/>
      <c r="AF1173" s="123"/>
      <c r="AG1173" s="123"/>
      <c r="AH1173" s="123"/>
      <c r="AI1173" s="123"/>
      <c r="AJ1173" s="123"/>
      <c r="AK1173" s="123"/>
      <c r="AL1173" s="123"/>
      <c r="AM1173" s="123"/>
      <c r="AN1173" s="123"/>
      <c r="AO1173" s="123"/>
      <c r="AP1173" s="167"/>
    </row>
    <row r="1174" spans="16:42">
      <c r="P1174" s="123"/>
      <c r="Q1174" s="124"/>
      <c r="R1174" s="123"/>
      <c r="S1174" s="123"/>
      <c r="T1174" s="123"/>
      <c r="U1174" s="123"/>
      <c r="V1174" s="123"/>
      <c r="W1174" s="123"/>
      <c r="X1174" s="123"/>
      <c r="Y1174" s="125"/>
      <c r="Z1174" s="125"/>
      <c r="AA1174" s="123"/>
      <c r="AB1174" s="123"/>
      <c r="AC1174" s="123"/>
      <c r="AD1174" s="123"/>
      <c r="AE1174" s="123"/>
      <c r="AF1174" s="123"/>
      <c r="AG1174" s="123"/>
      <c r="AH1174" s="123"/>
      <c r="AI1174" s="123"/>
      <c r="AJ1174" s="123"/>
      <c r="AK1174" s="123"/>
      <c r="AL1174" s="123"/>
      <c r="AM1174" s="123"/>
      <c r="AN1174" s="123"/>
      <c r="AO1174" s="123"/>
      <c r="AP1174" s="167"/>
    </row>
    <row r="1175" spans="16:42">
      <c r="P1175" s="123"/>
      <c r="Q1175" s="124"/>
      <c r="R1175" s="123"/>
      <c r="S1175" s="123"/>
      <c r="T1175" s="123"/>
      <c r="U1175" s="123"/>
      <c r="V1175" s="123"/>
      <c r="W1175" s="123"/>
      <c r="X1175" s="123"/>
      <c r="Y1175" s="125"/>
      <c r="Z1175" s="125"/>
      <c r="AA1175" s="123"/>
      <c r="AB1175" s="123"/>
      <c r="AC1175" s="123"/>
      <c r="AD1175" s="123"/>
      <c r="AE1175" s="123"/>
      <c r="AF1175" s="123"/>
      <c r="AG1175" s="123"/>
      <c r="AH1175" s="123"/>
      <c r="AI1175" s="123"/>
      <c r="AJ1175" s="123"/>
      <c r="AK1175" s="123"/>
      <c r="AL1175" s="123"/>
      <c r="AM1175" s="123"/>
      <c r="AN1175" s="123"/>
      <c r="AO1175" s="123"/>
      <c r="AP1175" s="167"/>
    </row>
    <row r="1176" spans="16:42">
      <c r="P1176" s="123"/>
      <c r="Q1176" s="124"/>
      <c r="R1176" s="123"/>
      <c r="S1176" s="123"/>
      <c r="T1176" s="123"/>
      <c r="U1176" s="123"/>
      <c r="V1176" s="123"/>
      <c r="W1176" s="123"/>
      <c r="X1176" s="123"/>
      <c r="Y1176" s="125"/>
      <c r="Z1176" s="125"/>
      <c r="AA1176" s="123"/>
      <c r="AB1176" s="123"/>
      <c r="AC1176" s="123"/>
      <c r="AD1176" s="123"/>
      <c r="AE1176" s="123"/>
      <c r="AF1176" s="123"/>
      <c r="AG1176" s="123"/>
      <c r="AH1176" s="123"/>
      <c r="AI1176" s="123"/>
      <c r="AJ1176" s="123"/>
      <c r="AK1176" s="123"/>
      <c r="AL1176" s="123"/>
      <c r="AM1176" s="123"/>
      <c r="AN1176" s="123"/>
      <c r="AO1176" s="123"/>
      <c r="AP1176" s="167"/>
    </row>
    <row r="1177" spans="16:42">
      <c r="P1177" s="123"/>
      <c r="Q1177" s="124"/>
      <c r="R1177" s="123"/>
      <c r="S1177" s="123"/>
      <c r="T1177" s="123"/>
      <c r="U1177" s="123"/>
      <c r="V1177" s="123"/>
      <c r="W1177" s="123"/>
      <c r="X1177" s="123"/>
      <c r="Y1177" s="125"/>
      <c r="Z1177" s="125"/>
      <c r="AA1177" s="123"/>
      <c r="AB1177" s="123"/>
      <c r="AC1177" s="123"/>
      <c r="AD1177" s="123"/>
      <c r="AE1177" s="123"/>
      <c r="AF1177" s="123"/>
      <c r="AG1177" s="123"/>
      <c r="AH1177" s="123"/>
      <c r="AI1177" s="123"/>
      <c r="AJ1177" s="123"/>
      <c r="AK1177" s="123"/>
      <c r="AL1177" s="123"/>
      <c r="AM1177" s="123"/>
      <c r="AN1177" s="123"/>
      <c r="AO1177" s="123"/>
      <c r="AP1177" s="167"/>
    </row>
    <row r="1178" spans="16:42">
      <c r="P1178" s="123"/>
      <c r="Q1178" s="124"/>
      <c r="R1178" s="123"/>
      <c r="S1178" s="123"/>
      <c r="T1178" s="123"/>
      <c r="U1178" s="123"/>
      <c r="V1178" s="123"/>
      <c r="W1178" s="123"/>
      <c r="X1178" s="123"/>
      <c r="Y1178" s="125"/>
      <c r="Z1178" s="125"/>
      <c r="AA1178" s="123"/>
      <c r="AB1178" s="123"/>
      <c r="AC1178" s="123"/>
      <c r="AD1178" s="123"/>
      <c r="AE1178" s="123"/>
      <c r="AF1178" s="123"/>
      <c r="AG1178" s="123"/>
      <c r="AH1178" s="123"/>
      <c r="AI1178" s="123"/>
      <c r="AJ1178" s="123"/>
      <c r="AK1178" s="123"/>
      <c r="AL1178" s="123"/>
      <c r="AM1178" s="123"/>
      <c r="AN1178" s="123"/>
      <c r="AO1178" s="123"/>
      <c r="AP1178" s="167"/>
    </row>
    <row r="1179" spans="16:42">
      <c r="P1179" s="123"/>
      <c r="Q1179" s="124"/>
      <c r="R1179" s="123"/>
      <c r="S1179" s="123"/>
      <c r="T1179" s="123"/>
      <c r="U1179" s="123"/>
      <c r="V1179" s="123"/>
      <c r="W1179" s="123"/>
      <c r="X1179" s="123"/>
      <c r="Y1179" s="125"/>
      <c r="Z1179" s="125"/>
      <c r="AA1179" s="123"/>
      <c r="AB1179" s="123"/>
      <c r="AC1179" s="123"/>
      <c r="AD1179" s="123"/>
      <c r="AE1179" s="123"/>
      <c r="AF1179" s="123"/>
      <c r="AG1179" s="123"/>
      <c r="AH1179" s="123"/>
      <c r="AI1179" s="123"/>
      <c r="AJ1179" s="123"/>
      <c r="AK1179" s="123"/>
      <c r="AL1179" s="123"/>
      <c r="AM1179" s="123"/>
      <c r="AN1179" s="123"/>
      <c r="AO1179" s="123"/>
      <c r="AP1179" s="167"/>
    </row>
    <row r="1180" spans="16:42">
      <c r="P1180" s="123"/>
      <c r="Q1180" s="124"/>
      <c r="R1180" s="123"/>
      <c r="S1180" s="123"/>
      <c r="T1180" s="123"/>
      <c r="U1180" s="123"/>
      <c r="V1180" s="123"/>
      <c r="W1180" s="123"/>
      <c r="X1180" s="123"/>
      <c r="Y1180" s="125"/>
      <c r="Z1180" s="125"/>
      <c r="AA1180" s="123"/>
      <c r="AB1180" s="123"/>
      <c r="AC1180" s="123"/>
      <c r="AD1180" s="123"/>
      <c r="AE1180" s="123"/>
      <c r="AF1180" s="123"/>
      <c r="AG1180" s="123"/>
      <c r="AH1180" s="123"/>
      <c r="AI1180" s="123"/>
      <c r="AJ1180" s="123"/>
      <c r="AK1180" s="123"/>
      <c r="AL1180" s="123"/>
      <c r="AM1180" s="123"/>
      <c r="AN1180" s="123"/>
      <c r="AO1180" s="123"/>
      <c r="AP1180" s="167"/>
    </row>
    <row r="1181" spans="16:42">
      <c r="P1181" s="123"/>
      <c r="Q1181" s="124"/>
      <c r="R1181" s="123"/>
      <c r="S1181" s="123"/>
      <c r="T1181" s="123"/>
      <c r="U1181" s="123"/>
      <c r="V1181" s="123"/>
      <c r="W1181" s="123"/>
      <c r="X1181" s="123"/>
      <c r="Y1181" s="125"/>
      <c r="Z1181" s="125"/>
      <c r="AA1181" s="123"/>
      <c r="AB1181" s="123"/>
      <c r="AC1181" s="123"/>
      <c r="AD1181" s="123"/>
      <c r="AE1181" s="123"/>
      <c r="AF1181" s="123"/>
      <c r="AG1181" s="123"/>
      <c r="AH1181" s="123"/>
      <c r="AI1181" s="123"/>
      <c r="AJ1181" s="123"/>
      <c r="AK1181" s="123"/>
      <c r="AL1181" s="123"/>
      <c r="AM1181" s="123"/>
      <c r="AN1181" s="123"/>
      <c r="AO1181" s="123"/>
      <c r="AP1181" s="167"/>
    </row>
    <row r="1182" spans="16:42">
      <c r="P1182" s="123"/>
      <c r="Q1182" s="124"/>
      <c r="R1182" s="123"/>
      <c r="S1182" s="123"/>
      <c r="T1182" s="123"/>
      <c r="U1182" s="123"/>
      <c r="V1182" s="123"/>
      <c r="W1182" s="123"/>
      <c r="X1182" s="123"/>
      <c r="Y1182" s="125"/>
      <c r="Z1182" s="125"/>
      <c r="AA1182" s="123"/>
      <c r="AB1182" s="123"/>
      <c r="AC1182" s="123"/>
      <c r="AD1182" s="123"/>
      <c r="AE1182" s="123"/>
      <c r="AF1182" s="123"/>
      <c r="AG1182" s="123"/>
      <c r="AH1182" s="123"/>
      <c r="AI1182" s="123"/>
      <c r="AJ1182" s="123"/>
      <c r="AK1182" s="123"/>
      <c r="AL1182" s="123"/>
      <c r="AM1182" s="123"/>
      <c r="AN1182" s="123"/>
      <c r="AO1182" s="123"/>
      <c r="AP1182" s="167"/>
    </row>
    <row r="1183" spans="16:42">
      <c r="P1183" s="123"/>
      <c r="Q1183" s="124"/>
      <c r="R1183" s="123"/>
      <c r="S1183" s="123"/>
      <c r="T1183" s="123"/>
      <c r="U1183" s="123"/>
      <c r="V1183" s="123"/>
      <c r="W1183" s="123"/>
      <c r="X1183" s="123"/>
      <c r="Y1183" s="125"/>
      <c r="Z1183" s="125"/>
      <c r="AA1183" s="123"/>
      <c r="AB1183" s="123"/>
      <c r="AC1183" s="123"/>
      <c r="AD1183" s="123"/>
      <c r="AE1183" s="123"/>
      <c r="AF1183" s="123"/>
      <c r="AG1183" s="123"/>
      <c r="AH1183" s="123"/>
      <c r="AI1183" s="123"/>
      <c r="AJ1183" s="123"/>
      <c r="AK1183" s="123"/>
      <c r="AL1183" s="123"/>
      <c r="AM1183" s="123"/>
      <c r="AN1183" s="123"/>
      <c r="AO1183" s="123"/>
      <c r="AP1183" s="167"/>
    </row>
    <row r="1184" spans="16:42">
      <c r="P1184" s="123"/>
      <c r="Q1184" s="124"/>
      <c r="R1184" s="123"/>
      <c r="S1184" s="123"/>
      <c r="T1184" s="123"/>
      <c r="U1184" s="123"/>
      <c r="V1184" s="123"/>
      <c r="W1184" s="123"/>
      <c r="X1184" s="123"/>
      <c r="Y1184" s="125"/>
      <c r="Z1184" s="125"/>
      <c r="AA1184" s="123"/>
      <c r="AB1184" s="123"/>
      <c r="AC1184" s="123"/>
      <c r="AD1184" s="123"/>
      <c r="AE1184" s="123"/>
      <c r="AF1184" s="123"/>
      <c r="AG1184" s="123"/>
      <c r="AH1184" s="123"/>
      <c r="AI1184" s="123"/>
      <c r="AJ1184" s="123"/>
      <c r="AK1184" s="123"/>
      <c r="AL1184" s="123"/>
      <c r="AM1184" s="123"/>
      <c r="AN1184" s="123"/>
      <c r="AO1184" s="123"/>
      <c r="AP1184" s="167"/>
    </row>
    <row r="1185" spans="16:42">
      <c r="P1185" s="123"/>
      <c r="Q1185" s="124"/>
      <c r="R1185" s="123"/>
      <c r="S1185" s="123"/>
      <c r="T1185" s="123"/>
      <c r="U1185" s="123"/>
      <c r="V1185" s="123"/>
      <c r="W1185" s="123"/>
      <c r="X1185" s="123"/>
      <c r="Y1185" s="125"/>
      <c r="Z1185" s="125"/>
      <c r="AA1185" s="123"/>
      <c r="AB1185" s="123"/>
      <c r="AC1185" s="123"/>
      <c r="AD1185" s="123"/>
      <c r="AE1185" s="123"/>
      <c r="AF1185" s="123"/>
      <c r="AG1185" s="123"/>
      <c r="AH1185" s="123"/>
      <c r="AI1185" s="123"/>
      <c r="AJ1185" s="123"/>
      <c r="AK1185" s="123"/>
      <c r="AL1185" s="123"/>
      <c r="AM1185" s="123"/>
      <c r="AN1185" s="123"/>
      <c r="AO1185" s="123"/>
      <c r="AP1185" s="167"/>
    </row>
    <row r="1186" spans="16:42">
      <c r="P1186" s="123"/>
      <c r="Q1186" s="124"/>
      <c r="R1186" s="123"/>
      <c r="S1186" s="123"/>
      <c r="T1186" s="123"/>
      <c r="U1186" s="123"/>
      <c r="V1186" s="123"/>
      <c r="W1186" s="123"/>
      <c r="X1186" s="123"/>
      <c r="Y1186" s="125"/>
      <c r="Z1186" s="125"/>
      <c r="AA1186" s="123"/>
      <c r="AB1186" s="123"/>
      <c r="AC1186" s="123"/>
      <c r="AD1186" s="123"/>
      <c r="AE1186" s="123"/>
      <c r="AF1186" s="123"/>
      <c r="AG1186" s="123"/>
      <c r="AH1186" s="123"/>
      <c r="AI1186" s="123"/>
      <c r="AJ1186" s="123"/>
      <c r="AK1186" s="123"/>
      <c r="AL1186" s="123"/>
      <c r="AM1186" s="123"/>
      <c r="AN1186" s="123"/>
      <c r="AO1186" s="123"/>
      <c r="AP1186" s="167"/>
    </row>
    <row r="1187" spans="16:42">
      <c r="P1187" s="123"/>
      <c r="Q1187" s="124"/>
      <c r="R1187" s="123"/>
      <c r="S1187" s="123"/>
      <c r="T1187" s="123"/>
      <c r="U1187" s="123"/>
      <c r="V1187" s="123"/>
      <c r="W1187" s="123"/>
      <c r="X1187" s="123"/>
      <c r="Y1187" s="125"/>
      <c r="Z1187" s="125"/>
      <c r="AA1187" s="123"/>
      <c r="AB1187" s="123"/>
      <c r="AC1187" s="123"/>
      <c r="AD1187" s="123"/>
      <c r="AE1187" s="123"/>
      <c r="AF1187" s="123"/>
      <c r="AG1187" s="123"/>
      <c r="AH1187" s="123"/>
      <c r="AI1187" s="123"/>
      <c r="AJ1187" s="123"/>
      <c r="AK1187" s="123"/>
      <c r="AL1187" s="123"/>
      <c r="AM1187" s="123"/>
      <c r="AN1187" s="123"/>
      <c r="AO1187" s="123"/>
      <c r="AP1187" s="167"/>
    </row>
    <row r="1188" spans="16:42">
      <c r="P1188" s="123"/>
      <c r="Q1188" s="124"/>
      <c r="R1188" s="123"/>
      <c r="S1188" s="123"/>
      <c r="T1188" s="123"/>
      <c r="U1188" s="123"/>
      <c r="V1188" s="123"/>
      <c r="W1188" s="123"/>
      <c r="X1188" s="123"/>
      <c r="Y1188" s="125"/>
      <c r="Z1188" s="125"/>
      <c r="AA1188" s="123"/>
      <c r="AB1188" s="123"/>
      <c r="AC1188" s="123"/>
      <c r="AD1188" s="123"/>
      <c r="AE1188" s="123"/>
      <c r="AF1188" s="123"/>
      <c r="AG1188" s="123"/>
      <c r="AH1188" s="123"/>
      <c r="AI1188" s="123"/>
      <c r="AJ1188" s="123"/>
      <c r="AK1188" s="123"/>
      <c r="AL1188" s="123"/>
      <c r="AM1188" s="123"/>
      <c r="AN1188" s="123"/>
      <c r="AO1188" s="123"/>
      <c r="AP1188" s="167"/>
    </row>
    <row r="1189" spans="16:42">
      <c r="P1189" s="123"/>
      <c r="Q1189" s="124"/>
      <c r="R1189" s="123"/>
      <c r="S1189" s="123"/>
      <c r="T1189" s="123"/>
      <c r="U1189" s="123"/>
      <c r="V1189" s="123"/>
      <c r="W1189" s="123"/>
      <c r="X1189" s="123"/>
      <c r="Y1189" s="125"/>
      <c r="Z1189" s="125"/>
      <c r="AA1189" s="123"/>
      <c r="AB1189" s="123"/>
      <c r="AC1189" s="123"/>
      <c r="AD1189" s="123"/>
      <c r="AE1189" s="123"/>
      <c r="AF1189" s="123"/>
      <c r="AG1189" s="123"/>
      <c r="AH1189" s="123"/>
      <c r="AI1189" s="123"/>
      <c r="AJ1189" s="123"/>
      <c r="AK1189" s="123"/>
      <c r="AL1189" s="123"/>
      <c r="AM1189" s="123"/>
      <c r="AN1189" s="123"/>
      <c r="AO1189" s="123"/>
      <c r="AP1189" s="167"/>
    </row>
    <row r="1190" spans="16:42">
      <c r="P1190" s="123"/>
      <c r="Q1190" s="124"/>
      <c r="R1190" s="123"/>
      <c r="S1190" s="123"/>
      <c r="T1190" s="123"/>
      <c r="U1190" s="123"/>
      <c r="V1190" s="123"/>
      <c r="W1190" s="123"/>
      <c r="X1190" s="123"/>
      <c r="Y1190" s="125"/>
      <c r="Z1190" s="125"/>
      <c r="AA1190" s="123"/>
      <c r="AB1190" s="123"/>
      <c r="AC1190" s="123"/>
      <c r="AD1190" s="123"/>
      <c r="AE1190" s="123"/>
      <c r="AF1190" s="123"/>
      <c r="AG1190" s="123"/>
      <c r="AH1190" s="123"/>
      <c r="AI1190" s="123"/>
      <c r="AJ1190" s="123"/>
      <c r="AK1190" s="123"/>
      <c r="AL1190" s="123"/>
      <c r="AM1190" s="123"/>
      <c r="AN1190" s="123"/>
      <c r="AO1190" s="123"/>
      <c r="AP1190" s="167"/>
    </row>
    <row r="1191" spans="16:42">
      <c r="P1191" s="123"/>
      <c r="Q1191" s="124"/>
      <c r="R1191" s="123"/>
      <c r="S1191" s="123"/>
      <c r="T1191" s="123"/>
      <c r="U1191" s="123"/>
      <c r="V1191" s="123"/>
      <c r="W1191" s="123"/>
      <c r="X1191" s="123"/>
      <c r="Y1191" s="125"/>
      <c r="Z1191" s="125"/>
      <c r="AA1191" s="123"/>
      <c r="AB1191" s="123"/>
      <c r="AC1191" s="123"/>
      <c r="AD1191" s="123"/>
      <c r="AE1191" s="123"/>
      <c r="AF1191" s="123"/>
      <c r="AG1191" s="123"/>
      <c r="AH1191" s="123"/>
      <c r="AI1191" s="123"/>
      <c r="AJ1191" s="123"/>
      <c r="AK1191" s="123"/>
      <c r="AL1191" s="123"/>
      <c r="AM1191" s="123"/>
      <c r="AN1191" s="123"/>
      <c r="AO1191" s="123"/>
      <c r="AP1191" s="167"/>
    </row>
    <row r="1192" spans="16:42">
      <c r="P1192" s="123"/>
      <c r="Q1192" s="124"/>
      <c r="R1192" s="123"/>
      <c r="S1192" s="123"/>
      <c r="T1192" s="123"/>
      <c r="U1192" s="123"/>
      <c r="V1192" s="123"/>
      <c r="W1192" s="123"/>
      <c r="X1192" s="123"/>
      <c r="Y1192" s="125"/>
      <c r="Z1192" s="125"/>
      <c r="AA1192" s="123"/>
      <c r="AB1192" s="123"/>
      <c r="AC1192" s="123"/>
      <c r="AD1192" s="123"/>
      <c r="AE1192" s="123"/>
      <c r="AF1192" s="123"/>
      <c r="AG1192" s="123"/>
      <c r="AH1192" s="123"/>
      <c r="AI1192" s="123"/>
      <c r="AJ1192" s="123"/>
      <c r="AK1192" s="123"/>
      <c r="AL1192" s="123"/>
      <c r="AM1192" s="123"/>
      <c r="AN1192" s="123"/>
      <c r="AO1192" s="123"/>
      <c r="AP1192" s="167"/>
    </row>
    <row r="1193" spans="16:42">
      <c r="P1193" s="123"/>
      <c r="Q1193" s="124"/>
      <c r="R1193" s="123"/>
      <c r="S1193" s="123"/>
      <c r="T1193" s="123"/>
      <c r="U1193" s="123"/>
      <c r="V1193" s="123"/>
      <c r="W1193" s="123"/>
      <c r="X1193" s="123"/>
      <c r="Y1193" s="125"/>
      <c r="Z1193" s="125"/>
      <c r="AA1193" s="123"/>
      <c r="AB1193" s="123"/>
      <c r="AC1193" s="123"/>
      <c r="AD1193" s="123"/>
      <c r="AE1193" s="123"/>
      <c r="AF1193" s="123"/>
      <c r="AG1193" s="123"/>
      <c r="AH1193" s="123"/>
      <c r="AI1193" s="123"/>
      <c r="AJ1193" s="123"/>
      <c r="AK1193" s="123"/>
      <c r="AL1193" s="123"/>
      <c r="AM1193" s="123"/>
      <c r="AN1193" s="123"/>
      <c r="AO1193" s="123"/>
      <c r="AP1193" s="167"/>
    </row>
    <row r="1194" spans="16:42">
      <c r="P1194" s="123"/>
      <c r="Q1194" s="124"/>
      <c r="R1194" s="123"/>
      <c r="S1194" s="123"/>
      <c r="T1194" s="123"/>
      <c r="U1194" s="123"/>
      <c r="V1194" s="123"/>
      <c r="W1194" s="123"/>
      <c r="X1194" s="123"/>
      <c r="Y1194" s="125"/>
      <c r="Z1194" s="125"/>
      <c r="AA1194" s="123"/>
      <c r="AB1194" s="123"/>
      <c r="AC1194" s="123"/>
      <c r="AD1194" s="123"/>
      <c r="AE1194" s="123"/>
      <c r="AF1194" s="123"/>
      <c r="AG1194" s="123"/>
      <c r="AH1194" s="123"/>
      <c r="AI1194" s="123"/>
      <c r="AJ1194" s="123"/>
      <c r="AK1194" s="123"/>
      <c r="AL1194" s="123"/>
      <c r="AM1194" s="123"/>
      <c r="AN1194" s="123"/>
      <c r="AO1194" s="123"/>
      <c r="AP1194" s="167"/>
    </row>
    <row r="1195" spans="16:42">
      <c r="P1195" s="123"/>
      <c r="Q1195" s="124"/>
      <c r="R1195" s="123"/>
      <c r="S1195" s="123"/>
      <c r="T1195" s="123"/>
      <c r="U1195" s="123"/>
      <c r="V1195" s="123"/>
      <c r="W1195" s="123"/>
      <c r="X1195" s="123"/>
      <c r="Y1195" s="125"/>
      <c r="Z1195" s="125"/>
      <c r="AA1195" s="123"/>
      <c r="AB1195" s="123"/>
      <c r="AC1195" s="123"/>
      <c r="AD1195" s="123"/>
      <c r="AE1195" s="123"/>
      <c r="AF1195" s="123"/>
      <c r="AG1195" s="123"/>
      <c r="AH1195" s="123"/>
      <c r="AI1195" s="123"/>
      <c r="AJ1195" s="123"/>
      <c r="AK1195" s="123"/>
      <c r="AL1195" s="123"/>
      <c r="AM1195" s="123"/>
      <c r="AN1195" s="123"/>
      <c r="AO1195" s="123"/>
      <c r="AP1195" s="167"/>
    </row>
    <row r="1196" spans="16:42">
      <c r="P1196" s="123"/>
      <c r="Q1196" s="124"/>
      <c r="R1196" s="123"/>
      <c r="S1196" s="123"/>
      <c r="T1196" s="123"/>
      <c r="U1196" s="123"/>
      <c r="V1196" s="123"/>
      <c r="W1196" s="123"/>
      <c r="X1196" s="123"/>
      <c r="Y1196" s="125"/>
      <c r="Z1196" s="125"/>
      <c r="AA1196" s="123"/>
      <c r="AB1196" s="123"/>
      <c r="AC1196" s="123"/>
      <c r="AD1196" s="123"/>
      <c r="AE1196" s="123"/>
      <c r="AF1196" s="123"/>
      <c r="AG1196" s="123"/>
      <c r="AH1196" s="123"/>
      <c r="AI1196" s="123"/>
      <c r="AJ1196" s="123"/>
      <c r="AK1196" s="123"/>
      <c r="AL1196" s="123"/>
      <c r="AM1196" s="123"/>
      <c r="AN1196" s="123"/>
      <c r="AO1196" s="123"/>
      <c r="AP1196" s="167"/>
    </row>
    <row r="1197" spans="16:42">
      <c r="P1197" s="123"/>
      <c r="Q1197" s="124"/>
      <c r="R1197" s="123"/>
      <c r="S1197" s="123"/>
      <c r="T1197" s="123"/>
      <c r="U1197" s="123"/>
      <c r="V1197" s="123"/>
      <c r="W1197" s="123"/>
      <c r="X1197" s="123"/>
      <c r="Y1197" s="125"/>
      <c r="Z1197" s="125"/>
      <c r="AA1197" s="123"/>
      <c r="AB1197" s="123"/>
      <c r="AC1197" s="123"/>
      <c r="AD1197" s="123"/>
      <c r="AE1197" s="123"/>
      <c r="AF1197" s="123"/>
      <c r="AG1197" s="123"/>
      <c r="AH1197" s="123"/>
      <c r="AI1197" s="123"/>
      <c r="AJ1197" s="123"/>
      <c r="AK1197" s="123"/>
      <c r="AL1197" s="123"/>
      <c r="AM1197" s="123"/>
      <c r="AN1197" s="123"/>
      <c r="AO1197" s="123"/>
      <c r="AP1197" s="167"/>
    </row>
    <row r="1198" spans="16:42">
      <c r="P1198" s="123"/>
      <c r="Q1198" s="124"/>
      <c r="R1198" s="123"/>
      <c r="S1198" s="123"/>
      <c r="T1198" s="123"/>
      <c r="U1198" s="123"/>
      <c r="V1198" s="123"/>
      <c r="W1198" s="123"/>
      <c r="X1198" s="123"/>
      <c r="Y1198" s="125"/>
      <c r="Z1198" s="125"/>
      <c r="AA1198" s="123"/>
      <c r="AB1198" s="123"/>
      <c r="AC1198" s="123"/>
      <c r="AD1198" s="123"/>
      <c r="AE1198" s="123"/>
      <c r="AF1198" s="123"/>
      <c r="AG1198" s="123"/>
      <c r="AH1198" s="123"/>
      <c r="AI1198" s="123"/>
      <c r="AJ1198" s="123"/>
      <c r="AK1198" s="123"/>
      <c r="AL1198" s="123"/>
      <c r="AM1198" s="123"/>
      <c r="AN1198" s="123"/>
      <c r="AO1198" s="123"/>
      <c r="AP1198" s="167"/>
    </row>
    <row r="1199" spans="16:42">
      <c r="P1199" s="123"/>
      <c r="Q1199" s="124"/>
      <c r="R1199" s="123"/>
      <c r="S1199" s="123"/>
      <c r="T1199" s="123"/>
      <c r="U1199" s="123"/>
      <c r="V1199" s="123"/>
      <c r="W1199" s="123"/>
      <c r="X1199" s="123"/>
      <c r="Y1199" s="125"/>
      <c r="Z1199" s="125"/>
      <c r="AA1199" s="123"/>
      <c r="AB1199" s="123"/>
      <c r="AC1199" s="123"/>
      <c r="AD1199" s="123"/>
      <c r="AE1199" s="123"/>
      <c r="AF1199" s="123"/>
      <c r="AG1199" s="123"/>
      <c r="AH1199" s="123"/>
      <c r="AI1199" s="123"/>
      <c r="AJ1199" s="123"/>
      <c r="AK1199" s="123"/>
      <c r="AL1199" s="123"/>
      <c r="AM1199" s="123"/>
      <c r="AN1199" s="123"/>
      <c r="AO1199" s="123"/>
      <c r="AP1199" s="167"/>
    </row>
    <row r="1200" spans="16:42">
      <c r="P1200" s="123"/>
      <c r="Q1200" s="124"/>
      <c r="R1200" s="123"/>
      <c r="S1200" s="123"/>
      <c r="T1200" s="123"/>
      <c r="U1200" s="123"/>
      <c r="V1200" s="123"/>
      <c r="W1200" s="123"/>
      <c r="X1200" s="123"/>
      <c r="Y1200" s="125"/>
      <c r="Z1200" s="125"/>
      <c r="AA1200" s="123"/>
      <c r="AB1200" s="123"/>
      <c r="AC1200" s="123"/>
      <c r="AD1200" s="123"/>
      <c r="AE1200" s="123"/>
      <c r="AF1200" s="123"/>
      <c r="AG1200" s="123"/>
      <c r="AH1200" s="123"/>
      <c r="AI1200" s="123"/>
      <c r="AJ1200" s="123"/>
      <c r="AK1200" s="123"/>
      <c r="AL1200" s="123"/>
      <c r="AM1200" s="123"/>
      <c r="AN1200" s="123"/>
      <c r="AO1200" s="123"/>
      <c r="AP1200" s="167"/>
    </row>
    <row r="1201" spans="16:42">
      <c r="P1201" s="123"/>
      <c r="Q1201" s="124"/>
      <c r="R1201" s="123"/>
      <c r="S1201" s="123"/>
      <c r="T1201" s="123"/>
      <c r="U1201" s="123"/>
      <c r="V1201" s="123"/>
      <c r="W1201" s="123"/>
      <c r="X1201" s="123"/>
      <c r="Y1201" s="125"/>
      <c r="Z1201" s="125"/>
      <c r="AA1201" s="123"/>
      <c r="AB1201" s="123"/>
      <c r="AC1201" s="123"/>
      <c r="AD1201" s="123"/>
      <c r="AE1201" s="123"/>
      <c r="AF1201" s="123"/>
      <c r="AG1201" s="123"/>
      <c r="AH1201" s="123"/>
      <c r="AI1201" s="123"/>
      <c r="AJ1201" s="123"/>
      <c r="AK1201" s="123"/>
      <c r="AL1201" s="123"/>
      <c r="AM1201" s="123"/>
      <c r="AN1201" s="123"/>
      <c r="AO1201" s="123"/>
      <c r="AP1201" s="167"/>
    </row>
    <row r="1202" spans="16:42">
      <c r="P1202" s="123"/>
      <c r="Q1202" s="124"/>
      <c r="R1202" s="123"/>
      <c r="S1202" s="123"/>
      <c r="T1202" s="123"/>
      <c r="U1202" s="123"/>
      <c r="V1202" s="123"/>
      <c r="W1202" s="123"/>
      <c r="X1202" s="123"/>
      <c r="Y1202" s="125"/>
      <c r="Z1202" s="125"/>
      <c r="AA1202" s="123"/>
      <c r="AB1202" s="123"/>
      <c r="AC1202" s="123"/>
      <c r="AD1202" s="123"/>
      <c r="AE1202" s="123"/>
      <c r="AF1202" s="123"/>
      <c r="AG1202" s="123"/>
      <c r="AH1202" s="123"/>
      <c r="AI1202" s="123"/>
      <c r="AJ1202" s="123"/>
      <c r="AK1202" s="123"/>
      <c r="AL1202" s="123"/>
      <c r="AM1202" s="123"/>
      <c r="AN1202" s="123"/>
      <c r="AO1202" s="123"/>
      <c r="AP1202" s="167"/>
    </row>
    <row r="1203" spans="16:42">
      <c r="P1203" s="123"/>
      <c r="Q1203" s="124"/>
      <c r="R1203" s="123"/>
      <c r="S1203" s="123"/>
      <c r="T1203" s="123"/>
      <c r="U1203" s="123"/>
      <c r="V1203" s="123"/>
      <c r="W1203" s="123"/>
      <c r="X1203" s="123"/>
      <c r="Y1203" s="125"/>
      <c r="Z1203" s="125"/>
      <c r="AA1203" s="123"/>
      <c r="AB1203" s="123"/>
      <c r="AC1203" s="123"/>
      <c r="AD1203" s="123"/>
      <c r="AE1203" s="123"/>
      <c r="AF1203" s="123"/>
      <c r="AG1203" s="123"/>
      <c r="AH1203" s="123"/>
      <c r="AI1203" s="123"/>
      <c r="AJ1203" s="123"/>
      <c r="AK1203" s="123"/>
      <c r="AL1203" s="123"/>
      <c r="AM1203" s="123"/>
      <c r="AN1203" s="123"/>
      <c r="AO1203" s="123"/>
      <c r="AP1203" s="167"/>
    </row>
    <row r="1204" spans="16:42">
      <c r="P1204" s="123"/>
      <c r="Q1204" s="124"/>
      <c r="R1204" s="123"/>
      <c r="S1204" s="123"/>
      <c r="T1204" s="123"/>
      <c r="U1204" s="123"/>
      <c r="V1204" s="123"/>
      <c r="W1204" s="123"/>
      <c r="X1204" s="123"/>
      <c r="Y1204" s="125"/>
      <c r="Z1204" s="125"/>
      <c r="AA1204" s="123"/>
      <c r="AB1204" s="123"/>
      <c r="AC1204" s="123"/>
      <c r="AD1204" s="123"/>
      <c r="AE1204" s="123"/>
      <c r="AF1204" s="123"/>
      <c r="AG1204" s="123"/>
      <c r="AH1204" s="123"/>
      <c r="AI1204" s="123"/>
      <c r="AJ1204" s="123"/>
      <c r="AK1204" s="123"/>
      <c r="AL1204" s="123"/>
      <c r="AM1204" s="123"/>
      <c r="AN1204" s="123"/>
      <c r="AO1204" s="123"/>
      <c r="AP1204" s="167"/>
    </row>
    <row r="1205" spans="16:42">
      <c r="P1205" s="123"/>
      <c r="Q1205" s="124"/>
      <c r="R1205" s="123"/>
      <c r="S1205" s="123"/>
      <c r="T1205" s="123"/>
      <c r="U1205" s="123"/>
      <c r="V1205" s="123"/>
      <c r="W1205" s="123"/>
      <c r="X1205" s="123"/>
      <c r="Y1205" s="125"/>
      <c r="Z1205" s="125"/>
      <c r="AA1205" s="123"/>
      <c r="AB1205" s="123"/>
      <c r="AC1205" s="123"/>
      <c r="AD1205" s="123"/>
      <c r="AE1205" s="123"/>
      <c r="AF1205" s="123"/>
      <c r="AG1205" s="123"/>
      <c r="AH1205" s="123"/>
      <c r="AI1205" s="123"/>
      <c r="AJ1205" s="123"/>
      <c r="AK1205" s="123"/>
      <c r="AL1205" s="123"/>
      <c r="AM1205" s="123"/>
      <c r="AN1205" s="123"/>
      <c r="AO1205" s="123"/>
      <c r="AP1205" s="167"/>
    </row>
    <row r="1206" spans="16:42">
      <c r="P1206" s="123"/>
      <c r="Q1206" s="124"/>
      <c r="R1206" s="123"/>
      <c r="S1206" s="123"/>
      <c r="T1206" s="123"/>
      <c r="U1206" s="123"/>
      <c r="V1206" s="123"/>
      <c r="W1206" s="123"/>
      <c r="X1206" s="123"/>
      <c r="Y1206" s="125"/>
      <c r="Z1206" s="125"/>
      <c r="AA1206" s="123"/>
      <c r="AB1206" s="123"/>
      <c r="AC1206" s="123"/>
      <c r="AD1206" s="123"/>
      <c r="AE1206" s="123"/>
      <c r="AF1206" s="123"/>
      <c r="AG1206" s="123"/>
      <c r="AH1206" s="123"/>
      <c r="AI1206" s="123"/>
      <c r="AJ1206" s="123"/>
      <c r="AK1206" s="123"/>
      <c r="AL1206" s="123"/>
      <c r="AM1206" s="123"/>
      <c r="AN1206" s="123"/>
      <c r="AO1206" s="123"/>
      <c r="AP1206" s="167"/>
    </row>
    <row r="1207" spans="16:42">
      <c r="P1207" s="123"/>
      <c r="Q1207" s="124"/>
      <c r="R1207" s="123"/>
      <c r="S1207" s="123"/>
      <c r="T1207" s="123"/>
      <c r="U1207" s="123"/>
      <c r="V1207" s="123"/>
      <c r="W1207" s="123"/>
      <c r="X1207" s="123"/>
      <c r="Y1207" s="125"/>
      <c r="Z1207" s="125"/>
      <c r="AA1207" s="123"/>
      <c r="AB1207" s="123"/>
      <c r="AC1207" s="123"/>
      <c r="AD1207" s="123"/>
      <c r="AE1207" s="123"/>
      <c r="AF1207" s="123"/>
      <c r="AG1207" s="123"/>
      <c r="AH1207" s="123"/>
      <c r="AI1207" s="123"/>
      <c r="AJ1207" s="123"/>
      <c r="AK1207" s="123"/>
      <c r="AL1207" s="123"/>
      <c r="AM1207" s="123"/>
      <c r="AN1207" s="123"/>
      <c r="AO1207" s="123"/>
      <c r="AP1207" s="167"/>
    </row>
    <row r="1208" spans="16:42">
      <c r="P1208" s="123"/>
      <c r="Q1208" s="124"/>
      <c r="R1208" s="123"/>
      <c r="S1208" s="123"/>
      <c r="T1208" s="123"/>
      <c r="U1208" s="123"/>
      <c r="V1208" s="123"/>
      <c r="W1208" s="123"/>
      <c r="X1208" s="123"/>
      <c r="Y1208" s="125"/>
      <c r="Z1208" s="125"/>
      <c r="AA1208" s="123"/>
      <c r="AB1208" s="123"/>
      <c r="AC1208" s="123"/>
      <c r="AD1208" s="123"/>
      <c r="AE1208" s="123"/>
      <c r="AF1208" s="123"/>
      <c r="AG1208" s="123"/>
      <c r="AH1208" s="123"/>
      <c r="AI1208" s="123"/>
      <c r="AJ1208" s="123"/>
      <c r="AK1208" s="123"/>
      <c r="AL1208" s="123"/>
      <c r="AM1208" s="123"/>
      <c r="AN1208" s="123"/>
      <c r="AO1208" s="123"/>
      <c r="AP1208" s="167"/>
    </row>
    <row r="1209" spans="16:42">
      <c r="P1209" s="123"/>
      <c r="Q1209" s="124"/>
      <c r="R1209" s="123"/>
      <c r="S1209" s="123"/>
      <c r="T1209" s="123"/>
      <c r="U1209" s="123"/>
      <c r="V1209" s="123"/>
      <c r="W1209" s="123"/>
      <c r="X1209" s="123"/>
      <c r="Y1209" s="125"/>
      <c r="Z1209" s="125"/>
      <c r="AA1209" s="123"/>
      <c r="AB1209" s="123"/>
      <c r="AC1209" s="123"/>
      <c r="AD1209" s="123"/>
      <c r="AE1209" s="123"/>
      <c r="AF1209" s="123"/>
      <c r="AG1209" s="123"/>
      <c r="AH1209" s="123"/>
      <c r="AI1209" s="123"/>
      <c r="AJ1209" s="123"/>
      <c r="AK1209" s="123"/>
      <c r="AL1209" s="123"/>
      <c r="AM1209" s="123"/>
      <c r="AN1209" s="123"/>
      <c r="AO1209" s="123"/>
      <c r="AP1209" s="167"/>
    </row>
    <row r="1210" spans="16:42">
      <c r="P1210" s="123"/>
      <c r="Q1210" s="124"/>
      <c r="R1210" s="123"/>
      <c r="S1210" s="123"/>
      <c r="T1210" s="123"/>
      <c r="U1210" s="123"/>
      <c r="V1210" s="123"/>
      <c r="W1210" s="123"/>
      <c r="X1210" s="123"/>
      <c r="Y1210" s="125"/>
      <c r="Z1210" s="125"/>
      <c r="AA1210" s="123"/>
      <c r="AB1210" s="123"/>
      <c r="AC1210" s="123"/>
      <c r="AD1210" s="123"/>
      <c r="AE1210" s="123"/>
      <c r="AF1210" s="123"/>
      <c r="AG1210" s="123"/>
      <c r="AH1210" s="123"/>
      <c r="AI1210" s="123"/>
      <c r="AJ1210" s="123"/>
      <c r="AK1210" s="123"/>
      <c r="AL1210" s="123"/>
      <c r="AM1210" s="123"/>
      <c r="AN1210" s="123"/>
      <c r="AO1210" s="123"/>
      <c r="AP1210" s="167"/>
    </row>
    <row r="1211" spans="16:42">
      <c r="P1211" s="123"/>
      <c r="Q1211" s="124"/>
      <c r="R1211" s="123"/>
      <c r="S1211" s="123"/>
      <c r="T1211" s="123"/>
      <c r="U1211" s="123"/>
      <c r="V1211" s="123"/>
      <c r="W1211" s="123"/>
      <c r="X1211" s="123"/>
      <c r="Y1211" s="125"/>
      <c r="Z1211" s="125"/>
      <c r="AA1211" s="123"/>
      <c r="AB1211" s="123"/>
      <c r="AC1211" s="123"/>
      <c r="AD1211" s="123"/>
      <c r="AE1211" s="123"/>
      <c r="AF1211" s="123"/>
      <c r="AG1211" s="123"/>
      <c r="AH1211" s="123"/>
      <c r="AI1211" s="123"/>
      <c r="AJ1211" s="123"/>
      <c r="AK1211" s="123"/>
      <c r="AL1211" s="123"/>
      <c r="AM1211" s="123"/>
      <c r="AN1211" s="123"/>
      <c r="AO1211" s="123"/>
      <c r="AP1211" s="167"/>
    </row>
    <row r="1212" spans="16:42">
      <c r="P1212" s="123"/>
      <c r="Q1212" s="124"/>
      <c r="R1212" s="123"/>
      <c r="S1212" s="123"/>
      <c r="T1212" s="123"/>
      <c r="U1212" s="123"/>
      <c r="V1212" s="123"/>
      <c r="W1212" s="123"/>
      <c r="X1212" s="123"/>
      <c r="Y1212" s="125"/>
      <c r="Z1212" s="125"/>
      <c r="AA1212" s="123"/>
      <c r="AB1212" s="123"/>
      <c r="AC1212" s="123"/>
      <c r="AD1212" s="123"/>
      <c r="AE1212" s="123"/>
      <c r="AF1212" s="123"/>
      <c r="AG1212" s="123"/>
      <c r="AH1212" s="123"/>
      <c r="AI1212" s="123"/>
      <c r="AJ1212" s="123"/>
      <c r="AK1212" s="123"/>
      <c r="AL1212" s="123"/>
      <c r="AM1212" s="123"/>
      <c r="AN1212" s="123"/>
      <c r="AO1212" s="123"/>
      <c r="AP1212" s="167"/>
    </row>
    <row r="1213" spans="16:42">
      <c r="P1213" s="123"/>
      <c r="Q1213" s="124"/>
      <c r="R1213" s="123"/>
      <c r="S1213" s="123"/>
      <c r="T1213" s="123"/>
      <c r="U1213" s="123"/>
      <c r="V1213" s="123"/>
      <c r="W1213" s="123"/>
      <c r="X1213" s="123"/>
      <c r="Y1213" s="125"/>
      <c r="Z1213" s="125"/>
      <c r="AA1213" s="123"/>
      <c r="AB1213" s="123"/>
      <c r="AC1213" s="123"/>
      <c r="AD1213" s="123"/>
      <c r="AE1213" s="123"/>
      <c r="AF1213" s="123"/>
      <c r="AG1213" s="123"/>
      <c r="AH1213" s="123"/>
      <c r="AI1213" s="123"/>
      <c r="AJ1213" s="123"/>
      <c r="AK1213" s="123"/>
      <c r="AL1213" s="123"/>
      <c r="AM1213" s="123"/>
      <c r="AN1213" s="123"/>
      <c r="AO1213" s="123"/>
      <c r="AP1213" s="167"/>
    </row>
    <row r="1214" spans="16:42">
      <c r="P1214" s="123"/>
      <c r="Q1214" s="124"/>
      <c r="R1214" s="123"/>
      <c r="S1214" s="123"/>
      <c r="T1214" s="123"/>
      <c r="U1214" s="123"/>
      <c r="V1214" s="123"/>
      <c r="W1214" s="123"/>
      <c r="X1214" s="123"/>
      <c r="Y1214" s="125"/>
      <c r="Z1214" s="125"/>
      <c r="AA1214" s="123"/>
      <c r="AB1214" s="123"/>
      <c r="AC1214" s="123"/>
      <c r="AD1214" s="123"/>
      <c r="AE1214" s="123"/>
      <c r="AF1214" s="123"/>
      <c r="AG1214" s="123"/>
      <c r="AH1214" s="123"/>
      <c r="AI1214" s="123"/>
      <c r="AJ1214" s="123"/>
      <c r="AK1214" s="123"/>
      <c r="AL1214" s="123"/>
      <c r="AM1214" s="123"/>
      <c r="AN1214" s="123"/>
      <c r="AO1214" s="123"/>
      <c r="AP1214" s="167"/>
    </row>
    <row r="1215" spans="16:42">
      <c r="P1215" s="123"/>
      <c r="Q1215" s="124"/>
      <c r="R1215" s="123"/>
      <c r="S1215" s="123"/>
      <c r="T1215" s="123"/>
      <c r="U1215" s="123"/>
      <c r="V1215" s="123"/>
      <c r="W1215" s="123"/>
      <c r="X1215" s="123"/>
      <c r="Y1215" s="125"/>
      <c r="Z1215" s="125"/>
      <c r="AA1215" s="123"/>
      <c r="AB1215" s="123"/>
      <c r="AC1215" s="123"/>
      <c r="AD1215" s="123"/>
      <c r="AE1215" s="123"/>
      <c r="AF1215" s="123"/>
      <c r="AG1215" s="123"/>
      <c r="AH1215" s="123"/>
      <c r="AI1215" s="123"/>
      <c r="AJ1215" s="123"/>
      <c r="AK1215" s="123"/>
      <c r="AL1215" s="123"/>
      <c r="AM1215" s="123"/>
      <c r="AN1215" s="123"/>
      <c r="AO1215" s="123"/>
      <c r="AP1215" s="167"/>
    </row>
    <row r="1216" spans="16:42">
      <c r="P1216" s="123"/>
      <c r="Q1216" s="124"/>
      <c r="R1216" s="123"/>
      <c r="S1216" s="123"/>
      <c r="T1216" s="123"/>
      <c r="U1216" s="123"/>
      <c r="V1216" s="123"/>
      <c r="W1216" s="123"/>
      <c r="X1216" s="123"/>
      <c r="Y1216" s="125"/>
      <c r="Z1216" s="125"/>
      <c r="AA1216" s="123"/>
      <c r="AB1216" s="123"/>
      <c r="AC1216" s="123"/>
      <c r="AD1216" s="123"/>
      <c r="AE1216" s="123"/>
      <c r="AF1216" s="123"/>
      <c r="AG1216" s="123"/>
      <c r="AH1216" s="123"/>
      <c r="AI1216" s="123"/>
      <c r="AJ1216" s="123"/>
      <c r="AK1216" s="123"/>
      <c r="AL1216" s="123"/>
      <c r="AM1216" s="123"/>
      <c r="AN1216" s="123"/>
      <c r="AO1216" s="123"/>
      <c r="AP1216" s="167"/>
    </row>
    <row r="1217" spans="16:42">
      <c r="P1217" s="123"/>
      <c r="Q1217" s="124"/>
      <c r="R1217" s="123"/>
      <c r="S1217" s="123"/>
      <c r="T1217" s="123"/>
      <c r="U1217" s="123"/>
      <c r="V1217" s="123"/>
      <c r="W1217" s="123"/>
      <c r="X1217" s="123"/>
      <c r="Y1217" s="125"/>
      <c r="Z1217" s="125"/>
      <c r="AA1217" s="123"/>
      <c r="AB1217" s="123"/>
      <c r="AC1217" s="123"/>
      <c r="AD1217" s="123"/>
      <c r="AE1217" s="123"/>
      <c r="AF1217" s="123"/>
      <c r="AG1217" s="123"/>
      <c r="AH1217" s="123"/>
      <c r="AI1217" s="123"/>
      <c r="AJ1217" s="123"/>
      <c r="AK1217" s="123"/>
      <c r="AL1217" s="123"/>
      <c r="AM1217" s="123"/>
      <c r="AN1217" s="123"/>
      <c r="AO1217" s="123"/>
      <c r="AP1217" s="167"/>
    </row>
    <row r="1218" spans="16:42">
      <c r="P1218" s="123"/>
      <c r="Q1218" s="124"/>
      <c r="R1218" s="123"/>
      <c r="S1218" s="123"/>
      <c r="T1218" s="123"/>
      <c r="U1218" s="123"/>
      <c r="V1218" s="123"/>
      <c r="W1218" s="123"/>
      <c r="X1218" s="123"/>
      <c r="Y1218" s="125"/>
      <c r="Z1218" s="125"/>
      <c r="AA1218" s="123"/>
      <c r="AB1218" s="123"/>
      <c r="AC1218" s="123"/>
      <c r="AD1218" s="123"/>
      <c r="AE1218" s="123"/>
      <c r="AF1218" s="123"/>
      <c r="AG1218" s="123"/>
      <c r="AH1218" s="123"/>
      <c r="AI1218" s="123"/>
      <c r="AJ1218" s="123"/>
      <c r="AK1218" s="123"/>
      <c r="AL1218" s="123"/>
      <c r="AM1218" s="123"/>
      <c r="AN1218" s="123"/>
      <c r="AO1218" s="123"/>
      <c r="AP1218" s="167"/>
    </row>
    <row r="1219" spans="16:42">
      <c r="P1219" s="123"/>
      <c r="Q1219" s="124"/>
      <c r="R1219" s="123"/>
      <c r="S1219" s="123"/>
      <c r="T1219" s="123"/>
      <c r="U1219" s="123"/>
      <c r="V1219" s="123"/>
      <c r="W1219" s="123"/>
      <c r="X1219" s="123"/>
      <c r="Y1219" s="125"/>
      <c r="Z1219" s="125"/>
      <c r="AA1219" s="123"/>
      <c r="AB1219" s="123"/>
      <c r="AC1219" s="123"/>
      <c r="AD1219" s="123"/>
      <c r="AE1219" s="123"/>
      <c r="AF1219" s="123"/>
      <c r="AG1219" s="123"/>
      <c r="AH1219" s="123"/>
      <c r="AI1219" s="123"/>
      <c r="AJ1219" s="123"/>
      <c r="AK1219" s="123"/>
      <c r="AL1219" s="123"/>
      <c r="AM1219" s="123"/>
      <c r="AN1219" s="123"/>
      <c r="AO1219" s="123"/>
      <c r="AP1219" s="167"/>
    </row>
    <row r="1220" spans="16:42">
      <c r="P1220" s="123"/>
      <c r="Q1220" s="124"/>
      <c r="R1220" s="123"/>
      <c r="S1220" s="123"/>
      <c r="T1220" s="123"/>
      <c r="U1220" s="123"/>
      <c r="V1220" s="123"/>
      <c r="W1220" s="123"/>
      <c r="X1220" s="123"/>
      <c r="Y1220" s="125"/>
      <c r="Z1220" s="125"/>
      <c r="AA1220" s="123"/>
      <c r="AB1220" s="123"/>
      <c r="AC1220" s="123"/>
      <c r="AD1220" s="123"/>
      <c r="AE1220" s="123"/>
      <c r="AF1220" s="123"/>
      <c r="AG1220" s="123"/>
      <c r="AH1220" s="123"/>
      <c r="AI1220" s="123"/>
      <c r="AJ1220" s="123"/>
      <c r="AK1220" s="123"/>
      <c r="AL1220" s="123"/>
      <c r="AM1220" s="123"/>
      <c r="AN1220" s="123"/>
      <c r="AO1220" s="123"/>
      <c r="AP1220" s="167"/>
    </row>
    <row r="1221" spans="16:42">
      <c r="P1221" s="123"/>
      <c r="Q1221" s="124"/>
      <c r="R1221" s="123"/>
      <c r="S1221" s="123"/>
      <c r="T1221" s="123"/>
      <c r="U1221" s="123"/>
      <c r="V1221" s="123"/>
      <c r="W1221" s="123"/>
      <c r="X1221" s="123"/>
      <c r="Y1221" s="125"/>
      <c r="Z1221" s="125"/>
      <c r="AA1221" s="123"/>
      <c r="AB1221" s="123"/>
      <c r="AC1221" s="123"/>
      <c r="AD1221" s="123"/>
      <c r="AE1221" s="123"/>
      <c r="AF1221" s="123"/>
      <c r="AG1221" s="123"/>
      <c r="AH1221" s="123"/>
      <c r="AI1221" s="123"/>
      <c r="AJ1221" s="123"/>
      <c r="AK1221" s="123"/>
      <c r="AL1221" s="123"/>
      <c r="AM1221" s="123"/>
      <c r="AN1221" s="123"/>
      <c r="AO1221" s="123"/>
      <c r="AP1221" s="167"/>
    </row>
    <row r="1222" spans="16:42">
      <c r="P1222" s="123"/>
      <c r="Q1222" s="124"/>
      <c r="R1222" s="123"/>
      <c r="S1222" s="123"/>
      <c r="T1222" s="123"/>
      <c r="U1222" s="123"/>
      <c r="V1222" s="123"/>
      <c r="W1222" s="123"/>
      <c r="X1222" s="123"/>
      <c r="Y1222" s="125"/>
      <c r="Z1222" s="125"/>
      <c r="AA1222" s="123"/>
      <c r="AB1222" s="123"/>
      <c r="AC1222" s="123"/>
      <c r="AD1222" s="123"/>
      <c r="AE1222" s="123"/>
      <c r="AF1222" s="123"/>
      <c r="AG1222" s="123"/>
      <c r="AH1222" s="123"/>
      <c r="AI1222" s="123"/>
      <c r="AJ1222" s="123"/>
      <c r="AK1222" s="123"/>
      <c r="AL1222" s="123"/>
      <c r="AM1222" s="123"/>
      <c r="AN1222" s="123"/>
      <c r="AO1222" s="123"/>
      <c r="AP1222" s="167"/>
    </row>
    <row r="1223" spans="16:42">
      <c r="P1223" s="123"/>
      <c r="Q1223" s="124"/>
      <c r="R1223" s="123"/>
      <c r="S1223" s="123"/>
      <c r="T1223" s="123"/>
      <c r="U1223" s="123"/>
      <c r="V1223" s="123"/>
      <c r="W1223" s="123"/>
      <c r="X1223" s="123"/>
      <c r="Y1223" s="125"/>
      <c r="Z1223" s="125"/>
      <c r="AA1223" s="123"/>
      <c r="AB1223" s="123"/>
      <c r="AC1223" s="123"/>
      <c r="AD1223" s="123"/>
      <c r="AE1223" s="123"/>
      <c r="AF1223" s="123"/>
      <c r="AG1223" s="123"/>
      <c r="AH1223" s="123"/>
      <c r="AI1223" s="123"/>
      <c r="AJ1223" s="123"/>
      <c r="AK1223" s="123"/>
      <c r="AL1223" s="123"/>
      <c r="AM1223" s="123"/>
      <c r="AN1223" s="123"/>
      <c r="AO1223" s="123"/>
      <c r="AP1223" s="167"/>
    </row>
    <row r="1224" spans="16:42">
      <c r="P1224" s="123"/>
      <c r="Q1224" s="124"/>
      <c r="R1224" s="123"/>
      <c r="S1224" s="123"/>
      <c r="T1224" s="123"/>
      <c r="U1224" s="123"/>
      <c r="V1224" s="123"/>
      <c r="W1224" s="123"/>
      <c r="X1224" s="123"/>
      <c r="Y1224" s="125"/>
      <c r="Z1224" s="125"/>
      <c r="AA1224" s="123"/>
      <c r="AB1224" s="123"/>
      <c r="AC1224" s="123"/>
      <c r="AD1224" s="123"/>
      <c r="AE1224" s="123"/>
      <c r="AF1224" s="123"/>
      <c r="AG1224" s="123"/>
      <c r="AH1224" s="123"/>
      <c r="AI1224" s="123"/>
      <c r="AJ1224" s="123"/>
      <c r="AK1224" s="123"/>
      <c r="AL1224" s="123"/>
      <c r="AM1224" s="123"/>
      <c r="AN1224" s="123"/>
      <c r="AO1224" s="123"/>
      <c r="AP1224" s="167"/>
    </row>
    <row r="1225" spans="16:42">
      <c r="P1225" s="123"/>
      <c r="Q1225" s="124"/>
      <c r="R1225" s="123"/>
      <c r="S1225" s="123"/>
      <c r="T1225" s="123"/>
      <c r="U1225" s="123"/>
      <c r="V1225" s="123"/>
      <c r="W1225" s="123"/>
      <c r="X1225" s="123"/>
      <c r="Y1225" s="125"/>
      <c r="Z1225" s="125"/>
      <c r="AA1225" s="123"/>
      <c r="AB1225" s="123"/>
      <c r="AC1225" s="123"/>
      <c r="AD1225" s="123"/>
      <c r="AE1225" s="123"/>
      <c r="AF1225" s="123"/>
      <c r="AG1225" s="123"/>
      <c r="AH1225" s="123"/>
      <c r="AI1225" s="123"/>
      <c r="AJ1225" s="123"/>
      <c r="AK1225" s="123"/>
      <c r="AL1225" s="123"/>
      <c r="AM1225" s="123"/>
      <c r="AN1225" s="123"/>
      <c r="AO1225" s="123"/>
      <c r="AP1225" s="167"/>
    </row>
    <row r="1226" spans="16:42">
      <c r="P1226" s="123"/>
      <c r="Q1226" s="124"/>
      <c r="R1226" s="123"/>
      <c r="S1226" s="123"/>
      <c r="T1226" s="123"/>
      <c r="U1226" s="123"/>
      <c r="V1226" s="123"/>
      <c r="W1226" s="123"/>
      <c r="X1226" s="123"/>
      <c r="Y1226" s="125"/>
      <c r="Z1226" s="125"/>
      <c r="AA1226" s="123"/>
      <c r="AB1226" s="123"/>
      <c r="AC1226" s="123"/>
      <c r="AD1226" s="123"/>
      <c r="AE1226" s="123"/>
      <c r="AF1226" s="123"/>
      <c r="AG1226" s="123"/>
      <c r="AH1226" s="123"/>
      <c r="AI1226" s="123"/>
      <c r="AJ1226" s="123"/>
      <c r="AK1226" s="123"/>
      <c r="AL1226" s="123"/>
      <c r="AM1226" s="123"/>
      <c r="AN1226" s="123"/>
      <c r="AO1226" s="123"/>
      <c r="AP1226" s="167"/>
    </row>
    <row r="1227" spans="16:42">
      <c r="P1227" s="123"/>
      <c r="Q1227" s="124"/>
      <c r="R1227" s="123"/>
      <c r="S1227" s="123"/>
      <c r="T1227" s="123"/>
      <c r="U1227" s="123"/>
      <c r="V1227" s="123"/>
      <c r="W1227" s="123"/>
      <c r="X1227" s="123"/>
      <c r="Y1227" s="125"/>
      <c r="Z1227" s="125"/>
      <c r="AA1227" s="123"/>
      <c r="AB1227" s="123"/>
      <c r="AC1227" s="123"/>
      <c r="AD1227" s="123"/>
      <c r="AE1227" s="123"/>
      <c r="AF1227" s="123"/>
      <c r="AG1227" s="123"/>
      <c r="AH1227" s="123"/>
      <c r="AI1227" s="123"/>
      <c r="AJ1227" s="123"/>
      <c r="AK1227" s="123"/>
      <c r="AL1227" s="123"/>
      <c r="AM1227" s="123"/>
      <c r="AN1227" s="123"/>
      <c r="AO1227" s="123"/>
      <c r="AP1227" s="167"/>
    </row>
    <row r="1228" spans="16:42">
      <c r="P1228" s="123"/>
      <c r="Q1228" s="124"/>
      <c r="R1228" s="123"/>
      <c r="S1228" s="123"/>
      <c r="T1228" s="123"/>
      <c r="U1228" s="123"/>
      <c r="V1228" s="123"/>
      <c r="W1228" s="123"/>
      <c r="X1228" s="123"/>
      <c r="Y1228" s="125"/>
      <c r="Z1228" s="125"/>
      <c r="AA1228" s="123"/>
      <c r="AB1228" s="123"/>
      <c r="AC1228" s="123"/>
      <c r="AD1228" s="123"/>
      <c r="AE1228" s="123"/>
      <c r="AF1228" s="123"/>
      <c r="AG1228" s="123"/>
      <c r="AH1228" s="123"/>
      <c r="AI1228" s="123"/>
      <c r="AJ1228" s="123"/>
      <c r="AK1228" s="123"/>
      <c r="AL1228" s="123"/>
      <c r="AM1228" s="123"/>
      <c r="AN1228" s="123"/>
      <c r="AO1228" s="123"/>
      <c r="AP1228" s="167"/>
    </row>
    <row r="1229" spans="16:42">
      <c r="P1229" s="123"/>
      <c r="Q1229" s="124"/>
      <c r="R1229" s="123"/>
      <c r="S1229" s="123"/>
      <c r="T1229" s="123"/>
      <c r="U1229" s="123"/>
      <c r="V1229" s="123"/>
      <c r="W1229" s="123"/>
      <c r="X1229" s="123"/>
      <c r="Y1229" s="125"/>
      <c r="Z1229" s="125"/>
      <c r="AA1229" s="123"/>
      <c r="AB1229" s="123"/>
      <c r="AC1229" s="123"/>
      <c r="AD1229" s="123"/>
      <c r="AE1229" s="123"/>
      <c r="AF1229" s="123"/>
      <c r="AG1229" s="123"/>
      <c r="AH1229" s="123"/>
      <c r="AI1229" s="123"/>
      <c r="AJ1229" s="123"/>
      <c r="AK1229" s="123"/>
      <c r="AL1229" s="123"/>
      <c r="AM1229" s="123"/>
      <c r="AN1229" s="123"/>
      <c r="AO1229" s="123"/>
      <c r="AP1229" s="167"/>
    </row>
    <row r="1230" spans="16:42">
      <c r="P1230" s="123"/>
      <c r="Q1230" s="124"/>
      <c r="R1230" s="123"/>
      <c r="S1230" s="123"/>
      <c r="T1230" s="123"/>
      <c r="U1230" s="123"/>
      <c r="V1230" s="123"/>
      <c r="W1230" s="123"/>
      <c r="X1230" s="123"/>
      <c r="Y1230" s="125"/>
      <c r="Z1230" s="125"/>
      <c r="AA1230" s="123"/>
      <c r="AB1230" s="123"/>
      <c r="AC1230" s="123"/>
      <c r="AD1230" s="123"/>
      <c r="AE1230" s="123"/>
      <c r="AF1230" s="123"/>
      <c r="AG1230" s="123"/>
      <c r="AH1230" s="123"/>
      <c r="AI1230" s="123"/>
      <c r="AJ1230" s="123"/>
      <c r="AK1230" s="123"/>
      <c r="AL1230" s="123"/>
      <c r="AM1230" s="123"/>
      <c r="AN1230" s="123"/>
      <c r="AO1230" s="123"/>
      <c r="AP1230" s="167"/>
    </row>
    <row r="1231" spans="16:42">
      <c r="P1231" s="123"/>
      <c r="Q1231" s="124"/>
      <c r="R1231" s="123"/>
      <c r="S1231" s="123"/>
      <c r="T1231" s="123"/>
      <c r="U1231" s="123"/>
      <c r="V1231" s="123"/>
      <c r="W1231" s="123"/>
      <c r="X1231" s="123"/>
      <c r="Y1231" s="125"/>
      <c r="Z1231" s="125"/>
      <c r="AA1231" s="123"/>
      <c r="AB1231" s="123"/>
      <c r="AC1231" s="123"/>
      <c r="AD1231" s="123"/>
      <c r="AE1231" s="123"/>
      <c r="AF1231" s="123"/>
      <c r="AG1231" s="123"/>
      <c r="AH1231" s="123"/>
      <c r="AI1231" s="123"/>
      <c r="AJ1231" s="123"/>
      <c r="AK1231" s="123"/>
      <c r="AL1231" s="123"/>
      <c r="AM1231" s="123"/>
      <c r="AN1231" s="123"/>
      <c r="AO1231" s="123"/>
      <c r="AP1231" s="167"/>
    </row>
    <row r="1232" spans="16:42">
      <c r="P1232" s="123"/>
      <c r="Q1232" s="124"/>
      <c r="R1232" s="123"/>
      <c r="S1232" s="123"/>
      <c r="T1232" s="123"/>
      <c r="U1232" s="123"/>
      <c r="V1232" s="123"/>
      <c r="W1232" s="123"/>
      <c r="X1232" s="123"/>
      <c r="Y1232" s="125"/>
      <c r="Z1232" s="125"/>
      <c r="AA1232" s="123"/>
      <c r="AB1232" s="123"/>
      <c r="AC1232" s="123"/>
      <c r="AD1232" s="123"/>
      <c r="AE1232" s="123"/>
      <c r="AF1232" s="123"/>
      <c r="AG1232" s="123"/>
      <c r="AH1232" s="123"/>
      <c r="AI1232" s="123"/>
      <c r="AJ1232" s="123"/>
      <c r="AK1232" s="123"/>
      <c r="AL1232" s="123"/>
      <c r="AM1232" s="123"/>
      <c r="AN1232" s="123"/>
      <c r="AO1232" s="123"/>
      <c r="AP1232" s="167"/>
    </row>
    <row r="1233" spans="16:42">
      <c r="P1233" s="123"/>
      <c r="Q1233" s="124"/>
      <c r="R1233" s="123"/>
      <c r="S1233" s="123"/>
      <c r="T1233" s="123"/>
      <c r="U1233" s="123"/>
      <c r="V1233" s="123"/>
      <c r="W1233" s="123"/>
      <c r="X1233" s="123"/>
      <c r="Y1233" s="125"/>
      <c r="Z1233" s="125"/>
      <c r="AA1233" s="123"/>
      <c r="AB1233" s="123"/>
      <c r="AC1233" s="123"/>
      <c r="AD1233" s="123"/>
      <c r="AE1233" s="123"/>
      <c r="AF1233" s="123"/>
      <c r="AG1233" s="123"/>
      <c r="AH1233" s="123"/>
      <c r="AI1233" s="123"/>
      <c r="AJ1233" s="123"/>
      <c r="AK1233" s="123"/>
      <c r="AL1233" s="123"/>
      <c r="AM1233" s="123"/>
      <c r="AN1233" s="123"/>
      <c r="AO1233" s="123"/>
      <c r="AP1233" s="167"/>
    </row>
    <row r="1234" spans="16:42">
      <c r="P1234" s="123"/>
      <c r="Q1234" s="124"/>
      <c r="R1234" s="123"/>
      <c r="S1234" s="123"/>
      <c r="T1234" s="123"/>
      <c r="U1234" s="123"/>
      <c r="V1234" s="123"/>
      <c r="W1234" s="123"/>
      <c r="X1234" s="123"/>
      <c r="Y1234" s="125"/>
      <c r="Z1234" s="125"/>
      <c r="AA1234" s="123"/>
      <c r="AB1234" s="123"/>
      <c r="AC1234" s="123"/>
      <c r="AD1234" s="123"/>
      <c r="AE1234" s="123"/>
      <c r="AF1234" s="123"/>
      <c r="AG1234" s="123"/>
      <c r="AH1234" s="123"/>
      <c r="AI1234" s="123"/>
      <c r="AJ1234" s="123"/>
      <c r="AK1234" s="123"/>
      <c r="AL1234" s="123"/>
      <c r="AM1234" s="123"/>
      <c r="AN1234" s="123"/>
      <c r="AO1234" s="123"/>
      <c r="AP1234" s="167"/>
    </row>
    <row r="1235" spans="16:42">
      <c r="P1235" s="123"/>
      <c r="Q1235" s="124"/>
      <c r="R1235" s="123"/>
      <c r="S1235" s="123"/>
      <c r="T1235" s="123"/>
      <c r="U1235" s="123"/>
      <c r="V1235" s="123"/>
      <c r="W1235" s="123"/>
      <c r="X1235" s="123"/>
      <c r="Y1235" s="125"/>
      <c r="Z1235" s="125"/>
      <c r="AA1235" s="123"/>
      <c r="AB1235" s="123"/>
      <c r="AC1235" s="123"/>
      <c r="AD1235" s="123"/>
      <c r="AE1235" s="123"/>
      <c r="AF1235" s="123"/>
      <c r="AG1235" s="123"/>
      <c r="AH1235" s="123"/>
      <c r="AI1235" s="123"/>
      <c r="AJ1235" s="123"/>
      <c r="AK1235" s="123"/>
      <c r="AL1235" s="123"/>
      <c r="AM1235" s="123"/>
      <c r="AN1235" s="123"/>
      <c r="AO1235" s="123"/>
      <c r="AP1235" s="167"/>
    </row>
    <row r="1236" spans="16:42">
      <c r="P1236" s="123"/>
      <c r="Q1236" s="124"/>
      <c r="R1236" s="123"/>
      <c r="S1236" s="123"/>
      <c r="T1236" s="123"/>
      <c r="U1236" s="123"/>
      <c r="V1236" s="123"/>
      <c r="W1236" s="123"/>
      <c r="X1236" s="123"/>
      <c r="Y1236" s="125"/>
      <c r="Z1236" s="125"/>
      <c r="AA1236" s="123"/>
      <c r="AB1236" s="123"/>
      <c r="AC1236" s="123"/>
      <c r="AD1236" s="123"/>
      <c r="AE1236" s="123"/>
      <c r="AF1236" s="123"/>
      <c r="AG1236" s="123"/>
      <c r="AH1236" s="123"/>
      <c r="AI1236" s="123"/>
      <c r="AJ1236" s="123"/>
      <c r="AK1236" s="123"/>
      <c r="AL1236" s="123"/>
      <c r="AM1236" s="123"/>
      <c r="AN1236" s="123"/>
      <c r="AO1236" s="123"/>
      <c r="AP1236" s="167"/>
    </row>
    <row r="1237" spans="16:42">
      <c r="P1237" s="123"/>
      <c r="Q1237" s="124"/>
      <c r="R1237" s="123"/>
      <c r="S1237" s="123"/>
      <c r="T1237" s="123"/>
      <c r="U1237" s="123"/>
      <c r="V1237" s="123"/>
      <c r="W1237" s="123"/>
      <c r="X1237" s="123"/>
      <c r="Y1237" s="125"/>
      <c r="Z1237" s="125"/>
      <c r="AA1237" s="123"/>
      <c r="AB1237" s="123"/>
      <c r="AC1237" s="123"/>
      <c r="AD1237" s="123"/>
      <c r="AE1237" s="123"/>
      <c r="AF1237" s="123"/>
      <c r="AG1237" s="123"/>
      <c r="AH1237" s="123"/>
      <c r="AI1237" s="123"/>
      <c r="AJ1237" s="123"/>
      <c r="AK1237" s="123"/>
      <c r="AL1237" s="123"/>
      <c r="AM1237" s="123"/>
      <c r="AN1237" s="123"/>
      <c r="AO1237" s="123"/>
      <c r="AP1237" s="167"/>
    </row>
    <row r="1238" spans="16:42">
      <c r="P1238" s="123"/>
      <c r="Q1238" s="124"/>
      <c r="R1238" s="123"/>
      <c r="S1238" s="123"/>
      <c r="T1238" s="123"/>
      <c r="U1238" s="123"/>
      <c r="V1238" s="123"/>
      <c r="W1238" s="123"/>
      <c r="X1238" s="123"/>
      <c r="Y1238" s="125"/>
      <c r="Z1238" s="125"/>
      <c r="AA1238" s="123"/>
      <c r="AB1238" s="123"/>
      <c r="AC1238" s="123"/>
      <c r="AD1238" s="123"/>
      <c r="AE1238" s="123"/>
      <c r="AF1238" s="123"/>
      <c r="AG1238" s="123"/>
      <c r="AH1238" s="123"/>
      <c r="AI1238" s="123"/>
      <c r="AJ1238" s="123"/>
      <c r="AK1238" s="123"/>
      <c r="AL1238" s="123"/>
      <c r="AM1238" s="123"/>
      <c r="AN1238" s="123"/>
      <c r="AO1238" s="123"/>
      <c r="AP1238" s="167"/>
    </row>
    <row r="1239" spans="16:42">
      <c r="P1239" s="123"/>
      <c r="Q1239" s="124"/>
      <c r="R1239" s="123"/>
      <c r="S1239" s="123"/>
      <c r="T1239" s="123"/>
      <c r="U1239" s="123"/>
      <c r="V1239" s="123"/>
      <c r="W1239" s="123"/>
      <c r="X1239" s="123"/>
      <c r="Y1239" s="125"/>
      <c r="Z1239" s="125"/>
      <c r="AA1239" s="123"/>
      <c r="AB1239" s="123"/>
      <c r="AC1239" s="123"/>
      <c r="AD1239" s="123"/>
      <c r="AE1239" s="123"/>
      <c r="AF1239" s="123"/>
      <c r="AG1239" s="123"/>
      <c r="AH1239" s="123"/>
      <c r="AI1239" s="123"/>
      <c r="AJ1239" s="123"/>
      <c r="AK1239" s="123"/>
      <c r="AL1239" s="123"/>
      <c r="AM1239" s="123"/>
      <c r="AN1239" s="123"/>
      <c r="AO1239" s="123"/>
      <c r="AP1239" s="167"/>
    </row>
    <row r="1240" spans="16:42">
      <c r="P1240" s="123"/>
      <c r="Q1240" s="124"/>
      <c r="R1240" s="123"/>
      <c r="S1240" s="123"/>
      <c r="T1240" s="123"/>
      <c r="U1240" s="123"/>
      <c r="V1240" s="123"/>
      <c r="W1240" s="123"/>
      <c r="X1240" s="123"/>
      <c r="Y1240" s="125"/>
      <c r="Z1240" s="125"/>
      <c r="AA1240" s="123"/>
      <c r="AB1240" s="123"/>
      <c r="AC1240" s="123"/>
      <c r="AD1240" s="123"/>
      <c r="AE1240" s="123"/>
      <c r="AF1240" s="123"/>
      <c r="AG1240" s="123"/>
      <c r="AH1240" s="123"/>
      <c r="AI1240" s="123"/>
      <c r="AJ1240" s="123"/>
      <c r="AK1240" s="123"/>
      <c r="AL1240" s="123"/>
      <c r="AM1240" s="123"/>
      <c r="AN1240" s="123"/>
      <c r="AO1240" s="123"/>
      <c r="AP1240" s="167"/>
    </row>
    <row r="1241" spans="16:42">
      <c r="P1241" s="123"/>
      <c r="Q1241" s="124"/>
      <c r="R1241" s="123"/>
      <c r="S1241" s="123"/>
      <c r="T1241" s="123"/>
      <c r="U1241" s="123"/>
      <c r="V1241" s="123"/>
      <c r="W1241" s="123"/>
      <c r="X1241" s="123"/>
      <c r="Y1241" s="125"/>
      <c r="Z1241" s="125"/>
      <c r="AA1241" s="123"/>
      <c r="AB1241" s="123"/>
      <c r="AC1241" s="123"/>
      <c r="AD1241" s="123"/>
      <c r="AE1241" s="123"/>
      <c r="AF1241" s="123"/>
      <c r="AG1241" s="123"/>
      <c r="AH1241" s="123"/>
      <c r="AI1241" s="123"/>
      <c r="AJ1241" s="123"/>
      <c r="AK1241" s="123"/>
      <c r="AL1241" s="123"/>
      <c r="AM1241" s="123"/>
      <c r="AN1241" s="123"/>
      <c r="AO1241" s="123"/>
      <c r="AP1241" s="167"/>
    </row>
    <row r="1242" spans="16:42">
      <c r="P1242" s="123"/>
      <c r="Q1242" s="124"/>
      <c r="R1242" s="123"/>
      <c r="S1242" s="123"/>
      <c r="T1242" s="123"/>
      <c r="U1242" s="123"/>
      <c r="V1242" s="123"/>
      <c r="W1242" s="123"/>
      <c r="X1242" s="123"/>
      <c r="Y1242" s="125"/>
      <c r="Z1242" s="125"/>
      <c r="AA1242" s="123"/>
      <c r="AB1242" s="123"/>
      <c r="AC1242" s="123"/>
      <c r="AD1242" s="123"/>
      <c r="AE1242" s="123"/>
      <c r="AF1242" s="123"/>
      <c r="AG1242" s="123"/>
      <c r="AH1242" s="123"/>
      <c r="AI1242" s="123"/>
      <c r="AJ1242" s="123"/>
      <c r="AK1242" s="123"/>
      <c r="AL1242" s="123"/>
      <c r="AM1242" s="123"/>
      <c r="AN1242" s="123"/>
      <c r="AO1242" s="123"/>
      <c r="AP1242" s="167"/>
    </row>
    <row r="1243" spans="16:42">
      <c r="P1243" s="123"/>
      <c r="Q1243" s="124"/>
      <c r="R1243" s="123"/>
      <c r="S1243" s="123"/>
      <c r="T1243" s="123"/>
      <c r="U1243" s="123"/>
      <c r="V1243" s="123"/>
      <c r="W1243" s="123"/>
      <c r="X1243" s="123"/>
      <c r="Y1243" s="125"/>
      <c r="Z1243" s="125"/>
      <c r="AA1243" s="123"/>
      <c r="AB1243" s="123"/>
      <c r="AC1243" s="123"/>
      <c r="AD1243" s="123"/>
      <c r="AE1243" s="123"/>
      <c r="AF1243" s="123"/>
      <c r="AG1243" s="123"/>
      <c r="AH1243" s="123"/>
      <c r="AI1243" s="123"/>
      <c r="AJ1243" s="123"/>
      <c r="AK1243" s="123"/>
      <c r="AL1243" s="123"/>
      <c r="AM1243" s="123"/>
      <c r="AN1243" s="123"/>
      <c r="AO1243" s="123"/>
      <c r="AP1243" s="167"/>
    </row>
    <row r="1244" spans="16:42">
      <c r="P1244" s="123"/>
      <c r="Q1244" s="124"/>
      <c r="R1244" s="123"/>
      <c r="S1244" s="123"/>
      <c r="T1244" s="123"/>
      <c r="U1244" s="123"/>
      <c r="V1244" s="123"/>
      <c r="W1244" s="123"/>
      <c r="X1244" s="123"/>
      <c r="Y1244" s="125"/>
      <c r="Z1244" s="125"/>
      <c r="AA1244" s="123"/>
      <c r="AB1244" s="123"/>
      <c r="AC1244" s="123"/>
      <c r="AD1244" s="123"/>
      <c r="AE1244" s="123"/>
      <c r="AF1244" s="123"/>
      <c r="AG1244" s="123"/>
      <c r="AH1244" s="123"/>
      <c r="AI1244" s="123"/>
      <c r="AJ1244" s="123"/>
      <c r="AK1244" s="123"/>
      <c r="AL1244" s="123"/>
      <c r="AM1244" s="123"/>
      <c r="AN1244" s="123"/>
      <c r="AO1244" s="123"/>
      <c r="AP1244" s="167"/>
    </row>
    <row r="1245" spans="16:42">
      <c r="P1245" s="123"/>
      <c r="Q1245" s="124"/>
      <c r="R1245" s="123"/>
      <c r="S1245" s="123"/>
      <c r="T1245" s="123"/>
      <c r="U1245" s="123"/>
      <c r="V1245" s="123"/>
      <c r="W1245" s="123"/>
      <c r="X1245" s="123"/>
      <c r="Y1245" s="125"/>
      <c r="Z1245" s="125"/>
      <c r="AA1245" s="123"/>
      <c r="AB1245" s="123"/>
      <c r="AC1245" s="123"/>
      <c r="AD1245" s="123"/>
      <c r="AE1245" s="123"/>
      <c r="AF1245" s="123"/>
      <c r="AG1245" s="123"/>
      <c r="AH1245" s="123"/>
      <c r="AI1245" s="123"/>
      <c r="AJ1245" s="123"/>
      <c r="AK1245" s="123"/>
      <c r="AL1245" s="123"/>
      <c r="AM1245" s="123"/>
      <c r="AN1245" s="123"/>
      <c r="AO1245" s="123"/>
      <c r="AP1245" s="167"/>
    </row>
    <row r="1246" spans="16:42">
      <c r="P1246" s="123"/>
      <c r="Q1246" s="124"/>
      <c r="R1246" s="123"/>
      <c r="S1246" s="123"/>
      <c r="T1246" s="123"/>
      <c r="U1246" s="123"/>
      <c r="V1246" s="123"/>
      <c r="W1246" s="123"/>
      <c r="X1246" s="123"/>
      <c r="Y1246" s="125"/>
      <c r="Z1246" s="125"/>
      <c r="AA1246" s="123"/>
      <c r="AB1246" s="123"/>
      <c r="AC1246" s="123"/>
      <c r="AD1246" s="123"/>
      <c r="AE1246" s="123"/>
      <c r="AF1246" s="123"/>
      <c r="AG1246" s="123"/>
      <c r="AH1246" s="123"/>
      <c r="AI1246" s="123"/>
      <c r="AJ1246" s="123"/>
      <c r="AK1246" s="123"/>
      <c r="AL1246" s="123"/>
      <c r="AM1246" s="123"/>
      <c r="AN1246" s="123"/>
      <c r="AO1246" s="123"/>
      <c r="AP1246" s="167"/>
    </row>
    <row r="1247" spans="16:42">
      <c r="P1247" s="123"/>
      <c r="Q1247" s="124"/>
      <c r="R1247" s="123"/>
      <c r="S1247" s="123"/>
      <c r="T1247" s="123"/>
      <c r="U1247" s="123"/>
      <c r="V1247" s="123"/>
      <c r="W1247" s="123"/>
      <c r="X1247" s="123"/>
      <c r="Y1247" s="125"/>
      <c r="Z1247" s="125"/>
      <c r="AA1247" s="123"/>
      <c r="AB1247" s="123"/>
      <c r="AC1247" s="123"/>
      <c r="AD1247" s="123"/>
      <c r="AE1247" s="123"/>
      <c r="AF1247" s="123"/>
      <c r="AG1247" s="123"/>
      <c r="AH1247" s="123"/>
      <c r="AI1247" s="123"/>
      <c r="AJ1247" s="123"/>
      <c r="AK1247" s="123"/>
      <c r="AL1247" s="123"/>
      <c r="AM1247" s="123"/>
      <c r="AN1247" s="123"/>
      <c r="AO1247" s="123"/>
      <c r="AP1247" s="167"/>
    </row>
    <row r="1248" spans="16:42">
      <c r="P1248" s="123"/>
      <c r="Q1248" s="124"/>
      <c r="R1248" s="123"/>
      <c r="S1248" s="123"/>
      <c r="T1248" s="123"/>
      <c r="U1248" s="123"/>
      <c r="V1248" s="123"/>
      <c r="W1248" s="123"/>
      <c r="X1248" s="123"/>
      <c r="Y1248" s="125"/>
      <c r="Z1248" s="125"/>
      <c r="AA1248" s="123"/>
      <c r="AB1248" s="123"/>
      <c r="AC1248" s="123"/>
      <c r="AD1248" s="123"/>
      <c r="AE1248" s="123"/>
      <c r="AF1248" s="123"/>
      <c r="AG1248" s="123"/>
      <c r="AH1248" s="123"/>
      <c r="AI1248" s="123"/>
      <c r="AJ1248" s="123"/>
      <c r="AK1248" s="123"/>
      <c r="AL1248" s="123"/>
      <c r="AM1248" s="123"/>
      <c r="AN1248" s="123"/>
      <c r="AO1248" s="123"/>
      <c r="AP1248" s="167"/>
    </row>
    <row r="1249" spans="16:42">
      <c r="P1249" s="123"/>
      <c r="Q1249" s="124"/>
      <c r="R1249" s="123"/>
      <c r="S1249" s="123"/>
      <c r="T1249" s="123"/>
      <c r="U1249" s="123"/>
      <c r="V1249" s="123"/>
      <c r="W1249" s="123"/>
      <c r="X1249" s="123"/>
      <c r="Y1249" s="125"/>
      <c r="Z1249" s="125"/>
      <c r="AA1249" s="123"/>
      <c r="AB1249" s="123"/>
      <c r="AC1249" s="123"/>
      <c r="AD1249" s="123"/>
      <c r="AE1249" s="123"/>
      <c r="AF1249" s="123"/>
      <c r="AG1249" s="123"/>
      <c r="AH1249" s="123"/>
      <c r="AI1249" s="123"/>
      <c r="AJ1249" s="123"/>
      <c r="AK1249" s="123"/>
      <c r="AL1249" s="123"/>
      <c r="AM1249" s="123"/>
      <c r="AN1249" s="123"/>
      <c r="AO1249" s="123"/>
      <c r="AP1249" s="167"/>
    </row>
    <row r="1250" spans="16:42">
      <c r="P1250" s="123"/>
      <c r="Q1250" s="124"/>
      <c r="R1250" s="123"/>
      <c r="S1250" s="123"/>
      <c r="T1250" s="123"/>
      <c r="U1250" s="123"/>
      <c r="V1250" s="123"/>
      <c r="W1250" s="123"/>
      <c r="X1250" s="123"/>
      <c r="Y1250" s="125"/>
      <c r="Z1250" s="125"/>
      <c r="AA1250" s="123"/>
      <c r="AB1250" s="123"/>
      <c r="AC1250" s="123"/>
      <c r="AD1250" s="123"/>
      <c r="AE1250" s="123"/>
      <c r="AF1250" s="123"/>
      <c r="AG1250" s="123"/>
      <c r="AH1250" s="123"/>
      <c r="AI1250" s="123"/>
      <c r="AJ1250" s="123"/>
      <c r="AK1250" s="123"/>
      <c r="AL1250" s="123"/>
      <c r="AM1250" s="123"/>
      <c r="AN1250" s="123"/>
      <c r="AO1250" s="123"/>
      <c r="AP1250" s="167"/>
    </row>
    <row r="1251" spans="16:42">
      <c r="P1251" s="123"/>
      <c r="Q1251" s="124"/>
      <c r="R1251" s="123"/>
      <c r="S1251" s="123"/>
      <c r="T1251" s="123"/>
      <c r="U1251" s="123"/>
      <c r="V1251" s="123"/>
      <c r="W1251" s="123"/>
      <c r="X1251" s="123"/>
      <c r="Y1251" s="125"/>
      <c r="Z1251" s="125"/>
      <c r="AA1251" s="123"/>
      <c r="AB1251" s="123"/>
      <c r="AC1251" s="123"/>
      <c r="AD1251" s="123"/>
      <c r="AE1251" s="123"/>
      <c r="AF1251" s="123"/>
      <c r="AG1251" s="123"/>
      <c r="AH1251" s="123"/>
      <c r="AI1251" s="123"/>
      <c r="AJ1251" s="123"/>
      <c r="AK1251" s="123"/>
      <c r="AL1251" s="123"/>
      <c r="AM1251" s="123"/>
      <c r="AN1251" s="123"/>
      <c r="AO1251" s="123"/>
      <c r="AP1251" s="167"/>
    </row>
    <row r="1252" spans="16:42">
      <c r="P1252" s="123"/>
      <c r="Q1252" s="124"/>
      <c r="R1252" s="123"/>
      <c r="S1252" s="123"/>
      <c r="T1252" s="123"/>
      <c r="U1252" s="123"/>
      <c r="V1252" s="123"/>
      <c r="W1252" s="123"/>
      <c r="X1252" s="123"/>
      <c r="Y1252" s="125"/>
      <c r="Z1252" s="125"/>
      <c r="AA1252" s="123"/>
      <c r="AB1252" s="123"/>
      <c r="AC1252" s="123"/>
      <c r="AD1252" s="123"/>
      <c r="AE1252" s="123"/>
      <c r="AF1252" s="123"/>
      <c r="AG1252" s="123"/>
      <c r="AH1252" s="123"/>
      <c r="AI1252" s="123"/>
      <c r="AJ1252" s="123"/>
      <c r="AK1252" s="123"/>
      <c r="AL1252" s="123"/>
      <c r="AM1252" s="123"/>
      <c r="AN1252" s="123"/>
      <c r="AO1252" s="123"/>
      <c r="AP1252" s="167"/>
    </row>
    <row r="1253" spans="16:42">
      <c r="P1253" s="123"/>
      <c r="Q1253" s="124"/>
      <c r="R1253" s="123"/>
      <c r="S1253" s="123"/>
      <c r="T1253" s="123"/>
      <c r="U1253" s="123"/>
      <c r="V1253" s="123"/>
      <c r="W1253" s="123"/>
      <c r="X1253" s="123"/>
      <c r="Y1253" s="125"/>
      <c r="Z1253" s="125"/>
      <c r="AA1253" s="123"/>
      <c r="AB1253" s="123"/>
      <c r="AC1253" s="123"/>
      <c r="AD1253" s="123"/>
      <c r="AE1253" s="123"/>
      <c r="AF1253" s="123"/>
      <c r="AG1253" s="123"/>
      <c r="AH1253" s="123"/>
      <c r="AI1253" s="123"/>
      <c r="AJ1253" s="123"/>
      <c r="AK1253" s="123"/>
      <c r="AL1253" s="123"/>
      <c r="AM1253" s="123"/>
      <c r="AN1253" s="123"/>
      <c r="AO1253" s="123"/>
      <c r="AP1253" s="167"/>
    </row>
    <row r="1254" spans="16:42">
      <c r="P1254" s="123"/>
      <c r="Q1254" s="124"/>
      <c r="R1254" s="123"/>
      <c r="S1254" s="123"/>
      <c r="T1254" s="123"/>
      <c r="U1254" s="123"/>
      <c r="V1254" s="123"/>
      <c r="W1254" s="123"/>
      <c r="X1254" s="123"/>
      <c r="Y1254" s="125"/>
      <c r="Z1254" s="125"/>
      <c r="AA1254" s="123"/>
      <c r="AB1254" s="123"/>
      <c r="AC1254" s="123"/>
      <c r="AD1254" s="123"/>
      <c r="AE1254" s="123"/>
      <c r="AF1254" s="123"/>
      <c r="AG1254" s="123"/>
      <c r="AH1254" s="123"/>
      <c r="AI1254" s="123"/>
      <c r="AJ1254" s="123"/>
      <c r="AK1254" s="123"/>
      <c r="AL1254" s="123"/>
      <c r="AM1254" s="123"/>
      <c r="AN1254" s="123"/>
      <c r="AO1254" s="123"/>
      <c r="AP1254" s="167"/>
    </row>
    <row r="1255" spans="16:42">
      <c r="P1255" s="123"/>
      <c r="Q1255" s="124"/>
      <c r="R1255" s="123"/>
      <c r="S1255" s="123"/>
      <c r="T1255" s="123"/>
      <c r="U1255" s="123"/>
      <c r="V1255" s="123"/>
      <c r="W1255" s="123"/>
      <c r="X1255" s="123"/>
      <c r="Y1255" s="125"/>
      <c r="Z1255" s="125"/>
      <c r="AA1255" s="123"/>
      <c r="AB1255" s="123"/>
      <c r="AC1255" s="123"/>
      <c r="AD1255" s="123"/>
      <c r="AE1255" s="123"/>
      <c r="AF1255" s="123"/>
      <c r="AG1255" s="123"/>
      <c r="AH1255" s="123"/>
      <c r="AI1255" s="123"/>
      <c r="AJ1255" s="123"/>
      <c r="AK1255" s="123"/>
      <c r="AL1255" s="123"/>
      <c r="AM1255" s="123"/>
      <c r="AN1255" s="123"/>
      <c r="AO1255" s="123"/>
      <c r="AP1255" s="167"/>
    </row>
    <row r="1256" spans="16:42">
      <c r="P1256" s="123"/>
      <c r="Q1256" s="124"/>
      <c r="R1256" s="123"/>
      <c r="S1256" s="123"/>
      <c r="T1256" s="123"/>
      <c r="U1256" s="123"/>
      <c r="V1256" s="123"/>
      <c r="W1256" s="123"/>
      <c r="X1256" s="123"/>
      <c r="Y1256" s="125"/>
      <c r="Z1256" s="125"/>
      <c r="AA1256" s="123"/>
      <c r="AB1256" s="123"/>
      <c r="AC1256" s="123"/>
      <c r="AD1256" s="123"/>
      <c r="AE1256" s="123"/>
      <c r="AF1256" s="123"/>
      <c r="AG1256" s="123"/>
      <c r="AH1256" s="123"/>
      <c r="AI1256" s="123"/>
      <c r="AJ1256" s="123"/>
      <c r="AK1256" s="123"/>
      <c r="AL1256" s="123"/>
      <c r="AM1256" s="123"/>
      <c r="AN1256" s="123"/>
      <c r="AO1256" s="123"/>
      <c r="AP1256" s="167"/>
    </row>
    <row r="1257" spans="16:42">
      <c r="P1257" s="123"/>
      <c r="Q1257" s="124"/>
      <c r="R1257" s="123"/>
      <c r="S1257" s="123"/>
      <c r="T1257" s="123"/>
      <c r="U1257" s="123"/>
      <c r="V1257" s="123"/>
      <c r="W1257" s="123"/>
      <c r="X1257" s="123"/>
      <c r="Y1257" s="125"/>
      <c r="Z1257" s="125"/>
      <c r="AA1257" s="123"/>
      <c r="AB1257" s="123"/>
      <c r="AC1257" s="123"/>
      <c r="AD1257" s="123"/>
      <c r="AE1257" s="123"/>
      <c r="AF1257" s="123"/>
      <c r="AG1257" s="123"/>
      <c r="AH1257" s="123"/>
      <c r="AI1257" s="123"/>
      <c r="AJ1257" s="123"/>
      <c r="AK1257" s="123"/>
      <c r="AL1257" s="123"/>
      <c r="AM1257" s="123"/>
      <c r="AN1257" s="123"/>
      <c r="AO1257" s="123"/>
      <c r="AP1257" s="167"/>
    </row>
    <row r="1258" spans="16:42">
      <c r="P1258" s="123"/>
      <c r="Q1258" s="124"/>
      <c r="R1258" s="123"/>
      <c r="S1258" s="123"/>
      <c r="T1258" s="123"/>
      <c r="U1258" s="123"/>
      <c r="V1258" s="123"/>
      <c r="W1258" s="123"/>
      <c r="X1258" s="123"/>
      <c r="Y1258" s="125"/>
      <c r="Z1258" s="125"/>
      <c r="AA1258" s="123"/>
      <c r="AB1258" s="123"/>
      <c r="AC1258" s="123"/>
      <c r="AD1258" s="123"/>
      <c r="AE1258" s="123"/>
      <c r="AF1258" s="123"/>
      <c r="AG1258" s="123"/>
      <c r="AH1258" s="123"/>
      <c r="AI1258" s="123"/>
      <c r="AJ1258" s="123"/>
      <c r="AK1258" s="123"/>
      <c r="AL1258" s="123"/>
      <c r="AM1258" s="123"/>
      <c r="AN1258" s="123"/>
      <c r="AO1258" s="123"/>
      <c r="AP1258" s="167"/>
    </row>
    <row r="1259" spans="16:42">
      <c r="P1259" s="123"/>
      <c r="Q1259" s="124"/>
      <c r="R1259" s="123"/>
      <c r="S1259" s="123"/>
      <c r="T1259" s="123"/>
      <c r="U1259" s="123"/>
      <c r="V1259" s="123"/>
      <c r="W1259" s="123"/>
      <c r="X1259" s="123"/>
      <c r="Y1259" s="125"/>
      <c r="Z1259" s="125"/>
      <c r="AA1259" s="123"/>
      <c r="AB1259" s="123"/>
      <c r="AC1259" s="123"/>
      <c r="AD1259" s="123"/>
      <c r="AE1259" s="123"/>
      <c r="AF1259" s="123"/>
      <c r="AG1259" s="123"/>
      <c r="AH1259" s="123"/>
      <c r="AI1259" s="123"/>
      <c r="AJ1259" s="123"/>
      <c r="AK1259" s="123"/>
      <c r="AL1259" s="123"/>
      <c r="AM1259" s="123"/>
      <c r="AN1259" s="123"/>
      <c r="AO1259" s="123"/>
      <c r="AP1259" s="167"/>
    </row>
    <row r="1260" spans="16:42">
      <c r="P1260" s="123"/>
      <c r="Q1260" s="124"/>
      <c r="R1260" s="123"/>
      <c r="S1260" s="123"/>
      <c r="T1260" s="123"/>
      <c r="U1260" s="123"/>
      <c r="V1260" s="123"/>
      <c r="W1260" s="123"/>
      <c r="X1260" s="123"/>
      <c r="Y1260" s="125"/>
      <c r="Z1260" s="125"/>
      <c r="AA1260" s="123"/>
      <c r="AB1260" s="123"/>
      <c r="AC1260" s="123"/>
      <c r="AD1260" s="123"/>
      <c r="AE1260" s="123"/>
      <c r="AF1260" s="123"/>
      <c r="AG1260" s="123"/>
      <c r="AH1260" s="123"/>
      <c r="AI1260" s="123"/>
      <c r="AJ1260" s="123"/>
      <c r="AK1260" s="123"/>
      <c r="AL1260" s="123"/>
      <c r="AM1260" s="123"/>
      <c r="AN1260" s="123"/>
      <c r="AO1260" s="123"/>
      <c r="AP1260" s="167"/>
    </row>
    <row r="1261" spans="16:42">
      <c r="P1261" s="123"/>
      <c r="Q1261" s="124"/>
      <c r="R1261" s="123"/>
      <c r="S1261" s="123"/>
      <c r="T1261" s="123"/>
      <c r="U1261" s="123"/>
      <c r="V1261" s="123"/>
      <c r="W1261" s="123"/>
      <c r="X1261" s="123"/>
      <c r="Y1261" s="125"/>
      <c r="Z1261" s="125"/>
      <c r="AA1261" s="123"/>
      <c r="AB1261" s="123"/>
      <c r="AC1261" s="123"/>
      <c r="AD1261" s="123"/>
      <c r="AE1261" s="123"/>
      <c r="AF1261" s="123"/>
      <c r="AG1261" s="123"/>
      <c r="AH1261" s="123"/>
      <c r="AI1261" s="123"/>
      <c r="AJ1261" s="123"/>
      <c r="AK1261" s="123"/>
      <c r="AL1261" s="123"/>
      <c r="AM1261" s="123"/>
      <c r="AN1261" s="123"/>
      <c r="AO1261" s="123"/>
      <c r="AP1261" s="167"/>
    </row>
    <row r="1262" spans="16:42">
      <c r="P1262" s="123"/>
      <c r="Q1262" s="124"/>
      <c r="R1262" s="123"/>
      <c r="S1262" s="123"/>
      <c r="T1262" s="123"/>
      <c r="U1262" s="123"/>
      <c r="V1262" s="123"/>
      <c r="W1262" s="123"/>
      <c r="X1262" s="123"/>
      <c r="Y1262" s="125"/>
      <c r="Z1262" s="125"/>
      <c r="AA1262" s="123"/>
      <c r="AB1262" s="123"/>
      <c r="AC1262" s="123"/>
      <c r="AD1262" s="123"/>
      <c r="AE1262" s="123"/>
      <c r="AF1262" s="123"/>
      <c r="AG1262" s="123"/>
      <c r="AH1262" s="123"/>
      <c r="AI1262" s="123"/>
      <c r="AJ1262" s="123"/>
      <c r="AK1262" s="123"/>
      <c r="AL1262" s="123"/>
      <c r="AM1262" s="123"/>
      <c r="AN1262" s="123"/>
      <c r="AO1262" s="123"/>
      <c r="AP1262" s="167"/>
    </row>
    <row r="1263" spans="16:42">
      <c r="P1263" s="123"/>
      <c r="Q1263" s="124"/>
      <c r="R1263" s="123"/>
      <c r="S1263" s="123"/>
      <c r="T1263" s="123"/>
      <c r="U1263" s="123"/>
      <c r="V1263" s="123"/>
      <c r="W1263" s="123"/>
      <c r="X1263" s="123"/>
      <c r="Y1263" s="125"/>
      <c r="Z1263" s="125"/>
      <c r="AA1263" s="123"/>
      <c r="AB1263" s="123"/>
      <c r="AC1263" s="123"/>
      <c r="AD1263" s="123"/>
      <c r="AE1263" s="123"/>
      <c r="AF1263" s="123"/>
      <c r="AG1263" s="123"/>
      <c r="AH1263" s="123"/>
      <c r="AI1263" s="123"/>
      <c r="AJ1263" s="123"/>
      <c r="AK1263" s="123"/>
      <c r="AL1263" s="123"/>
      <c r="AM1263" s="123"/>
      <c r="AN1263" s="123"/>
      <c r="AO1263" s="123"/>
      <c r="AP1263" s="167"/>
    </row>
    <row r="1264" spans="16:42">
      <c r="P1264" s="123"/>
      <c r="Q1264" s="124"/>
      <c r="R1264" s="123"/>
      <c r="S1264" s="123"/>
      <c r="T1264" s="123"/>
      <c r="U1264" s="123"/>
      <c r="V1264" s="123"/>
      <c r="W1264" s="123"/>
      <c r="X1264" s="123"/>
      <c r="Y1264" s="125"/>
      <c r="Z1264" s="125"/>
      <c r="AA1264" s="123"/>
      <c r="AB1264" s="123"/>
      <c r="AC1264" s="123"/>
      <c r="AD1264" s="123"/>
      <c r="AE1264" s="123"/>
      <c r="AF1264" s="123"/>
      <c r="AG1264" s="123"/>
      <c r="AH1264" s="123"/>
      <c r="AI1264" s="123"/>
      <c r="AJ1264" s="123"/>
      <c r="AK1264" s="123"/>
      <c r="AL1264" s="123"/>
      <c r="AM1264" s="123"/>
      <c r="AN1264" s="123"/>
      <c r="AO1264" s="123"/>
      <c r="AP1264" s="167"/>
    </row>
    <row r="1265" spans="16:42">
      <c r="P1265" s="123"/>
      <c r="Q1265" s="124"/>
      <c r="R1265" s="123"/>
      <c r="S1265" s="123"/>
      <c r="T1265" s="123"/>
      <c r="U1265" s="123"/>
      <c r="V1265" s="123"/>
      <c r="W1265" s="123"/>
      <c r="X1265" s="123"/>
      <c r="Y1265" s="125"/>
      <c r="Z1265" s="125"/>
      <c r="AA1265" s="123"/>
      <c r="AB1265" s="123"/>
      <c r="AC1265" s="123"/>
      <c r="AD1265" s="123"/>
      <c r="AE1265" s="123"/>
      <c r="AF1265" s="123"/>
      <c r="AG1265" s="123"/>
      <c r="AH1265" s="123"/>
      <c r="AI1265" s="123"/>
      <c r="AJ1265" s="123"/>
      <c r="AK1265" s="123"/>
      <c r="AL1265" s="123"/>
      <c r="AM1265" s="123"/>
      <c r="AN1265" s="123"/>
      <c r="AO1265" s="123"/>
      <c r="AP1265" s="167"/>
    </row>
    <row r="1266" spans="16:42">
      <c r="P1266" s="123"/>
      <c r="Q1266" s="124"/>
      <c r="R1266" s="123"/>
      <c r="S1266" s="123"/>
      <c r="T1266" s="123"/>
      <c r="U1266" s="123"/>
      <c r="V1266" s="123"/>
      <c r="W1266" s="123"/>
      <c r="X1266" s="123"/>
      <c r="Y1266" s="125"/>
      <c r="Z1266" s="125"/>
      <c r="AA1266" s="123"/>
      <c r="AB1266" s="123"/>
      <c r="AC1266" s="123"/>
      <c r="AD1266" s="123"/>
      <c r="AE1266" s="123"/>
      <c r="AF1266" s="123"/>
      <c r="AG1266" s="123"/>
      <c r="AH1266" s="123"/>
      <c r="AI1266" s="123"/>
      <c r="AJ1266" s="123"/>
      <c r="AK1266" s="123"/>
      <c r="AL1266" s="123"/>
      <c r="AM1266" s="123"/>
      <c r="AN1266" s="123"/>
      <c r="AO1266" s="123"/>
      <c r="AP1266" s="167"/>
    </row>
    <row r="1267" spans="16:42">
      <c r="P1267" s="123"/>
      <c r="Q1267" s="124"/>
      <c r="R1267" s="123"/>
      <c r="S1267" s="123"/>
      <c r="T1267" s="123"/>
      <c r="U1267" s="123"/>
      <c r="V1267" s="123"/>
      <c r="W1267" s="123"/>
      <c r="X1267" s="123"/>
      <c r="Y1267" s="125"/>
      <c r="Z1267" s="125"/>
      <c r="AA1267" s="123"/>
      <c r="AB1267" s="123"/>
      <c r="AC1267" s="123"/>
      <c r="AD1267" s="123"/>
      <c r="AE1267" s="123"/>
      <c r="AF1267" s="123"/>
      <c r="AG1267" s="123"/>
      <c r="AH1267" s="123"/>
      <c r="AI1267" s="123"/>
      <c r="AJ1267" s="123"/>
      <c r="AK1267" s="123"/>
      <c r="AL1267" s="123"/>
      <c r="AM1267" s="123"/>
      <c r="AN1267" s="123"/>
      <c r="AO1267" s="123"/>
      <c r="AP1267" s="167"/>
    </row>
    <row r="1268" spans="16:42">
      <c r="P1268" s="123"/>
      <c r="Q1268" s="124"/>
      <c r="R1268" s="123"/>
      <c r="S1268" s="123"/>
      <c r="T1268" s="123"/>
      <c r="U1268" s="123"/>
      <c r="V1268" s="123"/>
      <c r="W1268" s="123"/>
      <c r="X1268" s="123"/>
      <c r="Y1268" s="125"/>
      <c r="Z1268" s="125"/>
      <c r="AA1268" s="123"/>
      <c r="AB1268" s="123"/>
      <c r="AC1268" s="123"/>
      <c r="AD1268" s="123"/>
      <c r="AE1268" s="123"/>
      <c r="AF1268" s="123"/>
      <c r="AG1268" s="123"/>
      <c r="AH1268" s="123"/>
      <c r="AI1268" s="123"/>
      <c r="AJ1268" s="123"/>
      <c r="AK1268" s="123"/>
      <c r="AL1268" s="123"/>
      <c r="AM1268" s="123"/>
      <c r="AN1268" s="123"/>
      <c r="AO1268" s="123"/>
      <c r="AP1268" s="167"/>
    </row>
    <row r="1269" spans="16:42">
      <c r="P1269" s="123"/>
      <c r="Q1269" s="124"/>
      <c r="R1269" s="123"/>
      <c r="S1269" s="123"/>
      <c r="T1269" s="123"/>
      <c r="U1269" s="123"/>
      <c r="V1269" s="123"/>
      <c r="W1269" s="123"/>
      <c r="X1269" s="123"/>
      <c r="Y1269" s="125"/>
      <c r="Z1269" s="125"/>
      <c r="AA1269" s="123"/>
      <c r="AB1269" s="123"/>
      <c r="AC1269" s="123"/>
      <c r="AD1269" s="123"/>
      <c r="AE1269" s="123"/>
      <c r="AF1269" s="123"/>
      <c r="AG1269" s="123"/>
      <c r="AH1269" s="123"/>
      <c r="AI1269" s="123"/>
      <c r="AJ1269" s="123"/>
      <c r="AK1269" s="123"/>
      <c r="AL1269" s="123"/>
      <c r="AM1269" s="123"/>
      <c r="AN1269" s="123"/>
      <c r="AO1269" s="123"/>
      <c r="AP1269" s="167"/>
    </row>
    <row r="1270" spans="16:42">
      <c r="P1270" s="123"/>
      <c r="Q1270" s="124"/>
      <c r="R1270" s="123"/>
      <c r="S1270" s="123"/>
      <c r="T1270" s="123"/>
      <c r="U1270" s="123"/>
      <c r="V1270" s="123"/>
      <c r="W1270" s="123"/>
      <c r="X1270" s="123"/>
      <c r="Y1270" s="125"/>
      <c r="Z1270" s="125"/>
      <c r="AA1270" s="123"/>
      <c r="AB1270" s="123"/>
      <c r="AC1270" s="123"/>
      <c r="AD1270" s="123"/>
      <c r="AE1270" s="123"/>
      <c r="AF1270" s="123"/>
      <c r="AG1270" s="123"/>
      <c r="AH1270" s="123"/>
      <c r="AI1270" s="123"/>
      <c r="AJ1270" s="123"/>
      <c r="AK1270" s="123"/>
      <c r="AL1270" s="123"/>
      <c r="AM1270" s="123"/>
      <c r="AN1270" s="123"/>
      <c r="AO1270" s="123"/>
      <c r="AP1270" s="167"/>
    </row>
    <row r="1271" spans="16:42">
      <c r="P1271" s="123"/>
      <c r="Q1271" s="124"/>
      <c r="R1271" s="123"/>
      <c r="S1271" s="123"/>
      <c r="T1271" s="123"/>
      <c r="U1271" s="123"/>
      <c r="V1271" s="123"/>
      <c r="W1271" s="123"/>
      <c r="X1271" s="123"/>
      <c r="Y1271" s="125"/>
      <c r="Z1271" s="125"/>
      <c r="AA1271" s="123"/>
      <c r="AB1271" s="123"/>
      <c r="AC1271" s="123"/>
      <c r="AD1271" s="123"/>
      <c r="AE1271" s="123"/>
      <c r="AF1271" s="123"/>
      <c r="AG1271" s="123"/>
      <c r="AH1271" s="123"/>
      <c r="AI1271" s="123"/>
      <c r="AJ1271" s="123"/>
      <c r="AK1271" s="123"/>
      <c r="AL1271" s="123"/>
      <c r="AM1271" s="123"/>
      <c r="AN1271" s="123"/>
      <c r="AO1271" s="123"/>
      <c r="AP1271" s="167"/>
    </row>
    <row r="1272" spans="16:42">
      <c r="P1272" s="123"/>
      <c r="Q1272" s="124"/>
      <c r="R1272" s="123"/>
      <c r="S1272" s="123"/>
      <c r="T1272" s="123"/>
      <c r="U1272" s="123"/>
      <c r="V1272" s="123"/>
      <c r="W1272" s="123"/>
      <c r="X1272" s="123"/>
      <c r="Y1272" s="125"/>
      <c r="Z1272" s="125"/>
      <c r="AA1272" s="123"/>
      <c r="AB1272" s="123"/>
      <c r="AC1272" s="123"/>
      <c r="AD1272" s="123"/>
      <c r="AE1272" s="123"/>
      <c r="AF1272" s="123"/>
      <c r="AG1272" s="123"/>
      <c r="AH1272" s="123"/>
      <c r="AI1272" s="123"/>
      <c r="AJ1272" s="123"/>
      <c r="AK1272" s="123"/>
      <c r="AL1272" s="123"/>
      <c r="AM1272" s="123"/>
      <c r="AN1272" s="123"/>
      <c r="AO1272" s="123"/>
      <c r="AP1272" s="167"/>
    </row>
    <row r="1273" spans="16:42">
      <c r="P1273" s="123"/>
      <c r="Q1273" s="124"/>
      <c r="R1273" s="123"/>
      <c r="S1273" s="123"/>
      <c r="T1273" s="123"/>
      <c r="U1273" s="123"/>
      <c r="V1273" s="123"/>
      <c r="W1273" s="123"/>
      <c r="X1273" s="123"/>
      <c r="Y1273" s="125"/>
      <c r="Z1273" s="125"/>
      <c r="AA1273" s="123"/>
      <c r="AB1273" s="123"/>
      <c r="AC1273" s="123"/>
      <c r="AD1273" s="123"/>
      <c r="AE1273" s="123"/>
      <c r="AF1273" s="123"/>
      <c r="AG1273" s="123"/>
      <c r="AH1273" s="123"/>
      <c r="AI1273" s="123"/>
      <c r="AJ1273" s="123"/>
      <c r="AK1273" s="123"/>
      <c r="AL1273" s="123"/>
      <c r="AM1273" s="123"/>
      <c r="AN1273" s="123"/>
      <c r="AO1273" s="123"/>
      <c r="AP1273" s="167"/>
    </row>
    <row r="1274" spans="16:42">
      <c r="P1274" s="123"/>
      <c r="Q1274" s="124"/>
      <c r="R1274" s="123"/>
      <c r="S1274" s="123"/>
      <c r="T1274" s="123"/>
      <c r="U1274" s="123"/>
      <c r="V1274" s="123"/>
      <c r="W1274" s="123"/>
      <c r="X1274" s="123"/>
      <c r="Y1274" s="125"/>
      <c r="Z1274" s="125"/>
      <c r="AA1274" s="123"/>
      <c r="AB1274" s="123"/>
      <c r="AC1274" s="123"/>
      <c r="AD1274" s="123"/>
      <c r="AE1274" s="123"/>
      <c r="AF1274" s="123"/>
      <c r="AG1274" s="123"/>
      <c r="AH1274" s="123"/>
      <c r="AI1274" s="123"/>
      <c r="AJ1274" s="123"/>
      <c r="AK1274" s="123"/>
      <c r="AL1274" s="123"/>
      <c r="AM1274" s="123"/>
      <c r="AN1274" s="123"/>
      <c r="AO1274" s="123"/>
      <c r="AP1274" s="167"/>
    </row>
    <row r="1275" spans="16:42">
      <c r="P1275" s="123"/>
      <c r="Q1275" s="124"/>
      <c r="R1275" s="123"/>
      <c r="S1275" s="123"/>
      <c r="T1275" s="123"/>
      <c r="U1275" s="123"/>
      <c r="V1275" s="123"/>
      <c r="W1275" s="123"/>
      <c r="X1275" s="123"/>
      <c r="Y1275" s="125"/>
      <c r="Z1275" s="125"/>
      <c r="AA1275" s="123"/>
      <c r="AB1275" s="123"/>
      <c r="AC1275" s="123"/>
      <c r="AD1275" s="123"/>
      <c r="AE1275" s="123"/>
      <c r="AF1275" s="123"/>
      <c r="AG1275" s="123"/>
      <c r="AH1275" s="123"/>
      <c r="AI1275" s="123"/>
      <c r="AJ1275" s="123"/>
      <c r="AK1275" s="123"/>
      <c r="AL1275" s="123"/>
      <c r="AM1275" s="123"/>
      <c r="AN1275" s="123"/>
      <c r="AO1275" s="123"/>
      <c r="AP1275" s="167"/>
    </row>
    <row r="1276" spans="16:42">
      <c r="P1276" s="123"/>
      <c r="Q1276" s="124"/>
      <c r="R1276" s="123"/>
      <c r="S1276" s="123"/>
      <c r="T1276" s="123"/>
      <c r="U1276" s="123"/>
      <c r="V1276" s="123"/>
      <c r="W1276" s="123"/>
      <c r="X1276" s="123"/>
      <c r="Y1276" s="125"/>
      <c r="Z1276" s="125"/>
      <c r="AA1276" s="123"/>
      <c r="AB1276" s="123"/>
      <c r="AC1276" s="123"/>
      <c r="AD1276" s="123"/>
      <c r="AE1276" s="123"/>
      <c r="AF1276" s="123"/>
      <c r="AG1276" s="123"/>
      <c r="AH1276" s="123"/>
      <c r="AI1276" s="123"/>
      <c r="AJ1276" s="123"/>
      <c r="AK1276" s="123"/>
      <c r="AL1276" s="123"/>
      <c r="AM1276" s="123"/>
      <c r="AN1276" s="123"/>
      <c r="AO1276" s="123"/>
      <c r="AP1276" s="167"/>
    </row>
    <row r="1277" spans="16:42">
      <c r="P1277" s="123"/>
      <c r="Q1277" s="124"/>
      <c r="R1277" s="123"/>
      <c r="S1277" s="123"/>
      <c r="T1277" s="123"/>
      <c r="U1277" s="123"/>
      <c r="V1277" s="123"/>
      <c r="W1277" s="123"/>
      <c r="X1277" s="123"/>
      <c r="Y1277" s="125"/>
      <c r="Z1277" s="125"/>
      <c r="AA1277" s="123"/>
      <c r="AB1277" s="123"/>
      <c r="AC1277" s="123"/>
      <c r="AD1277" s="123"/>
      <c r="AE1277" s="123"/>
      <c r="AF1277" s="123"/>
      <c r="AG1277" s="123"/>
      <c r="AH1277" s="123"/>
      <c r="AI1277" s="123"/>
      <c r="AJ1277" s="123"/>
      <c r="AK1277" s="123"/>
      <c r="AL1277" s="123"/>
      <c r="AM1277" s="123"/>
      <c r="AN1277" s="123"/>
      <c r="AO1277" s="123"/>
      <c r="AP1277" s="167"/>
    </row>
    <row r="1278" spans="16:42">
      <c r="P1278" s="123"/>
      <c r="Q1278" s="124"/>
      <c r="R1278" s="123"/>
      <c r="S1278" s="123"/>
      <c r="T1278" s="123"/>
      <c r="U1278" s="123"/>
      <c r="V1278" s="123"/>
      <c r="W1278" s="123"/>
      <c r="X1278" s="123"/>
      <c r="Y1278" s="125"/>
      <c r="Z1278" s="125"/>
      <c r="AA1278" s="123"/>
      <c r="AB1278" s="123"/>
      <c r="AC1278" s="123"/>
      <c r="AD1278" s="123"/>
      <c r="AE1278" s="123"/>
      <c r="AF1278" s="123"/>
      <c r="AG1278" s="123"/>
      <c r="AH1278" s="123"/>
      <c r="AI1278" s="123"/>
      <c r="AJ1278" s="123"/>
      <c r="AK1278" s="123"/>
      <c r="AL1278" s="123"/>
      <c r="AM1278" s="123"/>
      <c r="AN1278" s="123"/>
      <c r="AO1278" s="123"/>
      <c r="AP1278" s="167"/>
    </row>
    <row r="1279" spans="16:42">
      <c r="P1279" s="123"/>
      <c r="Q1279" s="124"/>
      <c r="R1279" s="123"/>
      <c r="S1279" s="123"/>
      <c r="T1279" s="123"/>
      <c r="U1279" s="123"/>
      <c r="V1279" s="123"/>
      <c r="W1279" s="123"/>
      <c r="X1279" s="123"/>
      <c r="Y1279" s="125"/>
      <c r="Z1279" s="125"/>
      <c r="AA1279" s="123"/>
      <c r="AB1279" s="123"/>
      <c r="AC1279" s="123"/>
      <c r="AD1279" s="123"/>
      <c r="AE1279" s="123"/>
      <c r="AF1279" s="123"/>
      <c r="AG1279" s="123"/>
      <c r="AH1279" s="123"/>
      <c r="AI1279" s="123"/>
      <c r="AJ1279" s="123"/>
      <c r="AK1279" s="123"/>
      <c r="AL1279" s="123"/>
      <c r="AM1279" s="123"/>
      <c r="AN1279" s="123"/>
      <c r="AO1279" s="123"/>
      <c r="AP1279" s="167"/>
    </row>
    <row r="1280" spans="16:42">
      <c r="P1280" s="123"/>
      <c r="Q1280" s="124"/>
      <c r="R1280" s="123"/>
      <c r="S1280" s="123"/>
      <c r="T1280" s="123"/>
      <c r="U1280" s="123"/>
      <c r="V1280" s="123"/>
      <c r="W1280" s="123"/>
      <c r="X1280" s="123"/>
      <c r="Y1280" s="125"/>
      <c r="Z1280" s="125"/>
      <c r="AA1280" s="123"/>
      <c r="AB1280" s="123"/>
      <c r="AC1280" s="123"/>
      <c r="AD1280" s="123"/>
      <c r="AE1280" s="123"/>
      <c r="AF1280" s="123"/>
      <c r="AG1280" s="123"/>
      <c r="AH1280" s="123"/>
      <c r="AI1280" s="123"/>
      <c r="AJ1280" s="123"/>
      <c r="AK1280" s="123"/>
      <c r="AL1280" s="123"/>
      <c r="AM1280" s="123"/>
      <c r="AN1280" s="123"/>
      <c r="AO1280" s="123"/>
      <c r="AP1280" s="167"/>
    </row>
    <row r="1281" spans="16:42">
      <c r="P1281" s="123"/>
      <c r="Q1281" s="124"/>
      <c r="R1281" s="123"/>
      <c r="S1281" s="123"/>
      <c r="T1281" s="123"/>
      <c r="U1281" s="123"/>
      <c r="V1281" s="123"/>
      <c r="W1281" s="123"/>
      <c r="X1281" s="123"/>
      <c r="Y1281" s="125"/>
      <c r="Z1281" s="125"/>
      <c r="AA1281" s="123"/>
      <c r="AB1281" s="123"/>
      <c r="AC1281" s="123"/>
      <c r="AD1281" s="123"/>
      <c r="AE1281" s="123"/>
      <c r="AF1281" s="123"/>
      <c r="AG1281" s="123"/>
      <c r="AH1281" s="123"/>
      <c r="AI1281" s="123"/>
      <c r="AJ1281" s="123"/>
      <c r="AK1281" s="123"/>
      <c r="AL1281" s="123"/>
      <c r="AM1281" s="123"/>
      <c r="AN1281" s="123"/>
      <c r="AO1281" s="123"/>
      <c r="AP1281" s="167"/>
    </row>
    <row r="1282" spans="16:42">
      <c r="P1282" s="123"/>
      <c r="Q1282" s="124"/>
      <c r="R1282" s="123"/>
      <c r="S1282" s="123"/>
      <c r="T1282" s="123"/>
      <c r="U1282" s="123"/>
      <c r="V1282" s="123"/>
      <c r="W1282" s="123"/>
      <c r="X1282" s="123"/>
      <c r="Y1282" s="125"/>
      <c r="Z1282" s="125"/>
      <c r="AA1282" s="123"/>
      <c r="AB1282" s="123"/>
      <c r="AC1282" s="123"/>
      <c r="AD1282" s="123"/>
      <c r="AE1282" s="123"/>
      <c r="AF1282" s="123"/>
      <c r="AG1282" s="123"/>
      <c r="AH1282" s="123"/>
      <c r="AI1282" s="123"/>
      <c r="AJ1282" s="123"/>
      <c r="AK1282" s="123"/>
      <c r="AL1282" s="123"/>
      <c r="AM1282" s="123"/>
      <c r="AN1282" s="123"/>
      <c r="AO1282" s="123"/>
      <c r="AP1282" s="167"/>
    </row>
    <row r="1283" spans="16:42">
      <c r="P1283" s="123"/>
      <c r="Q1283" s="124"/>
      <c r="R1283" s="123"/>
      <c r="S1283" s="123"/>
      <c r="T1283" s="123"/>
      <c r="U1283" s="123"/>
      <c r="V1283" s="123"/>
      <c r="W1283" s="123"/>
      <c r="X1283" s="123"/>
      <c r="Y1283" s="125"/>
      <c r="Z1283" s="125"/>
      <c r="AA1283" s="123"/>
      <c r="AB1283" s="123"/>
      <c r="AC1283" s="123"/>
      <c r="AD1283" s="123"/>
      <c r="AE1283" s="123"/>
      <c r="AF1283" s="123"/>
      <c r="AG1283" s="123"/>
      <c r="AH1283" s="123"/>
      <c r="AI1283" s="123"/>
      <c r="AJ1283" s="123"/>
      <c r="AK1283" s="123"/>
      <c r="AL1283" s="123"/>
      <c r="AM1283" s="123"/>
      <c r="AN1283" s="123"/>
      <c r="AO1283" s="123"/>
      <c r="AP1283" s="167"/>
    </row>
    <row r="1284" spans="16:42">
      <c r="P1284" s="123"/>
      <c r="Q1284" s="124"/>
      <c r="R1284" s="123"/>
      <c r="S1284" s="123"/>
      <c r="T1284" s="123"/>
      <c r="U1284" s="123"/>
      <c r="V1284" s="123"/>
      <c r="W1284" s="123"/>
      <c r="X1284" s="123"/>
      <c r="Y1284" s="125"/>
      <c r="Z1284" s="125"/>
      <c r="AA1284" s="123"/>
      <c r="AB1284" s="123"/>
      <c r="AC1284" s="123"/>
      <c r="AD1284" s="123"/>
      <c r="AE1284" s="123"/>
      <c r="AF1284" s="123"/>
      <c r="AG1284" s="123"/>
      <c r="AH1284" s="123"/>
      <c r="AI1284" s="123"/>
      <c r="AJ1284" s="123"/>
      <c r="AK1284" s="123"/>
      <c r="AL1284" s="123"/>
      <c r="AM1284" s="123"/>
      <c r="AN1284" s="123"/>
      <c r="AO1284" s="123"/>
      <c r="AP1284" s="167"/>
    </row>
    <row r="1285" spans="16:42">
      <c r="P1285" s="123"/>
      <c r="Q1285" s="124"/>
      <c r="R1285" s="123"/>
      <c r="S1285" s="123"/>
      <c r="T1285" s="123"/>
      <c r="U1285" s="123"/>
      <c r="V1285" s="123"/>
      <c r="W1285" s="123"/>
      <c r="X1285" s="123"/>
      <c r="Y1285" s="125"/>
      <c r="Z1285" s="125"/>
      <c r="AA1285" s="123"/>
      <c r="AB1285" s="123"/>
      <c r="AC1285" s="123"/>
      <c r="AD1285" s="123"/>
      <c r="AE1285" s="123"/>
      <c r="AF1285" s="123"/>
      <c r="AG1285" s="123"/>
      <c r="AH1285" s="123"/>
      <c r="AI1285" s="123"/>
      <c r="AJ1285" s="123"/>
      <c r="AK1285" s="123"/>
      <c r="AL1285" s="123"/>
      <c r="AM1285" s="123"/>
      <c r="AN1285" s="123"/>
      <c r="AO1285" s="123"/>
      <c r="AP1285" s="167"/>
    </row>
    <row r="1286" spans="16:42">
      <c r="P1286" s="123"/>
      <c r="Q1286" s="124"/>
      <c r="R1286" s="123"/>
      <c r="S1286" s="123"/>
      <c r="T1286" s="123"/>
      <c r="U1286" s="123"/>
      <c r="V1286" s="123"/>
      <c r="W1286" s="123"/>
      <c r="X1286" s="123"/>
      <c r="Y1286" s="125"/>
      <c r="Z1286" s="125"/>
      <c r="AA1286" s="123"/>
      <c r="AB1286" s="123"/>
      <c r="AC1286" s="123"/>
      <c r="AD1286" s="123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  <c r="AO1286" s="123"/>
      <c r="AP1286" s="167"/>
    </row>
    <row r="1287" spans="16:42">
      <c r="P1287" s="123"/>
      <c r="Q1287" s="124"/>
      <c r="R1287" s="123"/>
      <c r="S1287" s="123"/>
      <c r="T1287" s="123"/>
      <c r="U1287" s="123"/>
      <c r="V1287" s="123"/>
      <c r="W1287" s="123"/>
      <c r="X1287" s="123"/>
      <c r="Y1287" s="125"/>
      <c r="Z1287" s="125"/>
      <c r="AA1287" s="123"/>
      <c r="AB1287" s="123"/>
      <c r="AC1287" s="123"/>
      <c r="AD1287" s="123"/>
      <c r="AE1287" s="123"/>
      <c r="AF1287" s="123"/>
      <c r="AG1287" s="123"/>
      <c r="AH1287" s="123"/>
      <c r="AI1287" s="123"/>
      <c r="AJ1287" s="123"/>
      <c r="AK1287" s="123"/>
      <c r="AL1287" s="123"/>
      <c r="AM1287" s="123"/>
      <c r="AN1287" s="123"/>
      <c r="AO1287" s="123"/>
      <c r="AP1287" s="167"/>
    </row>
    <row r="1288" spans="16:42">
      <c r="P1288" s="123"/>
      <c r="Q1288" s="124"/>
      <c r="R1288" s="123"/>
      <c r="S1288" s="123"/>
      <c r="T1288" s="123"/>
      <c r="U1288" s="123"/>
      <c r="V1288" s="123"/>
      <c r="W1288" s="123"/>
      <c r="X1288" s="123"/>
      <c r="Y1288" s="125"/>
      <c r="Z1288" s="125"/>
      <c r="AA1288" s="123"/>
      <c r="AB1288" s="123"/>
      <c r="AC1288" s="123"/>
      <c r="AD1288" s="123"/>
      <c r="AE1288" s="123"/>
      <c r="AF1288" s="123"/>
      <c r="AG1288" s="123"/>
      <c r="AH1288" s="123"/>
      <c r="AI1288" s="123"/>
      <c r="AJ1288" s="123"/>
      <c r="AK1288" s="123"/>
      <c r="AL1288" s="123"/>
      <c r="AM1288" s="123"/>
      <c r="AN1288" s="123"/>
      <c r="AO1288" s="123"/>
      <c r="AP1288" s="167"/>
    </row>
    <row r="1289" spans="16:42">
      <c r="P1289" s="123"/>
      <c r="Q1289" s="124"/>
      <c r="R1289" s="123"/>
      <c r="S1289" s="123"/>
      <c r="T1289" s="123"/>
      <c r="U1289" s="123"/>
      <c r="V1289" s="123"/>
      <c r="W1289" s="123"/>
      <c r="X1289" s="123"/>
      <c r="Y1289" s="125"/>
      <c r="Z1289" s="125"/>
      <c r="AA1289" s="123"/>
      <c r="AB1289" s="123"/>
      <c r="AC1289" s="123"/>
      <c r="AD1289" s="123"/>
      <c r="AE1289" s="123"/>
      <c r="AF1289" s="123"/>
      <c r="AG1289" s="123"/>
      <c r="AH1289" s="123"/>
      <c r="AI1289" s="123"/>
      <c r="AJ1289" s="123"/>
      <c r="AK1289" s="123"/>
      <c r="AL1289" s="123"/>
      <c r="AM1289" s="123"/>
      <c r="AN1289" s="123"/>
      <c r="AO1289" s="123"/>
      <c r="AP1289" s="167"/>
    </row>
    <row r="1290" spans="16:42">
      <c r="P1290" s="123"/>
      <c r="Q1290" s="124"/>
      <c r="R1290" s="123"/>
      <c r="S1290" s="123"/>
      <c r="T1290" s="123"/>
      <c r="U1290" s="123"/>
      <c r="V1290" s="123"/>
      <c r="W1290" s="123"/>
      <c r="X1290" s="123"/>
      <c r="Y1290" s="125"/>
      <c r="Z1290" s="125"/>
      <c r="AA1290" s="123"/>
      <c r="AB1290" s="123"/>
      <c r="AC1290" s="123"/>
      <c r="AD1290" s="123"/>
      <c r="AE1290" s="123"/>
      <c r="AF1290" s="123"/>
      <c r="AG1290" s="123"/>
      <c r="AH1290" s="123"/>
      <c r="AI1290" s="123"/>
      <c r="AJ1290" s="123"/>
      <c r="AK1290" s="123"/>
      <c r="AL1290" s="123"/>
      <c r="AM1290" s="123"/>
      <c r="AN1290" s="123"/>
      <c r="AO1290" s="123"/>
      <c r="AP1290" s="167"/>
    </row>
    <row r="1291" spans="16:42">
      <c r="P1291" s="123"/>
      <c r="Q1291" s="124"/>
      <c r="R1291" s="123"/>
      <c r="S1291" s="123"/>
      <c r="T1291" s="123"/>
      <c r="U1291" s="123"/>
      <c r="V1291" s="123"/>
      <c r="W1291" s="123"/>
      <c r="X1291" s="123"/>
      <c r="Y1291" s="125"/>
      <c r="Z1291" s="125"/>
      <c r="AA1291" s="123"/>
      <c r="AB1291" s="123"/>
      <c r="AC1291" s="123"/>
      <c r="AD1291" s="123"/>
      <c r="AE1291" s="123"/>
      <c r="AF1291" s="123"/>
      <c r="AG1291" s="123"/>
      <c r="AH1291" s="123"/>
      <c r="AI1291" s="123"/>
      <c r="AJ1291" s="123"/>
      <c r="AK1291" s="123"/>
      <c r="AL1291" s="123"/>
      <c r="AM1291" s="123"/>
      <c r="AN1291" s="123"/>
      <c r="AO1291" s="123"/>
      <c r="AP1291" s="167"/>
    </row>
    <row r="1292" spans="16:42">
      <c r="P1292" s="123"/>
      <c r="Q1292" s="124"/>
      <c r="R1292" s="123"/>
      <c r="S1292" s="123"/>
      <c r="T1292" s="123"/>
      <c r="U1292" s="123"/>
      <c r="V1292" s="123"/>
      <c r="W1292" s="123"/>
      <c r="X1292" s="123"/>
      <c r="Y1292" s="125"/>
      <c r="Z1292" s="125"/>
      <c r="AA1292" s="123"/>
      <c r="AB1292" s="123"/>
      <c r="AC1292" s="123"/>
      <c r="AD1292" s="123"/>
      <c r="AE1292" s="123"/>
      <c r="AF1292" s="123"/>
      <c r="AG1292" s="123"/>
      <c r="AH1292" s="123"/>
      <c r="AI1292" s="123"/>
      <c r="AJ1292" s="123"/>
      <c r="AK1292" s="123"/>
      <c r="AL1292" s="123"/>
      <c r="AM1292" s="123"/>
      <c r="AN1292" s="123"/>
      <c r="AO1292" s="123"/>
      <c r="AP1292" s="167"/>
    </row>
    <row r="1293" spans="16:42">
      <c r="P1293" s="123"/>
      <c r="Q1293" s="124"/>
      <c r="R1293" s="123"/>
      <c r="S1293" s="123"/>
      <c r="T1293" s="123"/>
      <c r="U1293" s="123"/>
      <c r="V1293" s="123"/>
      <c r="W1293" s="123"/>
      <c r="X1293" s="123"/>
      <c r="Y1293" s="125"/>
      <c r="Z1293" s="125"/>
      <c r="AA1293" s="123"/>
      <c r="AB1293" s="123"/>
      <c r="AC1293" s="123"/>
      <c r="AD1293" s="123"/>
      <c r="AE1293" s="123"/>
      <c r="AF1293" s="123"/>
      <c r="AG1293" s="123"/>
      <c r="AH1293" s="123"/>
      <c r="AI1293" s="123"/>
      <c r="AJ1293" s="123"/>
      <c r="AK1293" s="123"/>
      <c r="AL1293" s="123"/>
      <c r="AM1293" s="123"/>
      <c r="AN1293" s="123"/>
      <c r="AO1293" s="123"/>
      <c r="AP1293" s="167"/>
    </row>
    <row r="1294" spans="16:42">
      <c r="P1294" s="123"/>
      <c r="Q1294" s="124"/>
      <c r="R1294" s="123"/>
      <c r="S1294" s="123"/>
      <c r="T1294" s="123"/>
      <c r="U1294" s="123"/>
      <c r="V1294" s="123"/>
      <c r="W1294" s="123"/>
      <c r="X1294" s="123"/>
      <c r="Y1294" s="125"/>
      <c r="Z1294" s="125"/>
      <c r="AA1294" s="123"/>
      <c r="AB1294" s="123"/>
      <c r="AC1294" s="123"/>
      <c r="AD1294" s="123"/>
      <c r="AE1294" s="123"/>
      <c r="AF1294" s="123"/>
      <c r="AG1294" s="123"/>
      <c r="AH1294" s="123"/>
      <c r="AI1294" s="123"/>
      <c r="AJ1294" s="123"/>
      <c r="AK1294" s="123"/>
      <c r="AL1294" s="123"/>
      <c r="AM1294" s="123"/>
      <c r="AN1294" s="123"/>
      <c r="AO1294" s="123"/>
      <c r="AP1294" s="167"/>
    </row>
    <row r="1295" spans="16:42">
      <c r="P1295" s="123"/>
      <c r="Q1295" s="124"/>
      <c r="R1295" s="123"/>
      <c r="S1295" s="123"/>
      <c r="T1295" s="123"/>
      <c r="U1295" s="123"/>
      <c r="V1295" s="123"/>
      <c r="W1295" s="123"/>
      <c r="X1295" s="123"/>
      <c r="Y1295" s="125"/>
      <c r="Z1295" s="125"/>
      <c r="AA1295" s="123"/>
      <c r="AB1295" s="123"/>
      <c r="AC1295" s="123"/>
      <c r="AD1295" s="123"/>
      <c r="AE1295" s="123"/>
      <c r="AF1295" s="123"/>
      <c r="AG1295" s="123"/>
      <c r="AH1295" s="123"/>
      <c r="AI1295" s="123"/>
      <c r="AJ1295" s="123"/>
      <c r="AK1295" s="123"/>
      <c r="AL1295" s="123"/>
      <c r="AM1295" s="123"/>
      <c r="AN1295" s="123"/>
      <c r="AO1295" s="123"/>
      <c r="AP1295" s="167"/>
    </row>
    <row r="1296" spans="16:42">
      <c r="P1296" s="123"/>
      <c r="Q1296" s="124"/>
      <c r="R1296" s="123"/>
      <c r="S1296" s="123"/>
      <c r="T1296" s="123"/>
      <c r="U1296" s="123"/>
      <c r="V1296" s="123"/>
      <c r="W1296" s="123"/>
      <c r="X1296" s="123"/>
      <c r="Y1296" s="125"/>
      <c r="Z1296" s="125"/>
      <c r="AA1296" s="123"/>
      <c r="AB1296" s="123"/>
      <c r="AC1296" s="123"/>
      <c r="AD1296" s="123"/>
      <c r="AE1296" s="123"/>
      <c r="AF1296" s="123"/>
      <c r="AG1296" s="123"/>
      <c r="AH1296" s="123"/>
      <c r="AI1296" s="123"/>
      <c r="AJ1296" s="123"/>
      <c r="AK1296" s="123"/>
      <c r="AL1296" s="123"/>
      <c r="AM1296" s="123"/>
      <c r="AN1296" s="123"/>
      <c r="AO1296" s="123"/>
      <c r="AP1296" s="167"/>
    </row>
    <row r="1297" spans="16:42">
      <c r="P1297" s="123"/>
      <c r="Q1297" s="124"/>
      <c r="R1297" s="123"/>
      <c r="S1297" s="123"/>
      <c r="T1297" s="123"/>
      <c r="U1297" s="123"/>
      <c r="V1297" s="123"/>
      <c r="W1297" s="123"/>
      <c r="X1297" s="123"/>
      <c r="Y1297" s="125"/>
      <c r="Z1297" s="125"/>
      <c r="AA1297" s="123"/>
      <c r="AB1297" s="123"/>
      <c r="AC1297" s="123"/>
      <c r="AD1297" s="123"/>
      <c r="AE1297" s="123"/>
      <c r="AF1297" s="123"/>
      <c r="AG1297" s="123"/>
      <c r="AH1297" s="123"/>
      <c r="AI1297" s="123"/>
      <c r="AJ1297" s="123"/>
      <c r="AK1297" s="123"/>
      <c r="AL1297" s="123"/>
      <c r="AM1297" s="123"/>
      <c r="AN1297" s="123"/>
      <c r="AO1297" s="123"/>
      <c r="AP1297" s="167"/>
    </row>
    <row r="1298" spans="16:42">
      <c r="P1298" s="123"/>
      <c r="Q1298" s="124"/>
      <c r="R1298" s="123"/>
      <c r="S1298" s="123"/>
      <c r="T1298" s="123"/>
      <c r="U1298" s="123"/>
      <c r="V1298" s="123"/>
      <c r="W1298" s="123"/>
      <c r="X1298" s="123"/>
      <c r="Y1298" s="125"/>
      <c r="Z1298" s="125"/>
      <c r="AA1298" s="123"/>
      <c r="AB1298" s="123"/>
      <c r="AC1298" s="123"/>
      <c r="AD1298" s="123"/>
      <c r="AE1298" s="123"/>
      <c r="AF1298" s="123"/>
      <c r="AG1298" s="123"/>
      <c r="AH1298" s="123"/>
      <c r="AI1298" s="123"/>
      <c r="AJ1298" s="123"/>
      <c r="AK1298" s="123"/>
      <c r="AL1298" s="123"/>
      <c r="AM1298" s="123"/>
      <c r="AN1298" s="123"/>
      <c r="AO1298" s="123"/>
      <c r="AP1298" s="167"/>
    </row>
    <row r="1299" spans="16:42">
      <c r="P1299" s="123"/>
      <c r="Q1299" s="124"/>
      <c r="R1299" s="123"/>
      <c r="S1299" s="123"/>
      <c r="T1299" s="123"/>
      <c r="U1299" s="123"/>
      <c r="V1299" s="123"/>
      <c r="W1299" s="123"/>
      <c r="X1299" s="123"/>
      <c r="Y1299" s="125"/>
      <c r="Z1299" s="125"/>
      <c r="AA1299" s="123"/>
      <c r="AB1299" s="123"/>
      <c r="AC1299" s="123"/>
      <c r="AD1299" s="123"/>
      <c r="AE1299" s="123"/>
      <c r="AF1299" s="123"/>
      <c r="AG1299" s="123"/>
      <c r="AH1299" s="123"/>
      <c r="AI1299" s="123"/>
      <c r="AJ1299" s="123"/>
      <c r="AK1299" s="123"/>
      <c r="AL1299" s="123"/>
      <c r="AM1299" s="123"/>
      <c r="AN1299" s="123"/>
      <c r="AO1299" s="123"/>
      <c r="AP1299" s="167"/>
    </row>
    <row r="1300" spans="16:42">
      <c r="P1300" s="123"/>
      <c r="Q1300" s="124"/>
      <c r="R1300" s="123"/>
      <c r="S1300" s="123"/>
      <c r="T1300" s="123"/>
      <c r="U1300" s="123"/>
      <c r="V1300" s="123"/>
      <c r="W1300" s="123"/>
      <c r="X1300" s="123"/>
      <c r="Y1300" s="125"/>
      <c r="Z1300" s="125"/>
      <c r="AA1300" s="123"/>
      <c r="AB1300" s="123"/>
      <c r="AC1300" s="123"/>
      <c r="AD1300" s="123"/>
      <c r="AE1300" s="123"/>
      <c r="AF1300" s="123"/>
      <c r="AG1300" s="123"/>
      <c r="AH1300" s="123"/>
      <c r="AI1300" s="123"/>
      <c r="AJ1300" s="123"/>
      <c r="AK1300" s="123"/>
      <c r="AL1300" s="123"/>
      <c r="AM1300" s="123"/>
      <c r="AN1300" s="123"/>
      <c r="AO1300" s="123"/>
      <c r="AP1300" s="167"/>
    </row>
    <row r="1301" spans="16:42">
      <c r="P1301" s="123"/>
      <c r="Q1301" s="124"/>
      <c r="R1301" s="123"/>
      <c r="S1301" s="123"/>
      <c r="T1301" s="123"/>
      <c r="U1301" s="123"/>
      <c r="V1301" s="123"/>
      <c r="W1301" s="123"/>
      <c r="X1301" s="123"/>
      <c r="Y1301" s="125"/>
      <c r="Z1301" s="125"/>
      <c r="AA1301" s="123"/>
      <c r="AB1301" s="123"/>
      <c r="AC1301" s="123"/>
      <c r="AD1301" s="123"/>
      <c r="AE1301" s="123"/>
      <c r="AF1301" s="123"/>
      <c r="AG1301" s="123"/>
      <c r="AH1301" s="123"/>
      <c r="AI1301" s="123"/>
      <c r="AJ1301" s="123"/>
      <c r="AK1301" s="123"/>
      <c r="AL1301" s="123"/>
      <c r="AM1301" s="123"/>
      <c r="AN1301" s="123"/>
      <c r="AO1301" s="123"/>
      <c r="AP1301" s="167"/>
    </row>
    <row r="1302" spans="16:42">
      <c r="P1302" s="123"/>
      <c r="Q1302" s="124"/>
      <c r="R1302" s="123"/>
      <c r="S1302" s="123"/>
      <c r="T1302" s="123"/>
      <c r="U1302" s="123"/>
      <c r="V1302" s="123"/>
      <c r="W1302" s="123"/>
      <c r="X1302" s="123"/>
      <c r="Y1302" s="125"/>
      <c r="Z1302" s="125"/>
      <c r="AA1302" s="123"/>
      <c r="AB1302" s="123"/>
      <c r="AC1302" s="123"/>
      <c r="AD1302" s="123"/>
      <c r="AE1302" s="123"/>
      <c r="AF1302" s="123"/>
      <c r="AG1302" s="123"/>
      <c r="AH1302" s="123"/>
      <c r="AI1302" s="123"/>
      <c r="AJ1302" s="123"/>
      <c r="AK1302" s="123"/>
      <c r="AL1302" s="123"/>
      <c r="AM1302" s="123"/>
      <c r="AN1302" s="123"/>
      <c r="AO1302" s="123"/>
      <c r="AP1302" s="167"/>
    </row>
    <row r="1303" spans="16:42">
      <c r="P1303" s="123"/>
      <c r="Q1303" s="124"/>
      <c r="R1303" s="123"/>
      <c r="S1303" s="123"/>
      <c r="T1303" s="123"/>
      <c r="U1303" s="123"/>
      <c r="V1303" s="123"/>
      <c r="W1303" s="123"/>
      <c r="X1303" s="123"/>
      <c r="Y1303" s="125"/>
      <c r="Z1303" s="125"/>
      <c r="AA1303" s="123"/>
      <c r="AB1303" s="123"/>
      <c r="AC1303" s="123"/>
      <c r="AD1303" s="123"/>
      <c r="AE1303" s="123"/>
      <c r="AF1303" s="123"/>
      <c r="AG1303" s="123"/>
      <c r="AH1303" s="123"/>
      <c r="AI1303" s="123"/>
      <c r="AJ1303" s="123"/>
      <c r="AK1303" s="123"/>
      <c r="AL1303" s="123"/>
      <c r="AM1303" s="123"/>
      <c r="AN1303" s="123"/>
      <c r="AO1303" s="123"/>
      <c r="AP1303" s="167"/>
    </row>
    <row r="1304" spans="16:42">
      <c r="P1304" s="123"/>
      <c r="Q1304" s="124"/>
      <c r="R1304" s="123"/>
      <c r="S1304" s="123"/>
      <c r="T1304" s="123"/>
      <c r="U1304" s="123"/>
      <c r="V1304" s="123"/>
      <c r="W1304" s="123"/>
      <c r="X1304" s="123"/>
      <c r="Y1304" s="125"/>
      <c r="Z1304" s="125"/>
      <c r="AA1304" s="123"/>
      <c r="AB1304" s="123"/>
      <c r="AC1304" s="123"/>
      <c r="AD1304" s="123"/>
      <c r="AE1304" s="123"/>
      <c r="AF1304" s="123"/>
      <c r="AG1304" s="123"/>
      <c r="AH1304" s="123"/>
      <c r="AI1304" s="123"/>
      <c r="AJ1304" s="123"/>
      <c r="AK1304" s="123"/>
      <c r="AL1304" s="123"/>
      <c r="AM1304" s="123"/>
      <c r="AN1304" s="123"/>
      <c r="AO1304" s="123"/>
      <c r="AP1304" s="167"/>
    </row>
    <row r="1305" spans="16:42">
      <c r="P1305" s="123"/>
      <c r="Q1305" s="124"/>
      <c r="R1305" s="123"/>
      <c r="S1305" s="123"/>
      <c r="T1305" s="123"/>
      <c r="U1305" s="123"/>
      <c r="V1305" s="123"/>
      <c r="W1305" s="123"/>
      <c r="X1305" s="123"/>
      <c r="Y1305" s="125"/>
      <c r="Z1305" s="125"/>
      <c r="AA1305" s="123"/>
      <c r="AB1305" s="123"/>
      <c r="AC1305" s="123"/>
      <c r="AD1305" s="123"/>
      <c r="AE1305" s="123"/>
      <c r="AF1305" s="123"/>
      <c r="AG1305" s="123"/>
      <c r="AH1305" s="123"/>
      <c r="AI1305" s="123"/>
      <c r="AJ1305" s="123"/>
      <c r="AK1305" s="123"/>
      <c r="AL1305" s="123"/>
      <c r="AM1305" s="123"/>
      <c r="AN1305" s="123"/>
      <c r="AO1305" s="123"/>
      <c r="AP1305" s="167"/>
    </row>
    <row r="1306" spans="16:42">
      <c r="P1306" s="123"/>
      <c r="Q1306" s="124"/>
      <c r="R1306" s="123"/>
      <c r="S1306" s="123"/>
      <c r="T1306" s="123"/>
      <c r="U1306" s="123"/>
      <c r="V1306" s="123"/>
      <c r="W1306" s="123"/>
      <c r="X1306" s="123"/>
      <c r="Y1306" s="125"/>
      <c r="Z1306" s="125"/>
      <c r="AA1306" s="123"/>
      <c r="AB1306" s="123"/>
      <c r="AC1306" s="123"/>
      <c r="AD1306" s="123"/>
      <c r="AE1306" s="123"/>
      <c r="AF1306" s="123"/>
      <c r="AG1306" s="123"/>
      <c r="AH1306" s="123"/>
      <c r="AI1306" s="123"/>
      <c r="AJ1306" s="123"/>
      <c r="AK1306" s="123"/>
      <c r="AL1306" s="123"/>
      <c r="AM1306" s="123"/>
      <c r="AN1306" s="123"/>
      <c r="AO1306" s="123"/>
      <c r="AP1306" s="167"/>
    </row>
    <row r="1307" spans="16:42">
      <c r="P1307" s="123"/>
      <c r="Q1307" s="124"/>
      <c r="R1307" s="123"/>
      <c r="S1307" s="123"/>
      <c r="T1307" s="123"/>
      <c r="U1307" s="123"/>
      <c r="V1307" s="123"/>
      <c r="W1307" s="123"/>
      <c r="X1307" s="123"/>
      <c r="Y1307" s="125"/>
      <c r="Z1307" s="125"/>
      <c r="AA1307" s="123"/>
      <c r="AB1307" s="123"/>
      <c r="AC1307" s="123"/>
      <c r="AD1307" s="123"/>
      <c r="AE1307" s="123"/>
      <c r="AF1307" s="123"/>
      <c r="AG1307" s="123"/>
      <c r="AH1307" s="123"/>
      <c r="AI1307" s="123"/>
      <c r="AJ1307" s="123"/>
      <c r="AK1307" s="123"/>
      <c r="AL1307" s="123"/>
      <c r="AM1307" s="123"/>
      <c r="AN1307" s="123"/>
      <c r="AO1307" s="123"/>
      <c r="AP1307" s="167"/>
    </row>
    <row r="1308" spans="16:42">
      <c r="P1308" s="123"/>
      <c r="Q1308" s="124"/>
      <c r="R1308" s="123"/>
      <c r="S1308" s="123"/>
      <c r="T1308" s="123"/>
      <c r="U1308" s="123"/>
      <c r="V1308" s="123"/>
      <c r="W1308" s="123"/>
      <c r="X1308" s="123"/>
      <c r="Y1308" s="125"/>
      <c r="Z1308" s="125"/>
      <c r="AA1308" s="123"/>
      <c r="AB1308" s="123"/>
      <c r="AC1308" s="123"/>
      <c r="AD1308" s="123"/>
      <c r="AE1308" s="123"/>
      <c r="AF1308" s="123"/>
      <c r="AG1308" s="123"/>
      <c r="AH1308" s="123"/>
      <c r="AI1308" s="123"/>
      <c r="AJ1308" s="123"/>
      <c r="AK1308" s="123"/>
      <c r="AL1308" s="123"/>
      <c r="AM1308" s="123"/>
      <c r="AN1308" s="123"/>
      <c r="AO1308" s="123"/>
      <c r="AP1308" s="167"/>
    </row>
    <row r="1309" spans="16:42">
      <c r="P1309" s="123"/>
      <c r="Q1309" s="124"/>
      <c r="R1309" s="123"/>
      <c r="S1309" s="123"/>
      <c r="T1309" s="123"/>
      <c r="U1309" s="123"/>
      <c r="V1309" s="123"/>
      <c r="W1309" s="123"/>
      <c r="X1309" s="123"/>
      <c r="Y1309" s="125"/>
      <c r="Z1309" s="125"/>
      <c r="AA1309" s="123"/>
      <c r="AB1309" s="123"/>
      <c r="AC1309" s="123"/>
      <c r="AD1309" s="123"/>
      <c r="AE1309" s="123"/>
      <c r="AF1309" s="123"/>
      <c r="AG1309" s="123"/>
      <c r="AH1309" s="123"/>
      <c r="AI1309" s="123"/>
      <c r="AJ1309" s="123"/>
      <c r="AK1309" s="123"/>
      <c r="AL1309" s="123"/>
      <c r="AM1309" s="123"/>
      <c r="AN1309" s="123"/>
      <c r="AO1309" s="123"/>
      <c r="AP1309" s="167"/>
    </row>
    <row r="1310" spans="16:42">
      <c r="P1310" s="123"/>
      <c r="Q1310" s="124"/>
      <c r="R1310" s="123"/>
      <c r="S1310" s="123"/>
      <c r="T1310" s="123"/>
      <c r="U1310" s="123"/>
      <c r="V1310" s="123"/>
      <c r="W1310" s="123"/>
      <c r="X1310" s="123"/>
      <c r="Y1310" s="125"/>
      <c r="Z1310" s="125"/>
      <c r="AA1310" s="123"/>
      <c r="AB1310" s="123"/>
      <c r="AC1310" s="123"/>
      <c r="AD1310" s="123"/>
      <c r="AE1310" s="123"/>
      <c r="AF1310" s="123"/>
      <c r="AG1310" s="123"/>
      <c r="AH1310" s="123"/>
      <c r="AI1310" s="123"/>
      <c r="AJ1310" s="123"/>
      <c r="AK1310" s="123"/>
      <c r="AL1310" s="123"/>
      <c r="AM1310" s="123"/>
      <c r="AN1310" s="123"/>
      <c r="AO1310" s="123"/>
      <c r="AP1310" s="167"/>
    </row>
    <row r="1311" spans="16:42">
      <c r="P1311" s="123"/>
      <c r="Q1311" s="124"/>
      <c r="R1311" s="123"/>
      <c r="S1311" s="123"/>
      <c r="T1311" s="123"/>
      <c r="U1311" s="123"/>
      <c r="V1311" s="123"/>
      <c r="W1311" s="123"/>
      <c r="X1311" s="123"/>
      <c r="Y1311" s="125"/>
      <c r="Z1311" s="125"/>
      <c r="AA1311" s="123"/>
      <c r="AB1311" s="123"/>
      <c r="AC1311" s="123"/>
      <c r="AD1311" s="123"/>
      <c r="AE1311" s="123"/>
      <c r="AF1311" s="123"/>
      <c r="AG1311" s="123"/>
      <c r="AH1311" s="123"/>
      <c r="AI1311" s="123"/>
      <c r="AJ1311" s="123"/>
      <c r="AK1311" s="123"/>
      <c r="AL1311" s="123"/>
      <c r="AM1311" s="123"/>
      <c r="AN1311" s="123"/>
      <c r="AO1311" s="123"/>
      <c r="AP1311" s="167"/>
    </row>
    <row r="1312" spans="16:42">
      <c r="P1312" s="123"/>
      <c r="Q1312" s="124"/>
      <c r="R1312" s="123"/>
      <c r="S1312" s="123"/>
      <c r="T1312" s="123"/>
      <c r="U1312" s="123"/>
      <c r="V1312" s="123"/>
      <c r="W1312" s="123"/>
      <c r="X1312" s="123"/>
      <c r="Y1312" s="125"/>
      <c r="Z1312" s="125"/>
      <c r="AA1312" s="123"/>
      <c r="AB1312" s="123"/>
      <c r="AC1312" s="123"/>
      <c r="AD1312" s="123"/>
      <c r="AE1312" s="123"/>
      <c r="AF1312" s="123"/>
      <c r="AG1312" s="123"/>
      <c r="AH1312" s="123"/>
      <c r="AI1312" s="123"/>
      <c r="AJ1312" s="123"/>
      <c r="AK1312" s="123"/>
      <c r="AL1312" s="123"/>
      <c r="AM1312" s="123"/>
      <c r="AN1312" s="123"/>
      <c r="AO1312" s="123"/>
      <c r="AP1312" s="167"/>
    </row>
    <row r="1313" spans="16:42">
      <c r="P1313" s="123"/>
      <c r="Q1313" s="124"/>
      <c r="R1313" s="123"/>
      <c r="S1313" s="123"/>
      <c r="T1313" s="123"/>
      <c r="U1313" s="123"/>
      <c r="V1313" s="123"/>
      <c r="W1313" s="123"/>
      <c r="X1313" s="123"/>
      <c r="Y1313" s="125"/>
      <c r="Z1313" s="125"/>
      <c r="AA1313" s="123"/>
      <c r="AB1313" s="123"/>
      <c r="AC1313" s="123"/>
      <c r="AD1313" s="123"/>
      <c r="AE1313" s="123"/>
      <c r="AF1313" s="123"/>
      <c r="AG1313" s="123"/>
      <c r="AH1313" s="123"/>
      <c r="AI1313" s="123"/>
      <c r="AJ1313" s="123"/>
      <c r="AK1313" s="123"/>
      <c r="AL1313" s="123"/>
      <c r="AM1313" s="123"/>
      <c r="AN1313" s="123"/>
      <c r="AO1313" s="123"/>
      <c r="AP1313" s="167"/>
    </row>
    <row r="1314" spans="16:42">
      <c r="P1314" s="123"/>
      <c r="Q1314" s="124"/>
      <c r="R1314" s="123"/>
      <c r="S1314" s="123"/>
      <c r="T1314" s="123"/>
      <c r="U1314" s="123"/>
      <c r="V1314" s="123"/>
      <c r="W1314" s="123"/>
      <c r="X1314" s="123"/>
      <c r="Y1314" s="125"/>
      <c r="Z1314" s="125"/>
      <c r="AA1314" s="123"/>
      <c r="AB1314" s="123"/>
      <c r="AC1314" s="123"/>
      <c r="AD1314" s="123"/>
      <c r="AE1314" s="123"/>
      <c r="AF1314" s="123"/>
      <c r="AG1314" s="123"/>
      <c r="AH1314" s="123"/>
      <c r="AI1314" s="123"/>
      <c r="AJ1314" s="123"/>
      <c r="AK1314" s="123"/>
      <c r="AL1314" s="123"/>
      <c r="AM1314" s="123"/>
      <c r="AN1314" s="123"/>
      <c r="AO1314" s="123"/>
      <c r="AP1314" s="167"/>
    </row>
    <row r="1315" spans="16:42">
      <c r="P1315" s="123"/>
      <c r="Q1315" s="124"/>
      <c r="R1315" s="123"/>
      <c r="S1315" s="123"/>
      <c r="T1315" s="123"/>
      <c r="U1315" s="123"/>
      <c r="V1315" s="123"/>
      <c r="W1315" s="123"/>
      <c r="X1315" s="123"/>
      <c r="Y1315" s="125"/>
      <c r="Z1315" s="125"/>
      <c r="AA1315" s="123"/>
      <c r="AB1315" s="123"/>
      <c r="AC1315" s="123"/>
      <c r="AD1315" s="123"/>
      <c r="AE1315" s="123"/>
      <c r="AF1315" s="123"/>
      <c r="AG1315" s="123"/>
      <c r="AH1315" s="123"/>
      <c r="AI1315" s="123"/>
      <c r="AJ1315" s="123"/>
      <c r="AK1315" s="123"/>
      <c r="AL1315" s="123"/>
      <c r="AM1315" s="123"/>
      <c r="AN1315" s="123"/>
      <c r="AO1315" s="123"/>
      <c r="AP1315" s="167"/>
    </row>
    <row r="1316" spans="16:42">
      <c r="P1316" s="123"/>
      <c r="Q1316" s="124"/>
      <c r="R1316" s="123"/>
      <c r="S1316" s="123"/>
      <c r="T1316" s="123"/>
      <c r="U1316" s="123"/>
      <c r="V1316" s="123"/>
      <c r="W1316" s="123"/>
      <c r="X1316" s="123"/>
      <c r="Y1316" s="125"/>
      <c r="Z1316" s="125"/>
      <c r="AA1316" s="123"/>
      <c r="AB1316" s="123"/>
      <c r="AC1316" s="123"/>
      <c r="AD1316" s="123"/>
      <c r="AE1316" s="123"/>
      <c r="AF1316" s="123"/>
      <c r="AG1316" s="123"/>
      <c r="AH1316" s="123"/>
      <c r="AI1316" s="123"/>
      <c r="AJ1316" s="123"/>
      <c r="AK1316" s="123"/>
      <c r="AL1316" s="123"/>
      <c r="AM1316" s="123"/>
      <c r="AN1316" s="123"/>
      <c r="AO1316" s="123"/>
      <c r="AP1316" s="167"/>
    </row>
    <row r="1317" spans="16:42">
      <c r="P1317" s="123"/>
      <c r="Q1317" s="124"/>
      <c r="R1317" s="123"/>
      <c r="S1317" s="123"/>
      <c r="T1317" s="123"/>
      <c r="U1317" s="123"/>
      <c r="V1317" s="123"/>
      <c r="W1317" s="123"/>
      <c r="X1317" s="123"/>
      <c r="Y1317" s="125"/>
      <c r="Z1317" s="125"/>
      <c r="AA1317" s="123"/>
      <c r="AB1317" s="123"/>
      <c r="AC1317" s="123"/>
      <c r="AD1317" s="123"/>
      <c r="AE1317" s="123"/>
      <c r="AF1317" s="123"/>
      <c r="AG1317" s="123"/>
      <c r="AH1317" s="123"/>
      <c r="AI1317" s="123"/>
      <c r="AJ1317" s="123"/>
      <c r="AK1317" s="123"/>
      <c r="AL1317" s="123"/>
      <c r="AM1317" s="123"/>
      <c r="AN1317" s="123"/>
      <c r="AO1317" s="123"/>
      <c r="AP1317" s="167"/>
    </row>
    <row r="1318" spans="16:42">
      <c r="P1318" s="123"/>
      <c r="Q1318" s="124"/>
      <c r="R1318" s="123"/>
      <c r="S1318" s="123"/>
      <c r="T1318" s="123"/>
      <c r="U1318" s="123"/>
      <c r="V1318" s="123"/>
      <c r="W1318" s="123"/>
      <c r="X1318" s="123"/>
      <c r="Y1318" s="125"/>
      <c r="Z1318" s="125"/>
      <c r="AA1318" s="123"/>
      <c r="AB1318" s="123"/>
      <c r="AC1318" s="123"/>
      <c r="AD1318" s="123"/>
      <c r="AE1318" s="123"/>
      <c r="AF1318" s="123"/>
      <c r="AG1318" s="123"/>
      <c r="AH1318" s="123"/>
      <c r="AI1318" s="123"/>
      <c r="AJ1318" s="123"/>
      <c r="AK1318" s="123"/>
      <c r="AL1318" s="123"/>
      <c r="AM1318" s="123"/>
      <c r="AN1318" s="123"/>
      <c r="AO1318" s="123"/>
      <c r="AP1318" s="167"/>
    </row>
    <row r="1319" spans="16:42">
      <c r="P1319" s="123"/>
      <c r="Q1319" s="124"/>
      <c r="R1319" s="123"/>
      <c r="S1319" s="123"/>
      <c r="T1319" s="123"/>
      <c r="U1319" s="123"/>
      <c r="V1319" s="123"/>
      <c r="W1319" s="123"/>
      <c r="X1319" s="123"/>
      <c r="Y1319" s="125"/>
      <c r="Z1319" s="125"/>
      <c r="AA1319" s="123"/>
      <c r="AB1319" s="123"/>
      <c r="AC1319" s="123"/>
      <c r="AD1319" s="123"/>
      <c r="AE1319" s="123"/>
      <c r="AF1319" s="123"/>
      <c r="AG1319" s="123"/>
      <c r="AH1319" s="123"/>
      <c r="AI1319" s="123"/>
      <c r="AJ1319" s="123"/>
      <c r="AK1319" s="123"/>
      <c r="AL1319" s="123"/>
      <c r="AM1319" s="123"/>
      <c r="AN1319" s="123"/>
      <c r="AO1319" s="123"/>
      <c r="AP1319" s="167"/>
    </row>
    <row r="1320" spans="16:42">
      <c r="P1320" s="123"/>
      <c r="Q1320" s="124"/>
      <c r="R1320" s="123"/>
      <c r="S1320" s="123"/>
      <c r="T1320" s="123"/>
      <c r="U1320" s="123"/>
      <c r="V1320" s="123"/>
      <c r="W1320" s="123"/>
      <c r="X1320" s="123"/>
      <c r="Y1320" s="125"/>
      <c r="Z1320" s="125"/>
      <c r="AA1320" s="123"/>
      <c r="AB1320" s="123"/>
      <c r="AC1320" s="123"/>
      <c r="AD1320" s="123"/>
      <c r="AE1320" s="123"/>
      <c r="AF1320" s="123"/>
      <c r="AG1320" s="123"/>
      <c r="AH1320" s="123"/>
      <c r="AI1320" s="123"/>
      <c r="AJ1320" s="123"/>
      <c r="AK1320" s="123"/>
      <c r="AL1320" s="123"/>
      <c r="AM1320" s="123"/>
      <c r="AN1320" s="123"/>
      <c r="AO1320" s="123"/>
      <c r="AP1320" s="167"/>
    </row>
    <row r="1321" spans="16:42">
      <c r="P1321" s="123"/>
      <c r="Q1321" s="124"/>
      <c r="R1321" s="123"/>
      <c r="S1321" s="123"/>
      <c r="T1321" s="123"/>
      <c r="U1321" s="123"/>
      <c r="V1321" s="123"/>
      <c r="W1321" s="123"/>
      <c r="X1321" s="123"/>
      <c r="Y1321" s="125"/>
      <c r="Z1321" s="125"/>
      <c r="AA1321" s="123"/>
      <c r="AB1321" s="123"/>
      <c r="AC1321" s="123"/>
      <c r="AD1321" s="123"/>
      <c r="AE1321" s="123"/>
      <c r="AF1321" s="123"/>
      <c r="AG1321" s="123"/>
      <c r="AH1321" s="123"/>
      <c r="AI1321" s="123"/>
      <c r="AJ1321" s="123"/>
      <c r="AK1321" s="123"/>
      <c r="AL1321" s="123"/>
      <c r="AM1321" s="123"/>
      <c r="AN1321" s="123"/>
      <c r="AO1321" s="123"/>
      <c r="AP1321" s="167"/>
    </row>
    <row r="1322" spans="16:42">
      <c r="P1322" s="123"/>
      <c r="Q1322" s="124"/>
      <c r="R1322" s="123"/>
      <c r="S1322" s="123"/>
      <c r="T1322" s="123"/>
      <c r="U1322" s="123"/>
      <c r="V1322" s="123"/>
      <c r="W1322" s="123"/>
      <c r="X1322" s="123"/>
      <c r="Y1322" s="125"/>
      <c r="Z1322" s="125"/>
      <c r="AA1322" s="123"/>
      <c r="AB1322" s="123"/>
      <c r="AC1322" s="123"/>
      <c r="AD1322" s="123"/>
      <c r="AE1322" s="123"/>
      <c r="AF1322" s="123"/>
      <c r="AG1322" s="123"/>
      <c r="AH1322" s="123"/>
      <c r="AI1322" s="123"/>
      <c r="AJ1322" s="123"/>
      <c r="AK1322" s="123"/>
      <c r="AL1322" s="123"/>
      <c r="AM1322" s="123"/>
      <c r="AN1322" s="123"/>
      <c r="AO1322" s="123"/>
      <c r="AP1322" s="167"/>
    </row>
    <row r="1323" spans="16:42">
      <c r="P1323" s="123"/>
      <c r="Q1323" s="124"/>
      <c r="R1323" s="123"/>
      <c r="S1323" s="123"/>
      <c r="T1323" s="123"/>
      <c r="U1323" s="123"/>
      <c r="V1323" s="123"/>
      <c r="W1323" s="123"/>
      <c r="X1323" s="123"/>
      <c r="Y1323" s="125"/>
      <c r="Z1323" s="125"/>
      <c r="AA1323" s="123"/>
      <c r="AB1323" s="123"/>
      <c r="AC1323" s="123"/>
      <c r="AD1323" s="123"/>
      <c r="AE1323" s="123"/>
      <c r="AF1323" s="123"/>
      <c r="AG1323" s="123"/>
      <c r="AH1323" s="123"/>
      <c r="AI1323" s="123"/>
      <c r="AJ1323" s="123"/>
      <c r="AK1323" s="123"/>
      <c r="AL1323" s="123"/>
      <c r="AM1323" s="123"/>
      <c r="AN1323" s="123"/>
      <c r="AO1323" s="123"/>
      <c r="AP1323" s="167"/>
    </row>
    <row r="1324" spans="16:42">
      <c r="P1324" s="123"/>
      <c r="Q1324" s="124"/>
      <c r="R1324" s="123"/>
      <c r="S1324" s="123"/>
      <c r="T1324" s="123"/>
      <c r="U1324" s="123"/>
      <c r="V1324" s="123"/>
      <c r="W1324" s="123"/>
      <c r="X1324" s="123"/>
      <c r="Y1324" s="125"/>
      <c r="Z1324" s="125"/>
      <c r="AA1324" s="123"/>
      <c r="AB1324" s="123"/>
      <c r="AC1324" s="123"/>
      <c r="AD1324" s="123"/>
      <c r="AE1324" s="123"/>
      <c r="AF1324" s="123"/>
      <c r="AG1324" s="123"/>
      <c r="AH1324" s="123"/>
      <c r="AI1324" s="123"/>
      <c r="AJ1324" s="123"/>
      <c r="AK1324" s="123"/>
      <c r="AL1324" s="123"/>
      <c r="AM1324" s="123"/>
      <c r="AN1324" s="123"/>
      <c r="AO1324" s="123"/>
      <c r="AP1324" s="167"/>
    </row>
    <row r="1325" spans="16:42">
      <c r="P1325" s="123"/>
      <c r="Q1325" s="124"/>
      <c r="R1325" s="123"/>
      <c r="S1325" s="123"/>
      <c r="T1325" s="123"/>
      <c r="U1325" s="123"/>
      <c r="V1325" s="123"/>
      <c r="W1325" s="123"/>
      <c r="X1325" s="123"/>
      <c r="Y1325" s="125"/>
      <c r="Z1325" s="125"/>
      <c r="AA1325" s="123"/>
      <c r="AB1325" s="123"/>
      <c r="AC1325" s="123"/>
      <c r="AD1325" s="123"/>
      <c r="AE1325" s="123"/>
      <c r="AF1325" s="123"/>
      <c r="AG1325" s="123"/>
      <c r="AH1325" s="123"/>
      <c r="AI1325" s="123"/>
      <c r="AJ1325" s="123"/>
      <c r="AK1325" s="123"/>
      <c r="AL1325" s="123"/>
      <c r="AM1325" s="123"/>
      <c r="AN1325" s="123"/>
      <c r="AO1325" s="123"/>
      <c r="AP1325" s="167"/>
    </row>
    <row r="1326" spans="16:42">
      <c r="P1326" s="123"/>
      <c r="Q1326" s="124"/>
      <c r="R1326" s="123"/>
      <c r="S1326" s="123"/>
      <c r="T1326" s="123"/>
      <c r="U1326" s="123"/>
      <c r="V1326" s="123"/>
      <c r="W1326" s="123"/>
      <c r="X1326" s="123"/>
      <c r="Y1326" s="125"/>
      <c r="Z1326" s="125"/>
      <c r="AA1326" s="123"/>
      <c r="AB1326" s="123"/>
      <c r="AC1326" s="123"/>
      <c r="AD1326" s="123"/>
      <c r="AE1326" s="123"/>
      <c r="AF1326" s="123"/>
      <c r="AG1326" s="123"/>
      <c r="AH1326" s="123"/>
      <c r="AI1326" s="123"/>
      <c r="AJ1326" s="123"/>
      <c r="AK1326" s="123"/>
      <c r="AL1326" s="123"/>
      <c r="AM1326" s="123"/>
      <c r="AN1326" s="123"/>
      <c r="AO1326" s="123"/>
      <c r="AP1326" s="167"/>
    </row>
    <row r="1327" spans="16:42">
      <c r="P1327" s="123"/>
      <c r="Q1327" s="124"/>
      <c r="R1327" s="123"/>
      <c r="S1327" s="123"/>
      <c r="T1327" s="123"/>
      <c r="U1327" s="123"/>
      <c r="V1327" s="123"/>
      <c r="W1327" s="123"/>
      <c r="X1327" s="123"/>
      <c r="Y1327" s="125"/>
      <c r="Z1327" s="125"/>
      <c r="AA1327" s="123"/>
      <c r="AB1327" s="123"/>
      <c r="AC1327" s="123"/>
      <c r="AD1327" s="123"/>
      <c r="AE1327" s="123"/>
      <c r="AF1327" s="123"/>
      <c r="AG1327" s="123"/>
      <c r="AH1327" s="123"/>
      <c r="AI1327" s="123"/>
      <c r="AJ1327" s="123"/>
      <c r="AK1327" s="123"/>
      <c r="AL1327" s="123"/>
      <c r="AM1327" s="123"/>
      <c r="AN1327" s="123"/>
      <c r="AO1327" s="123"/>
      <c r="AP1327" s="167"/>
    </row>
    <row r="1328" spans="16:42">
      <c r="P1328" s="123"/>
      <c r="Q1328" s="124"/>
      <c r="R1328" s="123"/>
      <c r="S1328" s="123"/>
      <c r="T1328" s="123"/>
      <c r="U1328" s="123"/>
      <c r="V1328" s="123"/>
      <c r="W1328" s="123"/>
      <c r="X1328" s="123"/>
      <c r="Y1328" s="125"/>
      <c r="Z1328" s="125"/>
      <c r="AA1328" s="123"/>
      <c r="AB1328" s="123"/>
      <c r="AC1328" s="123"/>
      <c r="AD1328" s="123"/>
      <c r="AE1328" s="123"/>
      <c r="AF1328" s="123"/>
      <c r="AG1328" s="123"/>
      <c r="AH1328" s="123"/>
      <c r="AI1328" s="123"/>
      <c r="AJ1328" s="123"/>
      <c r="AK1328" s="123"/>
      <c r="AL1328" s="123"/>
      <c r="AM1328" s="123"/>
      <c r="AN1328" s="123"/>
      <c r="AO1328" s="123"/>
      <c r="AP1328" s="167"/>
    </row>
    <row r="1329" spans="16:42">
      <c r="P1329" s="123"/>
      <c r="Q1329" s="124"/>
      <c r="R1329" s="123"/>
      <c r="S1329" s="123"/>
      <c r="T1329" s="123"/>
      <c r="U1329" s="123"/>
      <c r="V1329" s="123"/>
      <c r="W1329" s="123"/>
      <c r="X1329" s="123"/>
      <c r="Y1329" s="125"/>
      <c r="Z1329" s="125"/>
      <c r="AA1329" s="123"/>
      <c r="AB1329" s="123"/>
      <c r="AC1329" s="123"/>
      <c r="AD1329" s="123"/>
      <c r="AE1329" s="123"/>
      <c r="AF1329" s="123"/>
      <c r="AG1329" s="123"/>
      <c r="AH1329" s="123"/>
      <c r="AI1329" s="123"/>
      <c r="AJ1329" s="123"/>
      <c r="AK1329" s="123"/>
      <c r="AL1329" s="123"/>
      <c r="AM1329" s="123"/>
      <c r="AN1329" s="123"/>
      <c r="AO1329" s="123"/>
      <c r="AP1329" s="167"/>
    </row>
    <row r="1330" spans="16:42">
      <c r="P1330" s="123"/>
      <c r="Q1330" s="124"/>
      <c r="R1330" s="123"/>
      <c r="S1330" s="123"/>
      <c r="T1330" s="123"/>
      <c r="U1330" s="123"/>
      <c r="V1330" s="123"/>
      <c r="W1330" s="123"/>
      <c r="X1330" s="123"/>
      <c r="Y1330" s="125"/>
      <c r="Z1330" s="125"/>
      <c r="AA1330" s="123"/>
      <c r="AB1330" s="123"/>
      <c r="AC1330" s="123"/>
      <c r="AD1330" s="123"/>
      <c r="AE1330" s="123"/>
      <c r="AF1330" s="123"/>
      <c r="AG1330" s="123"/>
      <c r="AH1330" s="123"/>
      <c r="AI1330" s="123"/>
      <c r="AJ1330" s="123"/>
      <c r="AK1330" s="123"/>
      <c r="AL1330" s="123"/>
      <c r="AM1330" s="123"/>
      <c r="AN1330" s="123"/>
      <c r="AO1330" s="123"/>
      <c r="AP1330" s="167"/>
    </row>
    <row r="1331" spans="16:42">
      <c r="P1331" s="123"/>
      <c r="Q1331" s="124"/>
      <c r="R1331" s="123"/>
      <c r="S1331" s="123"/>
      <c r="T1331" s="123"/>
      <c r="U1331" s="123"/>
      <c r="V1331" s="123"/>
      <c r="W1331" s="123"/>
      <c r="X1331" s="123"/>
      <c r="Y1331" s="125"/>
      <c r="Z1331" s="125"/>
      <c r="AA1331" s="123"/>
      <c r="AB1331" s="123"/>
      <c r="AC1331" s="123"/>
      <c r="AD1331" s="123"/>
      <c r="AE1331" s="123"/>
      <c r="AF1331" s="123"/>
      <c r="AG1331" s="123"/>
      <c r="AH1331" s="123"/>
      <c r="AI1331" s="123"/>
      <c r="AJ1331" s="123"/>
      <c r="AK1331" s="123"/>
      <c r="AL1331" s="123"/>
      <c r="AM1331" s="123"/>
      <c r="AN1331" s="123"/>
      <c r="AO1331" s="123"/>
      <c r="AP1331" s="167"/>
    </row>
    <row r="1332" spans="16:42">
      <c r="P1332" s="123"/>
      <c r="Q1332" s="124"/>
      <c r="R1332" s="123"/>
      <c r="S1332" s="123"/>
      <c r="T1332" s="123"/>
      <c r="U1332" s="123"/>
      <c r="V1332" s="123"/>
      <c r="W1332" s="123"/>
      <c r="X1332" s="123"/>
      <c r="Y1332" s="125"/>
      <c r="Z1332" s="125"/>
      <c r="AA1332" s="123"/>
      <c r="AB1332" s="123"/>
      <c r="AC1332" s="123"/>
      <c r="AD1332" s="123"/>
      <c r="AE1332" s="123"/>
      <c r="AF1332" s="123"/>
      <c r="AG1332" s="123"/>
      <c r="AH1332" s="123"/>
      <c r="AI1332" s="123"/>
      <c r="AJ1332" s="123"/>
      <c r="AK1332" s="123"/>
      <c r="AL1332" s="123"/>
      <c r="AM1332" s="123"/>
      <c r="AN1332" s="123"/>
      <c r="AO1332" s="123"/>
      <c r="AP1332" s="167"/>
    </row>
    <row r="1333" spans="16:42">
      <c r="P1333" s="123"/>
      <c r="Q1333" s="124"/>
      <c r="R1333" s="123"/>
      <c r="S1333" s="123"/>
      <c r="T1333" s="123"/>
      <c r="U1333" s="123"/>
      <c r="V1333" s="123"/>
      <c r="W1333" s="123"/>
      <c r="X1333" s="123"/>
      <c r="Y1333" s="125"/>
      <c r="Z1333" s="125"/>
      <c r="AA1333" s="123"/>
      <c r="AB1333" s="123"/>
      <c r="AC1333" s="123"/>
      <c r="AD1333" s="123"/>
      <c r="AE1333" s="123"/>
      <c r="AF1333" s="123"/>
      <c r="AG1333" s="123"/>
      <c r="AH1333" s="123"/>
      <c r="AI1333" s="123"/>
      <c r="AJ1333" s="123"/>
      <c r="AK1333" s="123"/>
      <c r="AL1333" s="123"/>
      <c r="AM1333" s="123"/>
      <c r="AN1333" s="123"/>
      <c r="AO1333" s="123"/>
      <c r="AP1333" s="167"/>
    </row>
    <row r="1334" spans="16:42">
      <c r="P1334" s="123"/>
      <c r="Q1334" s="124"/>
      <c r="R1334" s="123"/>
      <c r="S1334" s="123"/>
      <c r="T1334" s="123"/>
      <c r="U1334" s="123"/>
      <c r="V1334" s="123"/>
      <c r="W1334" s="123"/>
      <c r="X1334" s="123"/>
      <c r="Y1334" s="125"/>
      <c r="Z1334" s="125"/>
      <c r="AA1334" s="123"/>
      <c r="AB1334" s="123"/>
      <c r="AC1334" s="123"/>
      <c r="AD1334" s="123"/>
      <c r="AE1334" s="123"/>
      <c r="AF1334" s="123"/>
      <c r="AG1334" s="123"/>
      <c r="AH1334" s="123"/>
      <c r="AI1334" s="123"/>
      <c r="AJ1334" s="123"/>
      <c r="AK1334" s="123"/>
      <c r="AL1334" s="123"/>
      <c r="AM1334" s="123"/>
      <c r="AN1334" s="123"/>
      <c r="AO1334" s="123"/>
      <c r="AP1334" s="167"/>
    </row>
    <row r="1335" spans="16:42">
      <c r="P1335" s="123"/>
      <c r="Q1335" s="124"/>
      <c r="R1335" s="123"/>
      <c r="S1335" s="123"/>
      <c r="T1335" s="123"/>
      <c r="U1335" s="123"/>
      <c r="V1335" s="123"/>
      <c r="W1335" s="123"/>
      <c r="X1335" s="123"/>
      <c r="Y1335" s="125"/>
      <c r="Z1335" s="125"/>
      <c r="AA1335" s="123"/>
      <c r="AB1335" s="123"/>
      <c r="AC1335" s="123"/>
      <c r="AD1335" s="123"/>
      <c r="AE1335" s="123"/>
      <c r="AF1335" s="123"/>
      <c r="AG1335" s="123"/>
      <c r="AH1335" s="123"/>
      <c r="AI1335" s="123"/>
      <c r="AJ1335" s="123"/>
      <c r="AK1335" s="123"/>
      <c r="AL1335" s="123"/>
      <c r="AM1335" s="123"/>
      <c r="AN1335" s="123"/>
      <c r="AO1335" s="123"/>
      <c r="AP1335" s="167"/>
    </row>
    <row r="1336" spans="16:42">
      <c r="P1336" s="123"/>
      <c r="Q1336" s="124"/>
      <c r="R1336" s="123"/>
      <c r="S1336" s="123"/>
      <c r="T1336" s="123"/>
      <c r="U1336" s="123"/>
      <c r="V1336" s="123"/>
      <c r="W1336" s="123"/>
      <c r="X1336" s="123"/>
      <c r="Y1336" s="125"/>
      <c r="Z1336" s="125"/>
      <c r="AA1336" s="123"/>
      <c r="AB1336" s="123"/>
      <c r="AC1336" s="123"/>
      <c r="AD1336" s="123"/>
      <c r="AE1336" s="123"/>
      <c r="AF1336" s="123"/>
      <c r="AG1336" s="123"/>
      <c r="AH1336" s="123"/>
      <c r="AI1336" s="123"/>
      <c r="AJ1336" s="123"/>
      <c r="AK1336" s="123"/>
      <c r="AL1336" s="123"/>
      <c r="AM1336" s="123"/>
      <c r="AN1336" s="123"/>
      <c r="AO1336" s="123"/>
      <c r="AP1336" s="167"/>
    </row>
    <row r="1337" spans="16:42">
      <c r="P1337" s="123"/>
      <c r="Q1337" s="124"/>
      <c r="R1337" s="123"/>
      <c r="S1337" s="123"/>
      <c r="T1337" s="123"/>
      <c r="U1337" s="123"/>
      <c r="V1337" s="123"/>
      <c r="W1337" s="123"/>
      <c r="X1337" s="123"/>
      <c r="Y1337" s="125"/>
      <c r="Z1337" s="125"/>
      <c r="AA1337" s="123"/>
      <c r="AB1337" s="123"/>
      <c r="AC1337" s="123"/>
      <c r="AD1337" s="123"/>
      <c r="AE1337" s="123"/>
      <c r="AF1337" s="123"/>
      <c r="AG1337" s="123"/>
      <c r="AH1337" s="123"/>
      <c r="AI1337" s="123"/>
      <c r="AJ1337" s="123"/>
      <c r="AK1337" s="123"/>
      <c r="AL1337" s="123"/>
      <c r="AM1337" s="123"/>
      <c r="AN1337" s="123"/>
      <c r="AO1337" s="123"/>
      <c r="AP1337" s="167"/>
    </row>
    <row r="1338" spans="16:42">
      <c r="P1338" s="123"/>
      <c r="Q1338" s="124"/>
      <c r="R1338" s="123"/>
      <c r="S1338" s="123"/>
      <c r="T1338" s="123"/>
      <c r="U1338" s="123"/>
      <c r="V1338" s="123"/>
      <c r="W1338" s="123"/>
      <c r="X1338" s="123"/>
      <c r="Y1338" s="125"/>
      <c r="Z1338" s="125"/>
      <c r="AA1338" s="123"/>
      <c r="AB1338" s="123"/>
      <c r="AC1338" s="123"/>
      <c r="AD1338" s="123"/>
      <c r="AE1338" s="123"/>
      <c r="AF1338" s="123"/>
      <c r="AG1338" s="123"/>
      <c r="AH1338" s="123"/>
      <c r="AI1338" s="123"/>
      <c r="AJ1338" s="123"/>
      <c r="AK1338" s="123"/>
      <c r="AL1338" s="123"/>
      <c r="AM1338" s="123"/>
      <c r="AN1338" s="123"/>
      <c r="AO1338" s="123"/>
      <c r="AP1338" s="167"/>
    </row>
    <row r="1339" spans="16:42">
      <c r="P1339" s="123"/>
      <c r="Q1339" s="124"/>
      <c r="R1339" s="123"/>
      <c r="S1339" s="123"/>
      <c r="T1339" s="123"/>
      <c r="U1339" s="123"/>
      <c r="V1339" s="123"/>
      <c r="W1339" s="123"/>
      <c r="X1339" s="123"/>
      <c r="Y1339" s="125"/>
      <c r="Z1339" s="125"/>
      <c r="AA1339" s="123"/>
      <c r="AB1339" s="123"/>
      <c r="AC1339" s="123"/>
      <c r="AD1339" s="123"/>
      <c r="AE1339" s="123"/>
      <c r="AF1339" s="123"/>
      <c r="AG1339" s="123"/>
      <c r="AH1339" s="123"/>
      <c r="AI1339" s="123"/>
      <c r="AJ1339" s="123"/>
      <c r="AK1339" s="123"/>
      <c r="AL1339" s="123"/>
      <c r="AM1339" s="123"/>
      <c r="AN1339" s="123"/>
      <c r="AO1339" s="123"/>
      <c r="AP1339" s="167"/>
    </row>
    <row r="1340" spans="16:42">
      <c r="P1340" s="123"/>
      <c r="Q1340" s="124"/>
      <c r="R1340" s="123"/>
      <c r="S1340" s="123"/>
      <c r="T1340" s="123"/>
      <c r="U1340" s="123"/>
      <c r="V1340" s="123"/>
      <c r="W1340" s="123"/>
      <c r="X1340" s="123"/>
      <c r="Y1340" s="125"/>
      <c r="Z1340" s="125"/>
      <c r="AA1340" s="123"/>
      <c r="AB1340" s="123"/>
      <c r="AC1340" s="123"/>
      <c r="AD1340" s="123"/>
      <c r="AE1340" s="123"/>
      <c r="AF1340" s="123"/>
      <c r="AG1340" s="123"/>
      <c r="AH1340" s="123"/>
      <c r="AI1340" s="123"/>
      <c r="AJ1340" s="123"/>
      <c r="AK1340" s="123"/>
      <c r="AL1340" s="123"/>
      <c r="AM1340" s="123"/>
      <c r="AN1340" s="123"/>
      <c r="AO1340" s="123"/>
      <c r="AP1340" s="167"/>
    </row>
    <row r="1341" spans="16:42">
      <c r="P1341" s="123"/>
      <c r="Q1341" s="124"/>
      <c r="R1341" s="123"/>
      <c r="S1341" s="123"/>
      <c r="T1341" s="123"/>
      <c r="U1341" s="123"/>
      <c r="V1341" s="123"/>
      <c r="W1341" s="123"/>
      <c r="X1341" s="123"/>
      <c r="Y1341" s="125"/>
      <c r="Z1341" s="125"/>
      <c r="AA1341" s="123"/>
      <c r="AB1341" s="123"/>
      <c r="AC1341" s="123"/>
      <c r="AD1341" s="123"/>
      <c r="AE1341" s="123"/>
      <c r="AF1341" s="123"/>
      <c r="AG1341" s="123"/>
      <c r="AH1341" s="123"/>
      <c r="AI1341" s="123"/>
      <c r="AJ1341" s="123"/>
      <c r="AK1341" s="123"/>
      <c r="AL1341" s="123"/>
      <c r="AM1341" s="123"/>
      <c r="AN1341" s="123"/>
      <c r="AO1341" s="123"/>
      <c r="AP1341" s="167"/>
    </row>
    <row r="1342" spans="16:42">
      <c r="P1342" s="123"/>
      <c r="Q1342" s="124"/>
      <c r="R1342" s="123"/>
      <c r="S1342" s="123"/>
      <c r="T1342" s="123"/>
      <c r="U1342" s="123"/>
      <c r="V1342" s="123"/>
      <c r="W1342" s="123"/>
      <c r="X1342" s="123"/>
      <c r="Y1342" s="125"/>
      <c r="Z1342" s="125"/>
      <c r="AA1342" s="123"/>
      <c r="AB1342" s="123"/>
      <c r="AC1342" s="123"/>
      <c r="AD1342" s="123"/>
      <c r="AE1342" s="123"/>
      <c r="AF1342" s="123"/>
      <c r="AG1342" s="123"/>
      <c r="AH1342" s="123"/>
      <c r="AI1342" s="123"/>
      <c r="AJ1342" s="123"/>
      <c r="AK1342" s="123"/>
      <c r="AL1342" s="123"/>
      <c r="AM1342" s="123"/>
      <c r="AN1342" s="123"/>
      <c r="AO1342" s="123"/>
      <c r="AP1342" s="167"/>
    </row>
    <row r="1343" spans="16:42">
      <c r="P1343" s="123"/>
      <c r="Q1343" s="124"/>
      <c r="R1343" s="123"/>
      <c r="S1343" s="123"/>
      <c r="T1343" s="123"/>
      <c r="U1343" s="123"/>
      <c r="V1343" s="123"/>
      <c r="W1343" s="123"/>
      <c r="X1343" s="123"/>
      <c r="Y1343" s="125"/>
      <c r="Z1343" s="125"/>
      <c r="AA1343" s="123"/>
      <c r="AB1343" s="123"/>
      <c r="AC1343" s="123"/>
      <c r="AD1343" s="123"/>
      <c r="AE1343" s="123"/>
      <c r="AF1343" s="123"/>
      <c r="AG1343" s="123"/>
      <c r="AH1343" s="123"/>
      <c r="AI1343" s="123"/>
      <c r="AJ1343" s="123"/>
      <c r="AK1343" s="123"/>
      <c r="AL1343" s="123"/>
      <c r="AM1343" s="123"/>
      <c r="AN1343" s="123"/>
      <c r="AO1343" s="123"/>
      <c r="AP1343" s="167"/>
    </row>
    <row r="1344" spans="16:42">
      <c r="P1344" s="123"/>
      <c r="Q1344" s="124"/>
      <c r="R1344" s="123"/>
      <c r="S1344" s="123"/>
      <c r="T1344" s="123"/>
      <c r="U1344" s="123"/>
      <c r="V1344" s="123"/>
      <c r="W1344" s="123"/>
      <c r="X1344" s="123"/>
      <c r="Y1344" s="125"/>
      <c r="Z1344" s="125"/>
      <c r="AA1344" s="123"/>
      <c r="AB1344" s="123"/>
      <c r="AC1344" s="123"/>
      <c r="AD1344" s="123"/>
      <c r="AE1344" s="123"/>
      <c r="AF1344" s="123"/>
      <c r="AG1344" s="123"/>
      <c r="AH1344" s="123"/>
      <c r="AI1344" s="123"/>
      <c r="AJ1344" s="123"/>
      <c r="AK1344" s="123"/>
      <c r="AL1344" s="123"/>
      <c r="AM1344" s="123"/>
      <c r="AN1344" s="123"/>
      <c r="AO1344" s="123"/>
      <c r="AP1344" s="167"/>
    </row>
    <row r="1345" spans="16:42">
      <c r="P1345" s="123"/>
      <c r="Q1345" s="124"/>
      <c r="R1345" s="123"/>
      <c r="S1345" s="123"/>
      <c r="T1345" s="123"/>
      <c r="U1345" s="123"/>
      <c r="V1345" s="123"/>
      <c r="W1345" s="123"/>
      <c r="X1345" s="123"/>
      <c r="Y1345" s="125"/>
      <c r="Z1345" s="125"/>
      <c r="AA1345" s="123"/>
      <c r="AB1345" s="123"/>
      <c r="AC1345" s="123"/>
      <c r="AD1345" s="123"/>
      <c r="AE1345" s="123"/>
      <c r="AF1345" s="123"/>
      <c r="AG1345" s="123"/>
      <c r="AH1345" s="123"/>
      <c r="AI1345" s="123"/>
      <c r="AJ1345" s="123"/>
      <c r="AK1345" s="123"/>
      <c r="AL1345" s="123"/>
      <c r="AM1345" s="123"/>
      <c r="AN1345" s="123"/>
      <c r="AO1345" s="123"/>
      <c r="AP1345" s="167"/>
    </row>
    <row r="1346" spans="16:42">
      <c r="P1346" s="123"/>
      <c r="Q1346" s="124"/>
      <c r="R1346" s="123"/>
      <c r="S1346" s="123"/>
      <c r="T1346" s="123"/>
      <c r="U1346" s="123"/>
      <c r="V1346" s="123"/>
      <c r="W1346" s="123"/>
      <c r="X1346" s="123"/>
      <c r="Y1346" s="125"/>
      <c r="Z1346" s="125"/>
      <c r="AA1346" s="123"/>
      <c r="AB1346" s="123"/>
      <c r="AC1346" s="123"/>
      <c r="AD1346" s="123"/>
      <c r="AE1346" s="123"/>
      <c r="AF1346" s="123"/>
      <c r="AG1346" s="123"/>
      <c r="AH1346" s="123"/>
      <c r="AI1346" s="123"/>
      <c r="AJ1346" s="123"/>
      <c r="AK1346" s="123"/>
      <c r="AL1346" s="123"/>
      <c r="AM1346" s="123"/>
      <c r="AN1346" s="123"/>
      <c r="AO1346" s="123"/>
      <c r="AP1346" s="167"/>
    </row>
    <row r="1347" spans="16:42">
      <c r="P1347" s="123"/>
      <c r="Q1347" s="124"/>
      <c r="R1347" s="123"/>
      <c r="S1347" s="123"/>
      <c r="T1347" s="123"/>
      <c r="U1347" s="123"/>
      <c r="V1347" s="123"/>
      <c r="W1347" s="123"/>
      <c r="X1347" s="123"/>
      <c r="Y1347" s="125"/>
      <c r="Z1347" s="125"/>
      <c r="AA1347" s="123"/>
      <c r="AB1347" s="123"/>
      <c r="AC1347" s="123"/>
      <c r="AD1347" s="123"/>
      <c r="AE1347" s="123"/>
      <c r="AF1347" s="123"/>
      <c r="AG1347" s="123"/>
      <c r="AH1347" s="123"/>
      <c r="AI1347" s="123"/>
      <c r="AJ1347" s="123"/>
      <c r="AK1347" s="123"/>
      <c r="AL1347" s="123"/>
      <c r="AM1347" s="123"/>
      <c r="AN1347" s="123"/>
      <c r="AO1347" s="123"/>
      <c r="AP1347" s="167"/>
    </row>
    <row r="1348" spans="16:42">
      <c r="P1348" s="123"/>
      <c r="Q1348" s="124"/>
      <c r="R1348" s="123"/>
      <c r="S1348" s="123"/>
      <c r="T1348" s="123"/>
      <c r="U1348" s="123"/>
      <c r="V1348" s="123"/>
      <c r="W1348" s="123"/>
      <c r="X1348" s="123"/>
      <c r="Y1348" s="125"/>
      <c r="Z1348" s="125"/>
      <c r="AA1348" s="123"/>
      <c r="AB1348" s="123"/>
      <c r="AC1348" s="123"/>
      <c r="AD1348" s="123"/>
      <c r="AE1348" s="123"/>
      <c r="AF1348" s="123"/>
      <c r="AG1348" s="123"/>
      <c r="AH1348" s="123"/>
      <c r="AI1348" s="123"/>
      <c r="AJ1348" s="123"/>
      <c r="AK1348" s="123"/>
      <c r="AL1348" s="123"/>
      <c r="AM1348" s="123"/>
      <c r="AN1348" s="123"/>
      <c r="AO1348" s="123"/>
      <c r="AP1348" s="167"/>
    </row>
    <row r="1349" spans="16:42">
      <c r="P1349" s="123"/>
      <c r="Q1349" s="124"/>
      <c r="R1349" s="123"/>
      <c r="S1349" s="123"/>
      <c r="T1349" s="123"/>
      <c r="U1349" s="123"/>
      <c r="V1349" s="123"/>
      <c r="W1349" s="123"/>
      <c r="X1349" s="123"/>
      <c r="Y1349" s="125"/>
      <c r="Z1349" s="125"/>
      <c r="AA1349" s="123"/>
      <c r="AB1349" s="123"/>
      <c r="AC1349" s="123"/>
      <c r="AD1349" s="123"/>
      <c r="AE1349" s="123"/>
      <c r="AF1349" s="123"/>
      <c r="AG1349" s="123"/>
      <c r="AH1349" s="123"/>
      <c r="AI1349" s="123"/>
      <c r="AJ1349" s="123"/>
      <c r="AK1349" s="123"/>
      <c r="AL1349" s="123"/>
      <c r="AM1349" s="123"/>
      <c r="AN1349" s="123"/>
      <c r="AO1349" s="123"/>
      <c r="AP1349" s="167"/>
    </row>
    <row r="1350" spans="16:42">
      <c r="P1350" s="123"/>
      <c r="Q1350" s="124"/>
      <c r="R1350" s="123"/>
      <c r="S1350" s="123"/>
      <c r="T1350" s="123"/>
      <c r="U1350" s="123"/>
      <c r="V1350" s="123"/>
      <c r="W1350" s="123"/>
      <c r="X1350" s="123"/>
      <c r="Y1350" s="125"/>
      <c r="Z1350" s="125"/>
      <c r="AA1350" s="123"/>
      <c r="AB1350" s="123"/>
      <c r="AC1350" s="123"/>
      <c r="AD1350" s="123"/>
      <c r="AE1350" s="123"/>
      <c r="AF1350" s="123"/>
      <c r="AG1350" s="123"/>
      <c r="AH1350" s="123"/>
      <c r="AI1350" s="123"/>
      <c r="AJ1350" s="123"/>
      <c r="AK1350" s="123"/>
      <c r="AL1350" s="123"/>
      <c r="AM1350" s="123"/>
      <c r="AN1350" s="123"/>
      <c r="AO1350" s="123"/>
      <c r="AP1350" s="167"/>
    </row>
    <row r="1351" spans="16:42">
      <c r="P1351" s="123"/>
      <c r="Q1351" s="124"/>
      <c r="R1351" s="123"/>
      <c r="S1351" s="123"/>
      <c r="T1351" s="123"/>
      <c r="U1351" s="123"/>
      <c r="V1351" s="123"/>
      <c r="W1351" s="123"/>
      <c r="X1351" s="123"/>
      <c r="Y1351" s="125"/>
      <c r="Z1351" s="125"/>
      <c r="AA1351" s="123"/>
      <c r="AB1351" s="123"/>
      <c r="AC1351" s="123"/>
      <c r="AD1351" s="123"/>
      <c r="AE1351" s="123"/>
      <c r="AF1351" s="123"/>
      <c r="AG1351" s="123"/>
      <c r="AH1351" s="123"/>
      <c r="AI1351" s="123"/>
      <c r="AJ1351" s="123"/>
      <c r="AK1351" s="123"/>
      <c r="AL1351" s="123"/>
      <c r="AM1351" s="123"/>
      <c r="AN1351" s="123"/>
      <c r="AO1351" s="123"/>
      <c r="AP1351" s="167"/>
    </row>
    <row r="1352" spans="16:42">
      <c r="P1352" s="123"/>
      <c r="Q1352" s="124"/>
      <c r="R1352" s="123"/>
      <c r="S1352" s="123"/>
      <c r="T1352" s="123"/>
      <c r="U1352" s="123"/>
      <c r="V1352" s="123"/>
      <c r="W1352" s="123"/>
      <c r="X1352" s="123"/>
      <c r="Y1352" s="125"/>
      <c r="Z1352" s="125"/>
      <c r="AA1352" s="123"/>
      <c r="AB1352" s="123"/>
      <c r="AC1352" s="123"/>
      <c r="AD1352" s="123"/>
      <c r="AE1352" s="123"/>
      <c r="AF1352" s="123"/>
      <c r="AG1352" s="123"/>
      <c r="AH1352" s="123"/>
      <c r="AI1352" s="123"/>
      <c r="AJ1352" s="123"/>
      <c r="AK1352" s="123"/>
      <c r="AL1352" s="123"/>
      <c r="AM1352" s="123"/>
      <c r="AN1352" s="123"/>
      <c r="AO1352" s="123"/>
      <c r="AP1352" s="167"/>
    </row>
    <row r="1353" spans="16:42">
      <c r="P1353" s="123"/>
      <c r="Q1353" s="124"/>
      <c r="R1353" s="123"/>
      <c r="S1353" s="123"/>
      <c r="T1353" s="123"/>
      <c r="U1353" s="123"/>
      <c r="V1353" s="123"/>
      <c r="W1353" s="123"/>
      <c r="X1353" s="123"/>
      <c r="Y1353" s="125"/>
      <c r="Z1353" s="125"/>
      <c r="AA1353" s="123"/>
      <c r="AB1353" s="123"/>
      <c r="AC1353" s="123"/>
      <c r="AD1353" s="123"/>
      <c r="AE1353" s="123"/>
      <c r="AF1353" s="123"/>
      <c r="AG1353" s="123"/>
      <c r="AH1353" s="123"/>
      <c r="AI1353" s="123"/>
      <c r="AJ1353" s="123"/>
      <c r="AK1353" s="123"/>
      <c r="AL1353" s="123"/>
      <c r="AM1353" s="123"/>
      <c r="AN1353" s="123"/>
      <c r="AO1353" s="123"/>
      <c r="AP1353" s="167"/>
    </row>
    <row r="1354" spans="16:42">
      <c r="P1354" s="123"/>
      <c r="Q1354" s="124"/>
      <c r="R1354" s="123"/>
      <c r="S1354" s="123"/>
      <c r="T1354" s="123"/>
      <c r="U1354" s="123"/>
      <c r="V1354" s="123"/>
      <c r="W1354" s="123"/>
      <c r="X1354" s="123"/>
      <c r="Y1354" s="125"/>
      <c r="Z1354" s="125"/>
      <c r="AA1354" s="123"/>
      <c r="AB1354" s="123"/>
      <c r="AC1354" s="123"/>
      <c r="AD1354" s="123"/>
      <c r="AE1354" s="123"/>
      <c r="AF1354" s="123"/>
      <c r="AG1354" s="123"/>
      <c r="AH1354" s="123"/>
      <c r="AI1354" s="123"/>
      <c r="AJ1354" s="123"/>
      <c r="AK1354" s="123"/>
      <c r="AL1354" s="123"/>
      <c r="AM1354" s="123"/>
      <c r="AN1354" s="123"/>
      <c r="AO1354" s="123"/>
      <c r="AP1354" s="167"/>
    </row>
    <row r="1355" spans="16:42">
      <c r="P1355" s="123"/>
      <c r="Q1355" s="124"/>
      <c r="R1355" s="123"/>
      <c r="S1355" s="123"/>
      <c r="T1355" s="123"/>
      <c r="U1355" s="123"/>
      <c r="V1355" s="123"/>
      <c r="W1355" s="123"/>
      <c r="X1355" s="123"/>
      <c r="Y1355" s="125"/>
      <c r="Z1355" s="125"/>
      <c r="AA1355" s="123"/>
      <c r="AB1355" s="123"/>
      <c r="AC1355" s="123"/>
      <c r="AD1355" s="123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  <c r="AO1355" s="123"/>
      <c r="AP1355" s="167"/>
    </row>
    <row r="1356" spans="16:42">
      <c r="P1356" s="123"/>
      <c r="Q1356" s="124"/>
      <c r="R1356" s="123"/>
      <c r="S1356" s="123"/>
      <c r="T1356" s="123"/>
      <c r="U1356" s="123"/>
      <c r="V1356" s="123"/>
      <c r="W1356" s="123"/>
      <c r="X1356" s="123"/>
      <c r="Y1356" s="125"/>
      <c r="Z1356" s="125"/>
      <c r="AA1356" s="123"/>
      <c r="AB1356" s="123"/>
      <c r="AC1356" s="123"/>
      <c r="AD1356" s="123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  <c r="AO1356" s="123"/>
      <c r="AP1356" s="167"/>
    </row>
    <row r="1357" spans="16:42">
      <c r="P1357" s="123"/>
      <c r="Q1357" s="124"/>
      <c r="R1357" s="123"/>
      <c r="S1357" s="123"/>
      <c r="T1357" s="123"/>
      <c r="U1357" s="123"/>
      <c r="V1357" s="123"/>
      <c r="W1357" s="123"/>
      <c r="X1357" s="123"/>
      <c r="Y1357" s="125"/>
      <c r="Z1357" s="125"/>
      <c r="AA1357" s="123"/>
      <c r="AB1357" s="123"/>
      <c r="AC1357" s="123"/>
      <c r="AD1357" s="123"/>
      <c r="AE1357" s="123"/>
      <c r="AF1357" s="123"/>
      <c r="AG1357" s="123"/>
      <c r="AH1357" s="123"/>
      <c r="AI1357" s="123"/>
      <c r="AJ1357" s="123"/>
      <c r="AK1357" s="123"/>
      <c r="AL1357" s="123"/>
      <c r="AM1357" s="123"/>
      <c r="AN1357" s="123"/>
      <c r="AO1357" s="123"/>
      <c r="AP1357" s="167"/>
    </row>
    <row r="1358" spans="16:42">
      <c r="P1358" s="123"/>
      <c r="Q1358" s="124"/>
      <c r="R1358" s="123"/>
      <c r="S1358" s="123"/>
      <c r="T1358" s="123"/>
      <c r="U1358" s="123"/>
      <c r="V1358" s="123"/>
      <c r="W1358" s="123"/>
      <c r="X1358" s="123"/>
      <c r="Y1358" s="125"/>
      <c r="Z1358" s="125"/>
      <c r="AA1358" s="123"/>
      <c r="AB1358" s="123"/>
      <c r="AC1358" s="123"/>
      <c r="AD1358" s="123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  <c r="AO1358" s="123"/>
      <c r="AP1358" s="167"/>
    </row>
    <row r="1359" spans="16:42">
      <c r="P1359" s="123"/>
      <c r="Q1359" s="124"/>
      <c r="R1359" s="123"/>
      <c r="S1359" s="123"/>
      <c r="T1359" s="123"/>
      <c r="U1359" s="123"/>
      <c r="V1359" s="123"/>
      <c r="W1359" s="123"/>
      <c r="X1359" s="123"/>
      <c r="Y1359" s="125"/>
      <c r="Z1359" s="125"/>
      <c r="AA1359" s="123"/>
      <c r="AB1359" s="123"/>
      <c r="AC1359" s="123"/>
      <c r="AD1359" s="123"/>
      <c r="AE1359" s="123"/>
      <c r="AF1359" s="123"/>
      <c r="AG1359" s="123"/>
      <c r="AH1359" s="123"/>
      <c r="AI1359" s="123"/>
      <c r="AJ1359" s="123"/>
      <c r="AK1359" s="123"/>
      <c r="AL1359" s="123"/>
      <c r="AM1359" s="123"/>
      <c r="AN1359" s="123"/>
      <c r="AO1359" s="123"/>
      <c r="AP1359" s="167"/>
    </row>
    <row r="1360" spans="16:42">
      <c r="P1360" s="123"/>
      <c r="Q1360" s="124"/>
      <c r="R1360" s="123"/>
      <c r="S1360" s="123"/>
      <c r="T1360" s="123"/>
      <c r="U1360" s="123"/>
      <c r="V1360" s="123"/>
      <c r="W1360" s="123"/>
      <c r="X1360" s="123"/>
      <c r="Y1360" s="125"/>
      <c r="Z1360" s="125"/>
      <c r="AA1360" s="123"/>
      <c r="AB1360" s="123"/>
      <c r="AC1360" s="123"/>
      <c r="AD1360" s="123"/>
      <c r="AE1360" s="123"/>
      <c r="AF1360" s="123"/>
      <c r="AG1360" s="123"/>
      <c r="AH1360" s="123"/>
      <c r="AI1360" s="123"/>
      <c r="AJ1360" s="123"/>
      <c r="AK1360" s="123"/>
      <c r="AL1360" s="123"/>
      <c r="AM1360" s="123"/>
      <c r="AN1360" s="123"/>
      <c r="AO1360" s="123"/>
      <c r="AP1360" s="167"/>
    </row>
    <row r="1361" spans="16:42">
      <c r="P1361" s="123"/>
      <c r="Q1361" s="124"/>
      <c r="R1361" s="123"/>
      <c r="S1361" s="123"/>
      <c r="T1361" s="123"/>
      <c r="U1361" s="123"/>
      <c r="V1361" s="123"/>
      <c r="W1361" s="123"/>
      <c r="X1361" s="123"/>
      <c r="Y1361" s="125"/>
      <c r="Z1361" s="125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  <c r="AM1361" s="123"/>
      <c r="AN1361" s="123"/>
      <c r="AO1361" s="123"/>
      <c r="AP1361" s="167"/>
    </row>
    <row r="1362" spans="16:42">
      <c r="P1362" s="123"/>
      <c r="Q1362" s="124"/>
      <c r="R1362" s="123"/>
      <c r="S1362" s="123"/>
      <c r="T1362" s="123"/>
      <c r="U1362" s="123"/>
      <c r="V1362" s="123"/>
      <c r="W1362" s="123"/>
      <c r="X1362" s="123"/>
      <c r="Y1362" s="125"/>
      <c r="Z1362" s="125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  <c r="AM1362" s="123"/>
      <c r="AN1362" s="123"/>
      <c r="AO1362" s="123"/>
      <c r="AP1362" s="167"/>
    </row>
    <row r="1363" spans="16:42">
      <c r="P1363" s="123"/>
      <c r="Q1363" s="124"/>
      <c r="R1363" s="123"/>
      <c r="S1363" s="123"/>
      <c r="T1363" s="123"/>
      <c r="U1363" s="123"/>
      <c r="V1363" s="123"/>
      <c r="W1363" s="123"/>
      <c r="X1363" s="123"/>
      <c r="Y1363" s="125"/>
      <c r="Z1363" s="125"/>
      <c r="AA1363" s="123"/>
      <c r="AB1363" s="123"/>
      <c r="AC1363" s="123"/>
      <c r="AD1363" s="123"/>
      <c r="AE1363" s="123"/>
      <c r="AF1363" s="123"/>
      <c r="AG1363" s="123"/>
      <c r="AH1363" s="123"/>
      <c r="AI1363" s="123"/>
      <c r="AJ1363" s="123"/>
      <c r="AK1363" s="123"/>
      <c r="AL1363" s="123"/>
      <c r="AM1363" s="123"/>
      <c r="AN1363" s="123"/>
      <c r="AO1363" s="123"/>
      <c r="AP1363" s="167"/>
    </row>
    <row r="1364" spans="16:42">
      <c r="P1364" s="123"/>
      <c r="Q1364" s="124"/>
      <c r="R1364" s="123"/>
      <c r="S1364" s="123"/>
      <c r="T1364" s="123"/>
      <c r="U1364" s="123"/>
      <c r="V1364" s="123"/>
      <c r="W1364" s="123"/>
      <c r="X1364" s="123"/>
      <c r="Y1364" s="125"/>
      <c r="Z1364" s="125"/>
      <c r="AA1364" s="123"/>
      <c r="AB1364" s="123"/>
      <c r="AC1364" s="123"/>
      <c r="AD1364" s="123"/>
      <c r="AE1364" s="123"/>
      <c r="AF1364" s="123"/>
      <c r="AG1364" s="123"/>
      <c r="AH1364" s="123"/>
      <c r="AI1364" s="123"/>
      <c r="AJ1364" s="123"/>
      <c r="AK1364" s="123"/>
      <c r="AL1364" s="123"/>
      <c r="AM1364" s="123"/>
      <c r="AN1364" s="123"/>
      <c r="AO1364" s="123"/>
      <c r="AP1364" s="167"/>
    </row>
    <row r="1365" spans="16:42">
      <c r="P1365" s="123"/>
      <c r="Q1365" s="124"/>
      <c r="R1365" s="123"/>
      <c r="S1365" s="123"/>
      <c r="T1365" s="123"/>
      <c r="U1365" s="123"/>
      <c r="V1365" s="123"/>
      <c r="W1365" s="123"/>
      <c r="X1365" s="123"/>
      <c r="Y1365" s="125"/>
      <c r="Z1365" s="125"/>
      <c r="AA1365" s="123"/>
      <c r="AB1365" s="123"/>
      <c r="AC1365" s="123"/>
      <c r="AD1365" s="123"/>
      <c r="AE1365" s="123"/>
      <c r="AF1365" s="123"/>
      <c r="AG1365" s="123"/>
      <c r="AH1365" s="123"/>
      <c r="AI1365" s="123"/>
      <c r="AJ1365" s="123"/>
      <c r="AK1365" s="123"/>
      <c r="AL1365" s="123"/>
      <c r="AM1365" s="123"/>
      <c r="AN1365" s="123"/>
      <c r="AO1365" s="123"/>
      <c r="AP1365" s="167"/>
    </row>
    <row r="1366" spans="16:42">
      <c r="P1366" s="123"/>
      <c r="Q1366" s="124"/>
      <c r="R1366" s="123"/>
      <c r="S1366" s="123"/>
      <c r="T1366" s="123"/>
      <c r="U1366" s="123"/>
      <c r="V1366" s="123"/>
      <c r="W1366" s="123"/>
      <c r="X1366" s="123"/>
      <c r="Y1366" s="125"/>
      <c r="Z1366" s="125"/>
      <c r="AA1366" s="123"/>
      <c r="AB1366" s="123"/>
      <c r="AC1366" s="123"/>
      <c r="AD1366" s="123"/>
      <c r="AE1366" s="123"/>
      <c r="AF1366" s="123"/>
      <c r="AG1366" s="123"/>
      <c r="AH1366" s="123"/>
      <c r="AI1366" s="123"/>
      <c r="AJ1366" s="123"/>
      <c r="AK1366" s="123"/>
      <c r="AL1366" s="123"/>
      <c r="AM1366" s="123"/>
      <c r="AN1366" s="123"/>
      <c r="AO1366" s="123"/>
      <c r="AP1366" s="167"/>
    </row>
    <row r="1367" spans="16:42">
      <c r="P1367" s="123"/>
      <c r="Q1367" s="124"/>
      <c r="R1367" s="123"/>
      <c r="S1367" s="123"/>
      <c r="T1367" s="123"/>
      <c r="U1367" s="123"/>
      <c r="V1367" s="123"/>
      <c r="W1367" s="123"/>
      <c r="X1367" s="123"/>
      <c r="Y1367" s="125"/>
      <c r="Z1367" s="125"/>
      <c r="AA1367" s="123"/>
      <c r="AB1367" s="123"/>
      <c r="AC1367" s="123"/>
      <c r="AD1367" s="123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  <c r="AO1367" s="123"/>
      <c r="AP1367" s="167"/>
    </row>
    <row r="1368" spans="16:42">
      <c r="P1368" s="123"/>
      <c r="Q1368" s="124"/>
      <c r="R1368" s="123"/>
      <c r="S1368" s="123"/>
      <c r="T1368" s="123"/>
      <c r="U1368" s="123"/>
      <c r="V1368" s="123"/>
      <c r="W1368" s="123"/>
      <c r="X1368" s="123"/>
      <c r="Y1368" s="125"/>
      <c r="Z1368" s="125"/>
      <c r="AA1368" s="123"/>
      <c r="AB1368" s="123"/>
      <c r="AC1368" s="123"/>
      <c r="AD1368" s="123"/>
      <c r="AE1368" s="123"/>
      <c r="AF1368" s="123"/>
      <c r="AG1368" s="123"/>
      <c r="AH1368" s="123"/>
      <c r="AI1368" s="123"/>
      <c r="AJ1368" s="123"/>
      <c r="AK1368" s="123"/>
      <c r="AL1368" s="123"/>
      <c r="AM1368" s="123"/>
      <c r="AN1368" s="123"/>
      <c r="AO1368" s="123"/>
      <c r="AP1368" s="167"/>
    </row>
    <row r="1369" spans="16:42">
      <c r="P1369" s="123"/>
      <c r="Q1369" s="124"/>
      <c r="R1369" s="123"/>
      <c r="S1369" s="123"/>
      <c r="T1369" s="123"/>
      <c r="U1369" s="123"/>
      <c r="V1369" s="123"/>
      <c r="W1369" s="123"/>
      <c r="X1369" s="123"/>
      <c r="Y1369" s="125"/>
      <c r="Z1369" s="125"/>
      <c r="AA1369" s="123"/>
      <c r="AB1369" s="123"/>
      <c r="AC1369" s="123"/>
      <c r="AD1369" s="123"/>
      <c r="AE1369" s="123"/>
      <c r="AF1369" s="123"/>
      <c r="AG1369" s="123"/>
      <c r="AH1369" s="123"/>
      <c r="AI1369" s="123"/>
      <c r="AJ1369" s="123"/>
      <c r="AK1369" s="123"/>
      <c r="AL1369" s="123"/>
      <c r="AM1369" s="123"/>
      <c r="AN1369" s="123"/>
      <c r="AO1369" s="123"/>
      <c r="AP1369" s="167"/>
    </row>
    <row r="1370" spans="16:42">
      <c r="P1370" s="123"/>
      <c r="Q1370" s="124"/>
      <c r="R1370" s="123"/>
      <c r="S1370" s="123"/>
      <c r="T1370" s="123"/>
      <c r="U1370" s="123"/>
      <c r="V1370" s="123"/>
      <c r="W1370" s="123"/>
      <c r="X1370" s="123"/>
      <c r="Y1370" s="125"/>
      <c r="Z1370" s="125"/>
      <c r="AA1370" s="123"/>
      <c r="AB1370" s="123"/>
      <c r="AC1370" s="123"/>
      <c r="AD1370" s="123"/>
      <c r="AE1370" s="123"/>
      <c r="AF1370" s="123"/>
      <c r="AG1370" s="123"/>
      <c r="AH1370" s="123"/>
      <c r="AI1370" s="123"/>
      <c r="AJ1370" s="123"/>
      <c r="AK1370" s="123"/>
      <c r="AL1370" s="123"/>
      <c r="AM1370" s="123"/>
      <c r="AN1370" s="123"/>
      <c r="AO1370" s="123"/>
      <c r="AP1370" s="167"/>
    </row>
    <row r="1371" spans="16:42">
      <c r="P1371" s="123"/>
      <c r="Q1371" s="124"/>
      <c r="R1371" s="123"/>
      <c r="S1371" s="123"/>
      <c r="T1371" s="123"/>
      <c r="U1371" s="123"/>
      <c r="V1371" s="123"/>
      <c r="W1371" s="123"/>
      <c r="X1371" s="123"/>
      <c r="Y1371" s="125"/>
      <c r="Z1371" s="125"/>
      <c r="AA1371" s="123"/>
      <c r="AB1371" s="123"/>
      <c r="AC1371" s="123"/>
      <c r="AD1371" s="123"/>
      <c r="AE1371" s="123"/>
      <c r="AF1371" s="123"/>
      <c r="AG1371" s="123"/>
      <c r="AH1371" s="123"/>
      <c r="AI1371" s="123"/>
      <c r="AJ1371" s="123"/>
      <c r="AK1371" s="123"/>
      <c r="AL1371" s="123"/>
      <c r="AM1371" s="123"/>
      <c r="AN1371" s="123"/>
      <c r="AO1371" s="123"/>
      <c r="AP1371" s="167"/>
    </row>
    <row r="1372" spans="16:42">
      <c r="P1372" s="123"/>
      <c r="Q1372" s="124"/>
      <c r="R1372" s="123"/>
      <c r="S1372" s="123"/>
      <c r="T1372" s="123"/>
      <c r="U1372" s="123"/>
      <c r="V1372" s="123"/>
      <c r="W1372" s="123"/>
      <c r="X1372" s="123"/>
      <c r="Y1372" s="125"/>
      <c r="Z1372" s="125"/>
      <c r="AA1372" s="123"/>
      <c r="AB1372" s="123"/>
      <c r="AC1372" s="123"/>
      <c r="AD1372" s="123"/>
      <c r="AE1372" s="123"/>
      <c r="AF1372" s="123"/>
      <c r="AG1372" s="123"/>
      <c r="AH1372" s="123"/>
      <c r="AI1372" s="123"/>
      <c r="AJ1372" s="123"/>
      <c r="AK1372" s="123"/>
      <c r="AL1372" s="123"/>
      <c r="AM1372" s="123"/>
      <c r="AN1372" s="123"/>
      <c r="AO1372" s="123"/>
      <c r="AP1372" s="167"/>
    </row>
    <row r="1373" spans="16:42">
      <c r="P1373" s="123"/>
      <c r="Q1373" s="124"/>
      <c r="R1373" s="123"/>
      <c r="S1373" s="123"/>
      <c r="T1373" s="123"/>
      <c r="U1373" s="123"/>
      <c r="V1373" s="123"/>
      <c r="W1373" s="123"/>
      <c r="X1373" s="123"/>
      <c r="Y1373" s="125"/>
      <c r="Z1373" s="125"/>
      <c r="AA1373" s="123"/>
      <c r="AB1373" s="123"/>
      <c r="AC1373" s="123"/>
      <c r="AD1373" s="123"/>
      <c r="AE1373" s="123"/>
      <c r="AF1373" s="123"/>
      <c r="AG1373" s="123"/>
      <c r="AH1373" s="123"/>
      <c r="AI1373" s="123"/>
      <c r="AJ1373" s="123"/>
      <c r="AK1373" s="123"/>
      <c r="AL1373" s="123"/>
      <c r="AM1373" s="123"/>
      <c r="AN1373" s="123"/>
      <c r="AO1373" s="123"/>
      <c r="AP1373" s="167"/>
    </row>
    <row r="1374" spans="16:42">
      <c r="P1374" s="123"/>
      <c r="Q1374" s="124"/>
      <c r="R1374" s="123"/>
      <c r="S1374" s="123"/>
      <c r="T1374" s="123"/>
      <c r="U1374" s="123"/>
      <c r="V1374" s="123"/>
      <c r="W1374" s="123"/>
      <c r="X1374" s="123"/>
      <c r="Y1374" s="125"/>
      <c r="Z1374" s="125"/>
      <c r="AA1374" s="123"/>
      <c r="AB1374" s="123"/>
      <c r="AC1374" s="123"/>
      <c r="AD1374" s="123"/>
      <c r="AE1374" s="123"/>
      <c r="AF1374" s="123"/>
      <c r="AG1374" s="123"/>
      <c r="AH1374" s="123"/>
      <c r="AI1374" s="123"/>
      <c r="AJ1374" s="123"/>
      <c r="AK1374" s="123"/>
      <c r="AL1374" s="123"/>
      <c r="AM1374" s="123"/>
      <c r="AN1374" s="123"/>
      <c r="AO1374" s="123"/>
      <c r="AP1374" s="167"/>
    </row>
    <row r="1375" spans="16:42">
      <c r="P1375" s="123"/>
      <c r="Q1375" s="124"/>
      <c r="R1375" s="123"/>
      <c r="S1375" s="123"/>
      <c r="T1375" s="123"/>
      <c r="U1375" s="123"/>
      <c r="V1375" s="123"/>
      <c r="W1375" s="123"/>
      <c r="X1375" s="123"/>
      <c r="Y1375" s="125"/>
      <c r="Z1375" s="125"/>
      <c r="AA1375" s="123"/>
      <c r="AB1375" s="123"/>
      <c r="AC1375" s="123"/>
      <c r="AD1375" s="123"/>
      <c r="AE1375" s="123"/>
      <c r="AF1375" s="123"/>
      <c r="AG1375" s="123"/>
      <c r="AH1375" s="123"/>
      <c r="AI1375" s="123"/>
      <c r="AJ1375" s="123"/>
      <c r="AK1375" s="123"/>
      <c r="AL1375" s="123"/>
      <c r="AM1375" s="123"/>
      <c r="AN1375" s="123"/>
      <c r="AO1375" s="123"/>
      <c r="AP1375" s="167"/>
    </row>
    <row r="1376" spans="16:42">
      <c r="P1376" s="123"/>
      <c r="Q1376" s="124"/>
      <c r="R1376" s="123"/>
      <c r="S1376" s="123"/>
      <c r="T1376" s="123"/>
      <c r="U1376" s="123"/>
      <c r="V1376" s="123"/>
      <c r="W1376" s="123"/>
      <c r="X1376" s="123"/>
      <c r="Y1376" s="125"/>
      <c r="Z1376" s="125"/>
      <c r="AA1376" s="123"/>
      <c r="AB1376" s="123"/>
      <c r="AC1376" s="123"/>
      <c r="AD1376" s="123"/>
      <c r="AE1376" s="123"/>
      <c r="AF1376" s="123"/>
      <c r="AG1376" s="123"/>
      <c r="AH1376" s="123"/>
      <c r="AI1376" s="123"/>
      <c r="AJ1376" s="123"/>
      <c r="AK1376" s="123"/>
      <c r="AL1376" s="123"/>
      <c r="AM1376" s="123"/>
      <c r="AN1376" s="123"/>
      <c r="AO1376" s="123"/>
      <c r="AP1376" s="167"/>
    </row>
    <row r="1377" spans="16:42">
      <c r="P1377" s="123"/>
      <c r="Q1377" s="124"/>
      <c r="R1377" s="123"/>
      <c r="S1377" s="123"/>
      <c r="T1377" s="123"/>
      <c r="U1377" s="123"/>
      <c r="V1377" s="123"/>
      <c r="W1377" s="123"/>
      <c r="X1377" s="123"/>
      <c r="Y1377" s="125"/>
      <c r="Z1377" s="125"/>
      <c r="AA1377" s="123"/>
      <c r="AB1377" s="123"/>
      <c r="AC1377" s="123"/>
      <c r="AD1377" s="123"/>
      <c r="AE1377" s="123"/>
      <c r="AF1377" s="123"/>
      <c r="AG1377" s="123"/>
      <c r="AH1377" s="123"/>
      <c r="AI1377" s="123"/>
      <c r="AJ1377" s="123"/>
      <c r="AK1377" s="123"/>
      <c r="AL1377" s="123"/>
      <c r="AM1377" s="123"/>
      <c r="AN1377" s="123"/>
      <c r="AO1377" s="123"/>
      <c r="AP1377" s="167"/>
    </row>
    <row r="1378" spans="16:42">
      <c r="P1378" s="123"/>
      <c r="Q1378" s="124"/>
      <c r="R1378" s="123"/>
      <c r="S1378" s="123"/>
      <c r="T1378" s="123"/>
      <c r="U1378" s="123"/>
      <c r="V1378" s="123"/>
      <c r="W1378" s="123"/>
      <c r="X1378" s="123"/>
      <c r="Y1378" s="125"/>
      <c r="Z1378" s="125"/>
      <c r="AA1378" s="123"/>
      <c r="AB1378" s="123"/>
      <c r="AC1378" s="123"/>
      <c r="AD1378" s="123"/>
      <c r="AE1378" s="123"/>
      <c r="AF1378" s="123"/>
      <c r="AG1378" s="123"/>
      <c r="AH1378" s="123"/>
      <c r="AI1378" s="123"/>
      <c r="AJ1378" s="123"/>
      <c r="AK1378" s="123"/>
      <c r="AL1378" s="123"/>
      <c r="AM1378" s="123"/>
      <c r="AN1378" s="123"/>
      <c r="AO1378" s="123"/>
      <c r="AP1378" s="167"/>
    </row>
    <row r="1379" spans="16:42">
      <c r="P1379" s="123"/>
      <c r="Q1379" s="124"/>
      <c r="R1379" s="123"/>
      <c r="S1379" s="123"/>
      <c r="T1379" s="123"/>
      <c r="U1379" s="123"/>
      <c r="V1379" s="123"/>
      <c r="W1379" s="123"/>
      <c r="X1379" s="123"/>
      <c r="Y1379" s="125"/>
      <c r="Z1379" s="125"/>
      <c r="AA1379" s="123"/>
      <c r="AB1379" s="123"/>
      <c r="AC1379" s="123"/>
      <c r="AD1379" s="123"/>
      <c r="AE1379" s="123"/>
      <c r="AF1379" s="123"/>
      <c r="AG1379" s="123"/>
      <c r="AH1379" s="123"/>
      <c r="AI1379" s="123"/>
      <c r="AJ1379" s="123"/>
      <c r="AK1379" s="123"/>
      <c r="AL1379" s="123"/>
      <c r="AM1379" s="123"/>
      <c r="AN1379" s="123"/>
      <c r="AO1379" s="123"/>
      <c r="AP1379" s="167"/>
    </row>
    <row r="1380" spans="16:42">
      <c r="P1380" s="123"/>
      <c r="Q1380" s="124"/>
      <c r="R1380" s="123"/>
      <c r="S1380" s="123"/>
      <c r="T1380" s="123"/>
      <c r="U1380" s="123"/>
      <c r="V1380" s="123"/>
      <c r="W1380" s="123"/>
      <c r="X1380" s="123"/>
      <c r="Y1380" s="125"/>
      <c r="Z1380" s="125"/>
      <c r="AA1380" s="123"/>
      <c r="AB1380" s="123"/>
      <c r="AC1380" s="123"/>
      <c r="AD1380" s="123"/>
      <c r="AE1380" s="123"/>
      <c r="AF1380" s="123"/>
      <c r="AG1380" s="123"/>
      <c r="AH1380" s="123"/>
      <c r="AI1380" s="123"/>
      <c r="AJ1380" s="123"/>
      <c r="AK1380" s="123"/>
      <c r="AL1380" s="123"/>
      <c r="AM1380" s="123"/>
      <c r="AN1380" s="123"/>
      <c r="AO1380" s="123"/>
      <c r="AP1380" s="167"/>
    </row>
    <row r="1381" spans="16:42">
      <c r="P1381" s="123"/>
      <c r="Q1381" s="124"/>
      <c r="R1381" s="123"/>
      <c r="S1381" s="123"/>
      <c r="T1381" s="123"/>
      <c r="U1381" s="123"/>
      <c r="V1381" s="123"/>
      <c r="W1381" s="123"/>
      <c r="X1381" s="123"/>
      <c r="Y1381" s="125"/>
      <c r="Z1381" s="125"/>
      <c r="AA1381" s="123"/>
      <c r="AB1381" s="123"/>
      <c r="AC1381" s="123"/>
      <c r="AD1381" s="123"/>
      <c r="AE1381" s="123"/>
      <c r="AF1381" s="123"/>
      <c r="AG1381" s="123"/>
      <c r="AH1381" s="123"/>
      <c r="AI1381" s="123"/>
      <c r="AJ1381" s="123"/>
      <c r="AK1381" s="123"/>
      <c r="AL1381" s="123"/>
      <c r="AM1381" s="123"/>
      <c r="AN1381" s="123"/>
      <c r="AO1381" s="123"/>
      <c r="AP1381" s="167"/>
    </row>
    <row r="1382" spans="16:42">
      <c r="P1382" s="123"/>
      <c r="Q1382" s="124"/>
      <c r="R1382" s="123"/>
      <c r="S1382" s="123"/>
      <c r="T1382" s="123"/>
      <c r="U1382" s="123"/>
      <c r="V1382" s="123"/>
      <c r="W1382" s="123"/>
      <c r="X1382" s="123"/>
      <c r="Y1382" s="125"/>
      <c r="Z1382" s="125"/>
      <c r="AA1382" s="123"/>
      <c r="AB1382" s="123"/>
      <c r="AC1382" s="123"/>
      <c r="AD1382" s="123"/>
      <c r="AE1382" s="123"/>
      <c r="AF1382" s="123"/>
      <c r="AG1382" s="123"/>
      <c r="AH1382" s="123"/>
      <c r="AI1382" s="123"/>
      <c r="AJ1382" s="123"/>
      <c r="AK1382" s="123"/>
      <c r="AL1382" s="123"/>
      <c r="AM1382" s="123"/>
      <c r="AN1382" s="123"/>
      <c r="AO1382" s="123"/>
      <c r="AP1382" s="167"/>
    </row>
    <row r="1383" spans="16:42">
      <c r="P1383" s="123"/>
      <c r="Q1383" s="124"/>
      <c r="R1383" s="123"/>
      <c r="S1383" s="123"/>
      <c r="T1383" s="123"/>
      <c r="U1383" s="123"/>
      <c r="V1383" s="123"/>
      <c r="W1383" s="123"/>
      <c r="X1383" s="123"/>
      <c r="Y1383" s="125"/>
      <c r="Z1383" s="125"/>
      <c r="AA1383" s="123"/>
      <c r="AB1383" s="123"/>
      <c r="AC1383" s="123"/>
      <c r="AD1383" s="123"/>
      <c r="AE1383" s="123"/>
      <c r="AF1383" s="123"/>
      <c r="AG1383" s="123"/>
      <c r="AH1383" s="123"/>
      <c r="AI1383" s="123"/>
      <c r="AJ1383" s="123"/>
      <c r="AK1383" s="123"/>
      <c r="AL1383" s="123"/>
      <c r="AM1383" s="123"/>
      <c r="AN1383" s="123"/>
      <c r="AO1383" s="123"/>
      <c r="AP1383" s="167"/>
    </row>
    <row r="1384" spans="16:42">
      <c r="P1384" s="123"/>
      <c r="Q1384" s="124"/>
      <c r="R1384" s="123"/>
      <c r="S1384" s="123"/>
      <c r="T1384" s="123"/>
      <c r="U1384" s="123"/>
      <c r="V1384" s="123"/>
      <c r="W1384" s="123"/>
      <c r="X1384" s="123"/>
      <c r="Y1384" s="125"/>
      <c r="Z1384" s="125"/>
      <c r="AA1384" s="123"/>
      <c r="AB1384" s="123"/>
      <c r="AC1384" s="123"/>
      <c r="AD1384" s="123"/>
      <c r="AE1384" s="123"/>
      <c r="AF1384" s="123"/>
      <c r="AG1384" s="123"/>
      <c r="AH1384" s="123"/>
      <c r="AI1384" s="123"/>
      <c r="AJ1384" s="123"/>
      <c r="AK1384" s="123"/>
      <c r="AL1384" s="123"/>
      <c r="AM1384" s="123"/>
      <c r="AN1384" s="123"/>
      <c r="AO1384" s="123"/>
      <c r="AP1384" s="167"/>
    </row>
    <row r="1385" spans="16:42">
      <c r="P1385" s="123"/>
      <c r="Q1385" s="124"/>
      <c r="R1385" s="123"/>
      <c r="S1385" s="123"/>
      <c r="T1385" s="123"/>
      <c r="U1385" s="123"/>
      <c r="V1385" s="123"/>
      <c r="W1385" s="123"/>
      <c r="X1385" s="123"/>
      <c r="Y1385" s="125"/>
      <c r="Z1385" s="125"/>
      <c r="AA1385" s="123"/>
      <c r="AB1385" s="123"/>
      <c r="AC1385" s="123"/>
      <c r="AD1385" s="123"/>
      <c r="AE1385" s="123"/>
      <c r="AF1385" s="123"/>
      <c r="AG1385" s="123"/>
      <c r="AH1385" s="123"/>
      <c r="AI1385" s="123"/>
      <c r="AJ1385" s="123"/>
      <c r="AK1385" s="123"/>
      <c r="AL1385" s="123"/>
      <c r="AM1385" s="123"/>
      <c r="AN1385" s="123"/>
      <c r="AO1385" s="123"/>
      <c r="AP1385" s="167"/>
    </row>
    <row r="1386" spans="16:42">
      <c r="P1386" s="123"/>
      <c r="Q1386" s="124"/>
      <c r="R1386" s="123"/>
      <c r="S1386" s="123"/>
      <c r="T1386" s="123"/>
      <c r="U1386" s="123"/>
      <c r="V1386" s="123"/>
      <c r="W1386" s="123"/>
      <c r="X1386" s="123"/>
      <c r="Y1386" s="125"/>
      <c r="Z1386" s="125"/>
      <c r="AA1386" s="123"/>
      <c r="AB1386" s="123"/>
      <c r="AC1386" s="123"/>
      <c r="AD1386" s="123"/>
      <c r="AE1386" s="123"/>
      <c r="AF1386" s="123"/>
      <c r="AG1386" s="123"/>
      <c r="AH1386" s="123"/>
      <c r="AI1386" s="123"/>
      <c r="AJ1386" s="123"/>
      <c r="AK1386" s="123"/>
      <c r="AL1386" s="123"/>
      <c r="AM1386" s="123"/>
      <c r="AN1386" s="123"/>
      <c r="AO1386" s="123"/>
      <c r="AP1386" s="167"/>
    </row>
    <row r="1387" spans="16:42">
      <c r="P1387" s="123"/>
      <c r="Q1387" s="124"/>
      <c r="R1387" s="123"/>
      <c r="S1387" s="123"/>
      <c r="T1387" s="123"/>
      <c r="U1387" s="123"/>
      <c r="V1387" s="123"/>
      <c r="W1387" s="123"/>
      <c r="X1387" s="123"/>
      <c r="Y1387" s="125"/>
      <c r="Z1387" s="125"/>
      <c r="AA1387" s="123"/>
      <c r="AB1387" s="123"/>
      <c r="AC1387" s="123"/>
      <c r="AD1387" s="123"/>
      <c r="AE1387" s="123"/>
      <c r="AF1387" s="123"/>
      <c r="AG1387" s="123"/>
      <c r="AH1387" s="123"/>
      <c r="AI1387" s="123"/>
      <c r="AJ1387" s="123"/>
      <c r="AK1387" s="123"/>
      <c r="AL1387" s="123"/>
      <c r="AM1387" s="123"/>
      <c r="AN1387" s="123"/>
      <c r="AO1387" s="123"/>
      <c r="AP1387" s="167"/>
    </row>
    <row r="1388" spans="16:42">
      <c r="P1388" s="123"/>
      <c r="Q1388" s="124"/>
      <c r="R1388" s="123"/>
      <c r="S1388" s="123"/>
      <c r="T1388" s="123"/>
      <c r="U1388" s="123"/>
      <c r="V1388" s="123"/>
      <c r="W1388" s="123"/>
      <c r="X1388" s="123"/>
      <c r="Y1388" s="125"/>
      <c r="Z1388" s="125"/>
      <c r="AA1388" s="123"/>
      <c r="AB1388" s="123"/>
      <c r="AC1388" s="123"/>
      <c r="AD1388" s="123"/>
      <c r="AE1388" s="123"/>
      <c r="AF1388" s="123"/>
      <c r="AG1388" s="123"/>
      <c r="AH1388" s="123"/>
      <c r="AI1388" s="123"/>
      <c r="AJ1388" s="123"/>
      <c r="AK1388" s="123"/>
      <c r="AL1388" s="123"/>
      <c r="AM1388" s="123"/>
      <c r="AN1388" s="123"/>
      <c r="AO1388" s="123"/>
      <c r="AP1388" s="167"/>
    </row>
    <row r="1389" spans="16:42">
      <c r="P1389" s="123"/>
      <c r="Q1389" s="124"/>
      <c r="R1389" s="123"/>
      <c r="S1389" s="123"/>
      <c r="T1389" s="123"/>
      <c r="U1389" s="123"/>
      <c r="V1389" s="123"/>
      <c r="W1389" s="123"/>
      <c r="X1389" s="123"/>
      <c r="Y1389" s="125"/>
      <c r="Z1389" s="125"/>
      <c r="AA1389" s="123"/>
      <c r="AB1389" s="123"/>
      <c r="AC1389" s="123"/>
      <c r="AD1389" s="123"/>
      <c r="AE1389" s="123"/>
      <c r="AF1389" s="123"/>
      <c r="AG1389" s="123"/>
      <c r="AH1389" s="123"/>
      <c r="AI1389" s="123"/>
      <c r="AJ1389" s="123"/>
      <c r="AK1389" s="123"/>
      <c r="AL1389" s="123"/>
      <c r="AM1389" s="123"/>
      <c r="AN1389" s="123"/>
      <c r="AO1389" s="123"/>
      <c r="AP1389" s="167"/>
    </row>
    <row r="1390" spans="16:42">
      <c r="P1390" s="123"/>
      <c r="Q1390" s="124"/>
      <c r="R1390" s="123"/>
      <c r="S1390" s="123"/>
      <c r="T1390" s="123"/>
      <c r="U1390" s="123"/>
      <c r="V1390" s="123"/>
      <c r="W1390" s="123"/>
      <c r="X1390" s="123"/>
      <c r="Y1390" s="125"/>
      <c r="Z1390" s="125"/>
      <c r="AA1390" s="123"/>
      <c r="AB1390" s="123"/>
      <c r="AC1390" s="123"/>
      <c r="AD1390" s="123"/>
      <c r="AE1390" s="123"/>
      <c r="AF1390" s="123"/>
      <c r="AG1390" s="123"/>
      <c r="AH1390" s="123"/>
      <c r="AI1390" s="123"/>
      <c r="AJ1390" s="123"/>
      <c r="AK1390" s="123"/>
      <c r="AL1390" s="123"/>
      <c r="AM1390" s="123"/>
      <c r="AN1390" s="123"/>
      <c r="AO1390" s="123"/>
      <c r="AP1390" s="167"/>
    </row>
    <row r="1391" spans="16:42">
      <c r="P1391" s="123"/>
      <c r="Q1391" s="124"/>
      <c r="R1391" s="123"/>
      <c r="S1391" s="123"/>
      <c r="T1391" s="123"/>
      <c r="U1391" s="123"/>
      <c r="V1391" s="123"/>
      <c r="W1391" s="123"/>
      <c r="X1391" s="123"/>
      <c r="Y1391" s="125"/>
      <c r="Z1391" s="125"/>
      <c r="AA1391" s="123"/>
      <c r="AB1391" s="123"/>
      <c r="AC1391" s="123"/>
      <c r="AD1391" s="123"/>
      <c r="AE1391" s="123"/>
      <c r="AF1391" s="123"/>
      <c r="AG1391" s="123"/>
      <c r="AH1391" s="123"/>
      <c r="AI1391" s="123"/>
      <c r="AJ1391" s="123"/>
      <c r="AK1391" s="123"/>
      <c r="AL1391" s="123"/>
      <c r="AM1391" s="123"/>
      <c r="AN1391" s="123"/>
      <c r="AO1391" s="123"/>
      <c r="AP1391" s="167"/>
    </row>
    <row r="1392" spans="16:42">
      <c r="P1392" s="123"/>
      <c r="Q1392" s="124"/>
      <c r="R1392" s="123"/>
      <c r="S1392" s="123"/>
      <c r="T1392" s="123"/>
      <c r="U1392" s="123"/>
      <c r="V1392" s="123"/>
      <c r="W1392" s="123"/>
      <c r="X1392" s="123"/>
      <c r="Y1392" s="125"/>
      <c r="Z1392" s="125"/>
      <c r="AA1392" s="123"/>
      <c r="AB1392" s="123"/>
      <c r="AC1392" s="123"/>
      <c r="AD1392" s="123"/>
      <c r="AE1392" s="123"/>
      <c r="AF1392" s="123"/>
      <c r="AG1392" s="123"/>
      <c r="AH1392" s="123"/>
      <c r="AI1392" s="123"/>
      <c r="AJ1392" s="123"/>
      <c r="AK1392" s="123"/>
      <c r="AL1392" s="123"/>
      <c r="AM1392" s="123"/>
      <c r="AN1392" s="123"/>
      <c r="AO1392" s="123"/>
      <c r="AP1392" s="167"/>
    </row>
    <row r="1393" spans="16:42">
      <c r="P1393" s="123"/>
      <c r="Q1393" s="124"/>
      <c r="R1393" s="123"/>
      <c r="S1393" s="123"/>
      <c r="T1393" s="123"/>
      <c r="U1393" s="123"/>
      <c r="V1393" s="123"/>
      <c r="W1393" s="123"/>
      <c r="X1393" s="123"/>
      <c r="Y1393" s="125"/>
      <c r="Z1393" s="125"/>
      <c r="AA1393" s="123"/>
      <c r="AB1393" s="123"/>
      <c r="AC1393" s="123"/>
      <c r="AD1393" s="123"/>
      <c r="AE1393" s="123"/>
      <c r="AF1393" s="123"/>
      <c r="AG1393" s="123"/>
      <c r="AH1393" s="123"/>
      <c r="AI1393" s="123"/>
      <c r="AJ1393" s="123"/>
      <c r="AK1393" s="123"/>
      <c r="AL1393" s="123"/>
      <c r="AM1393" s="123"/>
      <c r="AN1393" s="123"/>
      <c r="AO1393" s="123"/>
      <c r="AP1393" s="167"/>
    </row>
    <row r="1394" spans="16:42">
      <c r="P1394" s="123"/>
      <c r="Q1394" s="124"/>
      <c r="R1394" s="123"/>
      <c r="S1394" s="123"/>
      <c r="T1394" s="123"/>
      <c r="U1394" s="123"/>
      <c r="V1394" s="123"/>
      <c r="W1394" s="123"/>
      <c r="X1394" s="123"/>
      <c r="Y1394" s="125"/>
      <c r="Z1394" s="125"/>
      <c r="AA1394" s="123"/>
      <c r="AB1394" s="123"/>
      <c r="AC1394" s="123"/>
      <c r="AD1394" s="123"/>
      <c r="AE1394" s="123"/>
      <c r="AF1394" s="123"/>
      <c r="AG1394" s="123"/>
      <c r="AH1394" s="123"/>
      <c r="AI1394" s="123"/>
      <c r="AJ1394" s="123"/>
      <c r="AK1394" s="123"/>
      <c r="AL1394" s="123"/>
      <c r="AM1394" s="123"/>
      <c r="AN1394" s="123"/>
      <c r="AO1394" s="123"/>
      <c r="AP1394" s="167"/>
    </row>
    <row r="1395" spans="16:42">
      <c r="P1395" s="123"/>
      <c r="Q1395" s="124"/>
      <c r="R1395" s="123"/>
      <c r="S1395" s="123"/>
      <c r="T1395" s="123"/>
      <c r="U1395" s="123"/>
      <c r="V1395" s="123"/>
      <c r="W1395" s="123"/>
      <c r="X1395" s="123"/>
      <c r="Y1395" s="125"/>
      <c r="Z1395" s="125"/>
      <c r="AA1395" s="123"/>
      <c r="AB1395" s="123"/>
      <c r="AC1395" s="123"/>
      <c r="AD1395" s="123"/>
      <c r="AE1395" s="123"/>
      <c r="AF1395" s="123"/>
      <c r="AG1395" s="123"/>
      <c r="AH1395" s="123"/>
      <c r="AI1395" s="123"/>
      <c r="AJ1395" s="123"/>
      <c r="AK1395" s="123"/>
      <c r="AL1395" s="123"/>
      <c r="AM1395" s="123"/>
      <c r="AN1395" s="123"/>
      <c r="AO1395" s="123"/>
      <c r="AP1395" s="167"/>
    </row>
    <row r="1396" spans="16:42">
      <c r="P1396" s="123"/>
      <c r="Q1396" s="124"/>
      <c r="R1396" s="123"/>
      <c r="S1396" s="123"/>
      <c r="T1396" s="123"/>
      <c r="U1396" s="123"/>
      <c r="V1396" s="123"/>
      <c r="W1396" s="123"/>
      <c r="X1396" s="123"/>
      <c r="Y1396" s="125"/>
      <c r="Z1396" s="125"/>
      <c r="AA1396" s="123"/>
      <c r="AB1396" s="123"/>
      <c r="AC1396" s="123"/>
      <c r="AD1396" s="123"/>
      <c r="AE1396" s="123"/>
      <c r="AF1396" s="123"/>
      <c r="AG1396" s="123"/>
      <c r="AH1396" s="123"/>
      <c r="AI1396" s="123"/>
      <c r="AJ1396" s="123"/>
      <c r="AK1396" s="123"/>
      <c r="AL1396" s="123"/>
      <c r="AM1396" s="123"/>
      <c r="AN1396" s="123"/>
      <c r="AO1396" s="123"/>
      <c r="AP1396" s="167"/>
    </row>
    <row r="1397" spans="16:42">
      <c r="P1397" s="123"/>
      <c r="Q1397" s="124"/>
      <c r="R1397" s="123"/>
      <c r="S1397" s="123"/>
      <c r="T1397" s="123"/>
      <c r="U1397" s="123"/>
      <c r="V1397" s="123"/>
      <c r="W1397" s="123"/>
      <c r="X1397" s="123"/>
      <c r="Y1397" s="125"/>
      <c r="Z1397" s="125"/>
      <c r="AA1397" s="123"/>
      <c r="AB1397" s="123"/>
      <c r="AC1397" s="123"/>
      <c r="AD1397" s="123"/>
      <c r="AE1397" s="123"/>
      <c r="AF1397" s="123"/>
      <c r="AG1397" s="123"/>
      <c r="AH1397" s="123"/>
      <c r="AI1397" s="123"/>
      <c r="AJ1397" s="123"/>
      <c r="AK1397" s="123"/>
      <c r="AL1397" s="123"/>
      <c r="AM1397" s="123"/>
      <c r="AN1397" s="123"/>
      <c r="AO1397" s="123"/>
      <c r="AP1397" s="167"/>
    </row>
    <row r="1398" spans="16:42">
      <c r="P1398" s="123"/>
      <c r="Q1398" s="124"/>
      <c r="R1398" s="123"/>
      <c r="S1398" s="123"/>
      <c r="T1398" s="123"/>
      <c r="U1398" s="123"/>
      <c r="V1398" s="123"/>
      <c r="W1398" s="123"/>
      <c r="X1398" s="123"/>
      <c r="Y1398" s="125"/>
      <c r="Z1398" s="125"/>
      <c r="AA1398" s="123"/>
      <c r="AB1398" s="123"/>
      <c r="AC1398" s="123"/>
      <c r="AD1398" s="123"/>
      <c r="AE1398" s="123"/>
      <c r="AF1398" s="123"/>
      <c r="AG1398" s="123"/>
      <c r="AH1398" s="123"/>
      <c r="AI1398" s="123"/>
      <c r="AJ1398" s="123"/>
      <c r="AK1398" s="123"/>
      <c r="AL1398" s="123"/>
      <c r="AM1398" s="123"/>
      <c r="AN1398" s="123"/>
      <c r="AO1398" s="123"/>
      <c r="AP1398" s="167"/>
    </row>
    <row r="1399" spans="16:42">
      <c r="P1399" s="123"/>
      <c r="Q1399" s="124"/>
      <c r="R1399" s="123"/>
      <c r="S1399" s="123"/>
      <c r="T1399" s="123"/>
      <c r="U1399" s="123"/>
      <c r="V1399" s="123"/>
      <c r="W1399" s="123"/>
      <c r="X1399" s="123"/>
      <c r="Y1399" s="125"/>
      <c r="Z1399" s="125"/>
      <c r="AA1399" s="123"/>
      <c r="AB1399" s="123"/>
      <c r="AC1399" s="123"/>
      <c r="AD1399" s="123"/>
      <c r="AE1399" s="123"/>
      <c r="AF1399" s="123"/>
      <c r="AG1399" s="123"/>
      <c r="AH1399" s="123"/>
      <c r="AI1399" s="123"/>
      <c r="AJ1399" s="123"/>
      <c r="AK1399" s="123"/>
      <c r="AL1399" s="123"/>
      <c r="AM1399" s="123"/>
      <c r="AN1399" s="123"/>
      <c r="AO1399" s="123"/>
      <c r="AP1399" s="167"/>
    </row>
    <row r="1400" spans="16:42">
      <c r="P1400" s="123"/>
      <c r="Q1400" s="124"/>
      <c r="R1400" s="123"/>
      <c r="S1400" s="123"/>
      <c r="T1400" s="123"/>
      <c r="U1400" s="123"/>
      <c r="V1400" s="123"/>
      <c r="W1400" s="123"/>
      <c r="X1400" s="123"/>
      <c r="Y1400" s="125"/>
      <c r="Z1400" s="125"/>
      <c r="AA1400" s="123"/>
      <c r="AB1400" s="123"/>
      <c r="AC1400" s="123"/>
      <c r="AD1400" s="123"/>
      <c r="AE1400" s="123"/>
      <c r="AF1400" s="123"/>
      <c r="AG1400" s="123"/>
      <c r="AH1400" s="123"/>
      <c r="AI1400" s="123"/>
      <c r="AJ1400" s="123"/>
      <c r="AK1400" s="123"/>
      <c r="AL1400" s="123"/>
      <c r="AM1400" s="123"/>
      <c r="AN1400" s="123"/>
      <c r="AO1400" s="123"/>
      <c r="AP1400" s="167"/>
    </row>
    <row r="1401" spans="16:42">
      <c r="P1401" s="123"/>
      <c r="Q1401" s="124"/>
      <c r="R1401" s="123"/>
      <c r="S1401" s="123"/>
      <c r="T1401" s="123"/>
      <c r="U1401" s="123"/>
      <c r="V1401" s="123"/>
      <c r="W1401" s="123"/>
      <c r="X1401" s="123"/>
      <c r="Y1401" s="125"/>
      <c r="Z1401" s="125"/>
      <c r="AA1401" s="123"/>
      <c r="AB1401" s="123"/>
      <c r="AC1401" s="123"/>
      <c r="AD1401" s="123"/>
      <c r="AE1401" s="123"/>
      <c r="AF1401" s="123"/>
      <c r="AG1401" s="123"/>
      <c r="AH1401" s="123"/>
      <c r="AI1401" s="123"/>
      <c r="AJ1401" s="123"/>
      <c r="AK1401" s="123"/>
      <c r="AL1401" s="123"/>
      <c r="AM1401" s="123"/>
      <c r="AN1401" s="123"/>
      <c r="AO1401" s="123"/>
      <c r="AP1401" s="167"/>
    </row>
    <row r="1402" spans="16:42">
      <c r="P1402" s="123"/>
      <c r="Q1402" s="124"/>
      <c r="R1402" s="123"/>
      <c r="S1402" s="123"/>
      <c r="T1402" s="123"/>
      <c r="U1402" s="123"/>
      <c r="V1402" s="123"/>
      <c r="W1402" s="123"/>
      <c r="X1402" s="123"/>
      <c r="Y1402" s="125"/>
      <c r="Z1402" s="125"/>
      <c r="AA1402" s="123"/>
      <c r="AB1402" s="123"/>
      <c r="AC1402" s="123"/>
      <c r="AD1402" s="123"/>
      <c r="AE1402" s="123"/>
      <c r="AF1402" s="123"/>
      <c r="AG1402" s="123"/>
      <c r="AH1402" s="123"/>
      <c r="AI1402" s="123"/>
      <c r="AJ1402" s="123"/>
      <c r="AK1402" s="123"/>
      <c r="AL1402" s="123"/>
      <c r="AM1402" s="123"/>
      <c r="AN1402" s="123"/>
      <c r="AO1402" s="123"/>
      <c r="AP1402" s="167"/>
    </row>
    <row r="1403" spans="16:42">
      <c r="P1403" s="123"/>
      <c r="Q1403" s="124"/>
      <c r="R1403" s="123"/>
      <c r="S1403" s="123"/>
      <c r="T1403" s="123"/>
      <c r="U1403" s="123"/>
      <c r="V1403" s="123"/>
      <c r="W1403" s="123"/>
      <c r="X1403" s="123"/>
      <c r="Y1403" s="125"/>
      <c r="Z1403" s="125"/>
      <c r="AA1403" s="123"/>
      <c r="AB1403" s="123"/>
      <c r="AC1403" s="123"/>
      <c r="AD1403" s="123"/>
      <c r="AE1403" s="123"/>
      <c r="AF1403" s="123"/>
      <c r="AG1403" s="123"/>
      <c r="AH1403" s="123"/>
      <c r="AI1403" s="123"/>
      <c r="AJ1403" s="123"/>
      <c r="AK1403" s="123"/>
      <c r="AL1403" s="123"/>
      <c r="AM1403" s="123"/>
      <c r="AN1403" s="123"/>
      <c r="AO1403" s="123"/>
      <c r="AP1403" s="167"/>
    </row>
    <row r="1404" spans="16:42">
      <c r="P1404" s="123"/>
      <c r="Q1404" s="124"/>
      <c r="R1404" s="123"/>
      <c r="S1404" s="123"/>
      <c r="T1404" s="123"/>
      <c r="U1404" s="123"/>
      <c r="V1404" s="123"/>
      <c r="W1404" s="123"/>
      <c r="X1404" s="123"/>
      <c r="Y1404" s="125"/>
      <c r="Z1404" s="125"/>
      <c r="AA1404" s="123"/>
      <c r="AB1404" s="123"/>
      <c r="AC1404" s="123"/>
      <c r="AD1404" s="123"/>
      <c r="AE1404" s="123"/>
      <c r="AF1404" s="123"/>
      <c r="AG1404" s="123"/>
      <c r="AH1404" s="123"/>
      <c r="AI1404" s="123"/>
      <c r="AJ1404" s="123"/>
      <c r="AK1404" s="123"/>
      <c r="AL1404" s="123"/>
      <c r="AM1404" s="123"/>
      <c r="AN1404" s="123"/>
      <c r="AO1404" s="123"/>
      <c r="AP1404" s="167"/>
    </row>
    <row r="1405" spans="16:42">
      <c r="P1405" s="123"/>
      <c r="Q1405" s="124"/>
      <c r="R1405" s="123"/>
      <c r="S1405" s="123"/>
      <c r="T1405" s="123"/>
      <c r="U1405" s="123"/>
      <c r="V1405" s="123"/>
      <c r="W1405" s="123"/>
      <c r="X1405" s="123"/>
      <c r="Y1405" s="125"/>
      <c r="Z1405" s="125"/>
      <c r="AA1405" s="123"/>
      <c r="AB1405" s="123"/>
      <c r="AC1405" s="123"/>
      <c r="AD1405" s="123"/>
      <c r="AE1405" s="123"/>
      <c r="AF1405" s="123"/>
      <c r="AG1405" s="123"/>
      <c r="AH1405" s="123"/>
      <c r="AI1405" s="123"/>
      <c r="AJ1405" s="123"/>
      <c r="AK1405" s="123"/>
      <c r="AL1405" s="123"/>
      <c r="AM1405" s="123"/>
      <c r="AN1405" s="123"/>
      <c r="AO1405" s="123"/>
      <c r="AP1405" s="167"/>
    </row>
    <row r="1406" spans="16:42">
      <c r="P1406" s="123"/>
      <c r="Q1406" s="124"/>
      <c r="R1406" s="123"/>
      <c r="S1406" s="123"/>
      <c r="T1406" s="123"/>
      <c r="U1406" s="123"/>
      <c r="V1406" s="123"/>
      <c r="W1406" s="123"/>
      <c r="X1406" s="123"/>
      <c r="Y1406" s="125"/>
      <c r="Z1406" s="125"/>
      <c r="AA1406" s="123"/>
      <c r="AB1406" s="123"/>
      <c r="AC1406" s="123"/>
      <c r="AD1406" s="123"/>
      <c r="AE1406" s="123"/>
      <c r="AF1406" s="123"/>
      <c r="AG1406" s="123"/>
      <c r="AH1406" s="123"/>
      <c r="AI1406" s="123"/>
      <c r="AJ1406" s="123"/>
      <c r="AK1406" s="123"/>
      <c r="AL1406" s="123"/>
      <c r="AM1406" s="123"/>
      <c r="AN1406" s="123"/>
      <c r="AO1406" s="123"/>
      <c r="AP1406" s="167"/>
    </row>
    <row r="1407" spans="16:42">
      <c r="P1407" s="123"/>
      <c r="Q1407" s="124"/>
      <c r="R1407" s="123"/>
      <c r="S1407" s="123"/>
      <c r="T1407" s="123"/>
      <c r="U1407" s="123"/>
      <c r="V1407" s="123"/>
      <c r="W1407" s="123"/>
      <c r="X1407" s="123"/>
      <c r="Y1407" s="125"/>
      <c r="Z1407" s="125"/>
      <c r="AA1407" s="123"/>
      <c r="AB1407" s="123"/>
      <c r="AC1407" s="123"/>
      <c r="AD1407" s="123"/>
      <c r="AE1407" s="123"/>
      <c r="AF1407" s="123"/>
      <c r="AG1407" s="123"/>
      <c r="AH1407" s="123"/>
      <c r="AI1407" s="123"/>
      <c r="AJ1407" s="123"/>
      <c r="AK1407" s="123"/>
      <c r="AL1407" s="123"/>
      <c r="AM1407" s="123"/>
      <c r="AN1407" s="123"/>
      <c r="AO1407" s="123"/>
      <c r="AP1407" s="167"/>
    </row>
    <row r="1408" spans="16:42">
      <c r="P1408" s="123"/>
      <c r="Q1408" s="124"/>
      <c r="R1408" s="123"/>
      <c r="S1408" s="123"/>
      <c r="T1408" s="123"/>
      <c r="U1408" s="123"/>
      <c r="V1408" s="123"/>
      <c r="W1408" s="123"/>
      <c r="X1408" s="123"/>
      <c r="Y1408" s="125"/>
      <c r="Z1408" s="125"/>
      <c r="AA1408" s="123"/>
      <c r="AB1408" s="123"/>
      <c r="AC1408" s="123"/>
      <c r="AD1408" s="123"/>
      <c r="AE1408" s="123"/>
      <c r="AF1408" s="123"/>
      <c r="AG1408" s="123"/>
      <c r="AH1408" s="123"/>
      <c r="AI1408" s="123"/>
      <c r="AJ1408" s="123"/>
      <c r="AK1408" s="123"/>
      <c r="AL1408" s="123"/>
      <c r="AM1408" s="123"/>
      <c r="AN1408" s="123"/>
      <c r="AO1408" s="123"/>
      <c r="AP1408" s="167"/>
    </row>
    <row r="1409" spans="16:42">
      <c r="P1409" s="123"/>
      <c r="Q1409" s="124"/>
      <c r="R1409" s="123"/>
      <c r="S1409" s="123"/>
      <c r="T1409" s="123"/>
      <c r="U1409" s="123"/>
      <c r="V1409" s="123"/>
      <c r="W1409" s="123"/>
      <c r="X1409" s="123"/>
      <c r="Y1409" s="125"/>
      <c r="Z1409" s="125"/>
      <c r="AA1409" s="123"/>
      <c r="AB1409" s="123"/>
      <c r="AC1409" s="123"/>
      <c r="AD1409" s="123"/>
      <c r="AE1409" s="123"/>
      <c r="AF1409" s="123"/>
      <c r="AG1409" s="123"/>
      <c r="AH1409" s="123"/>
      <c r="AI1409" s="123"/>
      <c r="AJ1409" s="123"/>
      <c r="AK1409" s="123"/>
      <c r="AL1409" s="123"/>
      <c r="AM1409" s="123"/>
      <c r="AN1409" s="123"/>
      <c r="AO1409" s="123"/>
      <c r="AP1409" s="167"/>
    </row>
    <row r="1410" spans="16:42">
      <c r="P1410" s="123"/>
      <c r="Q1410" s="124"/>
      <c r="R1410" s="123"/>
      <c r="S1410" s="123"/>
      <c r="T1410" s="123"/>
      <c r="U1410" s="123"/>
      <c r="V1410" s="123"/>
      <c r="W1410" s="123"/>
      <c r="X1410" s="123"/>
      <c r="Y1410" s="125"/>
      <c r="Z1410" s="125"/>
      <c r="AA1410" s="123"/>
      <c r="AB1410" s="123"/>
      <c r="AC1410" s="123"/>
      <c r="AD1410" s="123"/>
      <c r="AE1410" s="123"/>
      <c r="AF1410" s="123"/>
      <c r="AG1410" s="123"/>
      <c r="AH1410" s="123"/>
      <c r="AI1410" s="123"/>
      <c r="AJ1410" s="123"/>
      <c r="AK1410" s="123"/>
      <c r="AL1410" s="123"/>
      <c r="AM1410" s="123"/>
      <c r="AN1410" s="123"/>
      <c r="AO1410" s="123"/>
      <c r="AP1410" s="167"/>
    </row>
    <row r="1411" spans="16:42">
      <c r="P1411" s="123"/>
      <c r="Q1411" s="124"/>
      <c r="R1411" s="123"/>
      <c r="S1411" s="123"/>
      <c r="T1411" s="123"/>
      <c r="U1411" s="123"/>
      <c r="V1411" s="123"/>
      <c r="W1411" s="123"/>
      <c r="X1411" s="123"/>
      <c r="Y1411" s="125"/>
      <c r="Z1411" s="125"/>
      <c r="AA1411" s="123"/>
      <c r="AB1411" s="123"/>
      <c r="AC1411" s="123"/>
      <c r="AD1411" s="123"/>
      <c r="AE1411" s="123"/>
      <c r="AF1411" s="123"/>
      <c r="AG1411" s="123"/>
      <c r="AH1411" s="123"/>
      <c r="AI1411" s="123"/>
      <c r="AJ1411" s="123"/>
      <c r="AK1411" s="123"/>
      <c r="AL1411" s="123"/>
      <c r="AM1411" s="123"/>
      <c r="AN1411" s="123"/>
      <c r="AO1411" s="123"/>
      <c r="AP1411" s="167"/>
    </row>
    <row r="1412" spans="16:42">
      <c r="P1412" s="123"/>
      <c r="Q1412" s="124"/>
      <c r="R1412" s="123"/>
      <c r="S1412" s="123"/>
      <c r="T1412" s="123"/>
      <c r="U1412" s="123"/>
      <c r="V1412" s="123"/>
      <c r="W1412" s="123"/>
      <c r="X1412" s="123"/>
      <c r="Y1412" s="125"/>
      <c r="Z1412" s="125"/>
      <c r="AA1412" s="123"/>
      <c r="AB1412" s="123"/>
      <c r="AC1412" s="123"/>
      <c r="AD1412" s="123"/>
      <c r="AE1412" s="123"/>
      <c r="AF1412" s="123"/>
      <c r="AG1412" s="123"/>
      <c r="AH1412" s="123"/>
      <c r="AI1412" s="123"/>
      <c r="AJ1412" s="123"/>
      <c r="AK1412" s="123"/>
      <c r="AL1412" s="123"/>
      <c r="AM1412" s="123"/>
      <c r="AN1412" s="123"/>
      <c r="AO1412" s="123"/>
      <c r="AP1412" s="167"/>
    </row>
    <row r="1413" spans="16:42">
      <c r="P1413" s="123"/>
      <c r="Q1413" s="124"/>
      <c r="R1413" s="123"/>
      <c r="S1413" s="123"/>
      <c r="T1413" s="123"/>
      <c r="U1413" s="123"/>
      <c r="V1413" s="123"/>
      <c r="W1413" s="123"/>
      <c r="X1413" s="123"/>
      <c r="Y1413" s="125"/>
      <c r="Z1413" s="125"/>
      <c r="AA1413" s="123"/>
      <c r="AB1413" s="123"/>
      <c r="AC1413" s="123"/>
      <c r="AD1413" s="123"/>
      <c r="AE1413" s="123"/>
      <c r="AF1413" s="123"/>
      <c r="AG1413" s="123"/>
      <c r="AH1413" s="123"/>
      <c r="AI1413" s="123"/>
      <c r="AJ1413" s="123"/>
      <c r="AK1413" s="123"/>
      <c r="AL1413" s="123"/>
      <c r="AM1413" s="123"/>
      <c r="AN1413" s="123"/>
      <c r="AO1413" s="123"/>
      <c r="AP1413" s="167"/>
    </row>
    <row r="1414" spans="16:42">
      <c r="P1414" s="123"/>
      <c r="Q1414" s="124"/>
      <c r="R1414" s="123"/>
      <c r="S1414" s="123"/>
      <c r="T1414" s="123"/>
      <c r="U1414" s="123"/>
      <c r="V1414" s="123"/>
      <c r="W1414" s="123"/>
      <c r="X1414" s="123"/>
      <c r="Y1414" s="125"/>
      <c r="Z1414" s="125"/>
      <c r="AA1414" s="123"/>
      <c r="AB1414" s="123"/>
      <c r="AC1414" s="123"/>
      <c r="AD1414" s="123"/>
      <c r="AE1414" s="123"/>
      <c r="AF1414" s="123"/>
      <c r="AG1414" s="123"/>
      <c r="AH1414" s="123"/>
      <c r="AI1414" s="123"/>
      <c r="AJ1414" s="123"/>
      <c r="AK1414" s="123"/>
      <c r="AL1414" s="123"/>
      <c r="AM1414" s="123"/>
      <c r="AN1414" s="123"/>
      <c r="AO1414" s="123"/>
      <c r="AP1414" s="167"/>
    </row>
    <row r="1415" spans="16:42">
      <c r="P1415" s="123"/>
      <c r="Q1415" s="124"/>
      <c r="R1415" s="123"/>
      <c r="S1415" s="123"/>
      <c r="T1415" s="123"/>
      <c r="U1415" s="123"/>
      <c r="V1415" s="123"/>
      <c r="W1415" s="123"/>
      <c r="X1415" s="123"/>
      <c r="Y1415" s="125"/>
      <c r="Z1415" s="125"/>
      <c r="AA1415" s="123"/>
      <c r="AB1415" s="123"/>
      <c r="AC1415" s="123"/>
      <c r="AD1415" s="123"/>
      <c r="AE1415" s="123"/>
      <c r="AF1415" s="123"/>
      <c r="AG1415" s="123"/>
      <c r="AH1415" s="123"/>
      <c r="AI1415" s="123"/>
      <c r="AJ1415" s="123"/>
      <c r="AK1415" s="123"/>
      <c r="AL1415" s="123"/>
      <c r="AM1415" s="123"/>
      <c r="AN1415" s="123"/>
      <c r="AO1415" s="123"/>
      <c r="AP1415" s="167"/>
    </row>
    <row r="1416" spans="16:42">
      <c r="P1416" s="123"/>
      <c r="Q1416" s="124"/>
      <c r="R1416" s="123"/>
      <c r="S1416" s="123"/>
      <c r="T1416" s="123"/>
      <c r="U1416" s="123"/>
      <c r="V1416" s="123"/>
      <c r="W1416" s="123"/>
      <c r="X1416" s="123"/>
      <c r="Y1416" s="125"/>
      <c r="Z1416" s="125"/>
      <c r="AA1416" s="123"/>
      <c r="AB1416" s="123"/>
      <c r="AC1416" s="123"/>
      <c r="AD1416" s="123"/>
      <c r="AE1416" s="123"/>
      <c r="AF1416" s="123"/>
      <c r="AG1416" s="123"/>
      <c r="AH1416" s="123"/>
      <c r="AI1416" s="123"/>
      <c r="AJ1416" s="123"/>
      <c r="AK1416" s="123"/>
      <c r="AL1416" s="123"/>
      <c r="AM1416" s="123"/>
      <c r="AN1416" s="123"/>
      <c r="AO1416" s="123"/>
      <c r="AP1416" s="167"/>
    </row>
    <row r="1417" spans="16:42">
      <c r="P1417" s="123"/>
      <c r="Q1417" s="124"/>
      <c r="R1417" s="123"/>
      <c r="S1417" s="123"/>
      <c r="T1417" s="123"/>
      <c r="U1417" s="123"/>
      <c r="V1417" s="123"/>
      <c r="W1417" s="123"/>
      <c r="X1417" s="123"/>
      <c r="Y1417" s="125"/>
      <c r="Z1417" s="125"/>
      <c r="AA1417" s="123"/>
      <c r="AB1417" s="123"/>
      <c r="AC1417" s="123"/>
      <c r="AD1417" s="123"/>
      <c r="AE1417" s="123"/>
      <c r="AF1417" s="123"/>
      <c r="AG1417" s="123"/>
      <c r="AH1417" s="123"/>
      <c r="AI1417" s="123"/>
      <c r="AJ1417" s="123"/>
      <c r="AK1417" s="123"/>
      <c r="AL1417" s="123"/>
      <c r="AM1417" s="123"/>
      <c r="AN1417" s="123"/>
      <c r="AO1417" s="123"/>
      <c r="AP1417" s="167"/>
    </row>
    <row r="1418" spans="16:42">
      <c r="P1418" s="123"/>
      <c r="Q1418" s="124"/>
      <c r="R1418" s="123"/>
      <c r="S1418" s="123"/>
      <c r="T1418" s="123"/>
      <c r="U1418" s="123"/>
      <c r="V1418" s="123"/>
      <c r="W1418" s="123"/>
      <c r="X1418" s="123"/>
      <c r="Y1418" s="125"/>
      <c r="Z1418" s="125"/>
      <c r="AA1418" s="123"/>
      <c r="AB1418" s="123"/>
      <c r="AC1418" s="123"/>
      <c r="AD1418" s="123"/>
      <c r="AE1418" s="123"/>
      <c r="AF1418" s="123"/>
      <c r="AG1418" s="123"/>
      <c r="AH1418" s="123"/>
      <c r="AI1418" s="123"/>
      <c r="AJ1418" s="123"/>
      <c r="AK1418" s="123"/>
      <c r="AL1418" s="123"/>
      <c r="AM1418" s="123"/>
      <c r="AN1418" s="123"/>
      <c r="AO1418" s="123"/>
      <c r="AP1418" s="167"/>
    </row>
    <row r="1419" spans="16:42">
      <c r="P1419" s="123"/>
      <c r="Q1419" s="124"/>
      <c r="R1419" s="123"/>
      <c r="S1419" s="123"/>
      <c r="T1419" s="123"/>
      <c r="U1419" s="123"/>
      <c r="V1419" s="123"/>
      <c r="W1419" s="123"/>
      <c r="X1419" s="123"/>
      <c r="Y1419" s="125"/>
      <c r="Z1419" s="125"/>
      <c r="AA1419" s="123"/>
      <c r="AB1419" s="123"/>
      <c r="AC1419" s="123"/>
      <c r="AD1419" s="123"/>
      <c r="AE1419" s="123"/>
      <c r="AF1419" s="123"/>
      <c r="AG1419" s="123"/>
      <c r="AH1419" s="123"/>
      <c r="AI1419" s="123"/>
      <c r="AJ1419" s="123"/>
      <c r="AK1419" s="123"/>
      <c r="AL1419" s="123"/>
      <c r="AM1419" s="123"/>
      <c r="AN1419" s="123"/>
      <c r="AO1419" s="123"/>
      <c r="AP1419" s="167"/>
    </row>
    <row r="1420" spans="16:42">
      <c r="P1420" s="123"/>
      <c r="Q1420" s="124"/>
      <c r="R1420" s="123"/>
      <c r="S1420" s="123"/>
      <c r="T1420" s="123"/>
      <c r="U1420" s="123"/>
      <c r="V1420" s="123"/>
      <c r="W1420" s="123"/>
      <c r="X1420" s="123"/>
      <c r="Y1420" s="125"/>
      <c r="Z1420" s="125"/>
      <c r="AA1420" s="123"/>
      <c r="AB1420" s="123"/>
      <c r="AC1420" s="123"/>
      <c r="AD1420" s="123"/>
      <c r="AE1420" s="123"/>
      <c r="AF1420" s="123"/>
      <c r="AG1420" s="123"/>
      <c r="AH1420" s="123"/>
      <c r="AI1420" s="123"/>
      <c r="AJ1420" s="123"/>
      <c r="AK1420" s="123"/>
      <c r="AL1420" s="123"/>
      <c r="AM1420" s="123"/>
      <c r="AN1420" s="123"/>
      <c r="AO1420" s="123"/>
      <c r="AP1420" s="167"/>
    </row>
    <row r="1421" spans="16:42">
      <c r="P1421" s="123"/>
      <c r="Q1421" s="124"/>
      <c r="R1421" s="123"/>
      <c r="S1421" s="123"/>
      <c r="T1421" s="123"/>
      <c r="U1421" s="123"/>
      <c r="V1421" s="123"/>
      <c r="W1421" s="123"/>
      <c r="X1421" s="123"/>
      <c r="Y1421" s="125"/>
      <c r="Z1421" s="125"/>
      <c r="AA1421" s="123"/>
      <c r="AB1421" s="123"/>
      <c r="AC1421" s="123"/>
      <c r="AD1421" s="123"/>
      <c r="AE1421" s="123"/>
      <c r="AF1421" s="123"/>
      <c r="AG1421" s="123"/>
      <c r="AH1421" s="123"/>
      <c r="AI1421" s="123"/>
      <c r="AJ1421" s="123"/>
      <c r="AK1421" s="123"/>
      <c r="AL1421" s="123"/>
      <c r="AM1421" s="123"/>
      <c r="AN1421" s="123"/>
      <c r="AO1421" s="123"/>
      <c r="AP1421" s="167"/>
    </row>
    <row r="1422" spans="16:42">
      <c r="P1422" s="123"/>
      <c r="Q1422" s="124"/>
      <c r="R1422" s="123"/>
      <c r="S1422" s="123"/>
      <c r="T1422" s="123"/>
      <c r="U1422" s="123"/>
      <c r="V1422" s="123"/>
      <c r="W1422" s="123"/>
      <c r="X1422" s="123"/>
      <c r="Y1422" s="125"/>
      <c r="Z1422" s="125"/>
      <c r="AA1422" s="123"/>
      <c r="AB1422" s="123"/>
      <c r="AC1422" s="123"/>
      <c r="AD1422" s="123"/>
      <c r="AE1422" s="123"/>
      <c r="AF1422" s="123"/>
      <c r="AG1422" s="123"/>
      <c r="AH1422" s="123"/>
      <c r="AI1422" s="123"/>
      <c r="AJ1422" s="123"/>
      <c r="AK1422" s="123"/>
      <c r="AL1422" s="123"/>
      <c r="AM1422" s="123"/>
      <c r="AN1422" s="123"/>
      <c r="AO1422" s="123"/>
      <c r="AP1422" s="167"/>
    </row>
    <row r="1423" spans="16:42">
      <c r="P1423" s="123"/>
      <c r="Q1423" s="124"/>
      <c r="R1423" s="123"/>
      <c r="S1423" s="123"/>
      <c r="T1423" s="123"/>
      <c r="U1423" s="123"/>
      <c r="V1423" s="123"/>
      <c r="W1423" s="123"/>
      <c r="X1423" s="123"/>
      <c r="Y1423" s="125"/>
      <c r="Z1423" s="125"/>
      <c r="AA1423" s="123"/>
      <c r="AB1423" s="123"/>
      <c r="AC1423" s="123"/>
      <c r="AD1423" s="123"/>
      <c r="AE1423" s="123"/>
      <c r="AF1423" s="123"/>
      <c r="AG1423" s="123"/>
      <c r="AH1423" s="123"/>
      <c r="AI1423" s="123"/>
      <c r="AJ1423" s="123"/>
      <c r="AK1423" s="123"/>
      <c r="AL1423" s="123"/>
      <c r="AM1423" s="123"/>
      <c r="AN1423" s="123"/>
      <c r="AO1423" s="123"/>
      <c r="AP1423" s="167"/>
    </row>
    <row r="1424" spans="16:42">
      <c r="P1424" s="123"/>
      <c r="Q1424" s="124"/>
      <c r="R1424" s="123"/>
      <c r="S1424" s="123"/>
      <c r="T1424" s="123"/>
      <c r="U1424" s="123"/>
      <c r="V1424" s="123"/>
      <c r="W1424" s="123"/>
      <c r="X1424" s="123"/>
      <c r="Y1424" s="125"/>
      <c r="Z1424" s="125"/>
      <c r="AA1424" s="123"/>
      <c r="AB1424" s="123"/>
      <c r="AC1424" s="123"/>
      <c r="AD1424" s="123"/>
      <c r="AE1424" s="123"/>
      <c r="AF1424" s="123"/>
      <c r="AG1424" s="123"/>
      <c r="AH1424" s="123"/>
      <c r="AI1424" s="123"/>
      <c r="AJ1424" s="123"/>
      <c r="AK1424" s="123"/>
      <c r="AL1424" s="123"/>
      <c r="AM1424" s="123"/>
      <c r="AN1424" s="123"/>
      <c r="AO1424" s="123"/>
      <c r="AP1424" s="167"/>
    </row>
    <row r="1425" spans="16:42">
      <c r="P1425" s="123"/>
      <c r="Q1425" s="124"/>
      <c r="R1425" s="123"/>
      <c r="S1425" s="123"/>
      <c r="T1425" s="123"/>
      <c r="U1425" s="123"/>
      <c r="V1425" s="123"/>
      <c r="W1425" s="123"/>
      <c r="X1425" s="123"/>
      <c r="Y1425" s="125"/>
      <c r="Z1425" s="125"/>
      <c r="AA1425" s="123"/>
      <c r="AB1425" s="123"/>
      <c r="AC1425" s="123"/>
      <c r="AD1425" s="123"/>
      <c r="AE1425" s="123"/>
      <c r="AF1425" s="123"/>
      <c r="AG1425" s="123"/>
      <c r="AH1425" s="123"/>
      <c r="AI1425" s="123"/>
      <c r="AJ1425" s="123"/>
      <c r="AK1425" s="123"/>
      <c r="AL1425" s="123"/>
      <c r="AM1425" s="123"/>
      <c r="AN1425" s="123"/>
      <c r="AO1425" s="123"/>
      <c r="AP1425" s="167"/>
    </row>
    <row r="1426" spans="16:42">
      <c r="P1426" s="123"/>
      <c r="Q1426" s="124"/>
      <c r="R1426" s="123"/>
      <c r="S1426" s="123"/>
      <c r="T1426" s="123"/>
      <c r="U1426" s="123"/>
      <c r="V1426" s="123"/>
      <c r="W1426" s="123"/>
      <c r="X1426" s="123"/>
      <c r="Y1426" s="125"/>
      <c r="Z1426" s="125"/>
      <c r="AA1426" s="123"/>
      <c r="AB1426" s="123"/>
      <c r="AC1426" s="123"/>
      <c r="AD1426" s="123"/>
      <c r="AE1426" s="123"/>
      <c r="AF1426" s="123"/>
      <c r="AG1426" s="123"/>
      <c r="AH1426" s="123"/>
      <c r="AI1426" s="123"/>
      <c r="AJ1426" s="123"/>
      <c r="AK1426" s="123"/>
      <c r="AL1426" s="123"/>
      <c r="AM1426" s="123"/>
      <c r="AN1426" s="123"/>
      <c r="AO1426" s="123"/>
      <c r="AP1426" s="167"/>
    </row>
    <row r="1427" spans="16:42">
      <c r="P1427" s="123"/>
      <c r="Q1427" s="124"/>
      <c r="R1427" s="123"/>
      <c r="S1427" s="123"/>
      <c r="T1427" s="123"/>
      <c r="U1427" s="123"/>
      <c r="V1427" s="123"/>
      <c r="W1427" s="123"/>
      <c r="X1427" s="123"/>
      <c r="Y1427" s="125"/>
      <c r="Z1427" s="125"/>
      <c r="AA1427" s="123"/>
      <c r="AB1427" s="123"/>
      <c r="AC1427" s="123"/>
      <c r="AD1427" s="123"/>
      <c r="AE1427" s="123"/>
      <c r="AF1427" s="123"/>
      <c r="AG1427" s="123"/>
      <c r="AH1427" s="123"/>
      <c r="AI1427" s="123"/>
      <c r="AJ1427" s="123"/>
      <c r="AK1427" s="123"/>
      <c r="AL1427" s="123"/>
      <c r="AM1427" s="123"/>
      <c r="AN1427" s="123"/>
      <c r="AO1427" s="123"/>
      <c r="AP1427" s="167"/>
    </row>
    <row r="1428" spans="16:42">
      <c r="P1428" s="123"/>
      <c r="Q1428" s="124"/>
      <c r="R1428" s="123"/>
      <c r="S1428" s="123"/>
      <c r="T1428" s="123"/>
      <c r="U1428" s="123"/>
      <c r="V1428" s="123"/>
      <c r="W1428" s="123"/>
      <c r="X1428" s="123"/>
      <c r="Y1428" s="125"/>
      <c r="Z1428" s="125"/>
      <c r="AA1428" s="123"/>
      <c r="AB1428" s="123"/>
      <c r="AC1428" s="123"/>
      <c r="AD1428" s="123"/>
      <c r="AE1428" s="123"/>
      <c r="AF1428" s="123"/>
      <c r="AG1428" s="123"/>
      <c r="AH1428" s="123"/>
      <c r="AI1428" s="123"/>
      <c r="AJ1428" s="123"/>
      <c r="AK1428" s="123"/>
      <c r="AL1428" s="123"/>
      <c r="AM1428" s="123"/>
      <c r="AN1428" s="123"/>
      <c r="AO1428" s="123"/>
      <c r="AP1428" s="167"/>
    </row>
    <row r="1429" spans="16:42">
      <c r="P1429" s="123"/>
      <c r="Q1429" s="124"/>
      <c r="R1429" s="123"/>
      <c r="S1429" s="123"/>
      <c r="T1429" s="123"/>
      <c r="U1429" s="123"/>
      <c r="V1429" s="123"/>
      <c r="W1429" s="123"/>
      <c r="X1429" s="123"/>
      <c r="Y1429" s="125"/>
      <c r="Z1429" s="125"/>
      <c r="AA1429" s="123"/>
      <c r="AB1429" s="123"/>
      <c r="AC1429" s="123"/>
      <c r="AD1429" s="123"/>
      <c r="AE1429" s="123"/>
      <c r="AF1429" s="123"/>
      <c r="AG1429" s="123"/>
      <c r="AH1429" s="123"/>
      <c r="AI1429" s="123"/>
      <c r="AJ1429" s="123"/>
      <c r="AK1429" s="123"/>
      <c r="AL1429" s="123"/>
      <c r="AM1429" s="123"/>
      <c r="AN1429" s="123"/>
      <c r="AO1429" s="123"/>
      <c r="AP1429" s="167"/>
    </row>
    <row r="1430" spans="16:42">
      <c r="P1430" s="123"/>
      <c r="Q1430" s="124"/>
      <c r="R1430" s="123"/>
      <c r="S1430" s="123"/>
      <c r="T1430" s="123"/>
      <c r="U1430" s="123"/>
      <c r="V1430" s="123"/>
      <c r="W1430" s="123"/>
      <c r="X1430" s="123"/>
      <c r="Y1430" s="125"/>
      <c r="Z1430" s="125"/>
      <c r="AA1430" s="123"/>
      <c r="AB1430" s="123"/>
      <c r="AC1430" s="123"/>
      <c r="AD1430" s="123"/>
      <c r="AE1430" s="123"/>
      <c r="AF1430" s="123"/>
      <c r="AG1430" s="123"/>
      <c r="AH1430" s="123"/>
      <c r="AI1430" s="123"/>
      <c r="AJ1430" s="123"/>
      <c r="AK1430" s="123"/>
      <c r="AL1430" s="123"/>
      <c r="AM1430" s="123"/>
      <c r="AN1430" s="123"/>
      <c r="AO1430" s="123"/>
      <c r="AP1430" s="167"/>
    </row>
    <row r="1431" spans="16:42">
      <c r="P1431" s="123"/>
      <c r="Q1431" s="124"/>
      <c r="R1431" s="123"/>
      <c r="S1431" s="123"/>
      <c r="T1431" s="123"/>
      <c r="U1431" s="123"/>
      <c r="V1431" s="123"/>
      <c r="W1431" s="123"/>
      <c r="X1431" s="123"/>
      <c r="Y1431" s="125"/>
      <c r="Z1431" s="125"/>
      <c r="AA1431" s="123"/>
      <c r="AB1431" s="123"/>
      <c r="AC1431" s="123"/>
      <c r="AD1431" s="123"/>
      <c r="AE1431" s="123"/>
      <c r="AF1431" s="123"/>
      <c r="AG1431" s="123"/>
      <c r="AH1431" s="123"/>
      <c r="AI1431" s="123"/>
      <c r="AJ1431" s="123"/>
      <c r="AK1431" s="123"/>
      <c r="AL1431" s="123"/>
      <c r="AM1431" s="123"/>
      <c r="AN1431" s="123"/>
      <c r="AO1431" s="123"/>
      <c r="AP1431" s="167"/>
    </row>
    <row r="1432" spans="16:42">
      <c r="P1432" s="123"/>
      <c r="Q1432" s="124"/>
      <c r="R1432" s="123"/>
      <c r="S1432" s="123"/>
      <c r="T1432" s="123"/>
      <c r="U1432" s="123"/>
      <c r="V1432" s="123"/>
      <c r="W1432" s="123"/>
      <c r="X1432" s="123"/>
      <c r="Y1432" s="125"/>
      <c r="Z1432" s="125"/>
      <c r="AA1432" s="123"/>
      <c r="AB1432" s="123"/>
      <c r="AC1432" s="123"/>
      <c r="AD1432" s="123"/>
      <c r="AE1432" s="123"/>
      <c r="AF1432" s="123"/>
      <c r="AG1432" s="123"/>
      <c r="AH1432" s="123"/>
      <c r="AI1432" s="123"/>
      <c r="AJ1432" s="123"/>
      <c r="AK1432" s="123"/>
      <c r="AL1432" s="123"/>
      <c r="AM1432" s="123"/>
      <c r="AN1432" s="123"/>
      <c r="AO1432" s="123"/>
      <c r="AP1432" s="167"/>
    </row>
    <row r="1433" spans="16:42">
      <c r="P1433" s="123"/>
      <c r="Q1433" s="124"/>
      <c r="R1433" s="123"/>
      <c r="S1433" s="123"/>
      <c r="T1433" s="123"/>
      <c r="U1433" s="123"/>
      <c r="V1433" s="123"/>
      <c r="W1433" s="123"/>
      <c r="X1433" s="123"/>
      <c r="Y1433" s="125"/>
      <c r="Z1433" s="125"/>
      <c r="AA1433" s="123"/>
      <c r="AB1433" s="123"/>
      <c r="AC1433" s="123"/>
      <c r="AD1433" s="123"/>
      <c r="AE1433" s="123"/>
      <c r="AF1433" s="123"/>
      <c r="AG1433" s="123"/>
      <c r="AH1433" s="123"/>
      <c r="AI1433" s="123"/>
      <c r="AJ1433" s="123"/>
      <c r="AK1433" s="123"/>
      <c r="AL1433" s="123"/>
      <c r="AM1433" s="123"/>
      <c r="AN1433" s="123"/>
      <c r="AO1433" s="123"/>
      <c r="AP1433" s="167"/>
    </row>
    <row r="1434" spans="16:42">
      <c r="P1434" s="123"/>
      <c r="Q1434" s="124"/>
      <c r="R1434" s="123"/>
      <c r="S1434" s="123"/>
      <c r="T1434" s="123"/>
      <c r="U1434" s="123"/>
      <c r="V1434" s="123"/>
      <c r="W1434" s="123"/>
      <c r="X1434" s="123"/>
      <c r="Y1434" s="125"/>
      <c r="Z1434" s="125"/>
      <c r="AA1434" s="123"/>
      <c r="AB1434" s="123"/>
      <c r="AC1434" s="123"/>
      <c r="AD1434" s="123"/>
      <c r="AE1434" s="123"/>
      <c r="AF1434" s="123"/>
      <c r="AG1434" s="123"/>
      <c r="AH1434" s="123"/>
      <c r="AI1434" s="123"/>
      <c r="AJ1434" s="123"/>
      <c r="AK1434" s="123"/>
      <c r="AL1434" s="123"/>
      <c r="AM1434" s="123"/>
      <c r="AN1434" s="123"/>
      <c r="AO1434" s="123"/>
      <c r="AP1434" s="167"/>
    </row>
    <row r="1435" spans="16:42">
      <c r="P1435" s="123"/>
      <c r="Q1435" s="124"/>
      <c r="R1435" s="123"/>
      <c r="S1435" s="123"/>
      <c r="T1435" s="123"/>
      <c r="U1435" s="123"/>
      <c r="V1435" s="123"/>
      <c r="W1435" s="123"/>
      <c r="X1435" s="123"/>
      <c r="Y1435" s="125"/>
      <c r="Z1435" s="125"/>
      <c r="AA1435" s="123"/>
      <c r="AB1435" s="123"/>
      <c r="AC1435" s="123"/>
      <c r="AD1435" s="123"/>
      <c r="AE1435" s="123"/>
      <c r="AF1435" s="123"/>
      <c r="AG1435" s="123"/>
      <c r="AH1435" s="123"/>
      <c r="AI1435" s="123"/>
      <c r="AJ1435" s="123"/>
      <c r="AK1435" s="123"/>
      <c r="AL1435" s="123"/>
      <c r="AM1435" s="123"/>
      <c r="AN1435" s="123"/>
      <c r="AO1435" s="123"/>
      <c r="AP1435" s="167"/>
    </row>
    <row r="1436" spans="16:42">
      <c r="P1436" s="123"/>
      <c r="Q1436" s="124"/>
      <c r="R1436" s="123"/>
      <c r="S1436" s="123"/>
      <c r="T1436" s="123"/>
      <c r="U1436" s="123"/>
      <c r="V1436" s="123"/>
      <c r="W1436" s="123"/>
      <c r="X1436" s="123"/>
      <c r="Y1436" s="125"/>
      <c r="Z1436" s="125"/>
      <c r="AA1436" s="123"/>
      <c r="AB1436" s="123"/>
      <c r="AC1436" s="123"/>
      <c r="AD1436" s="123"/>
      <c r="AE1436" s="123"/>
      <c r="AF1436" s="123"/>
      <c r="AG1436" s="123"/>
      <c r="AH1436" s="123"/>
      <c r="AI1436" s="123"/>
      <c r="AJ1436" s="123"/>
      <c r="AK1436" s="123"/>
      <c r="AL1436" s="123"/>
      <c r="AM1436" s="123"/>
      <c r="AN1436" s="123"/>
      <c r="AO1436" s="123"/>
      <c r="AP1436" s="167"/>
    </row>
    <row r="1437" spans="16:42">
      <c r="P1437" s="123"/>
      <c r="Q1437" s="124"/>
      <c r="R1437" s="123"/>
      <c r="S1437" s="123"/>
      <c r="T1437" s="123"/>
      <c r="U1437" s="123"/>
      <c r="V1437" s="123"/>
      <c r="W1437" s="123"/>
      <c r="X1437" s="123"/>
      <c r="Y1437" s="125"/>
      <c r="Z1437" s="125"/>
      <c r="AA1437" s="123"/>
      <c r="AB1437" s="123"/>
      <c r="AC1437" s="123"/>
      <c r="AD1437" s="123"/>
      <c r="AE1437" s="123"/>
      <c r="AF1437" s="123"/>
      <c r="AG1437" s="123"/>
      <c r="AH1437" s="123"/>
      <c r="AI1437" s="123"/>
      <c r="AJ1437" s="123"/>
      <c r="AK1437" s="123"/>
      <c r="AL1437" s="123"/>
      <c r="AM1437" s="123"/>
      <c r="AN1437" s="123"/>
      <c r="AO1437" s="123"/>
      <c r="AP1437" s="167"/>
    </row>
    <row r="1438" spans="16:42">
      <c r="P1438" s="123"/>
      <c r="Q1438" s="124"/>
      <c r="R1438" s="123"/>
      <c r="S1438" s="123"/>
      <c r="T1438" s="123"/>
      <c r="U1438" s="123"/>
      <c r="V1438" s="123"/>
      <c r="W1438" s="123"/>
      <c r="X1438" s="123"/>
      <c r="Y1438" s="125"/>
      <c r="Z1438" s="125"/>
      <c r="AA1438" s="123"/>
      <c r="AB1438" s="123"/>
      <c r="AC1438" s="123"/>
      <c r="AD1438" s="123"/>
      <c r="AE1438" s="123"/>
      <c r="AF1438" s="123"/>
      <c r="AG1438" s="123"/>
      <c r="AH1438" s="123"/>
      <c r="AI1438" s="123"/>
      <c r="AJ1438" s="123"/>
      <c r="AK1438" s="123"/>
      <c r="AL1438" s="123"/>
      <c r="AM1438" s="123"/>
      <c r="AN1438" s="123"/>
      <c r="AO1438" s="123"/>
      <c r="AP1438" s="167"/>
    </row>
    <row r="1439" spans="16:42">
      <c r="P1439" s="123"/>
      <c r="Q1439" s="124"/>
      <c r="R1439" s="123"/>
      <c r="S1439" s="123"/>
      <c r="T1439" s="123"/>
      <c r="U1439" s="123"/>
      <c r="V1439" s="123"/>
      <c r="W1439" s="123"/>
      <c r="X1439" s="123"/>
      <c r="Y1439" s="125"/>
      <c r="Z1439" s="125"/>
      <c r="AA1439" s="123"/>
      <c r="AB1439" s="123"/>
      <c r="AC1439" s="123"/>
      <c r="AD1439" s="123"/>
      <c r="AE1439" s="123"/>
      <c r="AF1439" s="123"/>
      <c r="AG1439" s="123"/>
      <c r="AH1439" s="123"/>
      <c r="AI1439" s="123"/>
      <c r="AJ1439" s="123"/>
      <c r="AK1439" s="123"/>
      <c r="AL1439" s="123"/>
      <c r="AM1439" s="123"/>
      <c r="AN1439" s="123"/>
      <c r="AO1439" s="123"/>
      <c r="AP1439" s="167"/>
    </row>
    <row r="1440" spans="16:42">
      <c r="P1440" s="123"/>
      <c r="Q1440" s="124"/>
      <c r="R1440" s="123"/>
      <c r="S1440" s="123"/>
      <c r="T1440" s="123"/>
      <c r="U1440" s="123"/>
      <c r="V1440" s="123"/>
      <c r="W1440" s="123"/>
      <c r="X1440" s="123"/>
      <c r="Y1440" s="125"/>
      <c r="Z1440" s="125"/>
      <c r="AA1440" s="123"/>
      <c r="AB1440" s="123"/>
      <c r="AC1440" s="123"/>
      <c r="AD1440" s="123"/>
      <c r="AE1440" s="123"/>
      <c r="AF1440" s="123"/>
      <c r="AG1440" s="123"/>
      <c r="AH1440" s="123"/>
      <c r="AI1440" s="123"/>
      <c r="AJ1440" s="123"/>
      <c r="AK1440" s="123"/>
      <c r="AL1440" s="123"/>
      <c r="AM1440" s="123"/>
      <c r="AN1440" s="123"/>
      <c r="AO1440" s="123"/>
      <c r="AP1440" s="167"/>
    </row>
    <row r="1441" spans="16:42">
      <c r="P1441" s="123"/>
      <c r="Q1441" s="124"/>
      <c r="R1441" s="123"/>
      <c r="S1441" s="123"/>
      <c r="T1441" s="123"/>
      <c r="U1441" s="123"/>
      <c r="V1441" s="123"/>
      <c r="W1441" s="123"/>
      <c r="X1441" s="123"/>
      <c r="Y1441" s="125"/>
      <c r="Z1441" s="125"/>
      <c r="AA1441" s="123"/>
      <c r="AB1441" s="123"/>
      <c r="AC1441" s="123"/>
      <c r="AD1441" s="123"/>
      <c r="AE1441" s="123"/>
      <c r="AF1441" s="123"/>
      <c r="AG1441" s="123"/>
      <c r="AH1441" s="123"/>
      <c r="AI1441" s="123"/>
      <c r="AJ1441" s="123"/>
      <c r="AK1441" s="123"/>
      <c r="AL1441" s="123"/>
      <c r="AM1441" s="123"/>
      <c r="AN1441" s="123"/>
      <c r="AO1441" s="123"/>
      <c r="AP1441" s="167"/>
    </row>
    <row r="1442" spans="16:42">
      <c r="P1442" s="123"/>
      <c r="Q1442" s="124"/>
      <c r="R1442" s="123"/>
      <c r="S1442" s="123"/>
      <c r="T1442" s="123"/>
      <c r="U1442" s="123"/>
      <c r="V1442" s="123"/>
      <c r="W1442" s="123"/>
      <c r="X1442" s="123"/>
      <c r="Y1442" s="125"/>
      <c r="Z1442" s="125"/>
      <c r="AA1442" s="123"/>
      <c r="AB1442" s="123"/>
      <c r="AC1442" s="123"/>
      <c r="AD1442" s="123"/>
      <c r="AE1442" s="123"/>
      <c r="AF1442" s="123"/>
      <c r="AG1442" s="123"/>
      <c r="AH1442" s="123"/>
      <c r="AI1442" s="123"/>
      <c r="AJ1442" s="123"/>
      <c r="AK1442" s="123"/>
      <c r="AL1442" s="123"/>
      <c r="AM1442" s="123"/>
      <c r="AN1442" s="123"/>
      <c r="AO1442" s="123"/>
      <c r="AP1442" s="167"/>
    </row>
    <row r="1443" spans="16:42">
      <c r="P1443" s="123"/>
      <c r="Q1443" s="124"/>
      <c r="R1443" s="123"/>
      <c r="S1443" s="123"/>
      <c r="T1443" s="123"/>
      <c r="U1443" s="123"/>
      <c r="V1443" s="123"/>
      <c r="W1443" s="123"/>
      <c r="X1443" s="123"/>
      <c r="Y1443" s="125"/>
      <c r="Z1443" s="125"/>
      <c r="AA1443" s="123"/>
      <c r="AB1443" s="123"/>
      <c r="AC1443" s="123"/>
      <c r="AD1443" s="123"/>
      <c r="AE1443" s="123"/>
      <c r="AF1443" s="123"/>
      <c r="AG1443" s="123"/>
      <c r="AH1443" s="123"/>
      <c r="AI1443" s="123"/>
      <c r="AJ1443" s="123"/>
      <c r="AK1443" s="123"/>
      <c r="AL1443" s="123"/>
      <c r="AM1443" s="123"/>
      <c r="AN1443" s="123"/>
      <c r="AO1443" s="123"/>
      <c r="AP1443" s="167"/>
    </row>
    <row r="1444" spans="16:42">
      <c r="P1444" s="123"/>
      <c r="Q1444" s="124"/>
      <c r="R1444" s="123"/>
      <c r="S1444" s="123"/>
      <c r="T1444" s="123"/>
      <c r="U1444" s="123"/>
      <c r="V1444" s="123"/>
      <c r="W1444" s="123"/>
      <c r="X1444" s="123"/>
      <c r="Y1444" s="125"/>
      <c r="Z1444" s="125"/>
      <c r="AA1444" s="123"/>
      <c r="AB1444" s="123"/>
      <c r="AC1444" s="123"/>
      <c r="AD1444" s="123"/>
      <c r="AE1444" s="123"/>
      <c r="AF1444" s="123"/>
      <c r="AG1444" s="123"/>
      <c r="AH1444" s="123"/>
      <c r="AI1444" s="123"/>
      <c r="AJ1444" s="123"/>
      <c r="AK1444" s="123"/>
      <c r="AL1444" s="123"/>
      <c r="AM1444" s="123"/>
      <c r="AN1444" s="123"/>
      <c r="AO1444" s="123"/>
      <c r="AP1444" s="167"/>
    </row>
    <row r="1445" spans="16:42">
      <c r="P1445" s="123"/>
      <c r="Q1445" s="124"/>
      <c r="R1445" s="123"/>
      <c r="S1445" s="123"/>
      <c r="T1445" s="123"/>
      <c r="U1445" s="123"/>
      <c r="V1445" s="123"/>
      <c r="W1445" s="123"/>
      <c r="X1445" s="123"/>
      <c r="Y1445" s="125"/>
      <c r="Z1445" s="125"/>
      <c r="AA1445" s="123"/>
      <c r="AB1445" s="123"/>
      <c r="AC1445" s="123"/>
      <c r="AD1445" s="123"/>
      <c r="AE1445" s="123"/>
      <c r="AF1445" s="123"/>
      <c r="AG1445" s="123"/>
      <c r="AH1445" s="123"/>
      <c r="AI1445" s="123"/>
      <c r="AJ1445" s="123"/>
      <c r="AK1445" s="123"/>
      <c r="AL1445" s="123"/>
      <c r="AM1445" s="123"/>
      <c r="AN1445" s="123"/>
      <c r="AO1445" s="123"/>
      <c r="AP1445" s="167"/>
    </row>
    <row r="1446" spans="16:42">
      <c r="P1446" s="123"/>
      <c r="Q1446" s="124"/>
      <c r="R1446" s="123"/>
      <c r="S1446" s="123"/>
      <c r="T1446" s="123"/>
      <c r="U1446" s="123"/>
      <c r="V1446" s="123"/>
      <c r="W1446" s="123"/>
      <c r="X1446" s="123"/>
      <c r="Y1446" s="125"/>
      <c r="Z1446" s="125"/>
      <c r="AA1446" s="123"/>
      <c r="AB1446" s="123"/>
      <c r="AC1446" s="123"/>
      <c r="AD1446" s="123"/>
      <c r="AE1446" s="123"/>
      <c r="AF1446" s="123"/>
      <c r="AG1446" s="123"/>
      <c r="AH1446" s="123"/>
      <c r="AI1446" s="123"/>
      <c r="AJ1446" s="123"/>
      <c r="AK1446" s="123"/>
      <c r="AL1446" s="123"/>
      <c r="AM1446" s="123"/>
      <c r="AN1446" s="123"/>
      <c r="AO1446" s="123"/>
      <c r="AP1446" s="167"/>
    </row>
    <row r="1447" spans="16:42">
      <c r="P1447" s="123"/>
      <c r="Q1447" s="124"/>
      <c r="R1447" s="123"/>
      <c r="S1447" s="123"/>
      <c r="T1447" s="123"/>
      <c r="U1447" s="123"/>
      <c r="V1447" s="123"/>
      <c r="W1447" s="123"/>
      <c r="X1447" s="123"/>
      <c r="Y1447" s="125"/>
      <c r="Z1447" s="125"/>
      <c r="AA1447" s="123"/>
      <c r="AB1447" s="123"/>
      <c r="AC1447" s="123"/>
      <c r="AD1447" s="123"/>
      <c r="AE1447" s="123"/>
      <c r="AF1447" s="123"/>
      <c r="AG1447" s="123"/>
      <c r="AH1447" s="123"/>
      <c r="AI1447" s="123"/>
      <c r="AJ1447" s="123"/>
      <c r="AK1447" s="123"/>
      <c r="AL1447" s="123"/>
      <c r="AM1447" s="123"/>
      <c r="AN1447" s="123"/>
      <c r="AO1447" s="123"/>
      <c r="AP1447" s="167"/>
    </row>
    <row r="1448" spans="16:42">
      <c r="P1448" s="123"/>
      <c r="Q1448" s="124"/>
      <c r="R1448" s="123"/>
      <c r="S1448" s="123"/>
      <c r="T1448" s="123"/>
      <c r="U1448" s="123"/>
      <c r="V1448" s="123"/>
      <c r="W1448" s="123"/>
      <c r="X1448" s="123"/>
      <c r="Y1448" s="125"/>
      <c r="Z1448" s="125"/>
      <c r="AA1448" s="123"/>
      <c r="AB1448" s="123"/>
      <c r="AC1448" s="123"/>
      <c r="AD1448" s="123"/>
      <c r="AE1448" s="123"/>
      <c r="AF1448" s="123"/>
      <c r="AG1448" s="123"/>
      <c r="AH1448" s="123"/>
      <c r="AI1448" s="123"/>
      <c r="AJ1448" s="123"/>
      <c r="AK1448" s="123"/>
      <c r="AL1448" s="123"/>
      <c r="AM1448" s="123"/>
      <c r="AN1448" s="123"/>
      <c r="AO1448" s="123"/>
      <c r="AP1448" s="167"/>
    </row>
    <row r="1449" spans="16:42">
      <c r="P1449" s="123"/>
      <c r="Q1449" s="124"/>
      <c r="R1449" s="123"/>
      <c r="S1449" s="123"/>
      <c r="T1449" s="123"/>
      <c r="U1449" s="123"/>
      <c r="V1449" s="123"/>
      <c r="W1449" s="123"/>
      <c r="X1449" s="123"/>
      <c r="Y1449" s="125"/>
      <c r="Z1449" s="125"/>
      <c r="AA1449" s="123"/>
      <c r="AB1449" s="123"/>
      <c r="AC1449" s="123"/>
      <c r="AD1449" s="123"/>
      <c r="AE1449" s="123"/>
      <c r="AF1449" s="123"/>
      <c r="AG1449" s="123"/>
      <c r="AH1449" s="123"/>
      <c r="AI1449" s="123"/>
      <c r="AJ1449" s="123"/>
      <c r="AK1449" s="123"/>
      <c r="AL1449" s="123"/>
      <c r="AM1449" s="123"/>
      <c r="AN1449" s="123"/>
      <c r="AO1449" s="123"/>
      <c r="AP1449" s="167"/>
    </row>
    <row r="1450" spans="16:42">
      <c r="P1450" s="123"/>
      <c r="Q1450" s="124"/>
      <c r="R1450" s="123"/>
      <c r="S1450" s="123"/>
      <c r="T1450" s="123"/>
      <c r="U1450" s="123"/>
      <c r="V1450" s="123"/>
      <c r="W1450" s="123"/>
      <c r="X1450" s="123"/>
      <c r="Y1450" s="125"/>
      <c r="Z1450" s="125"/>
      <c r="AA1450" s="123"/>
      <c r="AB1450" s="123"/>
      <c r="AC1450" s="123"/>
      <c r="AD1450" s="123"/>
      <c r="AE1450" s="123"/>
      <c r="AF1450" s="123"/>
      <c r="AG1450" s="123"/>
      <c r="AH1450" s="123"/>
      <c r="AI1450" s="123"/>
      <c r="AJ1450" s="123"/>
      <c r="AK1450" s="123"/>
      <c r="AL1450" s="123"/>
      <c r="AM1450" s="123"/>
      <c r="AN1450" s="123"/>
      <c r="AO1450" s="123"/>
      <c r="AP1450" s="167"/>
    </row>
    <row r="1451" spans="16:42">
      <c r="P1451" s="123"/>
      <c r="Q1451" s="124"/>
      <c r="R1451" s="123"/>
      <c r="S1451" s="123"/>
      <c r="T1451" s="123"/>
      <c r="U1451" s="123"/>
      <c r="V1451" s="123"/>
      <c r="W1451" s="123"/>
      <c r="X1451" s="123"/>
      <c r="Y1451" s="125"/>
      <c r="Z1451" s="125"/>
      <c r="AA1451" s="123"/>
      <c r="AB1451" s="123"/>
      <c r="AC1451" s="123"/>
      <c r="AD1451" s="123"/>
      <c r="AE1451" s="123"/>
      <c r="AF1451" s="123"/>
      <c r="AG1451" s="123"/>
      <c r="AH1451" s="123"/>
      <c r="AI1451" s="123"/>
      <c r="AJ1451" s="123"/>
      <c r="AK1451" s="123"/>
      <c r="AL1451" s="123"/>
      <c r="AM1451" s="123"/>
      <c r="AN1451" s="123"/>
      <c r="AO1451" s="123"/>
      <c r="AP1451" s="167"/>
    </row>
    <row r="1452" spans="16:42">
      <c r="P1452" s="123"/>
      <c r="Q1452" s="124"/>
      <c r="R1452" s="123"/>
      <c r="S1452" s="123"/>
      <c r="T1452" s="123"/>
      <c r="U1452" s="123"/>
      <c r="V1452" s="123"/>
      <c r="W1452" s="123"/>
      <c r="X1452" s="123"/>
      <c r="Y1452" s="125"/>
      <c r="Z1452" s="125"/>
      <c r="AA1452" s="123"/>
      <c r="AB1452" s="123"/>
      <c r="AC1452" s="123"/>
      <c r="AD1452" s="123"/>
      <c r="AE1452" s="123"/>
      <c r="AF1452" s="123"/>
      <c r="AG1452" s="123"/>
      <c r="AH1452" s="123"/>
      <c r="AI1452" s="123"/>
      <c r="AJ1452" s="123"/>
      <c r="AK1452" s="123"/>
      <c r="AL1452" s="123"/>
      <c r="AM1452" s="123"/>
      <c r="AN1452" s="123"/>
      <c r="AO1452" s="123"/>
      <c r="AP1452" s="167"/>
    </row>
    <row r="1453" spans="16:42">
      <c r="P1453" s="123"/>
      <c r="Q1453" s="124"/>
      <c r="R1453" s="123"/>
      <c r="S1453" s="123"/>
      <c r="T1453" s="123"/>
      <c r="U1453" s="123"/>
      <c r="V1453" s="123"/>
      <c r="W1453" s="123"/>
      <c r="X1453" s="123"/>
      <c r="Y1453" s="125"/>
      <c r="Z1453" s="125"/>
      <c r="AA1453" s="123"/>
      <c r="AB1453" s="123"/>
      <c r="AC1453" s="123"/>
      <c r="AD1453" s="123"/>
      <c r="AE1453" s="123"/>
      <c r="AF1453" s="123"/>
      <c r="AG1453" s="123"/>
      <c r="AH1453" s="123"/>
      <c r="AI1453" s="123"/>
      <c r="AJ1453" s="123"/>
      <c r="AK1453" s="123"/>
      <c r="AL1453" s="123"/>
      <c r="AM1453" s="123"/>
      <c r="AN1453" s="123"/>
      <c r="AO1453" s="123"/>
      <c r="AP1453" s="167"/>
    </row>
    <row r="1454" spans="16:42">
      <c r="P1454" s="123"/>
      <c r="Q1454" s="124"/>
      <c r="R1454" s="123"/>
      <c r="S1454" s="123"/>
      <c r="T1454" s="123"/>
      <c r="U1454" s="123"/>
      <c r="V1454" s="123"/>
      <c r="W1454" s="123"/>
      <c r="X1454" s="123"/>
      <c r="Y1454" s="125"/>
      <c r="Z1454" s="125"/>
      <c r="AA1454" s="123"/>
      <c r="AB1454" s="123"/>
      <c r="AC1454" s="123"/>
      <c r="AD1454" s="123"/>
      <c r="AE1454" s="123"/>
      <c r="AF1454" s="123"/>
      <c r="AG1454" s="123"/>
      <c r="AH1454" s="123"/>
      <c r="AI1454" s="123"/>
      <c r="AJ1454" s="123"/>
      <c r="AK1454" s="123"/>
      <c r="AL1454" s="123"/>
      <c r="AM1454" s="123"/>
      <c r="AN1454" s="123"/>
      <c r="AO1454" s="123"/>
      <c r="AP1454" s="167"/>
    </row>
    <row r="1455" spans="16:42">
      <c r="P1455" s="123"/>
      <c r="Q1455" s="124"/>
      <c r="R1455" s="123"/>
      <c r="S1455" s="123"/>
      <c r="T1455" s="123"/>
      <c r="U1455" s="123"/>
      <c r="V1455" s="123"/>
      <c r="W1455" s="123"/>
      <c r="X1455" s="123"/>
      <c r="Y1455" s="125"/>
      <c r="Z1455" s="125"/>
      <c r="AA1455" s="123"/>
      <c r="AB1455" s="123"/>
      <c r="AC1455" s="123"/>
      <c r="AD1455" s="123"/>
      <c r="AE1455" s="123"/>
      <c r="AF1455" s="123"/>
      <c r="AG1455" s="123"/>
      <c r="AH1455" s="123"/>
      <c r="AI1455" s="123"/>
      <c r="AJ1455" s="123"/>
      <c r="AK1455" s="123"/>
      <c r="AL1455" s="123"/>
      <c r="AM1455" s="123"/>
      <c r="AN1455" s="123"/>
      <c r="AO1455" s="123"/>
      <c r="AP1455" s="167"/>
    </row>
    <row r="1456" spans="16:42">
      <c r="P1456" s="123"/>
      <c r="Q1456" s="124"/>
      <c r="R1456" s="123"/>
      <c r="S1456" s="123"/>
      <c r="T1456" s="123"/>
      <c r="U1456" s="123"/>
      <c r="V1456" s="123"/>
      <c r="W1456" s="123"/>
      <c r="X1456" s="123"/>
      <c r="Y1456" s="125"/>
      <c r="Z1456" s="125"/>
      <c r="AA1456" s="123"/>
      <c r="AB1456" s="123"/>
      <c r="AC1456" s="123"/>
      <c r="AD1456" s="123"/>
      <c r="AE1456" s="123"/>
      <c r="AF1456" s="123"/>
      <c r="AG1456" s="123"/>
      <c r="AH1456" s="123"/>
      <c r="AI1456" s="123"/>
      <c r="AJ1456" s="123"/>
      <c r="AK1456" s="123"/>
      <c r="AL1456" s="123"/>
      <c r="AM1456" s="123"/>
      <c r="AN1456" s="123"/>
      <c r="AO1456" s="123"/>
      <c r="AP1456" s="167"/>
    </row>
    <row r="1457" spans="16:42">
      <c r="P1457" s="123"/>
      <c r="Q1457" s="124"/>
      <c r="R1457" s="123"/>
      <c r="S1457" s="123"/>
      <c r="T1457" s="123"/>
      <c r="U1457" s="123"/>
      <c r="V1457" s="123"/>
      <c r="W1457" s="123"/>
      <c r="X1457" s="123"/>
      <c r="Y1457" s="125"/>
      <c r="Z1457" s="125"/>
      <c r="AA1457" s="123"/>
      <c r="AB1457" s="123"/>
      <c r="AC1457" s="123"/>
      <c r="AD1457" s="123"/>
      <c r="AE1457" s="123"/>
      <c r="AF1457" s="123"/>
      <c r="AG1457" s="123"/>
      <c r="AH1457" s="123"/>
      <c r="AI1457" s="123"/>
      <c r="AJ1457" s="123"/>
      <c r="AK1457" s="123"/>
      <c r="AL1457" s="123"/>
      <c r="AM1457" s="123"/>
      <c r="AN1457" s="123"/>
      <c r="AO1457" s="123"/>
      <c r="AP1457" s="167"/>
    </row>
    <row r="1458" spans="16:42">
      <c r="P1458" s="123"/>
      <c r="Q1458" s="124"/>
      <c r="R1458" s="123"/>
      <c r="S1458" s="123"/>
      <c r="T1458" s="123"/>
      <c r="U1458" s="123"/>
      <c r="V1458" s="123"/>
      <c r="W1458" s="123"/>
      <c r="X1458" s="123"/>
      <c r="Y1458" s="125"/>
      <c r="Z1458" s="125"/>
      <c r="AA1458" s="123"/>
      <c r="AB1458" s="123"/>
      <c r="AC1458" s="123"/>
      <c r="AD1458" s="123"/>
      <c r="AE1458" s="123"/>
      <c r="AF1458" s="123"/>
      <c r="AG1458" s="123"/>
      <c r="AH1458" s="123"/>
      <c r="AI1458" s="123"/>
      <c r="AJ1458" s="123"/>
      <c r="AK1458" s="123"/>
      <c r="AL1458" s="123"/>
      <c r="AM1458" s="123"/>
      <c r="AN1458" s="123"/>
      <c r="AO1458" s="123"/>
      <c r="AP1458" s="167"/>
    </row>
    <row r="1459" spans="16:42">
      <c r="P1459" s="123"/>
      <c r="Q1459" s="124"/>
      <c r="R1459" s="123"/>
      <c r="S1459" s="123"/>
      <c r="T1459" s="123"/>
      <c r="U1459" s="123"/>
      <c r="V1459" s="123"/>
      <c r="W1459" s="123"/>
      <c r="X1459" s="123"/>
      <c r="Y1459" s="125"/>
      <c r="Z1459" s="125"/>
      <c r="AA1459" s="123"/>
      <c r="AB1459" s="123"/>
      <c r="AC1459" s="123"/>
      <c r="AD1459" s="123"/>
      <c r="AE1459" s="123"/>
      <c r="AF1459" s="123"/>
      <c r="AG1459" s="123"/>
      <c r="AH1459" s="123"/>
      <c r="AI1459" s="123"/>
      <c r="AJ1459" s="123"/>
      <c r="AK1459" s="123"/>
      <c r="AL1459" s="123"/>
      <c r="AM1459" s="123"/>
      <c r="AN1459" s="123"/>
      <c r="AO1459" s="123"/>
      <c r="AP1459" s="167"/>
    </row>
    <row r="1460" spans="16:42">
      <c r="P1460" s="123"/>
      <c r="Q1460" s="124"/>
      <c r="R1460" s="123"/>
      <c r="S1460" s="123"/>
      <c r="T1460" s="123"/>
      <c r="U1460" s="123"/>
      <c r="V1460" s="123"/>
      <c r="W1460" s="123"/>
      <c r="X1460" s="123"/>
      <c r="Y1460" s="125"/>
      <c r="Z1460" s="125"/>
      <c r="AA1460" s="123"/>
      <c r="AB1460" s="123"/>
      <c r="AC1460" s="123"/>
      <c r="AD1460" s="123"/>
      <c r="AE1460" s="123"/>
      <c r="AF1460" s="123"/>
      <c r="AG1460" s="123"/>
      <c r="AH1460" s="123"/>
      <c r="AI1460" s="123"/>
      <c r="AJ1460" s="123"/>
      <c r="AK1460" s="123"/>
      <c r="AL1460" s="123"/>
      <c r="AM1460" s="123"/>
      <c r="AN1460" s="123"/>
      <c r="AO1460" s="123"/>
      <c r="AP1460" s="167"/>
    </row>
    <row r="1461" spans="16:42">
      <c r="P1461" s="123"/>
      <c r="Q1461" s="124"/>
      <c r="R1461" s="123"/>
      <c r="S1461" s="123"/>
      <c r="T1461" s="123"/>
      <c r="U1461" s="123"/>
      <c r="V1461" s="123"/>
      <c r="W1461" s="123"/>
      <c r="X1461" s="123"/>
      <c r="Y1461" s="125"/>
      <c r="Z1461" s="125"/>
      <c r="AA1461" s="123"/>
      <c r="AB1461" s="123"/>
      <c r="AC1461" s="123"/>
      <c r="AD1461" s="123"/>
      <c r="AE1461" s="123"/>
      <c r="AF1461" s="123"/>
      <c r="AG1461" s="123"/>
      <c r="AH1461" s="123"/>
      <c r="AI1461" s="123"/>
      <c r="AJ1461" s="123"/>
      <c r="AK1461" s="123"/>
      <c r="AL1461" s="123"/>
      <c r="AM1461" s="123"/>
      <c r="AN1461" s="123"/>
      <c r="AO1461" s="123"/>
      <c r="AP1461" s="167"/>
    </row>
    <row r="1462" spans="16:42">
      <c r="P1462" s="123"/>
      <c r="Q1462" s="124"/>
      <c r="R1462" s="123"/>
      <c r="S1462" s="123"/>
      <c r="T1462" s="123"/>
      <c r="U1462" s="123"/>
      <c r="V1462" s="123"/>
      <c r="W1462" s="123"/>
      <c r="X1462" s="123"/>
      <c r="Y1462" s="125"/>
      <c r="Z1462" s="125"/>
      <c r="AA1462" s="123"/>
      <c r="AB1462" s="123"/>
      <c r="AC1462" s="123"/>
      <c r="AD1462" s="123"/>
      <c r="AE1462" s="123"/>
      <c r="AF1462" s="123"/>
      <c r="AG1462" s="123"/>
      <c r="AH1462" s="123"/>
      <c r="AI1462" s="123"/>
      <c r="AJ1462" s="123"/>
      <c r="AK1462" s="123"/>
      <c r="AL1462" s="123"/>
      <c r="AM1462" s="123"/>
      <c r="AN1462" s="123"/>
      <c r="AO1462" s="123"/>
      <c r="AP1462" s="167"/>
    </row>
    <row r="1463" spans="16:42">
      <c r="P1463" s="123"/>
      <c r="Q1463" s="124"/>
      <c r="R1463" s="123"/>
      <c r="S1463" s="123"/>
      <c r="T1463" s="123"/>
      <c r="U1463" s="123"/>
      <c r="V1463" s="123"/>
      <c r="W1463" s="123"/>
      <c r="X1463" s="123"/>
      <c r="Y1463" s="125"/>
      <c r="Z1463" s="125"/>
      <c r="AA1463" s="123"/>
      <c r="AB1463" s="123"/>
      <c r="AC1463" s="123"/>
      <c r="AD1463" s="123"/>
      <c r="AE1463" s="123"/>
      <c r="AF1463" s="123"/>
      <c r="AG1463" s="123"/>
      <c r="AH1463" s="123"/>
      <c r="AI1463" s="123"/>
      <c r="AJ1463" s="123"/>
      <c r="AK1463" s="123"/>
      <c r="AL1463" s="123"/>
      <c r="AM1463" s="123"/>
      <c r="AN1463" s="123"/>
      <c r="AO1463" s="123"/>
      <c r="AP1463" s="167"/>
    </row>
    <row r="1464" spans="16:42">
      <c r="P1464" s="123"/>
      <c r="Q1464" s="124"/>
      <c r="R1464" s="123"/>
      <c r="S1464" s="123"/>
      <c r="T1464" s="123"/>
      <c r="U1464" s="123"/>
      <c r="V1464" s="123"/>
      <c r="W1464" s="123"/>
      <c r="X1464" s="123"/>
      <c r="Y1464" s="125"/>
      <c r="Z1464" s="125"/>
      <c r="AA1464" s="123"/>
      <c r="AB1464" s="123"/>
      <c r="AC1464" s="123"/>
      <c r="AD1464" s="123"/>
      <c r="AE1464" s="123"/>
      <c r="AF1464" s="123"/>
      <c r="AG1464" s="123"/>
      <c r="AH1464" s="123"/>
      <c r="AI1464" s="123"/>
      <c r="AJ1464" s="123"/>
      <c r="AK1464" s="123"/>
      <c r="AL1464" s="123"/>
      <c r="AM1464" s="123"/>
      <c r="AN1464" s="123"/>
      <c r="AO1464" s="123"/>
      <c r="AP1464" s="167"/>
    </row>
    <row r="1465" spans="16:42">
      <c r="P1465" s="123"/>
      <c r="Q1465" s="124"/>
      <c r="R1465" s="123"/>
      <c r="S1465" s="123"/>
      <c r="T1465" s="123"/>
      <c r="U1465" s="123"/>
      <c r="V1465" s="123"/>
      <c r="W1465" s="123"/>
      <c r="X1465" s="123"/>
      <c r="Y1465" s="125"/>
      <c r="Z1465" s="125"/>
      <c r="AA1465" s="123"/>
      <c r="AB1465" s="123"/>
      <c r="AC1465" s="123"/>
      <c r="AD1465" s="123"/>
      <c r="AE1465" s="123"/>
      <c r="AF1465" s="123"/>
      <c r="AG1465" s="123"/>
      <c r="AH1465" s="123"/>
      <c r="AI1465" s="123"/>
      <c r="AJ1465" s="123"/>
      <c r="AK1465" s="123"/>
      <c r="AL1465" s="123"/>
      <c r="AM1465" s="123"/>
      <c r="AN1465" s="123"/>
      <c r="AO1465" s="123"/>
      <c r="AP1465" s="167"/>
    </row>
    <row r="1466" spans="16:42">
      <c r="P1466" s="123"/>
      <c r="Q1466" s="124"/>
      <c r="R1466" s="123"/>
      <c r="S1466" s="123"/>
      <c r="T1466" s="123"/>
      <c r="U1466" s="123"/>
      <c r="V1466" s="123"/>
      <c r="W1466" s="123"/>
      <c r="X1466" s="123"/>
      <c r="Y1466" s="125"/>
      <c r="Z1466" s="125"/>
      <c r="AA1466" s="123"/>
      <c r="AB1466" s="123"/>
      <c r="AC1466" s="123"/>
      <c r="AD1466" s="123"/>
      <c r="AE1466" s="123"/>
      <c r="AF1466" s="123"/>
      <c r="AG1466" s="123"/>
      <c r="AH1466" s="123"/>
      <c r="AI1466" s="123"/>
      <c r="AJ1466" s="123"/>
      <c r="AK1466" s="123"/>
      <c r="AL1466" s="123"/>
      <c r="AM1466" s="123"/>
      <c r="AN1466" s="123"/>
      <c r="AO1466" s="123"/>
      <c r="AP1466" s="167"/>
    </row>
    <row r="1467" spans="16:42">
      <c r="P1467" s="123"/>
      <c r="Q1467" s="124"/>
      <c r="R1467" s="123"/>
      <c r="S1467" s="123"/>
      <c r="T1467" s="123"/>
      <c r="U1467" s="123"/>
      <c r="V1467" s="123"/>
      <c r="W1467" s="123"/>
      <c r="X1467" s="123"/>
      <c r="Y1467" s="125"/>
      <c r="Z1467" s="125"/>
      <c r="AA1467" s="123"/>
      <c r="AB1467" s="123"/>
      <c r="AC1467" s="123"/>
      <c r="AD1467" s="123"/>
      <c r="AE1467" s="123"/>
      <c r="AF1467" s="123"/>
      <c r="AG1467" s="123"/>
      <c r="AH1467" s="123"/>
      <c r="AI1467" s="123"/>
      <c r="AJ1467" s="123"/>
      <c r="AK1467" s="123"/>
      <c r="AL1467" s="123"/>
      <c r="AM1467" s="123"/>
      <c r="AN1467" s="123"/>
      <c r="AO1467" s="123"/>
      <c r="AP1467" s="167"/>
    </row>
    <row r="1468" spans="16:42">
      <c r="P1468" s="123"/>
      <c r="Q1468" s="124"/>
      <c r="R1468" s="123"/>
      <c r="S1468" s="123"/>
      <c r="T1468" s="123"/>
      <c r="U1468" s="123"/>
      <c r="V1468" s="123"/>
      <c r="W1468" s="123"/>
      <c r="X1468" s="123"/>
      <c r="Y1468" s="125"/>
      <c r="Z1468" s="125"/>
      <c r="AA1468" s="123"/>
      <c r="AB1468" s="123"/>
      <c r="AC1468" s="123"/>
      <c r="AD1468" s="123"/>
      <c r="AE1468" s="123"/>
      <c r="AF1468" s="123"/>
      <c r="AG1468" s="123"/>
      <c r="AH1468" s="123"/>
      <c r="AI1468" s="123"/>
      <c r="AJ1468" s="123"/>
      <c r="AK1468" s="123"/>
      <c r="AL1468" s="123"/>
      <c r="AM1468" s="123"/>
      <c r="AN1468" s="123"/>
      <c r="AO1468" s="123"/>
      <c r="AP1468" s="167"/>
    </row>
    <row r="1469" spans="16:42">
      <c r="P1469" s="123"/>
      <c r="Q1469" s="124"/>
      <c r="R1469" s="123"/>
      <c r="S1469" s="123"/>
      <c r="T1469" s="123"/>
      <c r="U1469" s="123"/>
      <c r="V1469" s="123"/>
      <c r="W1469" s="123"/>
      <c r="X1469" s="123"/>
      <c r="Y1469" s="125"/>
      <c r="Z1469" s="125"/>
      <c r="AA1469" s="123"/>
      <c r="AB1469" s="123"/>
      <c r="AC1469" s="123"/>
      <c r="AD1469" s="123"/>
      <c r="AE1469" s="123"/>
      <c r="AF1469" s="123"/>
      <c r="AG1469" s="123"/>
      <c r="AH1469" s="123"/>
      <c r="AI1469" s="123"/>
      <c r="AJ1469" s="123"/>
      <c r="AK1469" s="123"/>
      <c r="AL1469" s="123"/>
      <c r="AM1469" s="123"/>
      <c r="AN1469" s="123"/>
      <c r="AO1469" s="123"/>
      <c r="AP1469" s="167"/>
    </row>
    <row r="1470" spans="16:42">
      <c r="P1470" s="123"/>
      <c r="Q1470" s="124"/>
      <c r="R1470" s="123"/>
      <c r="S1470" s="123"/>
      <c r="T1470" s="123"/>
      <c r="U1470" s="123"/>
      <c r="V1470" s="123"/>
      <c r="W1470" s="123"/>
      <c r="X1470" s="123"/>
      <c r="Y1470" s="125"/>
      <c r="Z1470" s="125"/>
      <c r="AA1470" s="123"/>
      <c r="AB1470" s="123"/>
      <c r="AC1470" s="123"/>
      <c r="AD1470" s="123"/>
      <c r="AE1470" s="123"/>
      <c r="AF1470" s="123"/>
      <c r="AG1470" s="123"/>
      <c r="AH1470" s="123"/>
      <c r="AI1470" s="123"/>
      <c r="AJ1470" s="123"/>
      <c r="AK1470" s="123"/>
      <c r="AL1470" s="123"/>
      <c r="AM1470" s="123"/>
      <c r="AN1470" s="123"/>
      <c r="AO1470" s="123"/>
      <c r="AP1470" s="167"/>
    </row>
    <row r="1471" spans="16:42">
      <c r="P1471" s="123"/>
      <c r="Q1471" s="124"/>
      <c r="R1471" s="123"/>
      <c r="S1471" s="123"/>
      <c r="T1471" s="123"/>
      <c r="U1471" s="123"/>
      <c r="V1471" s="123"/>
      <c r="W1471" s="123"/>
      <c r="X1471" s="123"/>
      <c r="Y1471" s="125"/>
      <c r="Z1471" s="125"/>
      <c r="AA1471" s="123"/>
      <c r="AB1471" s="123"/>
      <c r="AC1471" s="123"/>
      <c r="AD1471" s="123"/>
      <c r="AE1471" s="123"/>
      <c r="AF1471" s="123"/>
      <c r="AG1471" s="123"/>
      <c r="AH1471" s="123"/>
      <c r="AI1471" s="123"/>
      <c r="AJ1471" s="123"/>
      <c r="AK1471" s="123"/>
      <c r="AL1471" s="123"/>
      <c r="AM1471" s="123"/>
      <c r="AN1471" s="123"/>
      <c r="AO1471" s="123"/>
      <c r="AP1471" s="167"/>
    </row>
    <row r="1472" spans="16:42">
      <c r="P1472" s="123"/>
      <c r="Q1472" s="124"/>
      <c r="R1472" s="123"/>
      <c r="S1472" s="123"/>
      <c r="T1472" s="123"/>
      <c r="U1472" s="123"/>
      <c r="V1472" s="123"/>
      <c r="W1472" s="123"/>
      <c r="X1472" s="123"/>
      <c r="Y1472" s="125"/>
      <c r="Z1472" s="125"/>
      <c r="AA1472" s="123"/>
      <c r="AB1472" s="123"/>
      <c r="AC1472" s="123"/>
      <c r="AD1472" s="123"/>
      <c r="AE1472" s="123"/>
      <c r="AF1472" s="123"/>
      <c r="AG1472" s="123"/>
      <c r="AH1472" s="123"/>
      <c r="AI1472" s="123"/>
      <c r="AJ1472" s="123"/>
      <c r="AK1472" s="123"/>
      <c r="AL1472" s="123"/>
      <c r="AM1472" s="123"/>
      <c r="AN1472" s="123"/>
      <c r="AO1472" s="123"/>
      <c r="AP1472" s="167"/>
    </row>
    <row r="1473" spans="16:42">
      <c r="P1473" s="123"/>
      <c r="Q1473" s="124"/>
      <c r="R1473" s="123"/>
      <c r="S1473" s="123"/>
      <c r="T1473" s="123"/>
      <c r="U1473" s="123"/>
      <c r="V1473" s="123"/>
      <c r="W1473" s="123"/>
      <c r="X1473" s="123"/>
      <c r="Y1473" s="125"/>
      <c r="Z1473" s="125"/>
      <c r="AA1473" s="123"/>
      <c r="AB1473" s="123"/>
      <c r="AC1473" s="123"/>
      <c r="AD1473" s="123"/>
      <c r="AE1473" s="123"/>
      <c r="AF1473" s="123"/>
      <c r="AG1473" s="123"/>
      <c r="AH1473" s="123"/>
      <c r="AI1473" s="123"/>
      <c r="AJ1473" s="123"/>
      <c r="AK1473" s="123"/>
      <c r="AL1473" s="123"/>
      <c r="AM1473" s="123"/>
      <c r="AN1473" s="123"/>
      <c r="AO1473" s="123"/>
      <c r="AP1473" s="167"/>
    </row>
    <row r="1474" spans="16:42">
      <c r="P1474" s="123"/>
      <c r="Q1474" s="124"/>
      <c r="R1474" s="123"/>
      <c r="S1474" s="123"/>
      <c r="T1474" s="123"/>
      <c r="U1474" s="123"/>
      <c r="V1474" s="123"/>
      <c r="W1474" s="123"/>
      <c r="X1474" s="123"/>
      <c r="Y1474" s="125"/>
      <c r="Z1474" s="125"/>
      <c r="AA1474" s="123"/>
      <c r="AB1474" s="123"/>
      <c r="AC1474" s="123"/>
      <c r="AD1474" s="123"/>
      <c r="AE1474" s="123"/>
      <c r="AF1474" s="123"/>
      <c r="AG1474" s="123"/>
      <c r="AH1474" s="123"/>
      <c r="AI1474" s="123"/>
      <c r="AJ1474" s="123"/>
      <c r="AK1474" s="123"/>
      <c r="AL1474" s="123"/>
      <c r="AM1474" s="123"/>
      <c r="AN1474" s="123"/>
      <c r="AO1474" s="123"/>
      <c r="AP1474" s="167"/>
    </row>
    <row r="1475" spans="16:42">
      <c r="P1475" s="123"/>
      <c r="Q1475" s="124"/>
      <c r="R1475" s="123"/>
      <c r="S1475" s="123"/>
      <c r="T1475" s="123"/>
      <c r="U1475" s="123"/>
      <c r="V1475" s="123"/>
      <c r="W1475" s="123"/>
      <c r="X1475" s="123"/>
      <c r="Y1475" s="125"/>
      <c r="Z1475" s="125"/>
      <c r="AA1475" s="123"/>
      <c r="AB1475" s="123"/>
      <c r="AC1475" s="123"/>
      <c r="AD1475" s="123"/>
      <c r="AE1475" s="123"/>
      <c r="AF1475" s="123"/>
      <c r="AG1475" s="123"/>
      <c r="AH1475" s="123"/>
      <c r="AI1475" s="123"/>
      <c r="AJ1475" s="123"/>
      <c r="AK1475" s="123"/>
      <c r="AL1475" s="123"/>
      <c r="AM1475" s="123"/>
      <c r="AN1475" s="123"/>
      <c r="AO1475" s="123"/>
      <c r="AP1475" s="167"/>
    </row>
    <row r="1476" spans="16:42">
      <c r="P1476" s="123"/>
      <c r="Q1476" s="124"/>
      <c r="R1476" s="123"/>
      <c r="S1476" s="123"/>
      <c r="T1476" s="123"/>
      <c r="U1476" s="123"/>
      <c r="V1476" s="123"/>
      <c r="W1476" s="123"/>
      <c r="X1476" s="123"/>
      <c r="Y1476" s="125"/>
      <c r="Z1476" s="125"/>
      <c r="AA1476" s="123"/>
      <c r="AB1476" s="123"/>
      <c r="AC1476" s="123"/>
      <c r="AD1476" s="123"/>
      <c r="AE1476" s="123"/>
      <c r="AF1476" s="123"/>
      <c r="AG1476" s="123"/>
      <c r="AH1476" s="123"/>
      <c r="AI1476" s="123"/>
      <c r="AJ1476" s="123"/>
      <c r="AK1476" s="123"/>
      <c r="AL1476" s="123"/>
      <c r="AM1476" s="123"/>
      <c r="AN1476" s="123"/>
      <c r="AO1476" s="123"/>
      <c r="AP1476" s="167"/>
    </row>
    <row r="1477" spans="16:42">
      <c r="P1477" s="123"/>
      <c r="Q1477" s="124"/>
      <c r="R1477" s="123"/>
      <c r="S1477" s="123"/>
      <c r="T1477" s="123"/>
      <c r="U1477" s="123"/>
      <c r="V1477" s="123"/>
      <c r="W1477" s="123"/>
      <c r="X1477" s="123"/>
      <c r="Y1477" s="125"/>
      <c r="Z1477" s="125"/>
      <c r="AA1477" s="123"/>
      <c r="AB1477" s="123"/>
      <c r="AC1477" s="123"/>
      <c r="AD1477" s="123"/>
      <c r="AE1477" s="123"/>
      <c r="AF1477" s="123"/>
      <c r="AG1477" s="123"/>
      <c r="AH1477" s="123"/>
      <c r="AI1477" s="123"/>
      <c r="AJ1477" s="123"/>
      <c r="AK1477" s="123"/>
      <c r="AL1477" s="123"/>
      <c r="AM1477" s="123"/>
      <c r="AN1477" s="123"/>
      <c r="AO1477" s="123"/>
      <c r="AP1477" s="167"/>
    </row>
    <row r="1478" spans="16:42">
      <c r="P1478" s="123"/>
      <c r="Q1478" s="124"/>
      <c r="R1478" s="123"/>
      <c r="S1478" s="123"/>
      <c r="T1478" s="123"/>
      <c r="U1478" s="123"/>
      <c r="V1478" s="123"/>
      <c r="W1478" s="123"/>
      <c r="X1478" s="123"/>
      <c r="Y1478" s="125"/>
      <c r="Z1478" s="125"/>
      <c r="AA1478" s="123"/>
      <c r="AB1478" s="123"/>
      <c r="AC1478" s="123"/>
      <c r="AD1478" s="123"/>
      <c r="AE1478" s="123"/>
      <c r="AF1478" s="123"/>
      <c r="AG1478" s="123"/>
      <c r="AH1478" s="123"/>
      <c r="AI1478" s="123"/>
      <c r="AJ1478" s="123"/>
      <c r="AK1478" s="123"/>
      <c r="AL1478" s="123"/>
      <c r="AM1478" s="123"/>
      <c r="AN1478" s="123"/>
      <c r="AO1478" s="123"/>
      <c r="AP1478" s="167"/>
    </row>
    <row r="1479" spans="16:42">
      <c r="P1479" s="123"/>
      <c r="Q1479" s="124"/>
      <c r="R1479" s="123"/>
      <c r="S1479" s="123"/>
      <c r="T1479" s="123"/>
      <c r="U1479" s="123"/>
      <c r="V1479" s="123"/>
      <c r="W1479" s="123"/>
      <c r="X1479" s="123"/>
      <c r="Y1479" s="125"/>
      <c r="Z1479" s="125"/>
      <c r="AA1479" s="123"/>
      <c r="AB1479" s="123"/>
      <c r="AC1479" s="123"/>
      <c r="AD1479" s="123"/>
      <c r="AE1479" s="123"/>
      <c r="AF1479" s="123"/>
      <c r="AG1479" s="123"/>
      <c r="AH1479" s="123"/>
      <c r="AI1479" s="123"/>
      <c r="AJ1479" s="123"/>
      <c r="AK1479" s="123"/>
      <c r="AL1479" s="123"/>
      <c r="AM1479" s="123"/>
      <c r="AN1479" s="123"/>
      <c r="AO1479" s="123"/>
      <c r="AP1479" s="167"/>
    </row>
    <row r="1480" spans="16:42">
      <c r="P1480" s="123"/>
      <c r="Q1480" s="124"/>
      <c r="R1480" s="123"/>
      <c r="S1480" s="123"/>
      <c r="T1480" s="123"/>
      <c r="U1480" s="123"/>
      <c r="V1480" s="123"/>
      <c r="W1480" s="123"/>
      <c r="X1480" s="123"/>
      <c r="Y1480" s="125"/>
      <c r="Z1480" s="125"/>
      <c r="AA1480" s="123"/>
      <c r="AB1480" s="123"/>
      <c r="AC1480" s="123"/>
      <c r="AD1480" s="123"/>
      <c r="AE1480" s="123"/>
      <c r="AF1480" s="123"/>
      <c r="AG1480" s="123"/>
      <c r="AH1480" s="123"/>
      <c r="AI1480" s="123"/>
      <c r="AJ1480" s="123"/>
      <c r="AK1480" s="123"/>
      <c r="AL1480" s="123"/>
      <c r="AM1480" s="123"/>
      <c r="AN1480" s="123"/>
      <c r="AO1480" s="123"/>
      <c r="AP1480" s="167"/>
    </row>
    <row r="1481" spans="16:42">
      <c r="P1481" s="123"/>
      <c r="Q1481" s="124"/>
      <c r="R1481" s="123"/>
      <c r="S1481" s="123"/>
      <c r="T1481" s="123"/>
      <c r="U1481" s="123"/>
      <c r="V1481" s="123"/>
      <c r="W1481" s="123"/>
      <c r="X1481" s="123"/>
      <c r="Y1481" s="125"/>
      <c r="Z1481" s="125"/>
      <c r="AA1481" s="123"/>
      <c r="AB1481" s="123"/>
      <c r="AC1481" s="123"/>
      <c r="AD1481" s="123"/>
      <c r="AE1481" s="123"/>
      <c r="AF1481" s="123"/>
      <c r="AG1481" s="123"/>
      <c r="AH1481" s="123"/>
      <c r="AI1481" s="123"/>
      <c r="AJ1481" s="123"/>
      <c r="AK1481" s="123"/>
      <c r="AL1481" s="123"/>
      <c r="AM1481" s="123"/>
      <c r="AN1481" s="123"/>
      <c r="AO1481" s="123"/>
      <c r="AP1481" s="167"/>
    </row>
    <row r="1482" spans="16:42">
      <c r="P1482" s="123"/>
      <c r="Q1482" s="124"/>
      <c r="R1482" s="123"/>
      <c r="S1482" s="123"/>
      <c r="T1482" s="123"/>
      <c r="U1482" s="123"/>
      <c r="V1482" s="123"/>
      <c r="W1482" s="123"/>
      <c r="X1482" s="123"/>
      <c r="Y1482" s="125"/>
      <c r="Z1482" s="125"/>
      <c r="AA1482" s="123"/>
      <c r="AB1482" s="123"/>
      <c r="AC1482" s="123"/>
      <c r="AD1482" s="123"/>
      <c r="AE1482" s="123"/>
      <c r="AF1482" s="123"/>
      <c r="AG1482" s="123"/>
      <c r="AH1482" s="123"/>
      <c r="AI1482" s="123"/>
      <c r="AJ1482" s="123"/>
      <c r="AK1482" s="123"/>
      <c r="AL1482" s="123"/>
      <c r="AM1482" s="123"/>
      <c r="AN1482" s="123"/>
      <c r="AO1482" s="123"/>
      <c r="AP1482" s="167"/>
    </row>
    <row r="1483" spans="16:42">
      <c r="P1483" s="123"/>
      <c r="Q1483" s="124"/>
      <c r="R1483" s="123"/>
      <c r="S1483" s="123"/>
      <c r="T1483" s="123"/>
      <c r="U1483" s="123"/>
      <c r="V1483" s="123"/>
      <c r="W1483" s="123"/>
      <c r="X1483" s="123"/>
      <c r="Y1483" s="125"/>
      <c r="Z1483" s="125"/>
      <c r="AA1483" s="123"/>
      <c r="AB1483" s="123"/>
      <c r="AC1483" s="123"/>
      <c r="AD1483" s="123"/>
      <c r="AE1483" s="123"/>
      <c r="AF1483" s="123"/>
      <c r="AG1483" s="123"/>
      <c r="AH1483" s="123"/>
      <c r="AI1483" s="123"/>
      <c r="AJ1483" s="123"/>
      <c r="AK1483" s="123"/>
      <c r="AL1483" s="123"/>
      <c r="AM1483" s="123"/>
      <c r="AN1483" s="123"/>
      <c r="AO1483" s="123"/>
      <c r="AP1483" s="167"/>
    </row>
    <row r="1484" spans="16:42">
      <c r="P1484" s="123"/>
      <c r="Q1484" s="124"/>
      <c r="R1484" s="123"/>
      <c r="S1484" s="123"/>
      <c r="T1484" s="123"/>
      <c r="U1484" s="123"/>
      <c r="V1484" s="123"/>
      <c r="W1484" s="123"/>
      <c r="X1484" s="123"/>
      <c r="Y1484" s="125"/>
      <c r="Z1484" s="125"/>
      <c r="AA1484" s="123"/>
      <c r="AB1484" s="123"/>
      <c r="AC1484" s="123"/>
      <c r="AD1484" s="123"/>
      <c r="AE1484" s="123"/>
      <c r="AF1484" s="123"/>
      <c r="AG1484" s="123"/>
      <c r="AH1484" s="123"/>
      <c r="AI1484" s="123"/>
      <c r="AJ1484" s="123"/>
      <c r="AK1484" s="123"/>
      <c r="AL1484" s="123"/>
      <c r="AM1484" s="123"/>
      <c r="AN1484" s="123"/>
      <c r="AO1484" s="123"/>
      <c r="AP1484" s="167"/>
    </row>
    <row r="1485" spans="16:42">
      <c r="P1485" s="123"/>
      <c r="Q1485" s="124"/>
      <c r="R1485" s="123"/>
      <c r="S1485" s="123"/>
      <c r="T1485" s="123"/>
      <c r="U1485" s="123"/>
      <c r="V1485" s="123"/>
      <c r="W1485" s="123"/>
      <c r="X1485" s="123"/>
      <c r="Y1485" s="125"/>
      <c r="Z1485" s="125"/>
      <c r="AA1485" s="123"/>
      <c r="AB1485" s="123"/>
      <c r="AC1485" s="123"/>
      <c r="AD1485" s="123"/>
      <c r="AE1485" s="123"/>
      <c r="AF1485" s="123"/>
      <c r="AG1485" s="123"/>
      <c r="AH1485" s="123"/>
      <c r="AI1485" s="123"/>
      <c r="AJ1485" s="123"/>
      <c r="AK1485" s="123"/>
      <c r="AL1485" s="123"/>
      <c r="AM1485" s="123"/>
      <c r="AN1485" s="123"/>
      <c r="AO1485" s="123"/>
      <c r="AP1485" s="167"/>
    </row>
    <row r="1486" spans="16:42">
      <c r="P1486" s="123"/>
      <c r="Q1486" s="124"/>
      <c r="R1486" s="123"/>
      <c r="S1486" s="123"/>
      <c r="T1486" s="123"/>
      <c r="U1486" s="123"/>
      <c r="V1486" s="123"/>
      <c r="W1486" s="123"/>
      <c r="X1486" s="123"/>
      <c r="Y1486" s="125"/>
      <c r="Z1486" s="125"/>
      <c r="AA1486" s="123"/>
      <c r="AB1486" s="123"/>
      <c r="AC1486" s="123"/>
      <c r="AD1486" s="123"/>
      <c r="AE1486" s="123"/>
      <c r="AF1486" s="123"/>
      <c r="AG1486" s="123"/>
      <c r="AH1486" s="123"/>
      <c r="AI1486" s="123"/>
      <c r="AJ1486" s="123"/>
      <c r="AK1486" s="123"/>
      <c r="AL1486" s="123"/>
      <c r="AM1486" s="123"/>
      <c r="AN1486" s="123"/>
      <c r="AO1486" s="123"/>
      <c r="AP1486" s="167"/>
    </row>
    <row r="1487" spans="16:42">
      <c r="P1487" s="123"/>
      <c r="Q1487" s="124"/>
      <c r="R1487" s="123"/>
      <c r="S1487" s="123"/>
      <c r="T1487" s="123"/>
      <c r="U1487" s="123"/>
      <c r="V1487" s="123"/>
      <c r="W1487" s="123"/>
      <c r="X1487" s="123"/>
      <c r="Y1487" s="125"/>
      <c r="Z1487" s="125"/>
      <c r="AA1487" s="123"/>
      <c r="AB1487" s="123"/>
      <c r="AC1487" s="123"/>
      <c r="AD1487" s="123"/>
      <c r="AE1487" s="123"/>
      <c r="AF1487" s="123"/>
      <c r="AG1487" s="123"/>
      <c r="AH1487" s="123"/>
      <c r="AI1487" s="123"/>
      <c r="AJ1487" s="123"/>
      <c r="AK1487" s="123"/>
      <c r="AL1487" s="123"/>
      <c r="AM1487" s="123"/>
      <c r="AN1487" s="123"/>
      <c r="AO1487" s="123"/>
      <c r="AP1487" s="167"/>
    </row>
    <row r="1488" spans="16:42">
      <c r="P1488" s="123"/>
      <c r="Q1488" s="124"/>
      <c r="R1488" s="123"/>
      <c r="S1488" s="123"/>
      <c r="T1488" s="123"/>
      <c r="U1488" s="123"/>
      <c r="V1488" s="123"/>
      <c r="W1488" s="123"/>
      <c r="X1488" s="123"/>
      <c r="Y1488" s="125"/>
      <c r="Z1488" s="125"/>
      <c r="AA1488" s="123"/>
      <c r="AB1488" s="123"/>
      <c r="AC1488" s="123"/>
      <c r="AD1488" s="123"/>
      <c r="AE1488" s="123"/>
      <c r="AF1488" s="123"/>
      <c r="AG1488" s="123"/>
      <c r="AH1488" s="123"/>
      <c r="AI1488" s="123"/>
      <c r="AJ1488" s="123"/>
      <c r="AK1488" s="123"/>
      <c r="AL1488" s="123"/>
      <c r="AM1488" s="123"/>
      <c r="AN1488" s="123"/>
      <c r="AO1488" s="123"/>
      <c r="AP1488" s="167"/>
    </row>
    <row r="1489" spans="16:42">
      <c r="P1489" s="123"/>
      <c r="Q1489" s="124"/>
      <c r="R1489" s="123"/>
      <c r="S1489" s="123"/>
      <c r="T1489" s="123"/>
      <c r="U1489" s="123"/>
      <c r="V1489" s="123"/>
      <c r="W1489" s="123"/>
      <c r="X1489" s="123"/>
      <c r="Y1489" s="125"/>
      <c r="Z1489" s="125"/>
      <c r="AA1489" s="123"/>
      <c r="AB1489" s="123"/>
      <c r="AC1489" s="123"/>
      <c r="AD1489" s="123"/>
      <c r="AE1489" s="123"/>
      <c r="AF1489" s="123"/>
      <c r="AG1489" s="123"/>
      <c r="AH1489" s="123"/>
      <c r="AI1489" s="123"/>
      <c r="AJ1489" s="123"/>
      <c r="AK1489" s="123"/>
      <c r="AL1489" s="123"/>
      <c r="AM1489" s="123"/>
      <c r="AN1489" s="123"/>
      <c r="AO1489" s="123"/>
      <c r="AP1489" s="167"/>
    </row>
    <row r="1490" spans="16:42">
      <c r="P1490" s="123"/>
      <c r="Q1490" s="124"/>
      <c r="R1490" s="123"/>
      <c r="S1490" s="123"/>
      <c r="T1490" s="123"/>
      <c r="U1490" s="123"/>
      <c r="V1490" s="123"/>
      <c r="W1490" s="123"/>
      <c r="X1490" s="123"/>
      <c r="Y1490" s="125"/>
      <c r="Z1490" s="125"/>
      <c r="AA1490" s="123"/>
      <c r="AB1490" s="123"/>
      <c r="AC1490" s="123"/>
      <c r="AD1490" s="123"/>
      <c r="AE1490" s="123"/>
      <c r="AF1490" s="123"/>
      <c r="AG1490" s="123"/>
      <c r="AH1490" s="123"/>
      <c r="AI1490" s="123"/>
      <c r="AJ1490" s="123"/>
      <c r="AK1490" s="123"/>
      <c r="AL1490" s="123"/>
      <c r="AM1490" s="123"/>
      <c r="AN1490" s="123"/>
      <c r="AO1490" s="123"/>
      <c r="AP1490" s="167"/>
    </row>
    <row r="1491" spans="16:42">
      <c r="P1491" s="123"/>
      <c r="Q1491" s="124"/>
      <c r="R1491" s="123"/>
      <c r="S1491" s="123"/>
      <c r="T1491" s="123"/>
      <c r="U1491" s="123"/>
      <c r="V1491" s="123"/>
      <c r="W1491" s="123"/>
      <c r="X1491" s="123"/>
      <c r="Y1491" s="125"/>
      <c r="Z1491" s="125"/>
      <c r="AA1491" s="123"/>
      <c r="AB1491" s="123"/>
      <c r="AC1491" s="123"/>
      <c r="AD1491" s="123"/>
      <c r="AE1491" s="123"/>
      <c r="AF1491" s="123"/>
      <c r="AG1491" s="123"/>
      <c r="AH1491" s="123"/>
      <c r="AI1491" s="123"/>
      <c r="AJ1491" s="123"/>
      <c r="AK1491" s="123"/>
      <c r="AL1491" s="123"/>
      <c r="AM1491" s="123"/>
      <c r="AN1491" s="123"/>
      <c r="AO1491" s="123"/>
      <c r="AP1491" s="167"/>
    </row>
    <row r="1492" spans="16:42">
      <c r="P1492" s="123"/>
      <c r="Q1492" s="124"/>
      <c r="R1492" s="123"/>
      <c r="S1492" s="123"/>
      <c r="T1492" s="123"/>
      <c r="U1492" s="123"/>
      <c r="V1492" s="123"/>
      <c r="W1492" s="123"/>
      <c r="X1492" s="123"/>
      <c r="Y1492" s="125"/>
      <c r="Z1492" s="125"/>
      <c r="AA1492" s="123"/>
      <c r="AB1492" s="123"/>
      <c r="AC1492" s="123"/>
      <c r="AD1492" s="123"/>
      <c r="AE1492" s="123"/>
      <c r="AF1492" s="123"/>
      <c r="AG1492" s="123"/>
      <c r="AH1492" s="123"/>
      <c r="AI1492" s="123"/>
      <c r="AJ1492" s="123"/>
      <c r="AK1492" s="123"/>
      <c r="AL1492" s="123"/>
      <c r="AM1492" s="123"/>
      <c r="AN1492" s="123"/>
      <c r="AO1492" s="123"/>
      <c r="AP1492" s="167"/>
    </row>
    <row r="1493" spans="16:42">
      <c r="P1493" s="123"/>
      <c r="Q1493" s="124"/>
      <c r="R1493" s="123"/>
      <c r="S1493" s="123"/>
      <c r="T1493" s="123"/>
      <c r="U1493" s="123"/>
      <c r="V1493" s="123"/>
      <c r="W1493" s="123"/>
      <c r="X1493" s="123"/>
      <c r="Y1493" s="125"/>
      <c r="Z1493" s="125"/>
      <c r="AA1493" s="123"/>
      <c r="AB1493" s="123"/>
      <c r="AC1493" s="123"/>
      <c r="AD1493" s="123"/>
      <c r="AE1493" s="123"/>
      <c r="AF1493" s="123"/>
      <c r="AG1493" s="123"/>
      <c r="AH1493" s="123"/>
      <c r="AI1493" s="123"/>
      <c r="AJ1493" s="123"/>
      <c r="AK1493" s="123"/>
      <c r="AL1493" s="123"/>
      <c r="AM1493" s="123"/>
      <c r="AN1493" s="123"/>
      <c r="AO1493" s="123"/>
      <c r="AP1493" s="167"/>
    </row>
    <row r="1494" spans="16:42">
      <c r="P1494" s="123"/>
      <c r="Q1494" s="124"/>
      <c r="R1494" s="123"/>
      <c r="S1494" s="123"/>
      <c r="T1494" s="123"/>
      <c r="U1494" s="123"/>
      <c r="V1494" s="123"/>
      <c r="W1494" s="123"/>
      <c r="X1494" s="123"/>
      <c r="Y1494" s="125"/>
      <c r="Z1494" s="125"/>
      <c r="AA1494" s="123"/>
      <c r="AB1494" s="123"/>
      <c r="AC1494" s="123"/>
      <c r="AD1494" s="123"/>
      <c r="AE1494" s="123"/>
      <c r="AF1494" s="123"/>
      <c r="AG1494" s="123"/>
      <c r="AH1494" s="123"/>
      <c r="AI1494" s="123"/>
      <c r="AJ1494" s="123"/>
      <c r="AK1494" s="123"/>
      <c r="AL1494" s="123"/>
      <c r="AM1494" s="123"/>
      <c r="AN1494" s="123"/>
      <c r="AO1494" s="123"/>
      <c r="AP1494" s="167"/>
    </row>
    <row r="1495" spans="16:42">
      <c r="P1495" s="123"/>
      <c r="Q1495" s="124"/>
      <c r="R1495" s="123"/>
      <c r="S1495" s="123"/>
      <c r="T1495" s="123"/>
      <c r="U1495" s="123"/>
      <c r="V1495" s="123"/>
      <c r="W1495" s="123"/>
      <c r="X1495" s="123"/>
      <c r="Y1495" s="125"/>
      <c r="Z1495" s="125"/>
      <c r="AA1495" s="123"/>
      <c r="AB1495" s="123"/>
      <c r="AC1495" s="123"/>
      <c r="AD1495" s="123"/>
      <c r="AE1495" s="123"/>
      <c r="AF1495" s="123"/>
      <c r="AG1495" s="123"/>
      <c r="AH1495" s="123"/>
      <c r="AI1495" s="123"/>
      <c r="AJ1495" s="123"/>
      <c r="AK1495" s="123"/>
      <c r="AL1495" s="123"/>
      <c r="AM1495" s="123"/>
      <c r="AN1495" s="123"/>
      <c r="AO1495" s="123"/>
      <c r="AP1495" s="167"/>
    </row>
    <row r="1496" spans="16:42">
      <c r="P1496" s="123"/>
      <c r="Q1496" s="124"/>
      <c r="R1496" s="123"/>
      <c r="S1496" s="123"/>
      <c r="T1496" s="123"/>
      <c r="U1496" s="123"/>
      <c r="V1496" s="123"/>
      <c r="W1496" s="123"/>
      <c r="X1496" s="123"/>
      <c r="Y1496" s="125"/>
      <c r="Z1496" s="125"/>
      <c r="AA1496" s="123"/>
      <c r="AB1496" s="123"/>
      <c r="AC1496" s="123"/>
      <c r="AD1496" s="123"/>
      <c r="AE1496" s="123"/>
      <c r="AF1496" s="123"/>
      <c r="AG1496" s="123"/>
      <c r="AH1496" s="123"/>
      <c r="AI1496" s="123"/>
      <c r="AJ1496" s="123"/>
      <c r="AK1496" s="123"/>
      <c r="AL1496" s="123"/>
      <c r="AM1496" s="123"/>
      <c r="AN1496" s="123"/>
      <c r="AO1496" s="123"/>
      <c r="AP1496" s="167"/>
    </row>
    <row r="1497" spans="16:42">
      <c r="P1497" s="123"/>
      <c r="Q1497" s="124"/>
      <c r="R1497" s="123"/>
      <c r="S1497" s="123"/>
      <c r="T1497" s="123"/>
      <c r="U1497" s="123"/>
      <c r="V1497" s="123"/>
      <c r="W1497" s="123"/>
      <c r="X1497" s="123"/>
      <c r="Y1497" s="125"/>
      <c r="Z1497" s="125"/>
      <c r="AA1497" s="123"/>
      <c r="AB1497" s="123"/>
      <c r="AC1497" s="123"/>
      <c r="AD1497" s="123"/>
      <c r="AE1497" s="123"/>
      <c r="AF1497" s="123"/>
      <c r="AG1497" s="123"/>
      <c r="AH1497" s="123"/>
      <c r="AI1497" s="123"/>
      <c r="AJ1497" s="123"/>
      <c r="AK1497" s="123"/>
      <c r="AL1497" s="123"/>
      <c r="AM1497" s="123"/>
      <c r="AN1497" s="123"/>
      <c r="AO1497" s="123"/>
      <c r="AP1497" s="167"/>
    </row>
    <row r="1498" spans="16:42">
      <c r="P1498" s="123"/>
      <c r="Q1498" s="124"/>
      <c r="R1498" s="123"/>
      <c r="S1498" s="123"/>
      <c r="T1498" s="123"/>
      <c r="U1498" s="123"/>
      <c r="V1498" s="123"/>
      <c r="W1498" s="123"/>
      <c r="X1498" s="123"/>
      <c r="Y1498" s="125"/>
      <c r="Z1498" s="125"/>
      <c r="AA1498" s="123"/>
      <c r="AB1498" s="123"/>
      <c r="AC1498" s="123"/>
      <c r="AD1498" s="123"/>
      <c r="AE1498" s="123"/>
      <c r="AF1498" s="123"/>
      <c r="AG1498" s="123"/>
      <c r="AH1498" s="123"/>
      <c r="AI1498" s="123"/>
      <c r="AJ1498" s="123"/>
      <c r="AK1498" s="123"/>
      <c r="AL1498" s="123"/>
      <c r="AM1498" s="123"/>
      <c r="AN1498" s="123"/>
      <c r="AO1498" s="123"/>
      <c r="AP1498" s="167"/>
    </row>
    <row r="1499" spans="16:42">
      <c r="P1499" s="123"/>
      <c r="Q1499" s="124"/>
      <c r="R1499" s="123"/>
      <c r="S1499" s="123"/>
      <c r="T1499" s="123"/>
      <c r="U1499" s="123"/>
      <c r="V1499" s="123"/>
      <c r="W1499" s="123"/>
      <c r="X1499" s="123"/>
      <c r="Y1499" s="125"/>
      <c r="Z1499" s="125"/>
      <c r="AA1499" s="123"/>
      <c r="AB1499" s="123"/>
      <c r="AC1499" s="123"/>
      <c r="AD1499" s="123"/>
      <c r="AE1499" s="123"/>
      <c r="AF1499" s="123"/>
      <c r="AG1499" s="123"/>
      <c r="AH1499" s="123"/>
      <c r="AI1499" s="123"/>
      <c r="AJ1499" s="123"/>
      <c r="AK1499" s="123"/>
      <c r="AL1499" s="123"/>
      <c r="AM1499" s="123"/>
      <c r="AN1499" s="123"/>
      <c r="AO1499" s="123"/>
      <c r="AP1499" s="167"/>
    </row>
    <row r="1500" spans="16:42">
      <c r="P1500" s="123"/>
      <c r="Q1500" s="124"/>
      <c r="R1500" s="123"/>
      <c r="S1500" s="123"/>
      <c r="T1500" s="123"/>
      <c r="U1500" s="123"/>
      <c r="V1500" s="123"/>
      <c r="W1500" s="123"/>
      <c r="X1500" s="123"/>
      <c r="Y1500" s="125"/>
      <c r="Z1500" s="125"/>
      <c r="AA1500" s="123"/>
      <c r="AB1500" s="123"/>
      <c r="AC1500" s="123"/>
      <c r="AD1500" s="123"/>
      <c r="AE1500" s="123"/>
      <c r="AF1500" s="123"/>
      <c r="AG1500" s="123"/>
      <c r="AH1500" s="123"/>
      <c r="AI1500" s="123"/>
      <c r="AJ1500" s="123"/>
      <c r="AK1500" s="123"/>
      <c r="AL1500" s="123"/>
      <c r="AM1500" s="123"/>
      <c r="AN1500" s="123"/>
      <c r="AO1500" s="123"/>
      <c r="AP1500" s="167"/>
    </row>
    <row r="1501" spans="16:42">
      <c r="P1501" s="123"/>
      <c r="Q1501" s="124"/>
      <c r="R1501" s="123"/>
      <c r="S1501" s="123"/>
      <c r="T1501" s="123"/>
      <c r="U1501" s="123"/>
      <c r="V1501" s="123"/>
      <c r="W1501" s="123"/>
      <c r="X1501" s="123"/>
      <c r="Y1501" s="125"/>
      <c r="Z1501" s="125"/>
      <c r="AA1501" s="123"/>
      <c r="AB1501" s="123"/>
      <c r="AC1501" s="123"/>
      <c r="AD1501" s="123"/>
      <c r="AE1501" s="123"/>
      <c r="AF1501" s="123"/>
      <c r="AG1501" s="123"/>
      <c r="AH1501" s="123"/>
      <c r="AI1501" s="123"/>
      <c r="AJ1501" s="123"/>
      <c r="AK1501" s="123"/>
      <c r="AL1501" s="123"/>
      <c r="AM1501" s="123"/>
      <c r="AN1501" s="123"/>
      <c r="AO1501" s="123"/>
      <c r="AP1501" s="167"/>
    </row>
    <row r="1502" spans="16:42">
      <c r="P1502" s="123"/>
      <c r="Q1502" s="124"/>
      <c r="R1502" s="123"/>
      <c r="S1502" s="123"/>
      <c r="T1502" s="123"/>
      <c r="U1502" s="123"/>
      <c r="V1502" s="123"/>
      <c r="W1502" s="123"/>
      <c r="X1502" s="123"/>
      <c r="Y1502" s="125"/>
      <c r="Z1502" s="125"/>
      <c r="AA1502" s="123"/>
      <c r="AB1502" s="123"/>
      <c r="AC1502" s="123"/>
      <c r="AD1502" s="123"/>
      <c r="AE1502" s="123"/>
      <c r="AF1502" s="123"/>
      <c r="AG1502" s="123"/>
      <c r="AH1502" s="123"/>
      <c r="AI1502" s="123"/>
      <c r="AJ1502" s="123"/>
      <c r="AK1502" s="123"/>
      <c r="AL1502" s="123"/>
      <c r="AM1502" s="123"/>
      <c r="AN1502" s="123"/>
      <c r="AO1502" s="123"/>
      <c r="AP1502" s="167"/>
    </row>
    <row r="1503" spans="16:42">
      <c r="P1503" s="123"/>
      <c r="Q1503" s="124"/>
      <c r="R1503" s="123"/>
      <c r="S1503" s="123"/>
      <c r="T1503" s="123"/>
      <c r="U1503" s="123"/>
      <c r="V1503" s="123"/>
      <c r="W1503" s="123"/>
      <c r="X1503" s="123"/>
      <c r="Y1503" s="125"/>
      <c r="Z1503" s="125"/>
      <c r="AA1503" s="123"/>
      <c r="AB1503" s="123"/>
      <c r="AC1503" s="123"/>
      <c r="AD1503" s="123"/>
      <c r="AE1503" s="123"/>
      <c r="AF1503" s="123"/>
      <c r="AG1503" s="123"/>
      <c r="AH1503" s="123"/>
      <c r="AI1503" s="123"/>
      <c r="AJ1503" s="123"/>
      <c r="AK1503" s="123"/>
      <c r="AL1503" s="123"/>
      <c r="AM1503" s="123"/>
      <c r="AN1503" s="123"/>
      <c r="AO1503" s="123"/>
      <c r="AP1503" s="167"/>
    </row>
    <row r="1504" spans="16:42">
      <c r="P1504" s="123"/>
      <c r="Q1504" s="124"/>
      <c r="R1504" s="123"/>
      <c r="S1504" s="123"/>
      <c r="T1504" s="123"/>
      <c r="U1504" s="123"/>
      <c r="V1504" s="123"/>
      <c r="W1504" s="123"/>
      <c r="X1504" s="123"/>
      <c r="Y1504" s="125"/>
      <c r="Z1504" s="125"/>
      <c r="AA1504" s="123"/>
      <c r="AB1504" s="123"/>
      <c r="AC1504" s="123"/>
      <c r="AD1504" s="123"/>
      <c r="AE1504" s="123"/>
      <c r="AF1504" s="123"/>
      <c r="AG1504" s="123"/>
      <c r="AH1504" s="123"/>
      <c r="AI1504" s="123"/>
      <c r="AJ1504" s="123"/>
      <c r="AK1504" s="123"/>
      <c r="AL1504" s="123"/>
      <c r="AM1504" s="123"/>
      <c r="AN1504" s="123"/>
      <c r="AO1504" s="123"/>
      <c r="AP1504" s="167"/>
    </row>
    <row r="1505" spans="16:42">
      <c r="P1505" s="123"/>
      <c r="Q1505" s="124"/>
      <c r="R1505" s="123"/>
      <c r="S1505" s="123"/>
      <c r="T1505" s="123"/>
      <c r="U1505" s="123"/>
      <c r="V1505" s="123"/>
      <c r="W1505" s="123"/>
      <c r="X1505" s="123"/>
      <c r="Y1505" s="125"/>
      <c r="Z1505" s="125"/>
      <c r="AA1505" s="123"/>
      <c r="AB1505" s="123"/>
      <c r="AC1505" s="123"/>
      <c r="AD1505" s="123"/>
      <c r="AE1505" s="123"/>
      <c r="AF1505" s="123"/>
      <c r="AG1505" s="123"/>
      <c r="AH1505" s="123"/>
      <c r="AI1505" s="123"/>
      <c r="AJ1505" s="123"/>
      <c r="AK1505" s="123"/>
      <c r="AL1505" s="123"/>
      <c r="AM1505" s="123"/>
      <c r="AN1505" s="123"/>
      <c r="AO1505" s="123"/>
      <c r="AP1505" s="167"/>
    </row>
    <row r="1506" spans="16:42">
      <c r="P1506" s="123"/>
      <c r="Q1506" s="124"/>
      <c r="R1506" s="123"/>
      <c r="S1506" s="123"/>
      <c r="T1506" s="123"/>
      <c r="U1506" s="123"/>
      <c r="V1506" s="123"/>
      <c r="W1506" s="123"/>
      <c r="X1506" s="123"/>
      <c r="Y1506" s="125"/>
      <c r="Z1506" s="125"/>
      <c r="AA1506" s="123"/>
      <c r="AB1506" s="123"/>
      <c r="AC1506" s="123"/>
      <c r="AD1506" s="123"/>
      <c r="AE1506" s="123"/>
      <c r="AF1506" s="123"/>
      <c r="AG1506" s="123"/>
      <c r="AH1506" s="123"/>
      <c r="AI1506" s="123"/>
      <c r="AJ1506" s="123"/>
      <c r="AK1506" s="123"/>
      <c r="AL1506" s="123"/>
      <c r="AM1506" s="123"/>
      <c r="AN1506" s="123"/>
      <c r="AO1506" s="123"/>
      <c r="AP1506" s="167"/>
    </row>
    <row r="1507" spans="16:42">
      <c r="P1507" s="123"/>
      <c r="Q1507" s="124"/>
      <c r="R1507" s="123"/>
      <c r="S1507" s="123"/>
      <c r="T1507" s="123"/>
      <c r="U1507" s="123"/>
      <c r="V1507" s="123"/>
      <c r="W1507" s="123"/>
      <c r="X1507" s="123"/>
      <c r="Y1507" s="125"/>
      <c r="Z1507" s="125"/>
      <c r="AA1507" s="123"/>
      <c r="AB1507" s="123"/>
      <c r="AC1507" s="123"/>
      <c r="AD1507" s="123"/>
      <c r="AE1507" s="123"/>
      <c r="AF1507" s="123"/>
      <c r="AG1507" s="123"/>
      <c r="AH1507" s="123"/>
      <c r="AI1507" s="123"/>
      <c r="AJ1507" s="123"/>
      <c r="AK1507" s="123"/>
      <c r="AL1507" s="123"/>
      <c r="AM1507" s="123"/>
      <c r="AN1507" s="123"/>
      <c r="AO1507" s="123"/>
      <c r="AP1507" s="167"/>
    </row>
    <row r="1508" spans="16:42">
      <c r="P1508" s="123"/>
      <c r="Q1508" s="124"/>
      <c r="R1508" s="123"/>
      <c r="S1508" s="123"/>
      <c r="T1508" s="123"/>
      <c r="U1508" s="123"/>
      <c r="V1508" s="123"/>
      <c r="W1508" s="123"/>
      <c r="X1508" s="123"/>
      <c r="Y1508" s="125"/>
      <c r="Z1508" s="125"/>
      <c r="AA1508" s="123"/>
      <c r="AB1508" s="123"/>
      <c r="AC1508" s="123"/>
      <c r="AD1508" s="123"/>
      <c r="AE1508" s="123"/>
      <c r="AF1508" s="123"/>
      <c r="AG1508" s="123"/>
      <c r="AH1508" s="123"/>
      <c r="AI1508" s="123"/>
      <c r="AJ1508" s="123"/>
      <c r="AK1508" s="123"/>
      <c r="AL1508" s="123"/>
      <c r="AM1508" s="123"/>
      <c r="AN1508" s="123"/>
      <c r="AO1508" s="123"/>
      <c r="AP1508" s="167"/>
    </row>
    <row r="1509" spans="16:42">
      <c r="P1509" s="123"/>
      <c r="Q1509" s="124"/>
      <c r="R1509" s="123"/>
      <c r="S1509" s="123"/>
      <c r="T1509" s="123"/>
      <c r="U1509" s="123"/>
      <c r="V1509" s="123"/>
      <c r="W1509" s="123"/>
      <c r="X1509" s="123"/>
      <c r="Y1509" s="125"/>
      <c r="Z1509" s="125"/>
      <c r="AA1509" s="123"/>
      <c r="AB1509" s="123"/>
      <c r="AC1509" s="123"/>
      <c r="AD1509" s="123"/>
      <c r="AE1509" s="123"/>
      <c r="AF1509" s="123"/>
      <c r="AG1509" s="123"/>
      <c r="AH1509" s="123"/>
      <c r="AI1509" s="123"/>
      <c r="AJ1509" s="123"/>
      <c r="AK1509" s="123"/>
      <c r="AL1509" s="123"/>
      <c r="AM1509" s="123"/>
      <c r="AN1509" s="123"/>
      <c r="AO1509" s="123"/>
      <c r="AP1509" s="167"/>
    </row>
    <row r="1510" spans="16:42">
      <c r="P1510" s="123"/>
      <c r="Q1510" s="124"/>
      <c r="R1510" s="123"/>
      <c r="S1510" s="123"/>
      <c r="T1510" s="123"/>
      <c r="U1510" s="123"/>
      <c r="V1510" s="123"/>
      <c r="W1510" s="123"/>
      <c r="X1510" s="123"/>
      <c r="Y1510" s="125"/>
      <c r="Z1510" s="125"/>
      <c r="AA1510" s="123"/>
      <c r="AB1510" s="123"/>
      <c r="AC1510" s="123"/>
      <c r="AD1510" s="123"/>
      <c r="AE1510" s="123"/>
      <c r="AF1510" s="123"/>
      <c r="AG1510" s="123"/>
      <c r="AH1510" s="123"/>
      <c r="AI1510" s="123"/>
      <c r="AJ1510" s="123"/>
      <c r="AK1510" s="123"/>
      <c r="AL1510" s="123"/>
      <c r="AM1510" s="123"/>
      <c r="AN1510" s="123"/>
      <c r="AO1510" s="123"/>
      <c r="AP1510" s="167"/>
    </row>
    <row r="1511" spans="16:42">
      <c r="P1511" s="123"/>
      <c r="Q1511" s="124"/>
      <c r="R1511" s="123"/>
      <c r="S1511" s="123"/>
      <c r="T1511" s="123"/>
      <c r="U1511" s="123"/>
      <c r="V1511" s="123"/>
      <c r="W1511" s="123"/>
      <c r="X1511" s="123"/>
      <c r="Y1511" s="125"/>
      <c r="Z1511" s="125"/>
      <c r="AA1511" s="123"/>
      <c r="AB1511" s="123"/>
      <c r="AC1511" s="123"/>
      <c r="AD1511" s="123"/>
      <c r="AE1511" s="123"/>
      <c r="AF1511" s="123"/>
      <c r="AG1511" s="123"/>
      <c r="AH1511" s="123"/>
      <c r="AI1511" s="123"/>
      <c r="AJ1511" s="123"/>
      <c r="AK1511" s="123"/>
      <c r="AL1511" s="123"/>
      <c r="AM1511" s="123"/>
      <c r="AN1511" s="123"/>
      <c r="AO1511" s="123"/>
      <c r="AP1511" s="167"/>
    </row>
    <row r="1512" spans="16:42">
      <c r="P1512" s="123"/>
      <c r="Q1512" s="124"/>
      <c r="R1512" s="123"/>
      <c r="S1512" s="123"/>
      <c r="T1512" s="123"/>
      <c r="U1512" s="123"/>
      <c r="V1512" s="123"/>
      <c r="W1512" s="123"/>
      <c r="X1512" s="123"/>
      <c r="Y1512" s="125"/>
      <c r="Z1512" s="125"/>
      <c r="AA1512" s="123"/>
      <c r="AB1512" s="123"/>
      <c r="AC1512" s="123"/>
      <c r="AD1512" s="123"/>
      <c r="AE1512" s="123"/>
      <c r="AF1512" s="123"/>
      <c r="AG1512" s="123"/>
      <c r="AH1512" s="123"/>
      <c r="AI1512" s="123"/>
      <c r="AJ1512" s="123"/>
      <c r="AK1512" s="123"/>
      <c r="AL1512" s="123"/>
      <c r="AM1512" s="123"/>
      <c r="AN1512" s="123"/>
      <c r="AO1512" s="123"/>
      <c r="AP1512" s="167"/>
    </row>
    <row r="1513" spans="16:42">
      <c r="P1513" s="123"/>
      <c r="Q1513" s="124"/>
      <c r="R1513" s="123"/>
      <c r="S1513" s="123"/>
      <c r="T1513" s="123"/>
      <c r="U1513" s="123"/>
      <c r="V1513" s="123"/>
      <c r="W1513" s="123"/>
      <c r="X1513" s="123"/>
      <c r="Y1513" s="125"/>
      <c r="Z1513" s="125"/>
      <c r="AA1513" s="123"/>
      <c r="AB1513" s="123"/>
      <c r="AC1513" s="123"/>
      <c r="AD1513" s="123"/>
      <c r="AE1513" s="123"/>
      <c r="AF1513" s="123"/>
      <c r="AG1513" s="123"/>
      <c r="AH1513" s="123"/>
      <c r="AI1513" s="123"/>
      <c r="AJ1513" s="123"/>
      <c r="AK1513" s="123"/>
      <c r="AL1513" s="123"/>
      <c r="AM1513" s="123"/>
      <c r="AN1513" s="123"/>
      <c r="AO1513" s="123"/>
      <c r="AP1513" s="167"/>
    </row>
    <row r="1514" spans="16:42">
      <c r="P1514" s="123"/>
      <c r="Q1514" s="124"/>
      <c r="R1514" s="123"/>
      <c r="S1514" s="123"/>
      <c r="T1514" s="123"/>
      <c r="U1514" s="123"/>
      <c r="V1514" s="123"/>
      <c r="W1514" s="123"/>
      <c r="X1514" s="123"/>
      <c r="Y1514" s="125"/>
      <c r="Z1514" s="125"/>
      <c r="AA1514" s="123"/>
      <c r="AB1514" s="123"/>
      <c r="AC1514" s="123"/>
      <c r="AD1514" s="123"/>
      <c r="AE1514" s="123"/>
      <c r="AF1514" s="123"/>
      <c r="AG1514" s="123"/>
      <c r="AH1514" s="123"/>
      <c r="AI1514" s="123"/>
      <c r="AJ1514" s="123"/>
      <c r="AK1514" s="123"/>
      <c r="AL1514" s="123"/>
      <c r="AM1514" s="123"/>
      <c r="AN1514" s="123"/>
      <c r="AO1514" s="123"/>
      <c r="AP1514" s="167"/>
    </row>
    <row r="1515" spans="16:42">
      <c r="P1515" s="123"/>
      <c r="Q1515" s="124"/>
      <c r="R1515" s="123"/>
      <c r="S1515" s="123"/>
      <c r="T1515" s="123"/>
      <c r="U1515" s="123"/>
      <c r="V1515" s="123"/>
      <c r="W1515" s="123"/>
      <c r="X1515" s="123"/>
      <c r="Y1515" s="125"/>
      <c r="Z1515" s="125"/>
      <c r="AA1515" s="123"/>
      <c r="AB1515" s="123"/>
      <c r="AC1515" s="123"/>
      <c r="AD1515" s="123"/>
      <c r="AE1515" s="123"/>
      <c r="AF1515" s="123"/>
      <c r="AG1515" s="123"/>
      <c r="AH1515" s="123"/>
      <c r="AI1515" s="123"/>
      <c r="AJ1515" s="123"/>
      <c r="AK1515" s="123"/>
      <c r="AL1515" s="123"/>
      <c r="AM1515" s="123"/>
      <c r="AN1515" s="123"/>
      <c r="AO1515" s="123"/>
      <c r="AP1515" s="167"/>
    </row>
    <row r="1516" spans="16:42">
      <c r="P1516" s="123"/>
      <c r="Q1516" s="124"/>
      <c r="R1516" s="123"/>
      <c r="S1516" s="123"/>
      <c r="T1516" s="123"/>
      <c r="U1516" s="123"/>
      <c r="V1516" s="123"/>
      <c r="W1516" s="123"/>
      <c r="X1516" s="123"/>
      <c r="Y1516" s="125"/>
      <c r="Z1516" s="125"/>
      <c r="AA1516" s="123"/>
      <c r="AB1516" s="123"/>
      <c r="AC1516" s="123"/>
      <c r="AD1516" s="123"/>
      <c r="AE1516" s="123"/>
      <c r="AF1516" s="123"/>
      <c r="AG1516" s="123"/>
      <c r="AH1516" s="123"/>
      <c r="AI1516" s="123"/>
      <c r="AJ1516" s="123"/>
      <c r="AK1516" s="123"/>
      <c r="AL1516" s="123"/>
      <c r="AM1516" s="123"/>
      <c r="AN1516" s="123"/>
      <c r="AO1516" s="123"/>
      <c r="AP1516" s="167"/>
    </row>
    <row r="1517" spans="16:42">
      <c r="P1517" s="123"/>
      <c r="Q1517" s="124"/>
      <c r="R1517" s="123"/>
      <c r="S1517" s="123"/>
      <c r="T1517" s="123"/>
      <c r="U1517" s="123"/>
      <c r="V1517" s="123"/>
      <c r="W1517" s="123"/>
      <c r="X1517" s="123"/>
      <c r="Y1517" s="125"/>
      <c r="Z1517" s="125"/>
      <c r="AA1517" s="123"/>
      <c r="AB1517" s="123"/>
      <c r="AC1517" s="123"/>
      <c r="AD1517" s="123"/>
      <c r="AE1517" s="123"/>
      <c r="AF1517" s="123"/>
      <c r="AG1517" s="123"/>
      <c r="AH1517" s="123"/>
      <c r="AI1517" s="123"/>
      <c r="AJ1517" s="123"/>
      <c r="AK1517" s="123"/>
      <c r="AL1517" s="123"/>
      <c r="AM1517" s="123"/>
      <c r="AN1517" s="123"/>
      <c r="AO1517" s="123"/>
      <c r="AP1517" s="167"/>
    </row>
    <row r="1518" spans="16:42">
      <c r="P1518" s="123"/>
      <c r="Q1518" s="124"/>
      <c r="R1518" s="123"/>
      <c r="S1518" s="123"/>
      <c r="T1518" s="123"/>
      <c r="U1518" s="123"/>
      <c r="V1518" s="123"/>
      <c r="W1518" s="123"/>
      <c r="X1518" s="123"/>
      <c r="Y1518" s="125"/>
      <c r="Z1518" s="125"/>
      <c r="AA1518" s="123"/>
      <c r="AB1518" s="123"/>
      <c r="AC1518" s="123"/>
      <c r="AD1518" s="123"/>
      <c r="AE1518" s="123"/>
      <c r="AF1518" s="123"/>
      <c r="AG1518" s="123"/>
      <c r="AH1518" s="123"/>
      <c r="AI1518" s="123"/>
      <c r="AJ1518" s="123"/>
      <c r="AK1518" s="123"/>
      <c r="AL1518" s="123"/>
      <c r="AM1518" s="123"/>
      <c r="AN1518" s="123"/>
      <c r="AO1518" s="123"/>
      <c r="AP1518" s="167"/>
    </row>
    <row r="1519" spans="16:42">
      <c r="P1519" s="123"/>
      <c r="Q1519" s="124"/>
      <c r="R1519" s="123"/>
      <c r="S1519" s="123"/>
      <c r="T1519" s="123"/>
      <c r="U1519" s="123"/>
      <c r="V1519" s="123"/>
      <c r="W1519" s="123"/>
      <c r="X1519" s="123"/>
      <c r="Y1519" s="125"/>
      <c r="Z1519" s="125"/>
      <c r="AA1519" s="123"/>
      <c r="AB1519" s="123"/>
      <c r="AC1519" s="123"/>
      <c r="AD1519" s="123"/>
      <c r="AE1519" s="123"/>
      <c r="AF1519" s="123"/>
      <c r="AG1519" s="123"/>
      <c r="AH1519" s="123"/>
      <c r="AI1519" s="123"/>
      <c r="AJ1519" s="123"/>
      <c r="AK1519" s="123"/>
      <c r="AL1519" s="123"/>
      <c r="AM1519" s="123"/>
      <c r="AN1519" s="123"/>
      <c r="AO1519" s="123"/>
      <c r="AP1519" s="167"/>
    </row>
    <row r="1520" spans="16:42">
      <c r="P1520" s="123"/>
      <c r="Q1520" s="124"/>
      <c r="R1520" s="123"/>
      <c r="S1520" s="123"/>
      <c r="T1520" s="123"/>
      <c r="U1520" s="123"/>
      <c r="V1520" s="123"/>
      <c r="W1520" s="123"/>
      <c r="X1520" s="123"/>
      <c r="Y1520" s="125"/>
      <c r="Z1520" s="125"/>
      <c r="AA1520" s="123"/>
      <c r="AB1520" s="123"/>
      <c r="AC1520" s="123"/>
      <c r="AD1520" s="123"/>
      <c r="AE1520" s="123"/>
      <c r="AF1520" s="123"/>
      <c r="AG1520" s="123"/>
      <c r="AH1520" s="123"/>
      <c r="AI1520" s="123"/>
      <c r="AJ1520" s="123"/>
      <c r="AK1520" s="123"/>
      <c r="AL1520" s="123"/>
      <c r="AM1520" s="123"/>
      <c r="AN1520" s="123"/>
      <c r="AO1520" s="123"/>
      <c r="AP1520" s="167"/>
    </row>
    <row r="1521" spans="16:42">
      <c r="P1521" s="123"/>
      <c r="Q1521" s="124"/>
      <c r="R1521" s="123"/>
      <c r="S1521" s="123"/>
      <c r="T1521" s="123"/>
      <c r="U1521" s="123"/>
      <c r="V1521" s="123"/>
      <c r="W1521" s="123"/>
      <c r="X1521" s="123"/>
      <c r="Y1521" s="125"/>
      <c r="Z1521" s="125"/>
      <c r="AA1521" s="123"/>
      <c r="AB1521" s="123"/>
      <c r="AC1521" s="123"/>
      <c r="AD1521" s="123"/>
      <c r="AE1521" s="123"/>
      <c r="AF1521" s="123"/>
      <c r="AG1521" s="123"/>
      <c r="AH1521" s="123"/>
      <c r="AI1521" s="123"/>
      <c r="AJ1521" s="123"/>
      <c r="AK1521" s="123"/>
      <c r="AL1521" s="123"/>
      <c r="AM1521" s="123"/>
      <c r="AN1521" s="123"/>
      <c r="AO1521" s="123"/>
      <c r="AP1521" s="167"/>
    </row>
    <row r="1522" spans="16:42">
      <c r="P1522" s="123"/>
      <c r="Q1522" s="124"/>
      <c r="R1522" s="123"/>
      <c r="S1522" s="123"/>
      <c r="T1522" s="123"/>
      <c r="U1522" s="123"/>
      <c r="V1522" s="123"/>
      <c r="W1522" s="123"/>
      <c r="X1522" s="123"/>
      <c r="Y1522" s="125"/>
      <c r="Z1522" s="125"/>
      <c r="AA1522" s="123"/>
      <c r="AB1522" s="123"/>
      <c r="AC1522" s="123"/>
      <c r="AD1522" s="123"/>
      <c r="AE1522" s="123"/>
      <c r="AF1522" s="123"/>
      <c r="AG1522" s="123"/>
      <c r="AH1522" s="123"/>
      <c r="AI1522" s="123"/>
      <c r="AJ1522" s="123"/>
      <c r="AK1522" s="123"/>
      <c r="AL1522" s="123"/>
      <c r="AM1522" s="123"/>
      <c r="AN1522" s="123"/>
      <c r="AO1522" s="123"/>
      <c r="AP1522" s="167"/>
    </row>
    <row r="1523" spans="16:42">
      <c r="P1523" s="123"/>
      <c r="Q1523" s="124"/>
      <c r="R1523" s="123"/>
      <c r="S1523" s="123"/>
      <c r="T1523" s="123"/>
      <c r="U1523" s="123"/>
      <c r="V1523" s="123"/>
      <c r="W1523" s="123"/>
      <c r="X1523" s="123"/>
      <c r="Y1523" s="125"/>
      <c r="Z1523" s="125"/>
      <c r="AA1523" s="123"/>
      <c r="AB1523" s="123"/>
      <c r="AC1523" s="123"/>
      <c r="AD1523" s="123"/>
      <c r="AE1523" s="123"/>
      <c r="AF1523" s="123"/>
      <c r="AG1523" s="123"/>
      <c r="AH1523" s="123"/>
      <c r="AI1523" s="123"/>
      <c r="AJ1523" s="123"/>
      <c r="AK1523" s="123"/>
      <c r="AL1523" s="123"/>
      <c r="AM1523" s="123"/>
      <c r="AN1523" s="123"/>
      <c r="AO1523" s="123"/>
      <c r="AP1523" s="167"/>
    </row>
    <row r="1524" spans="16:42">
      <c r="P1524" s="123"/>
      <c r="Q1524" s="124"/>
      <c r="R1524" s="123"/>
      <c r="S1524" s="123"/>
      <c r="T1524" s="123"/>
      <c r="U1524" s="123"/>
      <c r="V1524" s="123"/>
      <c r="W1524" s="123"/>
      <c r="X1524" s="123"/>
      <c r="Y1524" s="125"/>
      <c r="Z1524" s="125"/>
      <c r="AA1524" s="123"/>
      <c r="AB1524" s="123"/>
      <c r="AC1524" s="123"/>
      <c r="AD1524" s="123"/>
      <c r="AE1524" s="123"/>
      <c r="AF1524" s="123"/>
      <c r="AG1524" s="123"/>
      <c r="AH1524" s="123"/>
      <c r="AI1524" s="123"/>
      <c r="AJ1524" s="123"/>
      <c r="AK1524" s="123"/>
      <c r="AL1524" s="123"/>
      <c r="AM1524" s="123"/>
      <c r="AN1524" s="123"/>
      <c r="AO1524" s="123"/>
      <c r="AP1524" s="167"/>
    </row>
    <row r="1525" spans="16:42">
      <c r="P1525" s="123"/>
      <c r="Q1525" s="124"/>
      <c r="R1525" s="123"/>
      <c r="S1525" s="123"/>
      <c r="T1525" s="123"/>
      <c r="U1525" s="123"/>
      <c r="V1525" s="123"/>
      <c r="W1525" s="123"/>
      <c r="X1525" s="123"/>
      <c r="Y1525" s="125"/>
      <c r="Z1525" s="125"/>
      <c r="AA1525" s="123"/>
      <c r="AB1525" s="123"/>
      <c r="AC1525" s="123"/>
      <c r="AD1525" s="123"/>
      <c r="AE1525" s="123"/>
      <c r="AF1525" s="123"/>
      <c r="AG1525" s="123"/>
      <c r="AH1525" s="123"/>
      <c r="AI1525" s="123"/>
      <c r="AJ1525" s="123"/>
      <c r="AK1525" s="123"/>
      <c r="AL1525" s="123"/>
      <c r="AM1525" s="123"/>
      <c r="AN1525" s="123"/>
      <c r="AO1525" s="123"/>
      <c r="AP1525" s="167"/>
    </row>
    <row r="1526" spans="16:42">
      <c r="P1526" s="123"/>
      <c r="Q1526" s="124"/>
      <c r="R1526" s="123"/>
      <c r="S1526" s="123"/>
      <c r="T1526" s="123"/>
      <c r="U1526" s="123"/>
      <c r="V1526" s="123"/>
      <c r="W1526" s="123"/>
      <c r="X1526" s="123"/>
      <c r="Y1526" s="125"/>
      <c r="Z1526" s="125"/>
      <c r="AA1526" s="123"/>
      <c r="AB1526" s="123"/>
      <c r="AC1526" s="123"/>
      <c r="AD1526" s="123"/>
      <c r="AE1526" s="123"/>
      <c r="AF1526" s="123"/>
      <c r="AG1526" s="123"/>
      <c r="AH1526" s="123"/>
      <c r="AI1526" s="123"/>
      <c r="AJ1526" s="123"/>
      <c r="AK1526" s="123"/>
      <c r="AL1526" s="123"/>
      <c r="AM1526" s="123"/>
      <c r="AN1526" s="123"/>
      <c r="AO1526" s="123"/>
      <c r="AP1526" s="167"/>
    </row>
    <row r="1527" spans="16:42">
      <c r="P1527" s="123"/>
      <c r="Q1527" s="124"/>
      <c r="R1527" s="123"/>
      <c r="S1527" s="123"/>
      <c r="T1527" s="123"/>
      <c r="U1527" s="123"/>
      <c r="V1527" s="123"/>
      <c r="W1527" s="123"/>
      <c r="X1527" s="123"/>
      <c r="Y1527" s="125"/>
      <c r="Z1527" s="125"/>
      <c r="AA1527" s="123"/>
      <c r="AB1527" s="123"/>
      <c r="AC1527" s="123"/>
      <c r="AD1527" s="123"/>
      <c r="AE1527" s="123"/>
      <c r="AF1527" s="123"/>
      <c r="AG1527" s="123"/>
      <c r="AH1527" s="123"/>
      <c r="AI1527" s="123"/>
      <c r="AJ1527" s="123"/>
      <c r="AK1527" s="123"/>
      <c r="AL1527" s="123"/>
      <c r="AM1527" s="123"/>
      <c r="AN1527" s="123"/>
      <c r="AO1527" s="123"/>
      <c r="AP1527" s="167"/>
    </row>
    <row r="1528" spans="16:42">
      <c r="P1528" s="123"/>
      <c r="Q1528" s="124"/>
      <c r="R1528" s="123"/>
      <c r="S1528" s="123"/>
      <c r="T1528" s="123"/>
      <c r="U1528" s="123"/>
      <c r="V1528" s="123"/>
      <c r="W1528" s="123"/>
      <c r="X1528" s="123"/>
      <c r="Y1528" s="125"/>
      <c r="Z1528" s="125"/>
      <c r="AA1528" s="123"/>
      <c r="AB1528" s="123"/>
      <c r="AC1528" s="123"/>
      <c r="AD1528" s="123"/>
      <c r="AE1528" s="123"/>
      <c r="AF1528" s="123"/>
      <c r="AG1528" s="123"/>
      <c r="AH1528" s="123"/>
      <c r="AI1528" s="123"/>
      <c r="AJ1528" s="123"/>
      <c r="AK1528" s="123"/>
      <c r="AL1528" s="123"/>
      <c r="AM1528" s="123"/>
      <c r="AN1528" s="123"/>
      <c r="AO1528" s="123"/>
      <c r="AP1528" s="167"/>
    </row>
    <row r="1529" spans="16:42">
      <c r="P1529" s="123"/>
      <c r="Q1529" s="124"/>
      <c r="R1529" s="123"/>
      <c r="S1529" s="123"/>
      <c r="T1529" s="123"/>
      <c r="U1529" s="123"/>
      <c r="V1529" s="123"/>
      <c r="W1529" s="123"/>
      <c r="X1529" s="123"/>
      <c r="Y1529" s="125"/>
      <c r="Z1529" s="125"/>
      <c r="AA1529" s="123"/>
      <c r="AB1529" s="123"/>
      <c r="AC1529" s="123"/>
      <c r="AD1529" s="123"/>
      <c r="AE1529" s="123"/>
      <c r="AF1529" s="123"/>
      <c r="AG1529" s="123"/>
      <c r="AH1529" s="123"/>
      <c r="AI1529" s="123"/>
      <c r="AJ1529" s="123"/>
      <c r="AK1529" s="123"/>
      <c r="AL1529" s="123"/>
      <c r="AM1529" s="123"/>
      <c r="AN1529" s="123"/>
      <c r="AO1529" s="123"/>
      <c r="AP1529" s="167"/>
    </row>
    <row r="1530" spans="16:42">
      <c r="P1530" s="123"/>
      <c r="Q1530" s="124"/>
      <c r="R1530" s="123"/>
      <c r="S1530" s="123"/>
      <c r="T1530" s="123"/>
      <c r="U1530" s="123"/>
      <c r="V1530" s="123"/>
      <c r="W1530" s="123"/>
      <c r="X1530" s="123"/>
      <c r="Y1530" s="125"/>
      <c r="Z1530" s="125"/>
      <c r="AA1530" s="123"/>
      <c r="AB1530" s="123"/>
      <c r="AC1530" s="123"/>
      <c r="AD1530" s="123"/>
      <c r="AE1530" s="123"/>
      <c r="AF1530" s="123"/>
      <c r="AG1530" s="123"/>
      <c r="AH1530" s="123"/>
      <c r="AI1530" s="123"/>
      <c r="AJ1530" s="123"/>
      <c r="AK1530" s="123"/>
      <c r="AL1530" s="123"/>
      <c r="AM1530" s="123"/>
      <c r="AN1530" s="123"/>
      <c r="AO1530" s="123"/>
      <c r="AP1530" s="167"/>
    </row>
    <row r="1531" spans="16:42">
      <c r="P1531" s="123"/>
      <c r="Q1531" s="124"/>
      <c r="R1531" s="123"/>
      <c r="S1531" s="123"/>
      <c r="T1531" s="123"/>
      <c r="U1531" s="123"/>
      <c r="V1531" s="123"/>
      <c r="W1531" s="123"/>
      <c r="X1531" s="123"/>
      <c r="Y1531" s="125"/>
      <c r="Z1531" s="125"/>
      <c r="AA1531" s="123"/>
      <c r="AB1531" s="123"/>
      <c r="AC1531" s="123"/>
      <c r="AD1531" s="123"/>
      <c r="AE1531" s="123"/>
      <c r="AF1531" s="123"/>
      <c r="AG1531" s="123"/>
      <c r="AH1531" s="123"/>
      <c r="AI1531" s="123"/>
      <c r="AJ1531" s="123"/>
      <c r="AK1531" s="123"/>
      <c r="AL1531" s="123"/>
      <c r="AM1531" s="123"/>
      <c r="AN1531" s="123"/>
      <c r="AO1531" s="123"/>
      <c r="AP1531" s="167"/>
    </row>
    <row r="1532" spans="16:42">
      <c r="P1532" s="123"/>
      <c r="Q1532" s="124"/>
      <c r="R1532" s="123"/>
      <c r="S1532" s="123"/>
      <c r="T1532" s="123"/>
      <c r="U1532" s="123"/>
      <c r="V1532" s="123"/>
      <c r="W1532" s="123"/>
      <c r="X1532" s="123"/>
      <c r="Y1532" s="125"/>
      <c r="Z1532" s="125"/>
      <c r="AA1532" s="123"/>
      <c r="AB1532" s="123"/>
      <c r="AC1532" s="123"/>
      <c r="AD1532" s="123"/>
      <c r="AE1532" s="123"/>
      <c r="AF1532" s="123"/>
      <c r="AG1532" s="123"/>
      <c r="AH1532" s="123"/>
      <c r="AI1532" s="123"/>
      <c r="AJ1532" s="123"/>
      <c r="AK1532" s="123"/>
      <c r="AL1532" s="123"/>
      <c r="AM1532" s="123"/>
      <c r="AN1532" s="123"/>
      <c r="AO1532" s="123"/>
      <c r="AP1532" s="167"/>
    </row>
    <row r="1533" spans="16:42">
      <c r="P1533" s="123"/>
      <c r="Q1533" s="124"/>
      <c r="R1533" s="123"/>
      <c r="S1533" s="123"/>
      <c r="T1533" s="123"/>
      <c r="U1533" s="123"/>
      <c r="V1533" s="123"/>
      <c r="W1533" s="123"/>
      <c r="X1533" s="123"/>
      <c r="Y1533" s="125"/>
      <c r="Z1533" s="125"/>
      <c r="AA1533" s="123"/>
      <c r="AB1533" s="123"/>
      <c r="AC1533" s="123"/>
      <c r="AD1533" s="123"/>
      <c r="AE1533" s="123"/>
      <c r="AF1533" s="123"/>
      <c r="AG1533" s="123"/>
      <c r="AH1533" s="123"/>
      <c r="AI1533" s="123"/>
      <c r="AJ1533" s="123"/>
      <c r="AK1533" s="123"/>
      <c r="AL1533" s="123"/>
      <c r="AM1533" s="123"/>
      <c r="AN1533" s="123"/>
      <c r="AO1533" s="123"/>
      <c r="AP1533" s="167"/>
    </row>
    <row r="1534" spans="16:42">
      <c r="P1534" s="123"/>
      <c r="Q1534" s="124"/>
      <c r="R1534" s="123"/>
      <c r="S1534" s="123"/>
      <c r="T1534" s="123"/>
      <c r="U1534" s="123"/>
      <c r="V1534" s="123"/>
      <c r="W1534" s="123"/>
      <c r="X1534" s="123"/>
      <c r="Y1534" s="125"/>
      <c r="Z1534" s="125"/>
      <c r="AA1534" s="123"/>
      <c r="AB1534" s="123"/>
      <c r="AC1534" s="123"/>
      <c r="AD1534" s="123"/>
      <c r="AE1534" s="123"/>
      <c r="AF1534" s="123"/>
      <c r="AG1534" s="123"/>
      <c r="AH1534" s="123"/>
      <c r="AI1534" s="123"/>
      <c r="AJ1534" s="123"/>
      <c r="AK1534" s="123"/>
      <c r="AL1534" s="123"/>
      <c r="AM1534" s="123"/>
      <c r="AN1534" s="123"/>
      <c r="AO1534" s="123"/>
      <c r="AP1534" s="167"/>
    </row>
    <row r="1535" spans="16:42">
      <c r="P1535" s="123"/>
      <c r="Q1535" s="124"/>
      <c r="R1535" s="123"/>
      <c r="S1535" s="123"/>
      <c r="T1535" s="123"/>
      <c r="U1535" s="123"/>
      <c r="V1535" s="123"/>
      <c r="W1535" s="123"/>
      <c r="X1535" s="123"/>
      <c r="Y1535" s="125"/>
      <c r="Z1535" s="125"/>
      <c r="AA1535" s="123"/>
      <c r="AB1535" s="123"/>
      <c r="AC1535" s="123"/>
      <c r="AD1535" s="123"/>
      <c r="AE1535" s="123"/>
      <c r="AF1535" s="123"/>
      <c r="AG1535" s="123"/>
      <c r="AH1535" s="123"/>
      <c r="AI1535" s="123"/>
      <c r="AJ1535" s="123"/>
      <c r="AK1535" s="123"/>
      <c r="AL1535" s="123"/>
      <c r="AM1535" s="123"/>
      <c r="AN1535" s="123"/>
      <c r="AO1535" s="123"/>
      <c r="AP1535" s="167"/>
    </row>
    <row r="1536" spans="16:42">
      <c r="P1536" s="123"/>
      <c r="Q1536" s="124"/>
      <c r="R1536" s="123"/>
      <c r="S1536" s="123"/>
      <c r="T1536" s="123"/>
      <c r="U1536" s="123"/>
      <c r="V1536" s="123"/>
      <c r="W1536" s="123"/>
      <c r="X1536" s="123"/>
      <c r="Y1536" s="125"/>
      <c r="Z1536" s="125"/>
      <c r="AA1536" s="123"/>
      <c r="AB1536" s="123"/>
      <c r="AC1536" s="123"/>
      <c r="AD1536" s="123"/>
      <c r="AE1536" s="123"/>
      <c r="AF1536" s="123"/>
      <c r="AG1536" s="123"/>
      <c r="AH1536" s="123"/>
      <c r="AI1536" s="123"/>
      <c r="AJ1536" s="123"/>
      <c r="AK1536" s="123"/>
      <c r="AL1536" s="123"/>
      <c r="AM1536" s="123"/>
      <c r="AN1536" s="123"/>
      <c r="AO1536" s="123"/>
      <c r="AP1536" s="167"/>
    </row>
    <row r="1537" spans="16:42">
      <c r="P1537" s="123"/>
      <c r="Q1537" s="124"/>
      <c r="R1537" s="123"/>
      <c r="S1537" s="123"/>
      <c r="T1537" s="123"/>
      <c r="U1537" s="123"/>
      <c r="V1537" s="123"/>
      <c r="W1537" s="123"/>
      <c r="X1537" s="123"/>
      <c r="Y1537" s="125"/>
      <c r="Z1537" s="125"/>
      <c r="AA1537" s="123"/>
      <c r="AB1537" s="123"/>
      <c r="AC1537" s="123"/>
      <c r="AD1537" s="123"/>
      <c r="AE1537" s="123"/>
      <c r="AF1537" s="123"/>
      <c r="AG1537" s="123"/>
      <c r="AH1537" s="123"/>
      <c r="AI1537" s="123"/>
      <c r="AJ1537" s="123"/>
      <c r="AK1537" s="123"/>
      <c r="AL1537" s="123"/>
      <c r="AM1537" s="123"/>
      <c r="AN1537" s="123"/>
      <c r="AO1537" s="123"/>
      <c r="AP1537" s="167"/>
    </row>
    <row r="1538" spans="16:42">
      <c r="P1538" s="123"/>
      <c r="Q1538" s="124"/>
      <c r="R1538" s="123"/>
      <c r="S1538" s="123"/>
      <c r="T1538" s="123"/>
      <c r="U1538" s="123"/>
      <c r="V1538" s="123"/>
      <c r="W1538" s="123"/>
      <c r="X1538" s="123"/>
      <c r="Y1538" s="125"/>
      <c r="Z1538" s="125"/>
      <c r="AA1538" s="123"/>
      <c r="AB1538" s="123"/>
      <c r="AC1538" s="123"/>
      <c r="AD1538" s="123"/>
      <c r="AE1538" s="123"/>
      <c r="AF1538" s="123"/>
      <c r="AG1538" s="123"/>
      <c r="AH1538" s="123"/>
      <c r="AI1538" s="123"/>
      <c r="AJ1538" s="123"/>
      <c r="AK1538" s="123"/>
      <c r="AL1538" s="123"/>
      <c r="AM1538" s="123"/>
      <c r="AN1538" s="123"/>
      <c r="AO1538" s="123"/>
      <c r="AP1538" s="167"/>
    </row>
    <row r="1539" spans="16:42">
      <c r="P1539" s="123"/>
      <c r="Q1539" s="124"/>
      <c r="R1539" s="123"/>
      <c r="S1539" s="123"/>
      <c r="T1539" s="123"/>
      <c r="U1539" s="123"/>
      <c r="V1539" s="123"/>
      <c r="W1539" s="123"/>
      <c r="X1539" s="123"/>
      <c r="Y1539" s="125"/>
      <c r="Z1539" s="125"/>
      <c r="AA1539" s="123"/>
      <c r="AB1539" s="123"/>
      <c r="AC1539" s="123"/>
      <c r="AD1539" s="123"/>
      <c r="AE1539" s="123"/>
      <c r="AF1539" s="123"/>
      <c r="AG1539" s="123"/>
      <c r="AH1539" s="123"/>
      <c r="AI1539" s="123"/>
      <c r="AJ1539" s="123"/>
      <c r="AK1539" s="123"/>
      <c r="AL1539" s="123"/>
      <c r="AM1539" s="123"/>
      <c r="AN1539" s="123"/>
      <c r="AO1539" s="123"/>
      <c r="AP1539" s="167"/>
    </row>
    <row r="1540" spans="16:42">
      <c r="P1540" s="123"/>
      <c r="Q1540" s="124"/>
      <c r="R1540" s="123"/>
      <c r="S1540" s="123"/>
      <c r="T1540" s="123"/>
      <c r="U1540" s="123"/>
      <c r="V1540" s="123"/>
      <c r="W1540" s="123"/>
      <c r="X1540" s="123"/>
      <c r="Y1540" s="125"/>
      <c r="Z1540" s="125"/>
      <c r="AA1540" s="123"/>
      <c r="AB1540" s="123"/>
      <c r="AC1540" s="123"/>
      <c r="AD1540" s="123"/>
      <c r="AE1540" s="123"/>
      <c r="AF1540" s="123"/>
      <c r="AG1540" s="123"/>
      <c r="AH1540" s="123"/>
      <c r="AI1540" s="123"/>
      <c r="AJ1540" s="123"/>
      <c r="AK1540" s="123"/>
      <c r="AL1540" s="123"/>
      <c r="AM1540" s="123"/>
      <c r="AN1540" s="123"/>
      <c r="AO1540" s="123"/>
      <c r="AP1540" s="167"/>
    </row>
    <row r="1541" spans="16:42">
      <c r="P1541" s="123"/>
      <c r="Q1541" s="124"/>
      <c r="R1541" s="123"/>
      <c r="S1541" s="123"/>
      <c r="T1541" s="123"/>
      <c r="U1541" s="123"/>
      <c r="V1541" s="123"/>
      <c r="W1541" s="123"/>
      <c r="X1541" s="123"/>
      <c r="Y1541" s="125"/>
      <c r="Z1541" s="125"/>
      <c r="AA1541" s="123"/>
      <c r="AB1541" s="123"/>
      <c r="AC1541" s="123"/>
      <c r="AD1541" s="123"/>
      <c r="AE1541" s="123"/>
      <c r="AF1541" s="123"/>
      <c r="AG1541" s="123"/>
      <c r="AH1541" s="123"/>
      <c r="AI1541" s="123"/>
      <c r="AJ1541" s="123"/>
      <c r="AK1541" s="123"/>
      <c r="AL1541" s="123"/>
      <c r="AM1541" s="123"/>
      <c r="AN1541" s="123"/>
      <c r="AO1541" s="123"/>
      <c r="AP1541" s="167"/>
    </row>
    <row r="1542" spans="16:42">
      <c r="P1542" s="123"/>
      <c r="Q1542" s="124"/>
      <c r="R1542" s="123"/>
      <c r="S1542" s="123"/>
      <c r="T1542" s="123"/>
      <c r="U1542" s="123"/>
      <c r="V1542" s="123"/>
      <c r="W1542" s="123"/>
      <c r="X1542" s="123"/>
      <c r="Y1542" s="125"/>
      <c r="Z1542" s="125"/>
      <c r="AA1542" s="123"/>
      <c r="AB1542" s="123"/>
      <c r="AC1542" s="123"/>
      <c r="AD1542" s="123"/>
      <c r="AE1542" s="123"/>
      <c r="AF1542" s="123"/>
      <c r="AG1542" s="123"/>
      <c r="AH1542" s="123"/>
      <c r="AI1542" s="123"/>
      <c r="AJ1542" s="123"/>
      <c r="AK1542" s="123"/>
      <c r="AL1542" s="123"/>
      <c r="AM1542" s="123"/>
      <c r="AN1542" s="123"/>
      <c r="AO1542" s="123"/>
      <c r="AP1542" s="167"/>
    </row>
    <row r="1543" spans="16:42">
      <c r="P1543" s="123"/>
      <c r="Q1543" s="124"/>
      <c r="R1543" s="123"/>
      <c r="S1543" s="123"/>
      <c r="T1543" s="123"/>
      <c r="U1543" s="123"/>
      <c r="V1543" s="123"/>
      <c r="W1543" s="123"/>
      <c r="X1543" s="123"/>
      <c r="Y1543" s="125"/>
      <c r="Z1543" s="125"/>
      <c r="AA1543" s="123"/>
      <c r="AB1543" s="123"/>
      <c r="AC1543" s="123"/>
      <c r="AD1543" s="123"/>
      <c r="AE1543" s="123"/>
      <c r="AF1543" s="123"/>
      <c r="AG1543" s="123"/>
      <c r="AH1543" s="123"/>
      <c r="AI1543" s="123"/>
      <c r="AJ1543" s="123"/>
      <c r="AK1543" s="123"/>
      <c r="AL1543" s="123"/>
      <c r="AM1543" s="123"/>
      <c r="AN1543" s="123"/>
      <c r="AO1543" s="123"/>
      <c r="AP1543" s="167"/>
    </row>
    <row r="1544" spans="16:42">
      <c r="P1544" s="123"/>
      <c r="Q1544" s="124"/>
      <c r="R1544" s="123"/>
      <c r="S1544" s="123"/>
      <c r="T1544" s="123"/>
      <c r="U1544" s="123"/>
      <c r="V1544" s="123"/>
      <c r="W1544" s="123"/>
      <c r="X1544" s="123"/>
      <c r="Y1544" s="125"/>
      <c r="Z1544" s="125"/>
      <c r="AA1544" s="123"/>
      <c r="AB1544" s="123"/>
      <c r="AC1544" s="123"/>
      <c r="AD1544" s="123"/>
      <c r="AE1544" s="123"/>
      <c r="AF1544" s="123"/>
      <c r="AG1544" s="123"/>
      <c r="AH1544" s="123"/>
      <c r="AI1544" s="123"/>
      <c r="AJ1544" s="123"/>
      <c r="AK1544" s="123"/>
      <c r="AL1544" s="123"/>
      <c r="AM1544" s="123"/>
      <c r="AN1544" s="123"/>
      <c r="AO1544" s="123"/>
      <c r="AP1544" s="167"/>
    </row>
    <row r="1545" spans="16:42">
      <c r="P1545" s="123"/>
      <c r="Q1545" s="124"/>
      <c r="R1545" s="123"/>
      <c r="S1545" s="123"/>
      <c r="T1545" s="123"/>
      <c r="U1545" s="123"/>
      <c r="V1545" s="123"/>
      <c r="W1545" s="123"/>
      <c r="X1545" s="123"/>
      <c r="Y1545" s="125"/>
      <c r="Z1545" s="125"/>
      <c r="AA1545" s="123"/>
      <c r="AB1545" s="123"/>
      <c r="AC1545" s="123"/>
      <c r="AD1545" s="123"/>
      <c r="AE1545" s="123"/>
      <c r="AF1545" s="123"/>
      <c r="AG1545" s="123"/>
      <c r="AH1545" s="123"/>
      <c r="AI1545" s="123"/>
      <c r="AJ1545" s="123"/>
      <c r="AK1545" s="123"/>
      <c r="AL1545" s="123"/>
      <c r="AM1545" s="123"/>
      <c r="AN1545" s="123"/>
      <c r="AO1545" s="123"/>
      <c r="AP1545" s="167"/>
    </row>
    <row r="1546" spans="16:42">
      <c r="P1546" s="123"/>
      <c r="Q1546" s="124"/>
      <c r="R1546" s="123"/>
      <c r="S1546" s="123"/>
      <c r="T1546" s="123"/>
      <c r="U1546" s="123"/>
      <c r="V1546" s="123"/>
      <c r="W1546" s="123"/>
      <c r="X1546" s="123"/>
      <c r="Y1546" s="125"/>
      <c r="Z1546" s="125"/>
      <c r="AA1546" s="123"/>
      <c r="AB1546" s="123"/>
      <c r="AC1546" s="123"/>
      <c r="AD1546" s="123"/>
      <c r="AE1546" s="123"/>
      <c r="AF1546" s="123"/>
      <c r="AG1546" s="123"/>
      <c r="AH1546" s="123"/>
      <c r="AI1546" s="123"/>
      <c r="AJ1546" s="123"/>
      <c r="AK1546" s="123"/>
      <c r="AL1546" s="123"/>
      <c r="AM1546" s="123"/>
      <c r="AN1546" s="123"/>
      <c r="AO1546" s="123"/>
      <c r="AP1546" s="167"/>
    </row>
    <row r="1547" spans="16:42">
      <c r="P1547" s="123"/>
      <c r="Q1547" s="124"/>
      <c r="R1547" s="123"/>
      <c r="S1547" s="123"/>
      <c r="T1547" s="123"/>
      <c r="U1547" s="123"/>
      <c r="V1547" s="123"/>
      <c r="W1547" s="123"/>
      <c r="X1547" s="123"/>
      <c r="Y1547" s="125"/>
      <c r="Z1547" s="125"/>
      <c r="AA1547" s="123"/>
      <c r="AB1547" s="123"/>
      <c r="AC1547" s="123"/>
      <c r="AD1547" s="123"/>
      <c r="AE1547" s="123"/>
      <c r="AF1547" s="123"/>
      <c r="AG1547" s="123"/>
      <c r="AH1547" s="123"/>
      <c r="AI1547" s="123"/>
      <c r="AJ1547" s="123"/>
      <c r="AK1547" s="123"/>
      <c r="AL1547" s="123"/>
      <c r="AM1547" s="123"/>
      <c r="AN1547" s="123"/>
      <c r="AO1547" s="123"/>
      <c r="AP1547" s="167"/>
    </row>
    <row r="1548" spans="16:42">
      <c r="P1548" s="123"/>
      <c r="Q1548" s="124"/>
      <c r="R1548" s="123"/>
      <c r="S1548" s="123"/>
      <c r="T1548" s="123"/>
      <c r="U1548" s="123"/>
      <c r="V1548" s="123"/>
      <c r="W1548" s="123"/>
      <c r="X1548" s="123"/>
      <c r="Y1548" s="125"/>
      <c r="Z1548" s="125"/>
      <c r="AA1548" s="123"/>
      <c r="AB1548" s="123"/>
      <c r="AC1548" s="123"/>
      <c r="AD1548" s="123"/>
      <c r="AE1548" s="123"/>
      <c r="AF1548" s="123"/>
      <c r="AG1548" s="123"/>
      <c r="AH1548" s="123"/>
      <c r="AI1548" s="123"/>
      <c r="AJ1548" s="123"/>
      <c r="AK1548" s="123"/>
      <c r="AL1548" s="123"/>
      <c r="AM1548" s="123"/>
      <c r="AN1548" s="123"/>
      <c r="AO1548" s="123"/>
      <c r="AP1548" s="167"/>
    </row>
    <row r="1549" spans="16:42">
      <c r="P1549" s="123"/>
      <c r="Q1549" s="124"/>
      <c r="R1549" s="123"/>
      <c r="S1549" s="123"/>
      <c r="T1549" s="123"/>
      <c r="U1549" s="123"/>
      <c r="V1549" s="123"/>
      <c r="W1549" s="123"/>
      <c r="X1549" s="123"/>
      <c r="Y1549" s="125"/>
      <c r="Z1549" s="125"/>
      <c r="AA1549" s="123"/>
      <c r="AB1549" s="123"/>
      <c r="AC1549" s="123"/>
      <c r="AD1549" s="123"/>
      <c r="AE1549" s="123"/>
      <c r="AF1549" s="123"/>
      <c r="AG1549" s="123"/>
      <c r="AH1549" s="123"/>
      <c r="AI1549" s="123"/>
      <c r="AJ1549" s="123"/>
      <c r="AK1549" s="123"/>
      <c r="AL1549" s="123"/>
      <c r="AM1549" s="123"/>
      <c r="AN1549" s="123"/>
      <c r="AO1549" s="123"/>
      <c r="AP1549" s="167"/>
    </row>
    <row r="1550" spans="16:42">
      <c r="P1550" s="123"/>
      <c r="Q1550" s="124"/>
      <c r="R1550" s="123"/>
      <c r="S1550" s="123"/>
      <c r="T1550" s="123"/>
      <c r="U1550" s="123"/>
      <c r="V1550" s="123"/>
      <c r="W1550" s="123"/>
      <c r="X1550" s="123"/>
      <c r="Y1550" s="125"/>
      <c r="Z1550" s="125"/>
      <c r="AA1550" s="123"/>
      <c r="AB1550" s="123"/>
      <c r="AC1550" s="123"/>
      <c r="AD1550" s="123"/>
      <c r="AE1550" s="123"/>
      <c r="AF1550" s="123"/>
      <c r="AG1550" s="123"/>
      <c r="AH1550" s="123"/>
      <c r="AI1550" s="123"/>
      <c r="AJ1550" s="123"/>
      <c r="AK1550" s="123"/>
      <c r="AL1550" s="123"/>
      <c r="AM1550" s="123"/>
      <c r="AN1550" s="123"/>
      <c r="AO1550" s="123"/>
      <c r="AP1550" s="167"/>
    </row>
    <row r="1551" spans="16:42">
      <c r="P1551" s="123"/>
      <c r="Q1551" s="124"/>
      <c r="R1551" s="123"/>
      <c r="S1551" s="123"/>
      <c r="T1551" s="123"/>
      <c r="U1551" s="123"/>
      <c r="V1551" s="123"/>
      <c r="W1551" s="123"/>
      <c r="X1551" s="123"/>
      <c r="Y1551" s="125"/>
      <c r="Z1551" s="125"/>
      <c r="AA1551" s="123"/>
      <c r="AB1551" s="123"/>
      <c r="AC1551" s="123"/>
      <c r="AD1551" s="123"/>
      <c r="AE1551" s="123"/>
      <c r="AF1551" s="123"/>
      <c r="AG1551" s="123"/>
      <c r="AH1551" s="123"/>
      <c r="AI1551" s="123"/>
      <c r="AJ1551" s="123"/>
      <c r="AK1551" s="123"/>
      <c r="AL1551" s="123"/>
      <c r="AM1551" s="123"/>
      <c r="AN1551" s="123"/>
      <c r="AO1551" s="123"/>
      <c r="AP1551" s="167"/>
    </row>
    <row r="1552" spans="16:42">
      <c r="P1552" s="123"/>
      <c r="Q1552" s="124"/>
      <c r="R1552" s="123"/>
      <c r="S1552" s="123"/>
      <c r="T1552" s="123"/>
      <c r="U1552" s="123"/>
      <c r="V1552" s="123"/>
      <c r="W1552" s="123"/>
      <c r="X1552" s="123"/>
      <c r="Y1552" s="125"/>
      <c r="Z1552" s="125"/>
      <c r="AA1552" s="123"/>
      <c r="AB1552" s="123"/>
      <c r="AC1552" s="123"/>
      <c r="AD1552" s="123"/>
      <c r="AE1552" s="123"/>
      <c r="AF1552" s="123"/>
      <c r="AG1552" s="123"/>
      <c r="AH1552" s="123"/>
      <c r="AI1552" s="123"/>
      <c r="AJ1552" s="123"/>
      <c r="AK1552" s="123"/>
      <c r="AL1552" s="123"/>
      <c r="AM1552" s="123"/>
      <c r="AN1552" s="123"/>
      <c r="AO1552" s="123"/>
      <c r="AP1552" s="167"/>
    </row>
    <row r="1553" spans="16:42">
      <c r="P1553" s="123"/>
      <c r="Q1553" s="124"/>
      <c r="R1553" s="123"/>
      <c r="S1553" s="123"/>
      <c r="T1553" s="123"/>
      <c r="U1553" s="123"/>
      <c r="V1553" s="123"/>
      <c r="W1553" s="123"/>
      <c r="X1553" s="123"/>
      <c r="Y1553" s="125"/>
      <c r="Z1553" s="125"/>
      <c r="AA1553" s="123"/>
      <c r="AB1553" s="123"/>
      <c r="AC1553" s="123"/>
      <c r="AD1553" s="123"/>
      <c r="AE1553" s="123"/>
      <c r="AF1553" s="123"/>
      <c r="AG1553" s="123"/>
      <c r="AH1553" s="123"/>
      <c r="AI1553" s="123"/>
      <c r="AJ1553" s="123"/>
      <c r="AK1553" s="123"/>
      <c r="AL1553" s="123"/>
      <c r="AM1553" s="123"/>
      <c r="AN1553" s="123"/>
      <c r="AO1553" s="123"/>
      <c r="AP1553" s="167"/>
    </row>
    <row r="1554" spans="16:42">
      <c r="P1554" s="123"/>
      <c r="Q1554" s="124"/>
      <c r="R1554" s="123"/>
      <c r="S1554" s="123"/>
      <c r="T1554" s="123"/>
      <c r="U1554" s="123"/>
      <c r="V1554" s="123"/>
      <c r="W1554" s="123"/>
      <c r="X1554" s="123"/>
      <c r="Y1554" s="125"/>
      <c r="Z1554" s="125"/>
      <c r="AA1554" s="123"/>
      <c r="AB1554" s="123"/>
      <c r="AC1554" s="123"/>
      <c r="AD1554" s="123"/>
      <c r="AE1554" s="123"/>
      <c r="AF1554" s="123"/>
      <c r="AG1554" s="123"/>
      <c r="AH1554" s="123"/>
      <c r="AI1554" s="123"/>
      <c r="AJ1554" s="123"/>
      <c r="AK1554" s="123"/>
      <c r="AL1554" s="123"/>
      <c r="AM1554" s="123"/>
      <c r="AN1554" s="123"/>
      <c r="AO1554" s="123"/>
      <c r="AP1554" s="167"/>
    </row>
    <row r="1555" spans="16:42">
      <c r="P1555" s="123"/>
      <c r="Q1555" s="124"/>
      <c r="R1555" s="123"/>
      <c r="S1555" s="123"/>
      <c r="T1555" s="123"/>
      <c r="U1555" s="123"/>
      <c r="V1555" s="123"/>
      <c r="W1555" s="123"/>
      <c r="X1555" s="123"/>
      <c r="Y1555" s="125"/>
      <c r="Z1555" s="125"/>
      <c r="AA1555" s="123"/>
      <c r="AB1555" s="123"/>
      <c r="AC1555" s="123"/>
      <c r="AD1555" s="123"/>
      <c r="AE1555" s="123"/>
      <c r="AF1555" s="123"/>
      <c r="AG1555" s="123"/>
      <c r="AH1555" s="123"/>
      <c r="AI1555" s="123"/>
      <c r="AJ1555" s="123"/>
      <c r="AK1555" s="123"/>
      <c r="AL1555" s="123"/>
      <c r="AM1555" s="123"/>
      <c r="AN1555" s="123"/>
      <c r="AO1555" s="123"/>
      <c r="AP1555" s="167"/>
    </row>
    <row r="1556" spans="16:42">
      <c r="P1556" s="123"/>
      <c r="Q1556" s="124"/>
      <c r="R1556" s="123"/>
      <c r="S1556" s="123"/>
      <c r="T1556" s="123"/>
      <c r="U1556" s="123"/>
      <c r="V1556" s="123"/>
      <c r="W1556" s="123"/>
      <c r="X1556" s="123"/>
      <c r="Y1556" s="125"/>
      <c r="Z1556" s="125"/>
      <c r="AA1556" s="123"/>
      <c r="AB1556" s="123"/>
      <c r="AC1556" s="123"/>
      <c r="AD1556" s="123"/>
      <c r="AE1556" s="123"/>
      <c r="AF1556" s="123"/>
      <c r="AG1556" s="123"/>
      <c r="AH1556" s="123"/>
      <c r="AI1556" s="123"/>
      <c r="AJ1556" s="123"/>
      <c r="AK1556" s="123"/>
      <c r="AL1556" s="123"/>
      <c r="AM1556" s="123"/>
      <c r="AN1556" s="123"/>
      <c r="AO1556" s="123"/>
      <c r="AP1556" s="167"/>
    </row>
    <row r="1557" spans="16:42">
      <c r="P1557" s="123"/>
      <c r="Q1557" s="124"/>
      <c r="R1557" s="123"/>
      <c r="S1557" s="123"/>
      <c r="T1557" s="123"/>
      <c r="U1557" s="123"/>
      <c r="V1557" s="123"/>
      <c r="W1557" s="123"/>
      <c r="X1557" s="123"/>
      <c r="Y1557" s="125"/>
      <c r="Z1557" s="125"/>
      <c r="AA1557" s="123"/>
      <c r="AB1557" s="123"/>
      <c r="AC1557" s="123"/>
      <c r="AD1557" s="123"/>
      <c r="AE1557" s="123"/>
      <c r="AF1557" s="123"/>
      <c r="AG1557" s="123"/>
      <c r="AH1557" s="123"/>
      <c r="AI1557" s="123"/>
      <c r="AJ1557" s="123"/>
      <c r="AK1557" s="123"/>
      <c r="AL1557" s="123"/>
      <c r="AM1557" s="123"/>
      <c r="AN1557" s="123"/>
      <c r="AO1557" s="123"/>
      <c r="AP1557" s="167"/>
    </row>
    <row r="1558" spans="16:42">
      <c r="P1558" s="123"/>
      <c r="Q1558" s="124"/>
      <c r="R1558" s="123"/>
      <c r="S1558" s="123"/>
      <c r="T1558" s="123"/>
      <c r="U1558" s="123"/>
      <c r="V1558" s="123"/>
      <c r="W1558" s="123"/>
      <c r="X1558" s="123"/>
      <c r="Y1558" s="125"/>
      <c r="Z1558" s="125"/>
      <c r="AA1558" s="123"/>
      <c r="AB1558" s="123"/>
      <c r="AC1558" s="123"/>
      <c r="AD1558" s="123"/>
      <c r="AE1558" s="123"/>
      <c r="AF1558" s="123"/>
      <c r="AG1558" s="123"/>
      <c r="AH1558" s="123"/>
      <c r="AI1558" s="123"/>
      <c r="AJ1558" s="123"/>
      <c r="AK1558" s="123"/>
      <c r="AL1558" s="123"/>
      <c r="AM1558" s="123"/>
      <c r="AN1558" s="123"/>
      <c r="AO1558" s="123"/>
      <c r="AP1558" s="167"/>
    </row>
    <row r="1559" spans="16:42">
      <c r="P1559" s="123"/>
      <c r="Q1559" s="124"/>
      <c r="R1559" s="123"/>
      <c r="S1559" s="123"/>
      <c r="T1559" s="123"/>
      <c r="U1559" s="123"/>
      <c r="V1559" s="123"/>
      <c r="W1559" s="123"/>
      <c r="X1559" s="123"/>
      <c r="Y1559" s="125"/>
      <c r="Z1559" s="125"/>
      <c r="AA1559" s="123"/>
      <c r="AB1559" s="123"/>
      <c r="AC1559" s="123"/>
      <c r="AD1559" s="123"/>
      <c r="AE1559" s="123"/>
      <c r="AF1559" s="123"/>
      <c r="AG1559" s="123"/>
      <c r="AH1559" s="123"/>
      <c r="AI1559" s="123"/>
      <c r="AJ1559" s="123"/>
      <c r="AK1559" s="123"/>
      <c r="AL1559" s="123"/>
      <c r="AM1559" s="123"/>
      <c r="AN1559" s="123"/>
      <c r="AO1559" s="123"/>
      <c r="AP1559" s="167"/>
    </row>
    <row r="1560" spans="16:42">
      <c r="P1560" s="123"/>
      <c r="Q1560" s="124"/>
      <c r="R1560" s="123"/>
      <c r="S1560" s="123"/>
      <c r="T1560" s="123"/>
      <c r="U1560" s="123"/>
      <c r="V1560" s="123"/>
      <c r="W1560" s="123"/>
      <c r="X1560" s="123"/>
      <c r="Y1560" s="125"/>
      <c r="Z1560" s="125"/>
      <c r="AA1560" s="123"/>
      <c r="AB1560" s="123"/>
      <c r="AC1560" s="123"/>
      <c r="AD1560" s="123"/>
      <c r="AE1560" s="123"/>
      <c r="AF1560" s="123"/>
      <c r="AG1560" s="123"/>
      <c r="AH1560" s="123"/>
      <c r="AI1560" s="123"/>
      <c r="AJ1560" s="123"/>
      <c r="AK1560" s="123"/>
      <c r="AL1560" s="123"/>
      <c r="AM1560" s="123"/>
      <c r="AN1560" s="123"/>
      <c r="AO1560" s="123"/>
      <c r="AP1560" s="167"/>
    </row>
    <row r="1561" spans="16:42">
      <c r="P1561" s="123"/>
      <c r="Q1561" s="124"/>
      <c r="R1561" s="123"/>
      <c r="S1561" s="123"/>
      <c r="T1561" s="123"/>
      <c r="U1561" s="123"/>
      <c r="V1561" s="123"/>
      <c r="W1561" s="123"/>
      <c r="X1561" s="123"/>
      <c r="Y1561" s="125"/>
      <c r="Z1561" s="125"/>
      <c r="AA1561" s="123"/>
      <c r="AB1561" s="123"/>
      <c r="AC1561" s="123"/>
      <c r="AD1561" s="123"/>
      <c r="AE1561" s="123"/>
      <c r="AF1561" s="123"/>
      <c r="AG1561" s="123"/>
      <c r="AH1561" s="123"/>
      <c r="AI1561" s="123"/>
      <c r="AJ1561" s="123"/>
      <c r="AK1561" s="123"/>
      <c r="AL1561" s="123"/>
      <c r="AM1561" s="123"/>
      <c r="AN1561" s="123"/>
      <c r="AO1561" s="123"/>
      <c r="AP1561" s="167"/>
    </row>
    <row r="1562" spans="16:42">
      <c r="P1562" s="123"/>
      <c r="Q1562" s="124"/>
      <c r="R1562" s="123"/>
      <c r="S1562" s="123"/>
      <c r="T1562" s="123"/>
      <c r="U1562" s="123"/>
      <c r="V1562" s="123"/>
      <c r="W1562" s="123"/>
      <c r="X1562" s="123"/>
      <c r="Y1562" s="125"/>
      <c r="Z1562" s="125"/>
      <c r="AA1562" s="123"/>
      <c r="AB1562" s="123"/>
      <c r="AC1562" s="123"/>
      <c r="AD1562" s="123"/>
      <c r="AE1562" s="123"/>
      <c r="AF1562" s="123"/>
      <c r="AG1562" s="123"/>
      <c r="AH1562" s="123"/>
      <c r="AI1562" s="123"/>
      <c r="AJ1562" s="123"/>
      <c r="AK1562" s="123"/>
      <c r="AL1562" s="123"/>
      <c r="AM1562" s="123"/>
      <c r="AN1562" s="123"/>
      <c r="AO1562" s="123"/>
      <c r="AP1562" s="167"/>
    </row>
    <row r="1563" spans="16:42">
      <c r="P1563" s="123"/>
      <c r="Q1563" s="124"/>
      <c r="R1563" s="123"/>
      <c r="S1563" s="123"/>
      <c r="T1563" s="123"/>
      <c r="U1563" s="123"/>
      <c r="V1563" s="123"/>
      <c r="W1563" s="123"/>
      <c r="X1563" s="123"/>
      <c r="Y1563" s="125"/>
      <c r="Z1563" s="125"/>
      <c r="AA1563" s="123"/>
      <c r="AB1563" s="123"/>
      <c r="AC1563" s="123"/>
      <c r="AD1563" s="123"/>
      <c r="AE1563" s="123"/>
      <c r="AF1563" s="123"/>
      <c r="AG1563" s="123"/>
      <c r="AH1563" s="123"/>
      <c r="AI1563" s="123"/>
      <c r="AJ1563" s="123"/>
      <c r="AK1563" s="123"/>
      <c r="AL1563" s="123"/>
      <c r="AM1563" s="123"/>
      <c r="AN1563" s="123"/>
      <c r="AO1563" s="123"/>
      <c r="AP1563" s="167"/>
    </row>
    <row r="1564" spans="16:42">
      <c r="P1564" s="123"/>
      <c r="Q1564" s="124"/>
      <c r="R1564" s="123"/>
      <c r="S1564" s="123"/>
      <c r="T1564" s="123"/>
      <c r="U1564" s="123"/>
      <c r="V1564" s="123"/>
      <c r="W1564" s="123"/>
      <c r="X1564" s="123"/>
      <c r="Y1564" s="125"/>
      <c r="Z1564" s="125"/>
      <c r="AA1564" s="123"/>
      <c r="AB1564" s="123"/>
      <c r="AC1564" s="123"/>
      <c r="AD1564" s="123"/>
      <c r="AE1564" s="123"/>
      <c r="AF1564" s="123"/>
      <c r="AG1564" s="123"/>
      <c r="AH1564" s="123"/>
      <c r="AI1564" s="123"/>
      <c r="AJ1564" s="123"/>
      <c r="AK1564" s="123"/>
      <c r="AL1564" s="123"/>
      <c r="AM1564" s="123"/>
      <c r="AN1564" s="123"/>
      <c r="AO1564" s="123"/>
      <c r="AP1564" s="167"/>
    </row>
    <row r="1565" spans="16:42">
      <c r="P1565" s="123"/>
      <c r="Q1565" s="124"/>
      <c r="R1565" s="123"/>
      <c r="S1565" s="123"/>
      <c r="T1565" s="123"/>
      <c r="U1565" s="123"/>
      <c r="V1565" s="123"/>
      <c r="W1565" s="123"/>
      <c r="X1565" s="123"/>
      <c r="Y1565" s="125"/>
      <c r="Z1565" s="125"/>
      <c r="AA1565" s="123"/>
      <c r="AB1565" s="123"/>
      <c r="AC1565" s="123"/>
      <c r="AD1565" s="123"/>
      <c r="AE1565" s="123"/>
      <c r="AF1565" s="123"/>
      <c r="AG1565" s="123"/>
      <c r="AH1565" s="123"/>
      <c r="AI1565" s="123"/>
      <c r="AJ1565" s="123"/>
      <c r="AK1565" s="123"/>
      <c r="AL1565" s="123"/>
      <c r="AM1565" s="123"/>
      <c r="AN1565" s="123"/>
      <c r="AO1565" s="123"/>
      <c r="AP1565" s="167"/>
    </row>
    <row r="1566" spans="16:42">
      <c r="P1566" s="123"/>
      <c r="Q1566" s="124"/>
      <c r="R1566" s="123"/>
      <c r="S1566" s="123"/>
      <c r="T1566" s="123"/>
      <c r="U1566" s="123"/>
      <c r="V1566" s="123"/>
      <c r="W1566" s="123"/>
      <c r="X1566" s="123"/>
      <c r="Y1566" s="125"/>
      <c r="Z1566" s="125"/>
      <c r="AA1566" s="123"/>
      <c r="AB1566" s="123"/>
      <c r="AC1566" s="123"/>
      <c r="AD1566" s="123"/>
      <c r="AE1566" s="123"/>
      <c r="AF1566" s="123"/>
      <c r="AG1566" s="123"/>
      <c r="AH1566" s="123"/>
      <c r="AI1566" s="123"/>
      <c r="AJ1566" s="123"/>
      <c r="AK1566" s="123"/>
      <c r="AL1566" s="123"/>
      <c r="AM1566" s="123"/>
      <c r="AN1566" s="123"/>
      <c r="AO1566" s="123"/>
      <c r="AP1566" s="167"/>
    </row>
    <row r="1567" spans="16:42">
      <c r="P1567" s="123"/>
      <c r="Q1567" s="124"/>
      <c r="R1567" s="123"/>
      <c r="S1567" s="123"/>
      <c r="T1567" s="123"/>
      <c r="U1567" s="123"/>
      <c r="V1567" s="123"/>
      <c r="W1567" s="123"/>
      <c r="X1567" s="123"/>
      <c r="Y1567" s="125"/>
      <c r="Z1567" s="125"/>
      <c r="AA1567" s="123"/>
      <c r="AB1567" s="123"/>
      <c r="AC1567" s="123"/>
      <c r="AD1567" s="123"/>
      <c r="AE1567" s="123"/>
      <c r="AF1567" s="123"/>
      <c r="AG1567" s="123"/>
      <c r="AH1567" s="123"/>
      <c r="AI1567" s="123"/>
      <c r="AJ1567" s="123"/>
      <c r="AK1567" s="123"/>
      <c r="AL1567" s="123"/>
      <c r="AM1567" s="123"/>
      <c r="AN1567" s="123"/>
      <c r="AO1567" s="123"/>
      <c r="AP1567" s="167"/>
    </row>
    <row r="1568" spans="16:42">
      <c r="P1568" s="123"/>
      <c r="Q1568" s="124"/>
      <c r="R1568" s="123"/>
      <c r="S1568" s="123"/>
      <c r="T1568" s="123"/>
      <c r="U1568" s="123"/>
      <c r="V1568" s="123"/>
      <c r="W1568" s="123"/>
      <c r="X1568" s="123"/>
      <c r="Y1568" s="125"/>
      <c r="Z1568" s="125"/>
      <c r="AA1568" s="123"/>
      <c r="AB1568" s="123"/>
      <c r="AC1568" s="123"/>
      <c r="AD1568" s="123"/>
      <c r="AE1568" s="123"/>
      <c r="AF1568" s="123"/>
      <c r="AG1568" s="123"/>
      <c r="AH1568" s="123"/>
      <c r="AI1568" s="123"/>
      <c r="AJ1568" s="123"/>
      <c r="AK1568" s="123"/>
      <c r="AL1568" s="123"/>
      <c r="AM1568" s="123"/>
      <c r="AN1568" s="123"/>
      <c r="AO1568" s="123"/>
      <c r="AP1568" s="167"/>
    </row>
    <row r="1569" spans="16:42">
      <c r="P1569" s="123"/>
      <c r="Q1569" s="124"/>
      <c r="R1569" s="123"/>
      <c r="S1569" s="123"/>
      <c r="T1569" s="123"/>
      <c r="U1569" s="123"/>
      <c r="V1569" s="123"/>
      <c r="W1569" s="123"/>
      <c r="X1569" s="123"/>
      <c r="Y1569" s="125"/>
      <c r="Z1569" s="125"/>
      <c r="AA1569" s="123"/>
      <c r="AB1569" s="123"/>
      <c r="AC1569" s="123"/>
      <c r="AD1569" s="123"/>
      <c r="AE1569" s="123"/>
      <c r="AF1569" s="123"/>
      <c r="AG1569" s="123"/>
      <c r="AH1569" s="123"/>
      <c r="AI1569" s="123"/>
      <c r="AJ1569" s="123"/>
      <c r="AK1569" s="123"/>
      <c r="AL1569" s="123"/>
      <c r="AM1569" s="123"/>
      <c r="AN1569" s="123"/>
      <c r="AO1569" s="123"/>
      <c r="AP1569" s="167"/>
    </row>
    <row r="1570" spans="16:42">
      <c r="P1570" s="123"/>
      <c r="Q1570" s="124"/>
      <c r="R1570" s="123"/>
      <c r="S1570" s="123"/>
      <c r="T1570" s="123"/>
      <c r="U1570" s="123"/>
      <c r="V1570" s="123"/>
      <c r="W1570" s="123"/>
      <c r="X1570" s="123"/>
      <c r="Y1570" s="125"/>
      <c r="Z1570" s="125"/>
      <c r="AA1570" s="123"/>
      <c r="AB1570" s="123"/>
      <c r="AC1570" s="123"/>
      <c r="AD1570" s="123"/>
      <c r="AE1570" s="123"/>
      <c r="AF1570" s="123"/>
      <c r="AG1570" s="123"/>
      <c r="AH1570" s="123"/>
      <c r="AI1570" s="123"/>
      <c r="AJ1570" s="123"/>
      <c r="AK1570" s="123"/>
      <c r="AL1570" s="123"/>
      <c r="AM1570" s="123"/>
      <c r="AN1570" s="123"/>
      <c r="AO1570" s="123"/>
      <c r="AP1570" s="167"/>
    </row>
    <row r="1571" spans="16:42">
      <c r="P1571" s="123"/>
      <c r="Q1571" s="124"/>
      <c r="R1571" s="123"/>
      <c r="S1571" s="123"/>
      <c r="T1571" s="123"/>
      <c r="U1571" s="123"/>
      <c r="V1571" s="123"/>
      <c r="W1571" s="123"/>
      <c r="X1571" s="123"/>
      <c r="Y1571" s="125"/>
      <c r="Z1571" s="125"/>
      <c r="AA1571" s="123"/>
      <c r="AB1571" s="123"/>
      <c r="AC1571" s="123"/>
      <c r="AD1571" s="123"/>
      <c r="AE1571" s="123"/>
      <c r="AF1571" s="123"/>
      <c r="AG1571" s="123"/>
      <c r="AH1571" s="123"/>
      <c r="AI1571" s="123"/>
      <c r="AJ1571" s="123"/>
      <c r="AK1571" s="123"/>
      <c r="AL1571" s="123"/>
      <c r="AM1571" s="123"/>
      <c r="AN1571" s="123"/>
      <c r="AO1571" s="123"/>
      <c r="AP1571" s="167"/>
    </row>
    <row r="1572" spans="16:42">
      <c r="P1572" s="123"/>
      <c r="Q1572" s="124"/>
      <c r="R1572" s="123"/>
      <c r="S1572" s="123"/>
      <c r="T1572" s="123"/>
      <c r="U1572" s="123"/>
      <c r="V1572" s="123"/>
      <c r="W1572" s="123"/>
      <c r="X1572" s="123"/>
      <c r="Y1572" s="125"/>
      <c r="Z1572" s="125"/>
      <c r="AA1572" s="123"/>
      <c r="AB1572" s="123"/>
      <c r="AC1572" s="123"/>
      <c r="AD1572" s="123"/>
      <c r="AE1572" s="123"/>
      <c r="AF1572" s="123"/>
      <c r="AG1572" s="123"/>
      <c r="AH1572" s="123"/>
      <c r="AI1572" s="123"/>
      <c r="AJ1572" s="123"/>
      <c r="AK1572" s="123"/>
      <c r="AL1572" s="123"/>
      <c r="AM1572" s="123"/>
      <c r="AN1572" s="123"/>
      <c r="AO1572" s="123"/>
      <c r="AP1572" s="167"/>
    </row>
    <row r="1573" spans="16:42">
      <c r="P1573" s="123"/>
      <c r="Q1573" s="124"/>
      <c r="R1573" s="123"/>
      <c r="S1573" s="123"/>
      <c r="T1573" s="123"/>
      <c r="U1573" s="123"/>
      <c r="V1573" s="123"/>
      <c r="W1573" s="123"/>
      <c r="X1573" s="123"/>
      <c r="Y1573" s="125"/>
      <c r="Z1573" s="125"/>
      <c r="AA1573" s="123"/>
      <c r="AB1573" s="123"/>
      <c r="AC1573" s="123"/>
      <c r="AD1573" s="123"/>
      <c r="AE1573" s="123"/>
      <c r="AF1573" s="123"/>
      <c r="AG1573" s="123"/>
      <c r="AH1573" s="123"/>
      <c r="AI1573" s="123"/>
      <c r="AJ1573" s="123"/>
      <c r="AK1573" s="123"/>
      <c r="AL1573" s="123"/>
      <c r="AM1573" s="123"/>
      <c r="AN1573" s="123"/>
      <c r="AO1573" s="123"/>
      <c r="AP1573" s="167"/>
    </row>
    <row r="1574" spans="16:42">
      <c r="P1574" s="123"/>
      <c r="Q1574" s="124"/>
      <c r="R1574" s="123"/>
      <c r="S1574" s="123"/>
      <c r="T1574" s="123"/>
      <c r="U1574" s="123"/>
      <c r="V1574" s="123"/>
      <c r="W1574" s="123"/>
      <c r="X1574" s="123"/>
      <c r="Y1574" s="125"/>
      <c r="Z1574" s="125"/>
      <c r="AA1574" s="123"/>
      <c r="AB1574" s="123"/>
      <c r="AC1574" s="123"/>
      <c r="AD1574" s="123"/>
      <c r="AE1574" s="123"/>
      <c r="AF1574" s="123"/>
      <c r="AG1574" s="123"/>
      <c r="AH1574" s="123"/>
      <c r="AI1574" s="123"/>
      <c r="AJ1574" s="123"/>
      <c r="AK1574" s="123"/>
      <c r="AL1574" s="123"/>
      <c r="AM1574" s="123"/>
      <c r="AN1574" s="123"/>
      <c r="AO1574" s="123"/>
      <c r="AP1574" s="167"/>
    </row>
    <row r="1575" spans="16:42">
      <c r="P1575" s="123"/>
      <c r="Q1575" s="124"/>
      <c r="R1575" s="123"/>
      <c r="S1575" s="123"/>
      <c r="T1575" s="123"/>
      <c r="U1575" s="123"/>
      <c r="V1575" s="123"/>
      <c r="W1575" s="123"/>
      <c r="X1575" s="123"/>
      <c r="Y1575" s="125"/>
      <c r="Z1575" s="125"/>
      <c r="AA1575" s="123"/>
      <c r="AB1575" s="123"/>
      <c r="AC1575" s="123"/>
      <c r="AD1575" s="123"/>
      <c r="AE1575" s="123"/>
      <c r="AF1575" s="123"/>
      <c r="AG1575" s="123"/>
      <c r="AH1575" s="123"/>
      <c r="AI1575" s="123"/>
      <c r="AJ1575" s="123"/>
      <c r="AK1575" s="123"/>
      <c r="AL1575" s="123"/>
      <c r="AM1575" s="123"/>
      <c r="AN1575" s="123"/>
      <c r="AO1575" s="123"/>
      <c r="AP1575" s="167"/>
    </row>
    <row r="1576" spans="16:42">
      <c r="P1576" s="123"/>
      <c r="Q1576" s="124"/>
      <c r="R1576" s="123"/>
      <c r="S1576" s="123"/>
      <c r="T1576" s="123"/>
      <c r="U1576" s="123"/>
      <c r="V1576" s="123"/>
      <c r="W1576" s="123"/>
      <c r="X1576" s="123"/>
      <c r="Y1576" s="125"/>
      <c r="Z1576" s="125"/>
      <c r="AA1576" s="123"/>
      <c r="AB1576" s="123"/>
      <c r="AC1576" s="123"/>
      <c r="AD1576" s="123"/>
      <c r="AE1576" s="123"/>
      <c r="AF1576" s="123"/>
      <c r="AG1576" s="123"/>
      <c r="AH1576" s="123"/>
      <c r="AI1576" s="123"/>
      <c r="AJ1576" s="123"/>
      <c r="AK1576" s="123"/>
      <c r="AL1576" s="123"/>
      <c r="AM1576" s="123"/>
      <c r="AN1576" s="123"/>
      <c r="AO1576" s="123"/>
      <c r="AP1576" s="167"/>
    </row>
    <row r="1577" spans="16:42">
      <c r="P1577" s="123"/>
      <c r="Q1577" s="124"/>
      <c r="R1577" s="123"/>
      <c r="S1577" s="123"/>
      <c r="T1577" s="123"/>
      <c r="U1577" s="123"/>
      <c r="V1577" s="123"/>
      <c r="W1577" s="123"/>
      <c r="X1577" s="123"/>
      <c r="Y1577" s="125"/>
      <c r="Z1577" s="125"/>
      <c r="AA1577" s="123"/>
      <c r="AB1577" s="123"/>
      <c r="AC1577" s="123"/>
      <c r="AD1577" s="123"/>
      <c r="AE1577" s="123"/>
      <c r="AF1577" s="123"/>
      <c r="AG1577" s="123"/>
      <c r="AH1577" s="123"/>
      <c r="AI1577" s="123"/>
      <c r="AJ1577" s="123"/>
      <c r="AK1577" s="123"/>
      <c r="AL1577" s="123"/>
      <c r="AM1577" s="123"/>
      <c r="AN1577" s="123"/>
      <c r="AO1577" s="123"/>
      <c r="AP1577" s="167"/>
    </row>
    <row r="1578" spans="16:42">
      <c r="P1578" s="123"/>
      <c r="Q1578" s="124"/>
      <c r="R1578" s="123"/>
      <c r="S1578" s="123"/>
      <c r="T1578" s="123"/>
      <c r="U1578" s="123"/>
      <c r="V1578" s="123"/>
      <c r="W1578" s="123"/>
      <c r="X1578" s="123"/>
      <c r="Y1578" s="125"/>
      <c r="Z1578" s="125"/>
      <c r="AA1578" s="123"/>
      <c r="AB1578" s="123"/>
      <c r="AC1578" s="123"/>
      <c r="AD1578" s="123"/>
      <c r="AE1578" s="123"/>
      <c r="AF1578" s="123"/>
      <c r="AG1578" s="123"/>
      <c r="AH1578" s="123"/>
      <c r="AI1578" s="123"/>
      <c r="AJ1578" s="123"/>
      <c r="AK1578" s="123"/>
      <c r="AL1578" s="123"/>
      <c r="AM1578" s="123"/>
      <c r="AN1578" s="123"/>
      <c r="AO1578" s="123"/>
      <c r="AP1578" s="167"/>
    </row>
    <row r="1579" spans="16:42">
      <c r="P1579" s="123"/>
      <c r="Q1579" s="124"/>
      <c r="R1579" s="123"/>
      <c r="S1579" s="123"/>
      <c r="T1579" s="123"/>
      <c r="U1579" s="123"/>
      <c r="V1579" s="123"/>
      <c r="W1579" s="123"/>
      <c r="X1579" s="123"/>
      <c r="Y1579" s="125"/>
      <c r="Z1579" s="125"/>
      <c r="AA1579" s="123"/>
      <c r="AB1579" s="123"/>
      <c r="AC1579" s="123"/>
      <c r="AD1579" s="123"/>
      <c r="AE1579" s="123"/>
      <c r="AF1579" s="123"/>
      <c r="AG1579" s="123"/>
      <c r="AH1579" s="123"/>
      <c r="AI1579" s="123"/>
      <c r="AJ1579" s="123"/>
      <c r="AK1579" s="123"/>
      <c r="AL1579" s="123"/>
      <c r="AM1579" s="123"/>
      <c r="AN1579" s="123"/>
      <c r="AO1579" s="123"/>
      <c r="AP1579" s="167"/>
    </row>
    <row r="1580" spans="16:42">
      <c r="P1580" s="123"/>
      <c r="Q1580" s="124"/>
      <c r="R1580" s="123"/>
      <c r="S1580" s="123"/>
      <c r="T1580" s="123"/>
      <c r="U1580" s="123"/>
      <c r="V1580" s="123"/>
      <c r="W1580" s="123"/>
      <c r="X1580" s="123"/>
      <c r="Y1580" s="125"/>
      <c r="Z1580" s="125"/>
      <c r="AA1580" s="123"/>
      <c r="AB1580" s="123"/>
      <c r="AC1580" s="123"/>
      <c r="AD1580" s="123"/>
      <c r="AE1580" s="123"/>
      <c r="AF1580" s="123"/>
      <c r="AG1580" s="123"/>
      <c r="AH1580" s="123"/>
      <c r="AI1580" s="123"/>
      <c r="AJ1580" s="123"/>
      <c r="AK1580" s="123"/>
      <c r="AL1580" s="123"/>
      <c r="AM1580" s="123"/>
      <c r="AN1580" s="123"/>
      <c r="AO1580" s="123"/>
      <c r="AP1580" s="167"/>
    </row>
    <row r="1581" spans="16:42">
      <c r="P1581" s="123"/>
      <c r="Q1581" s="124"/>
      <c r="R1581" s="123"/>
      <c r="S1581" s="123"/>
      <c r="T1581" s="123"/>
      <c r="U1581" s="123"/>
      <c r="V1581" s="123"/>
      <c r="W1581" s="123"/>
      <c r="X1581" s="123"/>
      <c r="Y1581" s="125"/>
      <c r="Z1581" s="125"/>
      <c r="AA1581" s="123"/>
      <c r="AB1581" s="123"/>
      <c r="AC1581" s="123"/>
      <c r="AD1581" s="123"/>
      <c r="AE1581" s="123"/>
      <c r="AF1581" s="123"/>
      <c r="AG1581" s="123"/>
      <c r="AH1581" s="123"/>
      <c r="AI1581" s="123"/>
      <c r="AJ1581" s="123"/>
      <c r="AK1581" s="123"/>
      <c r="AL1581" s="123"/>
      <c r="AM1581" s="123"/>
      <c r="AN1581" s="123"/>
      <c r="AO1581" s="123"/>
      <c r="AP1581" s="167"/>
    </row>
    <row r="1582" spans="16:42">
      <c r="P1582" s="123"/>
      <c r="Q1582" s="124"/>
      <c r="R1582" s="123"/>
      <c r="S1582" s="123"/>
      <c r="T1582" s="123"/>
      <c r="U1582" s="123"/>
      <c r="V1582" s="123"/>
      <c r="W1582" s="123"/>
      <c r="X1582" s="123"/>
      <c r="Y1582" s="125"/>
      <c r="Z1582" s="125"/>
      <c r="AA1582" s="123"/>
      <c r="AB1582" s="123"/>
      <c r="AC1582" s="123"/>
      <c r="AD1582" s="123"/>
      <c r="AE1582" s="123"/>
      <c r="AF1582" s="123"/>
      <c r="AG1582" s="123"/>
      <c r="AH1582" s="123"/>
      <c r="AI1582" s="123"/>
      <c r="AJ1582" s="123"/>
      <c r="AK1582" s="123"/>
      <c r="AL1582" s="123"/>
      <c r="AM1582" s="123"/>
      <c r="AN1582" s="123"/>
      <c r="AO1582" s="123"/>
      <c r="AP1582" s="167"/>
    </row>
    <row r="1583" spans="16:42">
      <c r="P1583" s="123"/>
      <c r="Q1583" s="124"/>
      <c r="R1583" s="123"/>
      <c r="S1583" s="123"/>
      <c r="T1583" s="123"/>
      <c r="U1583" s="123"/>
      <c r="V1583" s="123"/>
      <c r="W1583" s="123"/>
      <c r="X1583" s="123"/>
      <c r="Y1583" s="125"/>
      <c r="Z1583" s="125"/>
      <c r="AA1583" s="123"/>
      <c r="AB1583" s="123"/>
      <c r="AC1583" s="123"/>
      <c r="AD1583" s="123"/>
      <c r="AE1583" s="123"/>
      <c r="AF1583" s="123"/>
      <c r="AG1583" s="123"/>
      <c r="AH1583" s="123"/>
      <c r="AI1583" s="123"/>
      <c r="AJ1583" s="123"/>
      <c r="AK1583" s="123"/>
      <c r="AL1583" s="123"/>
      <c r="AM1583" s="123"/>
      <c r="AN1583" s="123"/>
      <c r="AO1583" s="123"/>
      <c r="AP1583" s="167"/>
    </row>
    <row r="1584" spans="16:42">
      <c r="P1584" s="123"/>
      <c r="Q1584" s="124"/>
      <c r="R1584" s="123"/>
      <c r="S1584" s="123"/>
      <c r="T1584" s="123"/>
      <c r="U1584" s="123"/>
      <c r="V1584" s="123"/>
      <c r="W1584" s="123"/>
      <c r="X1584" s="123"/>
      <c r="Y1584" s="125"/>
      <c r="Z1584" s="125"/>
      <c r="AA1584" s="123"/>
      <c r="AB1584" s="123"/>
      <c r="AC1584" s="123"/>
      <c r="AD1584" s="123"/>
      <c r="AE1584" s="123"/>
      <c r="AF1584" s="123"/>
      <c r="AG1584" s="123"/>
      <c r="AH1584" s="123"/>
      <c r="AI1584" s="123"/>
      <c r="AJ1584" s="123"/>
      <c r="AK1584" s="123"/>
      <c r="AL1584" s="123"/>
      <c r="AM1584" s="123"/>
      <c r="AN1584" s="123"/>
      <c r="AO1584" s="123"/>
      <c r="AP1584" s="167"/>
    </row>
    <row r="1585" spans="16:42">
      <c r="P1585" s="123"/>
      <c r="Q1585" s="124"/>
      <c r="R1585" s="123"/>
      <c r="S1585" s="123"/>
      <c r="T1585" s="123"/>
      <c r="U1585" s="123"/>
      <c r="V1585" s="123"/>
      <c r="W1585" s="123"/>
      <c r="X1585" s="123"/>
      <c r="Y1585" s="125"/>
      <c r="Z1585" s="125"/>
      <c r="AA1585" s="123"/>
      <c r="AB1585" s="123"/>
      <c r="AC1585" s="123"/>
      <c r="AD1585" s="123"/>
      <c r="AE1585" s="123"/>
      <c r="AF1585" s="123"/>
      <c r="AG1585" s="123"/>
      <c r="AH1585" s="123"/>
      <c r="AI1585" s="123"/>
      <c r="AJ1585" s="123"/>
      <c r="AK1585" s="123"/>
      <c r="AL1585" s="123"/>
      <c r="AM1585" s="123"/>
      <c r="AN1585" s="123"/>
      <c r="AO1585" s="123"/>
      <c r="AP1585" s="167"/>
    </row>
    <row r="1586" spans="16:42">
      <c r="P1586" s="123"/>
      <c r="Q1586" s="124"/>
      <c r="R1586" s="123"/>
      <c r="S1586" s="123"/>
      <c r="T1586" s="123"/>
      <c r="U1586" s="123"/>
      <c r="V1586" s="123"/>
      <c r="W1586" s="123"/>
      <c r="X1586" s="123"/>
      <c r="Y1586" s="125"/>
      <c r="Z1586" s="125"/>
      <c r="AA1586" s="123"/>
      <c r="AB1586" s="123"/>
      <c r="AC1586" s="123"/>
      <c r="AD1586" s="123"/>
      <c r="AE1586" s="123"/>
      <c r="AF1586" s="123"/>
      <c r="AG1586" s="123"/>
      <c r="AH1586" s="123"/>
      <c r="AI1586" s="123"/>
      <c r="AJ1586" s="123"/>
      <c r="AK1586" s="123"/>
      <c r="AL1586" s="123"/>
      <c r="AM1586" s="123"/>
      <c r="AN1586" s="123"/>
      <c r="AO1586" s="123"/>
      <c r="AP1586" s="167"/>
    </row>
    <row r="1587" spans="16:42">
      <c r="P1587" s="123"/>
      <c r="Q1587" s="124"/>
      <c r="R1587" s="123"/>
      <c r="S1587" s="123"/>
      <c r="T1587" s="123"/>
      <c r="U1587" s="123"/>
      <c r="V1587" s="123"/>
      <c r="W1587" s="123"/>
      <c r="X1587" s="123"/>
      <c r="Y1587" s="125"/>
      <c r="Z1587" s="125"/>
      <c r="AA1587" s="123"/>
      <c r="AB1587" s="123"/>
      <c r="AC1587" s="123"/>
      <c r="AD1587" s="123"/>
      <c r="AE1587" s="123"/>
      <c r="AF1587" s="123"/>
      <c r="AG1587" s="123"/>
      <c r="AH1587" s="123"/>
      <c r="AI1587" s="123"/>
      <c r="AJ1587" s="123"/>
      <c r="AK1587" s="123"/>
      <c r="AL1587" s="123"/>
      <c r="AM1587" s="123"/>
      <c r="AN1587" s="123"/>
      <c r="AO1587" s="123"/>
      <c r="AP1587" s="167"/>
    </row>
    <row r="1588" spans="16:42">
      <c r="P1588" s="123"/>
      <c r="Q1588" s="124"/>
      <c r="R1588" s="123"/>
      <c r="S1588" s="123"/>
      <c r="T1588" s="123"/>
      <c r="U1588" s="123"/>
      <c r="V1588" s="123"/>
      <c r="W1588" s="123"/>
      <c r="X1588" s="123"/>
      <c r="Y1588" s="125"/>
      <c r="Z1588" s="125"/>
      <c r="AA1588" s="123"/>
      <c r="AB1588" s="123"/>
      <c r="AC1588" s="123"/>
      <c r="AD1588" s="123"/>
      <c r="AE1588" s="123"/>
      <c r="AF1588" s="123"/>
      <c r="AG1588" s="123"/>
      <c r="AH1588" s="123"/>
      <c r="AI1588" s="123"/>
      <c r="AJ1588" s="123"/>
      <c r="AK1588" s="123"/>
      <c r="AL1588" s="123"/>
      <c r="AM1588" s="123"/>
      <c r="AN1588" s="123"/>
      <c r="AO1588" s="123"/>
      <c r="AP1588" s="167"/>
    </row>
    <row r="1589" spans="16:42">
      <c r="P1589" s="123"/>
      <c r="Q1589" s="124"/>
      <c r="R1589" s="123"/>
      <c r="S1589" s="123"/>
      <c r="T1589" s="123"/>
      <c r="U1589" s="123"/>
      <c r="V1589" s="123"/>
      <c r="W1589" s="123"/>
      <c r="X1589" s="123"/>
      <c r="Y1589" s="125"/>
      <c r="Z1589" s="125"/>
      <c r="AA1589" s="123"/>
      <c r="AB1589" s="123"/>
      <c r="AC1589" s="123"/>
      <c r="AD1589" s="123"/>
      <c r="AE1589" s="123"/>
      <c r="AF1589" s="123"/>
      <c r="AG1589" s="123"/>
      <c r="AH1589" s="123"/>
      <c r="AI1589" s="123"/>
      <c r="AJ1589" s="123"/>
      <c r="AK1589" s="123"/>
      <c r="AL1589" s="123"/>
      <c r="AM1589" s="123"/>
      <c r="AN1589" s="123"/>
      <c r="AO1589" s="123"/>
      <c r="AP1589" s="167"/>
    </row>
    <row r="1590" spans="16:42">
      <c r="P1590" s="123"/>
      <c r="Q1590" s="124"/>
      <c r="R1590" s="123"/>
      <c r="S1590" s="123"/>
      <c r="T1590" s="123"/>
      <c r="U1590" s="123"/>
      <c r="V1590" s="123"/>
      <c r="W1590" s="123"/>
      <c r="X1590" s="123"/>
      <c r="Y1590" s="125"/>
      <c r="Z1590" s="125"/>
      <c r="AA1590" s="123"/>
      <c r="AB1590" s="123"/>
      <c r="AC1590" s="123"/>
      <c r="AD1590" s="123"/>
      <c r="AE1590" s="123"/>
      <c r="AF1590" s="123"/>
      <c r="AG1590" s="123"/>
      <c r="AH1590" s="123"/>
      <c r="AI1590" s="123"/>
      <c r="AJ1590" s="123"/>
      <c r="AK1590" s="123"/>
      <c r="AL1590" s="123"/>
      <c r="AM1590" s="123"/>
      <c r="AN1590" s="123"/>
      <c r="AO1590" s="123"/>
      <c r="AP1590" s="167"/>
    </row>
    <row r="1591" spans="16:42">
      <c r="P1591" s="123"/>
      <c r="Q1591" s="124"/>
      <c r="R1591" s="123"/>
      <c r="S1591" s="123"/>
      <c r="T1591" s="123"/>
      <c r="U1591" s="123"/>
      <c r="V1591" s="123"/>
      <c r="W1591" s="123"/>
      <c r="X1591" s="123"/>
      <c r="Y1591" s="125"/>
      <c r="Z1591" s="125"/>
      <c r="AA1591" s="123"/>
      <c r="AB1591" s="123"/>
      <c r="AC1591" s="123"/>
      <c r="AD1591" s="123"/>
      <c r="AE1591" s="123"/>
      <c r="AF1591" s="123"/>
      <c r="AG1591" s="123"/>
      <c r="AH1591" s="123"/>
      <c r="AI1591" s="123"/>
      <c r="AJ1591" s="123"/>
      <c r="AK1591" s="123"/>
      <c r="AL1591" s="123"/>
      <c r="AM1591" s="123"/>
      <c r="AN1591" s="123"/>
      <c r="AO1591" s="123"/>
      <c r="AP1591" s="167"/>
    </row>
    <row r="1592" spans="16:42">
      <c r="P1592" s="123"/>
      <c r="Q1592" s="124"/>
      <c r="R1592" s="123"/>
      <c r="S1592" s="123"/>
      <c r="T1592" s="123"/>
      <c r="U1592" s="123"/>
      <c r="V1592" s="123"/>
      <c r="W1592" s="123"/>
      <c r="X1592" s="123"/>
      <c r="Y1592" s="125"/>
      <c r="Z1592" s="125"/>
      <c r="AA1592" s="123"/>
      <c r="AB1592" s="123"/>
      <c r="AC1592" s="123"/>
      <c r="AD1592" s="123"/>
      <c r="AE1592" s="123"/>
      <c r="AF1592" s="123"/>
      <c r="AG1592" s="123"/>
      <c r="AH1592" s="123"/>
      <c r="AI1592" s="123"/>
      <c r="AJ1592" s="123"/>
      <c r="AK1592" s="123"/>
      <c r="AL1592" s="123"/>
      <c r="AM1592" s="123"/>
      <c r="AN1592" s="123"/>
      <c r="AO1592" s="123"/>
      <c r="AP1592" s="167"/>
    </row>
    <row r="1593" spans="16:42">
      <c r="P1593" s="123"/>
      <c r="Q1593" s="124"/>
      <c r="R1593" s="123"/>
      <c r="S1593" s="123"/>
      <c r="T1593" s="123"/>
      <c r="U1593" s="123"/>
      <c r="V1593" s="123"/>
      <c r="W1593" s="123"/>
      <c r="X1593" s="123"/>
      <c r="Y1593" s="125"/>
      <c r="Z1593" s="125"/>
      <c r="AA1593" s="123"/>
      <c r="AB1593" s="123"/>
      <c r="AC1593" s="123"/>
      <c r="AD1593" s="123"/>
      <c r="AE1593" s="123"/>
      <c r="AF1593" s="123"/>
      <c r="AG1593" s="123"/>
      <c r="AH1593" s="123"/>
      <c r="AI1593" s="123"/>
      <c r="AJ1593" s="123"/>
      <c r="AK1593" s="123"/>
      <c r="AL1593" s="123"/>
      <c r="AM1593" s="123"/>
      <c r="AN1593" s="123"/>
      <c r="AO1593" s="123"/>
      <c r="AP1593" s="167"/>
    </row>
    <row r="1594" spans="16:42">
      <c r="P1594" s="123"/>
      <c r="Q1594" s="124"/>
      <c r="R1594" s="123"/>
      <c r="S1594" s="123"/>
      <c r="T1594" s="123"/>
      <c r="U1594" s="123"/>
      <c r="V1594" s="123"/>
      <c r="W1594" s="123"/>
      <c r="X1594" s="123"/>
      <c r="Y1594" s="125"/>
      <c r="Z1594" s="125"/>
      <c r="AA1594" s="123"/>
      <c r="AB1594" s="123"/>
      <c r="AC1594" s="123"/>
      <c r="AD1594" s="123"/>
      <c r="AE1594" s="123"/>
      <c r="AF1594" s="123"/>
      <c r="AG1594" s="123"/>
      <c r="AH1594" s="123"/>
      <c r="AI1594" s="123"/>
      <c r="AJ1594" s="123"/>
      <c r="AK1594" s="123"/>
      <c r="AL1594" s="123"/>
      <c r="AM1594" s="123"/>
      <c r="AN1594" s="123"/>
      <c r="AO1594" s="123"/>
      <c r="AP1594" s="167"/>
    </row>
    <row r="1595" spans="16:42">
      <c r="P1595" s="123"/>
      <c r="Q1595" s="124"/>
      <c r="R1595" s="123"/>
      <c r="S1595" s="123"/>
      <c r="T1595" s="123"/>
      <c r="U1595" s="123"/>
      <c r="V1595" s="123"/>
      <c r="W1595" s="123"/>
      <c r="X1595" s="123"/>
      <c r="Y1595" s="125"/>
      <c r="Z1595" s="125"/>
      <c r="AA1595" s="123"/>
      <c r="AB1595" s="123"/>
      <c r="AC1595" s="123"/>
      <c r="AD1595" s="123"/>
      <c r="AE1595" s="123"/>
      <c r="AF1595" s="123"/>
      <c r="AG1595" s="123"/>
      <c r="AH1595" s="123"/>
      <c r="AI1595" s="123"/>
      <c r="AJ1595" s="123"/>
      <c r="AK1595" s="123"/>
      <c r="AL1595" s="123"/>
      <c r="AM1595" s="123"/>
      <c r="AN1595" s="123"/>
      <c r="AO1595" s="123"/>
      <c r="AP1595" s="167"/>
    </row>
    <row r="1596" spans="16:42">
      <c r="P1596" s="123"/>
      <c r="Q1596" s="124"/>
      <c r="R1596" s="123"/>
      <c r="S1596" s="123"/>
      <c r="T1596" s="123"/>
      <c r="U1596" s="123"/>
      <c r="V1596" s="123"/>
      <c r="W1596" s="123"/>
      <c r="X1596" s="123"/>
      <c r="Y1596" s="125"/>
      <c r="Z1596" s="125"/>
      <c r="AA1596" s="123"/>
      <c r="AB1596" s="123"/>
      <c r="AC1596" s="123"/>
      <c r="AD1596" s="123"/>
      <c r="AE1596" s="123"/>
      <c r="AF1596" s="123"/>
      <c r="AG1596" s="123"/>
      <c r="AH1596" s="123"/>
      <c r="AI1596" s="123"/>
      <c r="AJ1596" s="123"/>
      <c r="AK1596" s="123"/>
      <c r="AL1596" s="123"/>
      <c r="AM1596" s="123"/>
      <c r="AN1596" s="123"/>
      <c r="AO1596" s="123"/>
      <c r="AP1596" s="167"/>
    </row>
    <row r="1597" spans="16:42">
      <c r="P1597" s="123"/>
      <c r="Q1597" s="124"/>
      <c r="R1597" s="123"/>
      <c r="S1597" s="123"/>
      <c r="T1597" s="123"/>
      <c r="U1597" s="123"/>
      <c r="V1597" s="123"/>
      <c r="W1597" s="123"/>
      <c r="X1597" s="123"/>
      <c r="Y1597" s="125"/>
      <c r="Z1597" s="125"/>
      <c r="AA1597" s="123"/>
      <c r="AB1597" s="123"/>
      <c r="AC1597" s="123"/>
      <c r="AD1597" s="123"/>
      <c r="AE1597" s="123"/>
      <c r="AF1597" s="123"/>
      <c r="AG1597" s="123"/>
      <c r="AH1597" s="123"/>
      <c r="AI1597" s="123"/>
      <c r="AJ1597" s="123"/>
      <c r="AK1597" s="123"/>
      <c r="AL1597" s="123"/>
      <c r="AM1597" s="123"/>
      <c r="AN1597" s="123"/>
      <c r="AO1597" s="123"/>
      <c r="AP1597" s="167"/>
    </row>
    <row r="1598" spans="16:42">
      <c r="P1598" s="123"/>
      <c r="Q1598" s="124"/>
      <c r="R1598" s="123"/>
      <c r="S1598" s="123"/>
      <c r="T1598" s="123"/>
      <c r="U1598" s="123"/>
      <c r="V1598" s="123"/>
      <c r="W1598" s="123"/>
      <c r="X1598" s="123"/>
      <c r="Y1598" s="125"/>
      <c r="Z1598" s="125"/>
      <c r="AA1598" s="123"/>
      <c r="AB1598" s="123"/>
      <c r="AC1598" s="123"/>
      <c r="AD1598" s="123"/>
      <c r="AE1598" s="123"/>
      <c r="AF1598" s="123"/>
      <c r="AG1598" s="123"/>
      <c r="AH1598" s="123"/>
      <c r="AI1598" s="123"/>
      <c r="AJ1598" s="123"/>
      <c r="AK1598" s="123"/>
      <c r="AL1598" s="123"/>
      <c r="AM1598" s="123"/>
      <c r="AN1598" s="123"/>
      <c r="AO1598" s="123"/>
      <c r="AP1598" s="167"/>
    </row>
    <row r="1599" spans="16:42">
      <c r="P1599" s="123"/>
      <c r="Q1599" s="124"/>
      <c r="R1599" s="123"/>
      <c r="S1599" s="123"/>
      <c r="T1599" s="123"/>
      <c r="U1599" s="123"/>
      <c r="V1599" s="123"/>
      <c r="W1599" s="123"/>
      <c r="X1599" s="123"/>
      <c r="Y1599" s="125"/>
      <c r="Z1599" s="125"/>
      <c r="AA1599" s="123"/>
      <c r="AB1599" s="123"/>
      <c r="AC1599" s="123"/>
      <c r="AD1599" s="123"/>
      <c r="AE1599" s="123"/>
      <c r="AF1599" s="123"/>
      <c r="AG1599" s="123"/>
      <c r="AH1599" s="123"/>
      <c r="AI1599" s="123"/>
      <c r="AJ1599" s="123"/>
      <c r="AK1599" s="123"/>
      <c r="AL1599" s="123"/>
      <c r="AM1599" s="123"/>
      <c r="AN1599" s="123"/>
      <c r="AO1599" s="123"/>
      <c r="AP1599" s="167"/>
    </row>
    <row r="1600" spans="16:42">
      <c r="P1600" s="123"/>
      <c r="Q1600" s="124"/>
      <c r="R1600" s="123"/>
      <c r="S1600" s="123"/>
      <c r="T1600" s="123"/>
      <c r="U1600" s="123"/>
      <c r="V1600" s="123"/>
      <c r="W1600" s="123"/>
      <c r="X1600" s="123"/>
      <c r="Y1600" s="125"/>
      <c r="Z1600" s="125"/>
      <c r="AA1600" s="123"/>
      <c r="AB1600" s="123"/>
      <c r="AC1600" s="123"/>
      <c r="AD1600" s="123"/>
      <c r="AE1600" s="123"/>
      <c r="AF1600" s="123"/>
      <c r="AG1600" s="123"/>
      <c r="AH1600" s="123"/>
      <c r="AI1600" s="123"/>
      <c r="AJ1600" s="123"/>
      <c r="AK1600" s="123"/>
      <c r="AL1600" s="123"/>
      <c r="AM1600" s="123"/>
      <c r="AN1600" s="123"/>
      <c r="AO1600" s="123"/>
      <c r="AP1600" s="167"/>
    </row>
    <row r="1601" spans="16:42">
      <c r="P1601" s="123"/>
      <c r="Q1601" s="124"/>
      <c r="R1601" s="123"/>
      <c r="S1601" s="123"/>
      <c r="T1601" s="123"/>
      <c r="U1601" s="123"/>
      <c r="V1601" s="123"/>
      <c r="W1601" s="123"/>
      <c r="X1601" s="123"/>
      <c r="Y1601" s="125"/>
      <c r="Z1601" s="125"/>
      <c r="AA1601" s="123"/>
      <c r="AB1601" s="123"/>
      <c r="AC1601" s="123"/>
      <c r="AD1601" s="123"/>
      <c r="AE1601" s="123"/>
      <c r="AF1601" s="123"/>
      <c r="AG1601" s="123"/>
      <c r="AH1601" s="123"/>
      <c r="AI1601" s="123"/>
      <c r="AJ1601" s="123"/>
      <c r="AK1601" s="123"/>
      <c r="AL1601" s="123"/>
      <c r="AM1601" s="123"/>
      <c r="AN1601" s="123"/>
      <c r="AO1601" s="123"/>
      <c r="AP1601" s="167"/>
    </row>
    <row r="1602" spans="16:42">
      <c r="P1602" s="123"/>
      <c r="Q1602" s="124"/>
      <c r="R1602" s="123"/>
      <c r="S1602" s="123"/>
      <c r="T1602" s="123"/>
      <c r="U1602" s="123"/>
      <c r="V1602" s="123"/>
      <c r="W1602" s="123"/>
      <c r="X1602" s="123"/>
      <c r="Y1602" s="125"/>
      <c r="Z1602" s="125"/>
      <c r="AA1602" s="123"/>
      <c r="AB1602" s="123"/>
      <c r="AC1602" s="123"/>
      <c r="AD1602" s="123"/>
      <c r="AE1602" s="123"/>
      <c r="AF1602" s="123"/>
      <c r="AG1602" s="123"/>
      <c r="AH1602" s="123"/>
      <c r="AI1602" s="123"/>
      <c r="AJ1602" s="123"/>
      <c r="AK1602" s="123"/>
      <c r="AL1602" s="123"/>
      <c r="AM1602" s="123"/>
      <c r="AN1602" s="123"/>
      <c r="AO1602" s="123"/>
      <c r="AP1602" s="167"/>
    </row>
    <row r="1603" spans="16:42">
      <c r="P1603" s="123"/>
      <c r="Q1603" s="124"/>
      <c r="R1603" s="123"/>
      <c r="S1603" s="123"/>
      <c r="T1603" s="123"/>
      <c r="U1603" s="123"/>
      <c r="V1603" s="123"/>
      <c r="W1603" s="123"/>
      <c r="X1603" s="123"/>
      <c r="Y1603" s="125"/>
      <c r="Z1603" s="125"/>
      <c r="AA1603" s="123"/>
      <c r="AB1603" s="123"/>
      <c r="AC1603" s="123"/>
      <c r="AD1603" s="123"/>
      <c r="AE1603" s="123"/>
      <c r="AF1603" s="123"/>
      <c r="AG1603" s="123"/>
      <c r="AH1603" s="123"/>
      <c r="AI1603" s="123"/>
      <c r="AJ1603" s="123"/>
      <c r="AK1603" s="123"/>
      <c r="AL1603" s="123"/>
      <c r="AM1603" s="123"/>
      <c r="AN1603" s="123"/>
      <c r="AO1603" s="123"/>
      <c r="AP1603" s="167"/>
    </row>
    <row r="1604" spans="16:42">
      <c r="P1604" s="123"/>
      <c r="Q1604" s="124"/>
      <c r="R1604" s="123"/>
      <c r="S1604" s="123"/>
      <c r="T1604" s="123"/>
      <c r="U1604" s="123"/>
      <c r="V1604" s="123"/>
      <c r="W1604" s="123"/>
      <c r="X1604" s="123"/>
      <c r="Y1604" s="125"/>
      <c r="Z1604" s="125"/>
      <c r="AA1604" s="123"/>
      <c r="AB1604" s="123"/>
      <c r="AC1604" s="123"/>
      <c r="AD1604" s="123"/>
      <c r="AE1604" s="123"/>
      <c r="AF1604" s="123"/>
      <c r="AG1604" s="123"/>
      <c r="AH1604" s="123"/>
      <c r="AI1604" s="123"/>
      <c r="AJ1604" s="123"/>
      <c r="AK1604" s="123"/>
      <c r="AL1604" s="123"/>
      <c r="AM1604" s="123"/>
      <c r="AN1604" s="123"/>
      <c r="AO1604" s="123"/>
      <c r="AP1604" s="167"/>
    </row>
    <row r="1605" spans="16:42">
      <c r="P1605" s="123"/>
      <c r="Q1605" s="124"/>
      <c r="R1605" s="123"/>
      <c r="S1605" s="123"/>
      <c r="T1605" s="123"/>
      <c r="U1605" s="123"/>
      <c r="V1605" s="123"/>
      <c r="W1605" s="123"/>
      <c r="X1605" s="123"/>
      <c r="Y1605" s="125"/>
      <c r="Z1605" s="125"/>
      <c r="AA1605" s="123"/>
      <c r="AB1605" s="123"/>
      <c r="AC1605" s="123"/>
      <c r="AD1605" s="123"/>
      <c r="AE1605" s="123"/>
      <c r="AF1605" s="123"/>
      <c r="AG1605" s="123"/>
      <c r="AH1605" s="123"/>
      <c r="AI1605" s="123"/>
      <c r="AJ1605" s="123"/>
      <c r="AK1605" s="123"/>
      <c r="AL1605" s="123"/>
      <c r="AM1605" s="123"/>
      <c r="AN1605" s="123"/>
      <c r="AO1605" s="123"/>
      <c r="AP1605" s="167"/>
    </row>
    <row r="1606" spans="16:42">
      <c r="P1606" s="123"/>
      <c r="Q1606" s="124"/>
      <c r="R1606" s="123"/>
      <c r="S1606" s="123"/>
      <c r="T1606" s="123"/>
      <c r="U1606" s="123"/>
      <c r="V1606" s="123"/>
      <c r="W1606" s="123"/>
      <c r="X1606" s="123"/>
      <c r="Y1606" s="125"/>
      <c r="Z1606" s="125"/>
      <c r="AA1606" s="123"/>
      <c r="AB1606" s="123"/>
      <c r="AC1606" s="123"/>
      <c r="AD1606" s="123"/>
      <c r="AE1606" s="123"/>
      <c r="AF1606" s="123"/>
      <c r="AG1606" s="123"/>
      <c r="AH1606" s="123"/>
      <c r="AI1606" s="123"/>
      <c r="AJ1606" s="123"/>
      <c r="AK1606" s="123"/>
      <c r="AL1606" s="123"/>
      <c r="AM1606" s="123"/>
      <c r="AN1606" s="123"/>
      <c r="AO1606" s="123"/>
      <c r="AP1606" s="167"/>
    </row>
    <row r="1607" spans="16:42">
      <c r="P1607" s="123"/>
      <c r="Q1607" s="124"/>
      <c r="R1607" s="123"/>
      <c r="S1607" s="123"/>
      <c r="T1607" s="123"/>
      <c r="U1607" s="123"/>
      <c r="V1607" s="123"/>
      <c r="W1607" s="123"/>
      <c r="X1607" s="123"/>
      <c r="Y1607" s="125"/>
      <c r="Z1607" s="125"/>
      <c r="AA1607" s="123"/>
      <c r="AB1607" s="123"/>
      <c r="AC1607" s="123"/>
      <c r="AD1607" s="123"/>
      <c r="AE1607" s="123"/>
      <c r="AF1607" s="123"/>
      <c r="AG1607" s="123"/>
      <c r="AH1607" s="123"/>
      <c r="AI1607" s="123"/>
      <c r="AJ1607" s="123"/>
      <c r="AK1607" s="123"/>
      <c r="AL1607" s="123"/>
      <c r="AM1607" s="123"/>
      <c r="AN1607" s="123"/>
      <c r="AO1607" s="123"/>
      <c r="AP1607" s="167"/>
    </row>
    <row r="1608" spans="16:42">
      <c r="P1608" s="123"/>
      <c r="Q1608" s="124"/>
      <c r="R1608" s="123"/>
      <c r="S1608" s="123"/>
      <c r="T1608" s="123"/>
      <c r="U1608" s="123"/>
      <c r="V1608" s="123"/>
      <c r="W1608" s="123"/>
      <c r="X1608" s="123"/>
      <c r="Y1608" s="125"/>
      <c r="Z1608" s="125"/>
      <c r="AA1608" s="123"/>
      <c r="AB1608" s="123"/>
      <c r="AC1608" s="123"/>
      <c r="AD1608" s="123"/>
      <c r="AE1608" s="123"/>
      <c r="AF1608" s="123"/>
      <c r="AG1608" s="123"/>
      <c r="AH1608" s="123"/>
      <c r="AI1608" s="123"/>
      <c r="AJ1608" s="123"/>
      <c r="AK1608" s="123"/>
      <c r="AL1608" s="123"/>
      <c r="AM1608" s="123"/>
      <c r="AN1608" s="123"/>
      <c r="AO1608" s="123"/>
      <c r="AP1608" s="167"/>
    </row>
    <row r="1609" spans="16:42">
      <c r="P1609" s="123"/>
      <c r="Q1609" s="124"/>
      <c r="R1609" s="123"/>
      <c r="S1609" s="123"/>
      <c r="T1609" s="123"/>
      <c r="U1609" s="123"/>
      <c r="V1609" s="123"/>
      <c r="W1609" s="123"/>
      <c r="X1609" s="123"/>
      <c r="Y1609" s="125"/>
      <c r="Z1609" s="125"/>
      <c r="AA1609" s="123"/>
      <c r="AB1609" s="123"/>
      <c r="AC1609" s="123"/>
      <c r="AD1609" s="123"/>
      <c r="AE1609" s="123"/>
      <c r="AF1609" s="123"/>
      <c r="AG1609" s="123"/>
      <c r="AH1609" s="123"/>
      <c r="AI1609" s="123"/>
      <c r="AJ1609" s="123"/>
      <c r="AK1609" s="123"/>
      <c r="AL1609" s="123"/>
      <c r="AM1609" s="123"/>
      <c r="AN1609" s="123"/>
      <c r="AO1609" s="123"/>
      <c r="AP1609" s="167"/>
    </row>
    <row r="1610" spans="16:42">
      <c r="P1610" s="123"/>
      <c r="Q1610" s="124"/>
      <c r="R1610" s="123"/>
      <c r="S1610" s="123"/>
      <c r="T1610" s="123"/>
      <c r="U1610" s="123"/>
      <c r="V1610" s="123"/>
      <c r="W1610" s="123"/>
      <c r="X1610" s="123"/>
      <c r="Y1610" s="125"/>
      <c r="Z1610" s="125"/>
      <c r="AA1610" s="123"/>
      <c r="AB1610" s="123"/>
      <c r="AC1610" s="123"/>
      <c r="AD1610" s="123"/>
      <c r="AE1610" s="123"/>
      <c r="AF1610" s="123"/>
      <c r="AG1610" s="123"/>
      <c r="AH1610" s="123"/>
      <c r="AI1610" s="123"/>
      <c r="AJ1610" s="123"/>
      <c r="AK1610" s="123"/>
      <c r="AL1610" s="123"/>
      <c r="AM1610" s="123"/>
      <c r="AN1610" s="123"/>
      <c r="AO1610" s="123"/>
      <c r="AP1610" s="167"/>
    </row>
    <row r="1611" spans="16:42">
      <c r="P1611" s="123"/>
      <c r="Q1611" s="124"/>
      <c r="R1611" s="123"/>
      <c r="S1611" s="123"/>
      <c r="T1611" s="123"/>
      <c r="U1611" s="123"/>
      <c r="V1611" s="123"/>
      <c r="W1611" s="123"/>
      <c r="X1611" s="123"/>
      <c r="Y1611" s="125"/>
      <c r="Z1611" s="125"/>
      <c r="AA1611" s="123"/>
      <c r="AB1611" s="123"/>
      <c r="AC1611" s="123"/>
      <c r="AD1611" s="123"/>
      <c r="AE1611" s="123"/>
      <c r="AF1611" s="123"/>
      <c r="AG1611" s="123"/>
      <c r="AH1611" s="123"/>
      <c r="AI1611" s="123"/>
      <c r="AJ1611" s="123"/>
      <c r="AK1611" s="123"/>
      <c r="AL1611" s="123"/>
      <c r="AM1611" s="123"/>
      <c r="AN1611" s="123"/>
      <c r="AO1611" s="123"/>
      <c r="AP1611" s="167"/>
    </row>
    <row r="1612" spans="16:42">
      <c r="P1612" s="123"/>
      <c r="Q1612" s="124"/>
      <c r="R1612" s="123"/>
      <c r="S1612" s="123"/>
      <c r="T1612" s="123"/>
      <c r="U1612" s="123"/>
      <c r="V1612" s="123"/>
      <c r="W1612" s="123"/>
      <c r="X1612" s="123"/>
      <c r="Y1612" s="125"/>
      <c r="Z1612" s="125"/>
      <c r="AA1612" s="123"/>
      <c r="AB1612" s="123"/>
      <c r="AC1612" s="123"/>
      <c r="AD1612" s="123"/>
      <c r="AE1612" s="123"/>
      <c r="AF1612" s="123"/>
      <c r="AG1612" s="123"/>
      <c r="AH1612" s="123"/>
      <c r="AI1612" s="123"/>
      <c r="AJ1612" s="123"/>
      <c r="AK1612" s="123"/>
      <c r="AL1612" s="123"/>
      <c r="AM1612" s="123"/>
      <c r="AN1612" s="123"/>
      <c r="AO1612" s="123"/>
      <c r="AP1612" s="167"/>
    </row>
    <row r="1613" spans="16:42">
      <c r="P1613" s="123"/>
      <c r="Q1613" s="124"/>
      <c r="R1613" s="123"/>
      <c r="S1613" s="123"/>
      <c r="T1613" s="123"/>
      <c r="U1613" s="123"/>
      <c r="V1613" s="123"/>
      <c r="W1613" s="123"/>
      <c r="X1613" s="123"/>
      <c r="Y1613" s="125"/>
      <c r="Z1613" s="125"/>
      <c r="AA1613" s="123"/>
      <c r="AB1613" s="123"/>
      <c r="AC1613" s="123"/>
      <c r="AD1613" s="123"/>
      <c r="AE1613" s="123"/>
      <c r="AF1613" s="123"/>
      <c r="AG1613" s="123"/>
      <c r="AH1613" s="123"/>
      <c r="AI1613" s="123"/>
      <c r="AJ1613" s="123"/>
      <c r="AK1613" s="123"/>
      <c r="AL1613" s="123"/>
      <c r="AM1613" s="123"/>
      <c r="AN1613" s="123"/>
      <c r="AO1613" s="123"/>
      <c r="AP1613" s="167"/>
    </row>
    <row r="1614" spans="16:42">
      <c r="P1614" s="123"/>
      <c r="Q1614" s="124"/>
      <c r="R1614" s="123"/>
      <c r="S1614" s="123"/>
      <c r="T1614" s="123"/>
      <c r="U1614" s="123"/>
      <c r="V1614" s="123"/>
      <c r="W1614" s="123"/>
      <c r="X1614" s="123"/>
      <c r="Y1614" s="125"/>
      <c r="Z1614" s="125"/>
      <c r="AA1614" s="123"/>
      <c r="AB1614" s="123"/>
      <c r="AC1614" s="123"/>
      <c r="AD1614" s="123"/>
      <c r="AE1614" s="123"/>
      <c r="AF1614" s="123"/>
      <c r="AG1614" s="123"/>
      <c r="AH1614" s="123"/>
      <c r="AI1614" s="123"/>
      <c r="AJ1614" s="123"/>
      <c r="AK1614" s="123"/>
      <c r="AL1614" s="123"/>
      <c r="AM1614" s="123"/>
      <c r="AN1614" s="123"/>
      <c r="AO1614" s="123"/>
      <c r="AP1614" s="167"/>
    </row>
    <row r="1615" spans="16:42">
      <c r="P1615" s="123"/>
      <c r="Q1615" s="124"/>
      <c r="R1615" s="123"/>
      <c r="S1615" s="123"/>
      <c r="T1615" s="123"/>
      <c r="U1615" s="123"/>
      <c r="V1615" s="123"/>
      <c r="W1615" s="123"/>
      <c r="X1615" s="123"/>
      <c r="Y1615" s="125"/>
      <c r="Z1615" s="125"/>
      <c r="AA1615" s="123"/>
      <c r="AB1615" s="123"/>
      <c r="AC1615" s="123"/>
      <c r="AD1615" s="123"/>
      <c r="AE1615" s="123"/>
      <c r="AF1615" s="123"/>
      <c r="AG1615" s="123"/>
      <c r="AH1615" s="123"/>
      <c r="AI1615" s="123"/>
      <c r="AJ1615" s="123"/>
      <c r="AK1615" s="123"/>
      <c r="AL1615" s="123"/>
      <c r="AM1615" s="123"/>
      <c r="AN1615" s="123"/>
      <c r="AO1615" s="123"/>
      <c r="AP1615" s="167"/>
    </row>
    <row r="1616" spans="16:42">
      <c r="P1616" s="123"/>
      <c r="Q1616" s="124"/>
      <c r="R1616" s="123"/>
      <c r="S1616" s="123"/>
      <c r="T1616" s="123"/>
      <c r="U1616" s="123"/>
      <c r="V1616" s="123"/>
      <c r="W1616" s="123"/>
      <c r="X1616" s="123"/>
      <c r="Y1616" s="125"/>
      <c r="Z1616" s="125"/>
      <c r="AA1616" s="123"/>
      <c r="AB1616" s="123"/>
      <c r="AC1616" s="123"/>
      <c r="AD1616" s="123"/>
      <c r="AE1616" s="123"/>
      <c r="AF1616" s="123"/>
      <c r="AG1616" s="123"/>
      <c r="AH1616" s="123"/>
      <c r="AI1616" s="123"/>
      <c r="AJ1616" s="123"/>
      <c r="AK1616" s="123"/>
      <c r="AL1616" s="123"/>
      <c r="AM1616" s="123"/>
      <c r="AN1616" s="123"/>
      <c r="AO1616" s="123"/>
      <c r="AP1616" s="167"/>
    </row>
    <row r="1617" spans="16:42">
      <c r="P1617" s="123"/>
      <c r="Q1617" s="124"/>
      <c r="R1617" s="123"/>
      <c r="S1617" s="123"/>
      <c r="T1617" s="123"/>
      <c r="U1617" s="123"/>
      <c r="V1617" s="123"/>
      <c r="W1617" s="123"/>
      <c r="X1617" s="123"/>
      <c r="Y1617" s="125"/>
      <c r="Z1617" s="125"/>
      <c r="AA1617" s="123"/>
      <c r="AB1617" s="123"/>
      <c r="AC1617" s="123"/>
      <c r="AD1617" s="123"/>
      <c r="AE1617" s="123"/>
      <c r="AF1617" s="123"/>
      <c r="AG1617" s="123"/>
      <c r="AH1617" s="123"/>
      <c r="AI1617" s="123"/>
      <c r="AJ1617" s="123"/>
      <c r="AK1617" s="123"/>
      <c r="AL1617" s="123"/>
      <c r="AM1617" s="123"/>
      <c r="AN1617" s="123"/>
      <c r="AO1617" s="123"/>
      <c r="AP1617" s="167"/>
    </row>
    <row r="1618" spans="16:42">
      <c r="P1618" s="123"/>
      <c r="Q1618" s="124"/>
      <c r="R1618" s="123"/>
      <c r="S1618" s="123"/>
      <c r="T1618" s="123"/>
      <c r="U1618" s="123"/>
      <c r="V1618" s="123"/>
      <c r="W1618" s="123"/>
      <c r="X1618" s="123"/>
      <c r="Y1618" s="125"/>
      <c r="Z1618" s="125"/>
      <c r="AA1618" s="123"/>
      <c r="AB1618" s="123"/>
      <c r="AC1618" s="123"/>
      <c r="AD1618" s="123"/>
      <c r="AE1618" s="123"/>
      <c r="AF1618" s="123"/>
      <c r="AG1618" s="123"/>
      <c r="AH1618" s="123"/>
      <c r="AI1618" s="123"/>
      <c r="AJ1618" s="123"/>
      <c r="AK1618" s="123"/>
      <c r="AL1618" s="123"/>
      <c r="AM1618" s="123"/>
      <c r="AN1618" s="123"/>
      <c r="AO1618" s="123"/>
      <c r="AP1618" s="167"/>
    </row>
    <row r="1619" spans="16:42">
      <c r="P1619" s="123"/>
      <c r="Q1619" s="124"/>
      <c r="R1619" s="123"/>
      <c r="S1619" s="123"/>
      <c r="T1619" s="123"/>
      <c r="U1619" s="123"/>
      <c r="V1619" s="123"/>
      <c r="W1619" s="123"/>
      <c r="X1619" s="123"/>
      <c r="Y1619" s="125"/>
      <c r="Z1619" s="125"/>
      <c r="AA1619" s="123"/>
      <c r="AB1619" s="123"/>
      <c r="AC1619" s="123"/>
      <c r="AD1619" s="123"/>
      <c r="AE1619" s="123"/>
      <c r="AF1619" s="123"/>
      <c r="AG1619" s="123"/>
      <c r="AH1619" s="123"/>
      <c r="AI1619" s="123"/>
      <c r="AJ1619" s="123"/>
      <c r="AK1619" s="123"/>
      <c r="AL1619" s="123"/>
      <c r="AM1619" s="123"/>
      <c r="AN1619" s="123"/>
      <c r="AO1619" s="123"/>
      <c r="AP1619" s="167"/>
    </row>
    <row r="1620" spans="16:42">
      <c r="P1620" s="123"/>
      <c r="Q1620" s="124"/>
      <c r="R1620" s="123"/>
      <c r="S1620" s="123"/>
      <c r="T1620" s="123"/>
      <c r="U1620" s="123"/>
      <c r="V1620" s="123"/>
      <c r="W1620" s="123"/>
      <c r="X1620" s="123"/>
      <c r="Y1620" s="125"/>
      <c r="Z1620" s="125"/>
      <c r="AA1620" s="123"/>
      <c r="AB1620" s="123"/>
      <c r="AC1620" s="123"/>
      <c r="AD1620" s="123"/>
      <c r="AE1620" s="123"/>
      <c r="AF1620" s="123"/>
      <c r="AG1620" s="123"/>
      <c r="AH1620" s="123"/>
      <c r="AI1620" s="123"/>
      <c r="AJ1620" s="123"/>
      <c r="AK1620" s="123"/>
      <c r="AL1620" s="123"/>
      <c r="AM1620" s="123"/>
      <c r="AN1620" s="123"/>
      <c r="AO1620" s="123"/>
      <c r="AP1620" s="167"/>
    </row>
    <row r="1621" spans="16:42">
      <c r="P1621" s="123"/>
      <c r="Q1621" s="124"/>
      <c r="R1621" s="123"/>
      <c r="S1621" s="123"/>
      <c r="T1621" s="123"/>
      <c r="U1621" s="123"/>
      <c r="V1621" s="123"/>
      <c r="W1621" s="123"/>
      <c r="X1621" s="123"/>
      <c r="Y1621" s="125"/>
      <c r="Z1621" s="125"/>
      <c r="AA1621" s="123"/>
      <c r="AB1621" s="123"/>
      <c r="AC1621" s="123"/>
      <c r="AD1621" s="123"/>
      <c r="AE1621" s="123"/>
      <c r="AF1621" s="123"/>
      <c r="AG1621" s="123"/>
      <c r="AH1621" s="123"/>
      <c r="AI1621" s="123"/>
      <c r="AJ1621" s="123"/>
      <c r="AK1621" s="123"/>
      <c r="AL1621" s="123"/>
      <c r="AM1621" s="123"/>
      <c r="AN1621" s="123"/>
      <c r="AO1621" s="123"/>
      <c r="AP1621" s="167"/>
    </row>
    <row r="1622" spans="16:42">
      <c r="P1622" s="123"/>
      <c r="Q1622" s="124"/>
      <c r="R1622" s="123"/>
      <c r="S1622" s="123"/>
      <c r="T1622" s="123"/>
      <c r="U1622" s="123"/>
      <c r="V1622" s="123"/>
      <c r="W1622" s="123"/>
      <c r="X1622" s="123"/>
      <c r="Y1622" s="125"/>
      <c r="Z1622" s="125"/>
      <c r="AA1622" s="123"/>
      <c r="AB1622" s="123"/>
      <c r="AC1622" s="123"/>
      <c r="AD1622" s="123"/>
      <c r="AE1622" s="123"/>
      <c r="AF1622" s="123"/>
      <c r="AG1622" s="123"/>
      <c r="AH1622" s="123"/>
      <c r="AI1622" s="123"/>
      <c r="AJ1622" s="123"/>
      <c r="AK1622" s="123"/>
      <c r="AL1622" s="123"/>
      <c r="AM1622" s="123"/>
      <c r="AN1622" s="123"/>
      <c r="AO1622" s="123"/>
      <c r="AP1622" s="167"/>
    </row>
    <row r="1623" spans="16:42">
      <c r="P1623" s="123"/>
      <c r="Q1623" s="124"/>
      <c r="R1623" s="123"/>
      <c r="S1623" s="123"/>
      <c r="T1623" s="123"/>
      <c r="U1623" s="123"/>
      <c r="V1623" s="123"/>
      <c r="W1623" s="123"/>
      <c r="X1623" s="123"/>
      <c r="Y1623" s="125"/>
      <c r="Z1623" s="125"/>
      <c r="AA1623" s="123"/>
      <c r="AB1623" s="123"/>
      <c r="AC1623" s="123"/>
      <c r="AD1623" s="123"/>
      <c r="AE1623" s="123"/>
      <c r="AF1623" s="123"/>
      <c r="AG1623" s="123"/>
      <c r="AH1623" s="123"/>
      <c r="AI1623" s="123"/>
      <c r="AJ1623" s="123"/>
      <c r="AK1623" s="123"/>
      <c r="AL1623" s="123"/>
      <c r="AM1623" s="123"/>
      <c r="AN1623" s="123"/>
      <c r="AO1623" s="123"/>
      <c r="AP1623" s="167"/>
    </row>
    <row r="1624" spans="16:42">
      <c r="P1624" s="123"/>
      <c r="Q1624" s="124"/>
      <c r="R1624" s="123"/>
      <c r="S1624" s="123"/>
      <c r="T1624" s="123"/>
      <c r="U1624" s="123"/>
      <c r="V1624" s="123"/>
      <c r="W1624" s="123"/>
      <c r="X1624" s="123"/>
      <c r="Y1624" s="125"/>
      <c r="Z1624" s="125"/>
      <c r="AA1624" s="123"/>
      <c r="AB1624" s="123"/>
      <c r="AC1624" s="123"/>
      <c r="AD1624" s="123"/>
      <c r="AE1624" s="123"/>
      <c r="AF1624" s="123"/>
      <c r="AG1624" s="123"/>
      <c r="AH1624" s="123"/>
      <c r="AI1624" s="123"/>
      <c r="AJ1624" s="123"/>
      <c r="AK1624" s="123"/>
      <c r="AL1624" s="123"/>
      <c r="AM1624" s="123"/>
      <c r="AN1624" s="123"/>
      <c r="AO1624" s="123"/>
      <c r="AP1624" s="167"/>
    </row>
    <row r="1625" spans="16:42">
      <c r="P1625" s="123"/>
      <c r="Q1625" s="124"/>
      <c r="R1625" s="123"/>
      <c r="S1625" s="123"/>
      <c r="T1625" s="123"/>
      <c r="U1625" s="123"/>
      <c r="V1625" s="123"/>
      <c r="W1625" s="123"/>
      <c r="X1625" s="123"/>
      <c r="Y1625" s="125"/>
      <c r="Z1625" s="125"/>
      <c r="AA1625" s="123"/>
      <c r="AB1625" s="123"/>
      <c r="AC1625" s="123"/>
      <c r="AD1625" s="123"/>
      <c r="AE1625" s="123"/>
      <c r="AF1625" s="123"/>
      <c r="AG1625" s="123"/>
      <c r="AH1625" s="123"/>
      <c r="AI1625" s="123"/>
      <c r="AJ1625" s="123"/>
      <c r="AK1625" s="123"/>
      <c r="AL1625" s="123"/>
      <c r="AM1625" s="123"/>
      <c r="AN1625" s="123"/>
      <c r="AO1625" s="123"/>
      <c r="AP1625" s="167"/>
    </row>
    <row r="1626" spans="16:42">
      <c r="P1626" s="123"/>
      <c r="Q1626" s="124"/>
      <c r="R1626" s="123"/>
      <c r="S1626" s="123"/>
      <c r="T1626" s="123"/>
      <c r="U1626" s="123"/>
      <c r="V1626" s="123"/>
      <c r="W1626" s="123"/>
      <c r="X1626" s="123"/>
      <c r="Y1626" s="125"/>
      <c r="Z1626" s="125"/>
      <c r="AA1626" s="123"/>
      <c r="AB1626" s="123"/>
      <c r="AC1626" s="123"/>
      <c r="AD1626" s="123"/>
      <c r="AE1626" s="123"/>
      <c r="AF1626" s="123"/>
      <c r="AG1626" s="123"/>
      <c r="AH1626" s="123"/>
      <c r="AI1626" s="123"/>
      <c r="AJ1626" s="123"/>
      <c r="AK1626" s="123"/>
      <c r="AL1626" s="123"/>
      <c r="AM1626" s="123"/>
      <c r="AN1626" s="123"/>
      <c r="AO1626" s="123"/>
      <c r="AP1626" s="167"/>
    </row>
    <row r="1627" spans="16:42">
      <c r="P1627" s="123"/>
      <c r="Q1627" s="124"/>
      <c r="R1627" s="123"/>
      <c r="S1627" s="123"/>
      <c r="T1627" s="123"/>
      <c r="U1627" s="123"/>
      <c r="V1627" s="123"/>
      <c r="W1627" s="123"/>
      <c r="X1627" s="123"/>
      <c r="Y1627" s="125"/>
      <c r="Z1627" s="125"/>
      <c r="AA1627" s="123"/>
      <c r="AB1627" s="123"/>
      <c r="AC1627" s="123"/>
      <c r="AD1627" s="123"/>
      <c r="AE1627" s="123"/>
      <c r="AF1627" s="123"/>
      <c r="AG1627" s="123"/>
      <c r="AH1627" s="123"/>
      <c r="AI1627" s="123"/>
      <c r="AJ1627" s="123"/>
      <c r="AK1627" s="123"/>
      <c r="AL1627" s="123"/>
      <c r="AM1627" s="123"/>
      <c r="AN1627" s="123"/>
      <c r="AO1627" s="123"/>
      <c r="AP1627" s="167"/>
    </row>
    <row r="1628" spans="16:42">
      <c r="P1628" s="123"/>
      <c r="Q1628" s="124"/>
      <c r="R1628" s="123"/>
      <c r="S1628" s="123"/>
      <c r="T1628" s="123"/>
      <c r="U1628" s="123"/>
      <c r="V1628" s="123"/>
      <c r="W1628" s="123"/>
      <c r="X1628" s="123"/>
      <c r="Y1628" s="125"/>
      <c r="Z1628" s="125"/>
      <c r="AA1628" s="123"/>
      <c r="AB1628" s="123"/>
      <c r="AC1628" s="123"/>
      <c r="AD1628" s="123"/>
      <c r="AE1628" s="123"/>
      <c r="AF1628" s="123"/>
      <c r="AG1628" s="123"/>
      <c r="AH1628" s="123"/>
      <c r="AI1628" s="123"/>
      <c r="AJ1628" s="123"/>
      <c r="AK1628" s="123"/>
      <c r="AL1628" s="123"/>
      <c r="AM1628" s="123"/>
      <c r="AN1628" s="123"/>
      <c r="AO1628" s="123"/>
      <c r="AP1628" s="167"/>
    </row>
    <row r="1629" spans="16:42">
      <c r="P1629" s="123"/>
      <c r="Q1629" s="124"/>
      <c r="R1629" s="123"/>
      <c r="S1629" s="123"/>
      <c r="T1629" s="123"/>
      <c r="U1629" s="123"/>
      <c r="V1629" s="123"/>
      <c r="W1629" s="123"/>
      <c r="X1629" s="123"/>
      <c r="Y1629" s="125"/>
      <c r="Z1629" s="125"/>
      <c r="AA1629" s="123"/>
      <c r="AB1629" s="123"/>
      <c r="AC1629" s="123"/>
      <c r="AD1629" s="123"/>
      <c r="AE1629" s="123"/>
      <c r="AF1629" s="123"/>
      <c r="AG1629" s="123"/>
      <c r="AH1629" s="123"/>
      <c r="AI1629" s="123"/>
      <c r="AJ1629" s="123"/>
      <c r="AK1629" s="123"/>
      <c r="AL1629" s="123"/>
      <c r="AM1629" s="123"/>
      <c r="AN1629" s="123"/>
      <c r="AO1629" s="123"/>
      <c r="AP1629" s="167"/>
    </row>
    <row r="1630" spans="16:42">
      <c r="P1630" s="123"/>
      <c r="Q1630" s="124"/>
      <c r="R1630" s="123"/>
      <c r="S1630" s="123"/>
      <c r="T1630" s="123"/>
      <c r="U1630" s="123"/>
      <c r="V1630" s="123"/>
      <c r="W1630" s="123"/>
      <c r="X1630" s="123"/>
      <c r="Y1630" s="125"/>
      <c r="Z1630" s="125"/>
      <c r="AA1630" s="123"/>
      <c r="AB1630" s="123"/>
      <c r="AC1630" s="123"/>
      <c r="AD1630" s="123"/>
      <c r="AE1630" s="123"/>
      <c r="AF1630" s="123"/>
      <c r="AG1630" s="123"/>
      <c r="AH1630" s="123"/>
      <c r="AI1630" s="123"/>
      <c r="AJ1630" s="123"/>
      <c r="AK1630" s="123"/>
      <c r="AL1630" s="123"/>
      <c r="AM1630" s="123"/>
      <c r="AN1630" s="123"/>
      <c r="AO1630" s="123"/>
      <c r="AP1630" s="167"/>
    </row>
    <row r="1631" spans="16:42">
      <c r="P1631" s="123"/>
      <c r="Q1631" s="124"/>
      <c r="R1631" s="123"/>
      <c r="S1631" s="123"/>
      <c r="T1631" s="123"/>
      <c r="U1631" s="123"/>
      <c r="V1631" s="123"/>
      <c r="W1631" s="123"/>
      <c r="X1631" s="123"/>
      <c r="Y1631" s="125"/>
      <c r="Z1631" s="125"/>
      <c r="AA1631" s="123"/>
      <c r="AB1631" s="123"/>
      <c r="AC1631" s="123"/>
      <c r="AD1631" s="123"/>
      <c r="AE1631" s="123"/>
      <c r="AF1631" s="123"/>
      <c r="AG1631" s="123"/>
      <c r="AH1631" s="123"/>
      <c r="AI1631" s="123"/>
      <c r="AJ1631" s="123"/>
      <c r="AK1631" s="123"/>
      <c r="AL1631" s="123"/>
      <c r="AM1631" s="123"/>
      <c r="AN1631" s="123"/>
      <c r="AO1631" s="123"/>
      <c r="AP1631" s="167"/>
    </row>
    <row r="1632" spans="16:42">
      <c r="P1632" s="123"/>
      <c r="Q1632" s="124"/>
      <c r="R1632" s="123"/>
      <c r="S1632" s="123"/>
      <c r="T1632" s="123"/>
      <c r="U1632" s="123"/>
      <c r="V1632" s="123"/>
      <c r="W1632" s="123"/>
      <c r="X1632" s="123"/>
      <c r="Y1632" s="125"/>
      <c r="Z1632" s="125"/>
      <c r="AA1632" s="123"/>
      <c r="AB1632" s="123"/>
      <c r="AC1632" s="123"/>
      <c r="AD1632" s="123"/>
      <c r="AE1632" s="123"/>
      <c r="AF1632" s="123"/>
      <c r="AG1632" s="123"/>
      <c r="AH1632" s="123"/>
      <c r="AI1632" s="123"/>
      <c r="AJ1632" s="123"/>
      <c r="AK1632" s="123"/>
      <c r="AL1632" s="123"/>
      <c r="AM1632" s="123"/>
      <c r="AN1632" s="123"/>
      <c r="AO1632" s="123"/>
      <c r="AP1632" s="167"/>
    </row>
    <row r="1633" spans="16:42">
      <c r="P1633" s="123"/>
      <c r="Q1633" s="124"/>
      <c r="R1633" s="123"/>
      <c r="S1633" s="123"/>
      <c r="T1633" s="123"/>
      <c r="U1633" s="123"/>
      <c r="V1633" s="123"/>
      <c r="W1633" s="123"/>
      <c r="X1633" s="123"/>
      <c r="Y1633" s="125"/>
      <c r="Z1633" s="125"/>
      <c r="AA1633" s="123"/>
      <c r="AB1633" s="123"/>
      <c r="AC1633" s="123"/>
      <c r="AD1633" s="123"/>
      <c r="AE1633" s="123"/>
      <c r="AF1633" s="123"/>
      <c r="AG1633" s="123"/>
      <c r="AH1633" s="123"/>
      <c r="AI1633" s="123"/>
      <c r="AJ1633" s="123"/>
      <c r="AK1633" s="123"/>
      <c r="AL1633" s="123"/>
      <c r="AM1633" s="123"/>
      <c r="AN1633" s="123"/>
      <c r="AO1633" s="123"/>
      <c r="AP1633" s="167"/>
    </row>
    <row r="1634" spans="16:42">
      <c r="P1634" s="123"/>
      <c r="Q1634" s="124"/>
      <c r="R1634" s="123"/>
      <c r="S1634" s="123"/>
      <c r="T1634" s="123"/>
      <c r="U1634" s="123"/>
      <c r="V1634" s="123"/>
      <c r="W1634" s="123"/>
      <c r="X1634" s="123"/>
      <c r="Y1634" s="125"/>
      <c r="Z1634" s="125"/>
      <c r="AA1634" s="123"/>
      <c r="AB1634" s="123"/>
      <c r="AC1634" s="123"/>
      <c r="AD1634" s="123"/>
      <c r="AE1634" s="123"/>
      <c r="AF1634" s="123"/>
      <c r="AG1634" s="123"/>
      <c r="AH1634" s="123"/>
      <c r="AI1634" s="123"/>
      <c r="AJ1634" s="123"/>
      <c r="AK1634" s="123"/>
      <c r="AL1634" s="123"/>
      <c r="AM1634" s="123"/>
      <c r="AN1634" s="123"/>
      <c r="AO1634" s="123"/>
      <c r="AP1634" s="167"/>
    </row>
    <row r="1635" spans="16:42">
      <c r="P1635" s="123"/>
      <c r="Q1635" s="124"/>
      <c r="R1635" s="123"/>
      <c r="S1635" s="123"/>
      <c r="T1635" s="123"/>
      <c r="U1635" s="123"/>
      <c r="V1635" s="123"/>
      <c r="W1635" s="123"/>
      <c r="X1635" s="123"/>
      <c r="Y1635" s="125"/>
      <c r="Z1635" s="125"/>
      <c r="AA1635" s="123"/>
      <c r="AB1635" s="123"/>
      <c r="AC1635" s="123"/>
      <c r="AD1635" s="123"/>
      <c r="AE1635" s="123"/>
      <c r="AF1635" s="123"/>
      <c r="AG1635" s="123"/>
      <c r="AH1635" s="123"/>
      <c r="AI1635" s="123"/>
      <c r="AJ1635" s="123"/>
      <c r="AK1635" s="123"/>
      <c r="AL1635" s="123"/>
      <c r="AM1635" s="123"/>
      <c r="AN1635" s="123"/>
      <c r="AO1635" s="123"/>
      <c r="AP1635" s="167"/>
    </row>
    <row r="1636" spans="16:42">
      <c r="P1636" s="123"/>
      <c r="Q1636" s="124"/>
      <c r="R1636" s="123"/>
      <c r="S1636" s="123"/>
      <c r="T1636" s="123"/>
      <c r="U1636" s="123"/>
      <c r="V1636" s="123"/>
      <c r="W1636" s="123"/>
      <c r="X1636" s="123"/>
      <c r="Y1636" s="125"/>
      <c r="Z1636" s="125"/>
      <c r="AA1636" s="123"/>
      <c r="AB1636" s="123"/>
      <c r="AC1636" s="123"/>
      <c r="AD1636" s="123"/>
      <c r="AE1636" s="123"/>
      <c r="AF1636" s="123"/>
      <c r="AG1636" s="123"/>
      <c r="AH1636" s="123"/>
      <c r="AI1636" s="123"/>
      <c r="AJ1636" s="123"/>
      <c r="AK1636" s="123"/>
      <c r="AL1636" s="123"/>
      <c r="AM1636" s="123"/>
      <c r="AN1636" s="123"/>
      <c r="AO1636" s="123"/>
      <c r="AP1636" s="167"/>
    </row>
    <row r="1637" spans="16:42">
      <c r="P1637" s="123"/>
      <c r="Q1637" s="124"/>
      <c r="R1637" s="123"/>
      <c r="S1637" s="123"/>
      <c r="T1637" s="123"/>
      <c r="U1637" s="123"/>
      <c r="V1637" s="123"/>
      <c r="W1637" s="123"/>
      <c r="X1637" s="123"/>
      <c r="Y1637" s="125"/>
      <c r="Z1637" s="125"/>
      <c r="AA1637" s="123"/>
      <c r="AB1637" s="123"/>
      <c r="AC1637" s="123"/>
      <c r="AD1637" s="123"/>
      <c r="AE1637" s="123"/>
      <c r="AF1637" s="123"/>
      <c r="AG1637" s="123"/>
      <c r="AH1637" s="123"/>
      <c r="AI1637" s="123"/>
      <c r="AJ1637" s="123"/>
      <c r="AK1637" s="123"/>
      <c r="AL1637" s="123"/>
      <c r="AM1637" s="123"/>
      <c r="AN1637" s="123"/>
      <c r="AO1637" s="123"/>
      <c r="AP1637" s="167"/>
    </row>
    <row r="1638" spans="16:42">
      <c r="P1638" s="123"/>
      <c r="Q1638" s="124"/>
      <c r="R1638" s="123"/>
      <c r="S1638" s="123"/>
      <c r="T1638" s="123"/>
      <c r="U1638" s="123"/>
      <c r="V1638" s="123"/>
      <c r="W1638" s="123"/>
      <c r="X1638" s="123"/>
      <c r="Y1638" s="125"/>
      <c r="Z1638" s="125"/>
      <c r="AA1638" s="123"/>
      <c r="AB1638" s="123"/>
      <c r="AC1638" s="123"/>
      <c r="AD1638" s="123"/>
      <c r="AE1638" s="123"/>
      <c r="AF1638" s="123"/>
      <c r="AG1638" s="123"/>
      <c r="AH1638" s="123"/>
      <c r="AI1638" s="123"/>
      <c r="AJ1638" s="123"/>
      <c r="AK1638" s="123"/>
      <c r="AL1638" s="123"/>
      <c r="AM1638" s="123"/>
      <c r="AN1638" s="123"/>
      <c r="AO1638" s="123"/>
      <c r="AP1638" s="167"/>
    </row>
    <row r="1639" spans="16:42">
      <c r="P1639" s="123"/>
      <c r="Q1639" s="124"/>
      <c r="R1639" s="123"/>
      <c r="S1639" s="123"/>
      <c r="T1639" s="123"/>
      <c r="U1639" s="123"/>
      <c r="V1639" s="123"/>
      <c r="W1639" s="123"/>
      <c r="X1639" s="123"/>
      <c r="Y1639" s="125"/>
      <c r="Z1639" s="125"/>
      <c r="AA1639" s="123"/>
      <c r="AB1639" s="123"/>
      <c r="AC1639" s="123"/>
      <c r="AD1639" s="123"/>
      <c r="AE1639" s="123"/>
      <c r="AF1639" s="123"/>
      <c r="AG1639" s="123"/>
      <c r="AH1639" s="123"/>
      <c r="AI1639" s="123"/>
      <c r="AJ1639" s="123"/>
      <c r="AK1639" s="123"/>
      <c r="AL1639" s="123"/>
      <c r="AM1639" s="123"/>
      <c r="AN1639" s="123"/>
      <c r="AO1639" s="123"/>
      <c r="AP1639" s="167"/>
    </row>
    <row r="1640" spans="16:42">
      <c r="P1640" s="123"/>
      <c r="Q1640" s="124"/>
      <c r="R1640" s="123"/>
      <c r="S1640" s="123"/>
      <c r="T1640" s="123"/>
      <c r="U1640" s="123"/>
      <c r="V1640" s="123"/>
      <c r="W1640" s="123"/>
      <c r="X1640" s="123"/>
      <c r="Y1640" s="125"/>
      <c r="Z1640" s="125"/>
      <c r="AA1640" s="123"/>
      <c r="AB1640" s="123"/>
      <c r="AC1640" s="123"/>
      <c r="AD1640" s="123"/>
      <c r="AE1640" s="123"/>
      <c r="AF1640" s="123"/>
      <c r="AG1640" s="123"/>
      <c r="AH1640" s="123"/>
      <c r="AI1640" s="123"/>
      <c r="AJ1640" s="123"/>
      <c r="AK1640" s="123"/>
      <c r="AL1640" s="123"/>
      <c r="AM1640" s="123"/>
      <c r="AN1640" s="123"/>
      <c r="AO1640" s="123"/>
      <c r="AP1640" s="167"/>
    </row>
    <row r="1641" spans="16:42">
      <c r="P1641" s="123"/>
      <c r="Q1641" s="124"/>
      <c r="R1641" s="123"/>
      <c r="S1641" s="123"/>
      <c r="T1641" s="123"/>
      <c r="U1641" s="123"/>
      <c r="V1641" s="123"/>
      <c r="W1641" s="123"/>
      <c r="X1641" s="123"/>
      <c r="Y1641" s="125"/>
      <c r="Z1641" s="125"/>
      <c r="AA1641" s="123"/>
      <c r="AB1641" s="123"/>
      <c r="AC1641" s="123"/>
      <c r="AD1641" s="123"/>
      <c r="AE1641" s="123"/>
      <c r="AF1641" s="123"/>
      <c r="AG1641" s="123"/>
      <c r="AH1641" s="123"/>
      <c r="AI1641" s="123"/>
      <c r="AJ1641" s="123"/>
      <c r="AK1641" s="123"/>
      <c r="AL1641" s="123"/>
      <c r="AM1641" s="123"/>
      <c r="AN1641" s="123"/>
      <c r="AO1641" s="123"/>
      <c r="AP1641" s="167"/>
    </row>
    <row r="1642" spans="16:42">
      <c r="P1642" s="123"/>
      <c r="Q1642" s="124"/>
      <c r="R1642" s="123"/>
      <c r="S1642" s="123"/>
      <c r="T1642" s="123"/>
      <c r="U1642" s="123"/>
      <c r="V1642" s="123"/>
      <c r="W1642" s="123"/>
      <c r="X1642" s="123"/>
      <c r="Y1642" s="125"/>
      <c r="Z1642" s="125"/>
      <c r="AA1642" s="123"/>
      <c r="AB1642" s="123"/>
      <c r="AC1642" s="123"/>
      <c r="AD1642" s="123"/>
      <c r="AE1642" s="123"/>
      <c r="AF1642" s="123"/>
      <c r="AG1642" s="123"/>
      <c r="AH1642" s="123"/>
      <c r="AI1642" s="123"/>
      <c r="AJ1642" s="123"/>
      <c r="AK1642" s="123"/>
      <c r="AL1642" s="123"/>
      <c r="AM1642" s="123"/>
      <c r="AN1642" s="123"/>
      <c r="AO1642" s="123"/>
      <c r="AP1642" s="167"/>
    </row>
    <row r="1643" spans="16:42">
      <c r="P1643" s="123"/>
      <c r="Q1643" s="124"/>
      <c r="R1643" s="123"/>
      <c r="S1643" s="123"/>
      <c r="T1643" s="123"/>
      <c r="U1643" s="123"/>
      <c r="V1643" s="123"/>
      <c r="W1643" s="123"/>
      <c r="X1643" s="123"/>
      <c r="Y1643" s="125"/>
      <c r="Z1643" s="125"/>
      <c r="AA1643" s="123"/>
      <c r="AB1643" s="123"/>
      <c r="AC1643" s="123"/>
      <c r="AD1643" s="123"/>
      <c r="AE1643" s="123"/>
      <c r="AF1643" s="123"/>
      <c r="AG1643" s="123"/>
      <c r="AH1643" s="123"/>
      <c r="AI1643" s="123"/>
      <c r="AJ1643" s="123"/>
      <c r="AK1643" s="123"/>
      <c r="AL1643" s="123"/>
      <c r="AM1643" s="123"/>
      <c r="AN1643" s="123"/>
      <c r="AO1643" s="123"/>
      <c r="AP1643" s="167"/>
    </row>
    <row r="1644" spans="16:42">
      <c r="P1644" s="123"/>
      <c r="Q1644" s="124"/>
      <c r="R1644" s="123"/>
      <c r="S1644" s="123"/>
      <c r="T1644" s="123"/>
      <c r="U1644" s="123"/>
      <c r="V1644" s="123"/>
      <c r="W1644" s="123"/>
      <c r="X1644" s="123"/>
      <c r="Y1644" s="125"/>
      <c r="Z1644" s="125"/>
      <c r="AA1644" s="123"/>
      <c r="AB1644" s="123"/>
      <c r="AC1644" s="123"/>
      <c r="AD1644" s="123"/>
      <c r="AE1644" s="123"/>
      <c r="AF1644" s="123"/>
      <c r="AG1644" s="123"/>
      <c r="AH1644" s="123"/>
      <c r="AI1644" s="123"/>
      <c r="AJ1644" s="123"/>
      <c r="AK1644" s="123"/>
      <c r="AL1644" s="123"/>
      <c r="AM1644" s="123"/>
      <c r="AN1644" s="123"/>
      <c r="AO1644" s="123"/>
      <c r="AP1644" s="167"/>
    </row>
    <row r="1645" spans="16:42">
      <c r="P1645" s="123"/>
      <c r="Q1645" s="124"/>
      <c r="R1645" s="123"/>
      <c r="S1645" s="123"/>
      <c r="T1645" s="123"/>
      <c r="U1645" s="123"/>
      <c r="V1645" s="123"/>
      <c r="W1645" s="123"/>
      <c r="X1645" s="123"/>
      <c r="Y1645" s="125"/>
      <c r="Z1645" s="125"/>
      <c r="AA1645" s="123"/>
      <c r="AB1645" s="123"/>
      <c r="AC1645" s="123"/>
      <c r="AD1645" s="123"/>
      <c r="AE1645" s="123"/>
      <c r="AF1645" s="123"/>
      <c r="AG1645" s="123"/>
      <c r="AH1645" s="123"/>
      <c r="AI1645" s="123"/>
      <c r="AJ1645" s="123"/>
      <c r="AK1645" s="123"/>
      <c r="AL1645" s="123"/>
      <c r="AM1645" s="123"/>
      <c r="AN1645" s="123"/>
      <c r="AO1645" s="123"/>
      <c r="AP1645" s="167"/>
    </row>
    <row r="1646" spans="16:42">
      <c r="P1646" s="123"/>
      <c r="Q1646" s="124"/>
      <c r="R1646" s="123"/>
      <c r="S1646" s="123"/>
      <c r="T1646" s="123"/>
      <c r="U1646" s="123"/>
      <c r="V1646" s="123"/>
      <c r="W1646" s="123"/>
      <c r="X1646" s="123"/>
      <c r="Y1646" s="125"/>
      <c r="Z1646" s="125"/>
      <c r="AA1646" s="123"/>
      <c r="AB1646" s="123"/>
      <c r="AC1646" s="123"/>
      <c r="AD1646" s="123"/>
      <c r="AE1646" s="123"/>
      <c r="AF1646" s="123"/>
      <c r="AG1646" s="123"/>
      <c r="AH1646" s="123"/>
      <c r="AI1646" s="123"/>
      <c r="AJ1646" s="123"/>
      <c r="AK1646" s="123"/>
      <c r="AL1646" s="123"/>
      <c r="AM1646" s="123"/>
      <c r="AN1646" s="123"/>
      <c r="AO1646" s="123"/>
      <c r="AP1646" s="167"/>
    </row>
    <row r="1647" spans="16:42">
      <c r="P1647" s="123"/>
      <c r="Q1647" s="124"/>
      <c r="R1647" s="123"/>
      <c r="S1647" s="123"/>
      <c r="T1647" s="123"/>
      <c r="U1647" s="123"/>
      <c r="V1647" s="123"/>
      <c r="W1647" s="123"/>
      <c r="X1647" s="123"/>
      <c r="Y1647" s="125"/>
      <c r="Z1647" s="125"/>
      <c r="AA1647" s="123"/>
      <c r="AB1647" s="123"/>
      <c r="AC1647" s="123"/>
      <c r="AD1647" s="123"/>
      <c r="AE1647" s="123"/>
      <c r="AF1647" s="123"/>
      <c r="AG1647" s="123"/>
      <c r="AH1647" s="123"/>
      <c r="AI1647" s="123"/>
      <c r="AJ1647" s="123"/>
      <c r="AK1647" s="123"/>
      <c r="AL1647" s="123"/>
      <c r="AM1647" s="123"/>
      <c r="AN1647" s="123"/>
      <c r="AO1647" s="123"/>
      <c r="AP1647" s="167"/>
    </row>
    <row r="1648" spans="16:42">
      <c r="P1648" s="123"/>
      <c r="Q1648" s="124"/>
      <c r="R1648" s="123"/>
      <c r="S1648" s="123"/>
      <c r="T1648" s="123"/>
      <c r="U1648" s="123"/>
      <c r="V1648" s="123"/>
      <c r="W1648" s="123"/>
      <c r="X1648" s="123"/>
      <c r="Y1648" s="125"/>
      <c r="Z1648" s="125"/>
      <c r="AA1648" s="123"/>
      <c r="AB1648" s="123"/>
      <c r="AC1648" s="123"/>
      <c r="AD1648" s="123"/>
      <c r="AE1648" s="123"/>
      <c r="AF1648" s="123"/>
      <c r="AG1648" s="123"/>
      <c r="AH1648" s="123"/>
      <c r="AI1648" s="123"/>
      <c r="AJ1648" s="123"/>
      <c r="AK1648" s="123"/>
      <c r="AL1648" s="123"/>
      <c r="AM1648" s="123"/>
      <c r="AN1648" s="123"/>
      <c r="AO1648" s="123"/>
      <c r="AP1648" s="167"/>
    </row>
    <row r="1649" spans="16:42">
      <c r="P1649" s="123"/>
      <c r="Q1649" s="124"/>
      <c r="R1649" s="123"/>
      <c r="S1649" s="123"/>
      <c r="T1649" s="123"/>
      <c r="U1649" s="123"/>
      <c r="V1649" s="123"/>
      <c r="W1649" s="123"/>
      <c r="X1649" s="123"/>
      <c r="Y1649" s="125"/>
      <c r="Z1649" s="125"/>
      <c r="AA1649" s="123"/>
      <c r="AB1649" s="123"/>
      <c r="AC1649" s="123"/>
      <c r="AD1649" s="123"/>
      <c r="AE1649" s="123"/>
      <c r="AF1649" s="123"/>
      <c r="AG1649" s="123"/>
      <c r="AH1649" s="123"/>
      <c r="AI1649" s="123"/>
      <c r="AJ1649" s="123"/>
      <c r="AK1649" s="123"/>
      <c r="AL1649" s="123"/>
      <c r="AM1649" s="123"/>
      <c r="AN1649" s="123"/>
      <c r="AO1649" s="123"/>
      <c r="AP1649" s="167"/>
    </row>
    <row r="1650" spans="16:42">
      <c r="P1650" s="123"/>
      <c r="Q1650" s="124"/>
      <c r="R1650" s="123"/>
      <c r="S1650" s="123"/>
      <c r="T1650" s="123"/>
      <c r="U1650" s="123"/>
      <c r="V1650" s="123"/>
      <c r="W1650" s="123"/>
      <c r="X1650" s="123"/>
      <c r="Y1650" s="125"/>
      <c r="Z1650" s="125"/>
      <c r="AA1650" s="123"/>
      <c r="AB1650" s="123"/>
      <c r="AC1650" s="123"/>
      <c r="AD1650" s="123"/>
      <c r="AE1650" s="123"/>
      <c r="AF1650" s="123"/>
      <c r="AG1650" s="123"/>
      <c r="AH1650" s="123"/>
      <c r="AI1650" s="123"/>
      <c r="AJ1650" s="123"/>
      <c r="AK1650" s="123"/>
      <c r="AL1650" s="123"/>
      <c r="AM1650" s="123"/>
      <c r="AN1650" s="123"/>
      <c r="AO1650" s="123"/>
      <c r="AP1650" s="167"/>
    </row>
    <row r="1651" spans="16:42">
      <c r="P1651" s="123"/>
      <c r="Q1651" s="124"/>
      <c r="R1651" s="123"/>
      <c r="S1651" s="123"/>
      <c r="T1651" s="123"/>
      <c r="U1651" s="123"/>
      <c r="V1651" s="123"/>
      <c r="W1651" s="123"/>
      <c r="X1651" s="123"/>
      <c r="Y1651" s="125"/>
      <c r="Z1651" s="125"/>
      <c r="AA1651" s="123"/>
      <c r="AB1651" s="123"/>
      <c r="AC1651" s="123"/>
      <c r="AD1651" s="123"/>
      <c r="AE1651" s="123"/>
      <c r="AF1651" s="123"/>
      <c r="AG1651" s="123"/>
      <c r="AH1651" s="123"/>
      <c r="AI1651" s="123"/>
      <c r="AJ1651" s="123"/>
      <c r="AK1651" s="123"/>
      <c r="AL1651" s="123"/>
      <c r="AM1651" s="123"/>
      <c r="AN1651" s="123"/>
      <c r="AO1651" s="123"/>
      <c r="AP1651" s="167"/>
    </row>
    <row r="1652" spans="16:42">
      <c r="P1652" s="123"/>
      <c r="Q1652" s="124"/>
      <c r="R1652" s="123"/>
      <c r="S1652" s="123"/>
      <c r="T1652" s="123"/>
      <c r="U1652" s="123"/>
      <c r="V1652" s="123"/>
      <c r="W1652" s="123"/>
      <c r="X1652" s="123"/>
      <c r="Y1652" s="125"/>
      <c r="Z1652" s="125"/>
      <c r="AA1652" s="123"/>
      <c r="AB1652" s="123"/>
      <c r="AC1652" s="123"/>
      <c r="AD1652" s="123"/>
      <c r="AE1652" s="123"/>
      <c r="AF1652" s="123"/>
      <c r="AG1652" s="123"/>
      <c r="AH1652" s="123"/>
      <c r="AI1652" s="123"/>
      <c r="AJ1652" s="123"/>
      <c r="AK1652" s="123"/>
      <c r="AL1652" s="123"/>
      <c r="AM1652" s="123"/>
      <c r="AN1652" s="123"/>
      <c r="AO1652" s="123"/>
      <c r="AP1652" s="167"/>
    </row>
    <row r="1653" spans="16:42">
      <c r="P1653" s="123"/>
      <c r="Q1653" s="124"/>
      <c r="R1653" s="123"/>
      <c r="S1653" s="123"/>
      <c r="T1653" s="123"/>
      <c r="U1653" s="123"/>
      <c r="V1653" s="123"/>
      <c r="W1653" s="123"/>
      <c r="X1653" s="123"/>
      <c r="Y1653" s="125"/>
      <c r="Z1653" s="125"/>
      <c r="AA1653" s="123"/>
      <c r="AB1653" s="123"/>
      <c r="AC1653" s="123"/>
      <c r="AD1653" s="123"/>
      <c r="AE1653" s="123"/>
      <c r="AF1653" s="123"/>
      <c r="AG1653" s="123"/>
      <c r="AH1653" s="123"/>
      <c r="AI1653" s="123"/>
      <c r="AJ1653" s="123"/>
      <c r="AK1653" s="123"/>
      <c r="AL1653" s="123"/>
      <c r="AM1653" s="123"/>
      <c r="AN1653" s="123"/>
      <c r="AO1653" s="123"/>
      <c r="AP1653" s="167"/>
    </row>
    <row r="1654" spans="16:42">
      <c r="P1654" s="123"/>
      <c r="Q1654" s="124"/>
      <c r="R1654" s="123"/>
      <c r="S1654" s="123"/>
      <c r="T1654" s="123"/>
      <c r="U1654" s="123"/>
      <c r="V1654" s="123"/>
      <c r="W1654" s="123"/>
      <c r="X1654" s="123"/>
      <c r="Y1654" s="125"/>
      <c r="Z1654" s="125"/>
      <c r="AA1654" s="123"/>
      <c r="AB1654" s="123"/>
      <c r="AC1654" s="123"/>
      <c r="AD1654" s="123"/>
      <c r="AE1654" s="123"/>
      <c r="AF1654" s="123"/>
      <c r="AG1654" s="123"/>
      <c r="AH1654" s="123"/>
      <c r="AI1654" s="123"/>
      <c r="AJ1654" s="123"/>
      <c r="AK1654" s="123"/>
      <c r="AL1654" s="123"/>
      <c r="AM1654" s="123"/>
      <c r="AN1654" s="123"/>
      <c r="AO1654" s="123"/>
      <c r="AP1654" s="167"/>
    </row>
    <row r="1655" spans="16:42">
      <c r="P1655" s="123"/>
      <c r="Q1655" s="124"/>
      <c r="R1655" s="123"/>
      <c r="S1655" s="123"/>
      <c r="T1655" s="123"/>
      <c r="U1655" s="123"/>
      <c r="V1655" s="123"/>
      <c r="W1655" s="123"/>
      <c r="X1655" s="123"/>
      <c r="Y1655" s="125"/>
      <c r="Z1655" s="125"/>
      <c r="AA1655" s="123"/>
      <c r="AB1655" s="123"/>
      <c r="AC1655" s="123"/>
      <c r="AD1655" s="123"/>
      <c r="AE1655" s="123"/>
      <c r="AF1655" s="123"/>
      <c r="AG1655" s="123"/>
      <c r="AH1655" s="123"/>
      <c r="AI1655" s="123"/>
      <c r="AJ1655" s="123"/>
      <c r="AK1655" s="123"/>
      <c r="AL1655" s="123"/>
      <c r="AM1655" s="123"/>
      <c r="AN1655" s="123"/>
      <c r="AO1655" s="123"/>
      <c r="AP1655" s="167"/>
    </row>
    <row r="1656" spans="16:42">
      <c r="P1656" s="123"/>
      <c r="Q1656" s="124"/>
      <c r="R1656" s="123"/>
      <c r="S1656" s="123"/>
      <c r="T1656" s="123"/>
      <c r="U1656" s="123"/>
      <c r="V1656" s="123"/>
      <c r="W1656" s="123"/>
      <c r="X1656" s="123"/>
      <c r="Y1656" s="125"/>
      <c r="Z1656" s="125"/>
      <c r="AA1656" s="123"/>
      <c r="AB1656" s="123"/>
      <c r="AC1656" s="123"/>
      <c r="AD1656" s="123"/>
      <c r="AE1656" s="123"/>
      <c r="AF1656" s="123"/>
      <c r="AG1656" s="123"/>
      <c r="AH1656" s="123"/>
      <c r="AI1656" s="123"/>
      <c r="AJ1656" s="123"/>
      <c r="AK1656" s="123"/>
      <c r="AL1656" s="123"/>
      <c r="AM1656" s="123"/>
      <c r="AN1656" s="123"/>
      <c r="AO1656" s="123"/>
      <c r="AP1656" s="167"/>
    </row>
    <row r="1657" spans="16:42">
      <c r="P1657" s="123"/>
      <c r="Q1657" s="124"/>
      <c r="R1657" s="123"/>
      <c r="S1657" s="123"/>
      <c r="T1657" s="123"/>
      <c r="U1657" s="123"/>
      <c r="V1657" s="123"/>
      <c r="W1657" s="123"/>
      <c r="X1657" s="123"/>
      <c r="Y1657" s="125"/>
      <c r="Z1657" s="125"/>
      <c r="AA1657" s="123"/>
      <c r="AB1657" s="123"/>
      <c r="AC1657" s="123"/>
      <c r="AD1657" s="123"/>
      <c r="AE1657" s="123"/>
      <c r="AF1657" s="123"/>
      <c r="AG1657" s="123"/>
      <c r="AH1657" s="123"/>
      <c r="AI1657" s="123"/>
      <c r="AJ1657" s="123"/>
      <c r="AK1657" s="123"/>
      <c r="AL1657" s="123"/>
      <c r="AM1657" s="123"/>
      <c r="AN1657" s="123"/>
      <c r="AO1657" s="123"/>
      <c r="AP1657" s="167"/>
    </row>
    <row r="1658" spans="16:42">
      <c r="P1658" s="123"/>
      <c r="Q1658" s="124"/>
      <c r="R1658" s="123"/>
      <c r="S1658" s="123"/>
      <c r="T1658" s="123"/>
      <c r="U1658" s="123"/>
      <c r="V1658" s="123"/>
      <c r="W1658" s="123"/>
      <c r="X1658" s="123"/>
      <c r="Y1658" s="125"/>
      <c r="Z1658" s="125"/>
      <c r="AA1658" s="123"/>
      <c r="AB1658" s="123"/>
      <c r="AC1658" s="123"/>
      <c r="AD1658" s="123"/>
      <c r="AE1658" s="123"/>
      <c r="AF1658" s="123"/>
      <c r="AG1658" s="123"/>
      <c r="AH1658" s="123"/>
      <c r="AI1658" s="123"/>
      <c r="AJ1658" s="123"/>
      <c r="AK1658" s="123"/>
      <c r="AL1658" s="123"/>
      <c r="AM1658" s="123"/>
      <c r="AN1658" s="123"/>
      <c r="AO1658" s="123"/>
      <c r="AP1658" s="167"/>
    </row>
    <row r="1659" spans="16:42">
      <c r="P1659" s="123"/>
      <c r="Q1659" s="124"/>
      <c r="R1659" s="123"/>
      <c r="S1659" s="123"/>
      <c r="T1659" s="123"/>
      <c r="U1659" s="123"/>
      <c r="V1659" s="123"/>
      <c r="W1659" s="123"/>
      <c r="X1659" s="123"/>
      <c r="Y1659" s="125"/>
      <c r="Z1659" s="125"/>
      <c r="AA1659" s="123"/>
      <c r="AB1659" s="123"/>
      <c r="AC1659" s="123"/>
      <c r="AD1659" s="123"/>
      <c r="AE1659" s="123"/>
      <c r="AF1659" s="123"/>
      <c r="AG1659" s="123"/>
      <c r="AH1659" s="123"/>
      <c r="AI1659" s="123"/>
      <c r="AJ1659" s="123"/>
      <c r="AK1659" s="123"/>
      <c r="AL1659" s="123"/>
      <c r="AM1659" s="123"/>
      <c r="AN1659" s="123"/>
      <c r="AO1659" s="123"/>
      <c r="AP1659" s="167"/>
    </row>
    <row r="1660" spans="16:42">
      <c r="P1660" s="123"/>
      <c r="Q1660" s="124"/>
      <c r="R1660" s="123"/>
      <c r="S1660" s="123"/>
      <c r="T1660" s="123"/>
      <c r="U1660" s="123"/>
      <c r="V1660" s="123"/>
      <c r="W1660" s="123"/>
      <c r="X1660" s="123"/>
      <c r="Y1660" s="125"/>
      <c r="Z1660" s="125"/>
      <c r="AA1660" s="123"/>
      <c r="AB1660" s="123"/>
      <c r="AC1660" s="123"/>
      <c r="AD1660" s="123"/>
      <c r="AE1660" s="123"/>
      <c r="AF1660" s="123"/>
      <c r="AG1660" s="123"/>
      <c r="AH1660" s="123"/>
      <c r="AI1660" s="123"/>
      <c r="AJ1660" s="123"/>
      <c r="AK1660" s="123"/>
      <c r="AL1660" s="123"/>
      <c r="AM1660" s="123"/>
      <c r="AN1660" s="123"/>
      <c r="AO1660" s="123"/>
      <c r="AP1660" s="167"/>
    </row>
    <row r="1661" spans="16:42">
      <c r="P1661" s="123"/>
      <c r="Q1661" s="124"/>
      <c r="R1661" s="123"/>
      <c r="S1661" s="123"/>
      <c r="T1661" s="123"/>
      <c r="U1661" s="123"/>
      <c r="V1661" s="123"/>
      <c r="W1661" s="123"/>
      <c r="X1661" s="123"/>
      <c r="Y1661" s="125"/>
      <c r="Z1661" s="125"/>
      <c r="AA1661" s="123"/>
      <c r="AB1661" s="123"/>
      <c r="AC1661" s="123"/>
      <c r="AD1661" s="123"/>
      <c r="AE1661" s="123"/>
      <c r="AF1661" s="123"/>
      <c r="AG1661" s="123"/>
      <c r="AH1661" s="123"/>
      <c r="AI1661" s="123"/>
      <c r="AJ1661" s="123"/>
      <c r="AK1661" s="123"/>
      <c r="AL1661" s="123"/>
      <c r="AM1661" s="123"/>
      <c r="AN1661" s="123"/>
      <c r="AO1661" s="123"/>
      <c r="AP1661" s="167"/>
    </row>
    <row r="1662" spans="16:42">
      <c r="P1662" s="123"/>
      <c r="Q1662" s="124"/>
      <c r="R1662" s="123"/>
      <c r="S1662" s="123"/>
      <c r="T1662" s="123"/>
      <c r="U1662" s="123"/>
      <c r="V1662" s="123"/>
      <c r="W1662" s="123"/>
      <c r="X1662" s="123"/>
      <c r="Y1662" s="125"/>
      <c r="Z1662" s="125"/>
      <c r="AA1662" s="123"/>
      <c r="AB1662" s="123"/>
      <c r="AC1662" s="123"/>
      <c r="AD1662" s="123"/>
      <c r="AE1662" s="123"/>
      <c r="AF1662" s="123"/>
      <c r="AG1662" s="123"/>
      <c r="AH1662" s="123"/>
      <c r="AI1662" s="123"/>
      <c r="AJ1662" s="123"/>
      <c r="AK1662" s="123"/>
      <c r="AL1662" s="123"/>
      <c r="AM1662" s="123"/>
      <c r="AN1662" s="123"/>
      <c r="AO1662" s="123"/>
      <c r="AP1662" s="167"/>
    </row>
    <row r="1663" spans="16:42">
      <c r="P1663" s="123"/>
      <c r="Q1663" s="124"/>
      <c r="R1663" s="123"/>
      <c r="S1663" s="123"/>
      <c r="T1663" s="123"/>
      <c r="U1663" s="123"/>
      <c r="V1663" s="123"/>
      <c r="W1663" s="123"/>
      <c r="X1663" s="123"/>
      <c r="Y1663" s="125"/>
      <c r="Z1663" s="125"/>
      <c r="AA1663" s="123"/>
      <c r="AB1663" s="123"/>
      <c r="AC1663" s="123"/>
      <c r="AD1663" s="123"/>
      <c r="AE1663" s="123"/>
      <c r="AF1663" s="123"/>
      <c r="AG1663" s="123"/>
      <c r="AH1663" s="123"/>
      <c r="AI1663" s="123"/>
      <c r="AJ1663" s="123"/>
      <c r="AK1663" s="123"/>
      <c r="AL1663" s="123"/>
      <c r="AM1663" s="123"/>
      <c r="AN1663" s="123"/>
      <c r="AO1663" s="123"/>
      <c r="AP1663" s="167"/>
    </row>
    <row r="1664" spans="16:42">
      <c r="P1664" s="123"/>
      <c r="Q1664" s="124"/>
      <c r="R1664" s="123"/>
      <c r="S1664" s="123"/>
      <c r="T1664" s="123"/>
      <c r="U1664" s="123"/>
      <c r="V1664" s="123"/>
      <c r="W1664" s="123"/>
      <c r="X1664" s="123"/>
      <c r="Y1664" s="125"/>
      <c r="Z1664" s="125"/>
      <c r="AA1664" s="123"/>
      <c r="AB1664" s="123"/>
      <c r="AC1664" s="123"/>
      <c r="AD1664" s="123"/>
      <c r="AE1664" s="123"/>
      <c r="AF1664" s="123"/>
      <c r="AG1664" s="123"/>
      <c r="AH1664" s="123"/>
      <c r="AI1664" s="123"/>
      <c r="AJ1664" s="123"/>
      <c r="AK1664" s="123"/>
      <c r="AL1664" s="123"/>
      <c r="AM1664" s="123"/>
      <c r="AN1664" s="123"/>
      <c r="AO1664" s="123"/>
      <c r="AP1664" s="167"/>
    </row>
    <row r="1665" spans="16:42">
      <c r="P1665" s="123"/>
      <c r="Q1665" s="124"/>
      <c r="R1665" s="123"/>
      <c r="S1665" s="123"/>
      <c r="T1665" s="123"/>
      <c r="U1665" s="123"/>
      <c r="V1665" s="123"/>
      <c r="W1665" s="123"/>
      <c r="X1665" s="123"/>
      <c r="Y1665" s="125"/>
      <c r="Z1665" s="125"/>
      <c r="AA1665" s="123"/>
      <c r="AB1665" s="123"/>
      <c r="AC1665" s="123"/>
      <c r="AD1665" s="123"/>
      <c r="AE1665" s="123"/>
      <c r="AF1665" s="123"/>
      <c r="AG1665" s="123"/>
      <c r="AH1665" s="123"/>
      <c r="AI1665" s="123"/>
      <c r="AJ1665" s="123"/>
      <c r="AK1665" s="123"/>
      <c r="AL1665" s="123"/>
      <c r="AM1665" s="123"/>
      <c r="AN1665" s="123"/>
      <c r="AO1665" s="123"/>
      <c r="AP1665" s="167"/>
    </row>
    <row r="1666" spans="16:42">
      <c r="P1666" s="123"/>
      <c r="Q1666" s="124"/>
      <c r="R1666" s="123"/>
      <c r="S1666" s="123"/>
      <c r="T1666" s="123"/>
      <c r="U1666" s="123"/>
      <c r="V1666" s="123"/>
      <c r="W1666" s="123"/>
      <c r="X1666" s="123"/>
      <c r="Y1666" s="125"/>
      <c r="Z1666" s="125"/>
      <c r="AA1666" s="123"/>
      <c r="AB1666" s="123"/>
      <c r="AC1666" s="123"/>
      <c r="AD1666" s="123"/>
      <c r="AE1666" s="123"/>
      <c r="AF1666" s="123"/>
      <c r="AG1666" s="123"/>
      <c r="AH1666" s="123"/>
      <c r="AI1666" s="123"/>
      <c r="AJ1666" s="123"/>
      <c r="AK1666" s="123"/>
      <c r="AL1666" s="123"/>
      <c r="AM1666" s="123"/>
      <c r="AN1666" s="123"/>
      <c r="AO1666" s="123"/>
      <c r="AP1666" s="167"/>
    </row>
    <row r="1667" spans="16:42">
      <c r="P1667" s="123"/>
      <c r="Q1667" s="124"/>
      <c r="R1667" s="123"/>
      <c r="S1667" s="123"/>
      <c r="T1667" s="123"/>
      <c r="U1667" s="123"/>
      <c r="V1667" s="123"/>
      <c r="W1667" s="123"/>
      <c r="X1667" s="123"/>
      <c r="Y1667" s="125"/>
      <c r="Z1667" s="125"/>
      <c r="AA1667" s="123"/>
      <c r="AB1667" s="123"/>
      <c r="AC1667" s="123"/>
      <c r="AD1667" s="123"/>
      <c r="AE1667" s="123"/>
      <c r="AF1667" s="123"/>
      <c r="AG1667" s="123"/>
      <c r="AH1667" s="123"/>
      <c r="AI1667" s="123"/>
      <c r="AJ1667" s="123"/>
      <c r="AK1667" s="123"/>
      <c r="AL1667" s="123"/>
      <c r="AM1667" s="123"/>
      <c r="AN1667" s="123"/>
      <c r="AO1667" s="123"/>
      <c r="AP1667" s="167"/>
    </row>
    <row r="1668" spans="16:42">
      <c r="P1668" s="123"/>
      <c r="Q1668" s="124"/>
      <c r="R1668" s="123"/>
      <c r="S1668" s="123"/>
      <c r="T1668" s="123"/>
      <c r="U1668" s="123"/>
      <c r="V1668" s="123"/>
      <c r="W1668" s="123"/>
      <c r="X1668" s="123"/>
      <c r="Y1668" s="125"/>
      <c r="Z1668" s="125"/>
      <c r="AA1668" s="123"/>
      <c r="AB1668" s="123"/>
      <c r="AC1668" s="123"/>
      <c r="AD1668" s="123"/>
      <c r="AE1668" s="123"/>
      <c r="AF1668" s="123"/>
      <c r="AG1668" s="123"/>
      <c r="AH1668" s="123"/>
      <c r="AI1668" s="123"/>
      <c r="AJ1668" s="123"/>
      <c r="AK1668" s="123"/>
      <c r="AL1668" s="123"/>
      <c r="AM1668" s="123"/>
      <c r="AN1668" s="123"/>
      <c r="AO1668" s="123"/>
      <c r="AP1668" s="167"/>
    </row>
    <row r="1669" spans="16:42">
      <c r="P1669" s="123"/>
      <c r="Q1669" s="124"/>
      <c r="R1669" s="123"/>
      <c r="S1669" s="123"/>
      <c r="T1669" s="123"/>
      <c r="U1669" s="123"/>
      <c r="V1669" s="123"/>
      <c r="W1669" s="123"/>
      <c r="X1669" s="123"/>
      <c r="Y1669" s="125"/>
      <c r="Z1669" s="125"/>
      <c r="AA1669" s="123"/>
      <c r="AB1669" s="123"/>
      <c r="AC1669" s="123"/>
      <c r="AD1669" s="123"/>
      <c r="AE1669" s="123"/>
      <c r="AF1669" s="123"/>
      <c r="AG1669" s="123"/>
      <c r="AH1669" s="123"/>
      <c r="AI1669" s="123"/>
      <c r="AJ1669" s="123"/>
      <c r="AK1669" s="123"/>
      <c r="AL1669" s="123"/>
      <c r="AM1669" s="123"/>
      <c r="AN1669" s="123"/>
      <c r="AO1669" s="123"/>
      <c r="AP1669" s="167"/>
    </row>
    <row r="1670" spans="16:42">
      <c r="P1670" s="123"/>
      <c r="Q1670" s="124"/>
      <c r="R1670" s="123"/>
      <c r="S1670" s="123"/>
      <c r="T1670" s="123"/>
      <c r="U1670" s="123"/>
      <c r="V1670" s="123"/>
      <c r="W1670" s="123"/>
      <c r="X1670" s="123"/>
      <c r="Y1670" s="125"/>
      <c r="Z1670" s="125"/>
      <c r="AA1670" s="123"/>
      <c r="AB1670" s="123"/>
      <c r="AC1670" s="123"/>
      <c r="AD1670" s="123"/>
      <c r="AE1670" s="123"/>
      <c r="AF1670" s="123"/>
      <c r="AG1670" s="123"/>
      <c r="AH1670" s="123"/>
      <c r="AI1670" s="123"/>
      <c r="AJ1670" s="123"/>
      <c r="AK1670" s="123"/>
      <c r="AL1670" s="123"/>
      <c r="AM1670" s="123"/>
      <c r="AN1670" s="123"/>
      <c r="AO1670" s="123"/>
      <c r="AP1670" s="167"/>
    </row>
    <row r="1671" spans="16:42">
      <c r="P1671" s="123"/>
      <c r="Q1671" s="124"/>
      <c r="R1671" s="123"/>
      <c r="S1671" s="123"/>
      <c r="T1671" s="123"/>
      <c r="U1671" s="123"/>
      <c r="V1671" s="123"/>
      <c r="W1671" s="123"/>
      <c r="X1671" s="123"/>
      <c r="Y1671" s="125"/>
      <c r="Z1671" s="125"/>
      <c r="AA1671" s="123"/>
      <c r="AB1671" s="123"/>
      <c r="AC1671" s="123"/>
      <c r="AD1671" s="123"/>
      <c r="AE1671" s="123"/>
      <c r="AF1671" s="123"/>
      <c r="AG1671" s="123"/>
      <c r="AH1671" s="123"/>
      <c r="AI1671" s="123"/>
      <c r="AJ1671" s="123"/>
      <c r="AK1671" s="123"/>
      <c r="AL1671" s="123"/>
      <c r="AM1671" s="123"/>
      <c r="AN1671" s="123"/>
      <c r="AO1671" s="123"/>
      <c r="AP1671" s="167"/>
    </row>
    <row r="1672" spans="16:42">
      <c r="P1672" s="123"/>
      <c r="Q1672" s="124"/>
      <c r="R1672" s="123"/>
      <c r="S1672" s="123"/>
      <c r="T1672" s="123"/>
      <c r="U1672" s="123"/>
      <c r="V1672" s="123"/>
      <c r="W1672" s="123"/>
      <c r="X1672" s="123"/>
      <c r="Y1672" s="125"/>
      <c r="Z1672" s="125"/>
      <c r="AA1672" s="123"/>
      <c r="AB1672" s="123"/>
      <c r="AC1672" s="123"/>
      <c r="AD1672" s="123"/>
      <c r="AE1672" s="123"/>
      <c r="AF1672" s="123"/>
      <c r="AG1672" s="123"/>
      <c r="AH1672" s="123"/>
      <c r="AI1672" s="123"/>
      <c r="AJ1672" s="123"/>
      <c r="AK1672" s="123"/>
      <c r="AL1672" s="123"/>
      <c r="AM1672" s="123"/>
      <c r="AN1672" s="123"/>
      <c r="AO1672" s="123"/>
      <c r="AP1672" s="167"/>
    </row>
    <row r="1673" spans="16:42">
      <c r="P1673" s="123"/>
      <c r="Q1673" s="124"/>
      <c r="R1673" s="123"/>
      <c r="S1673" s="123"/>
      <c r="T1673" s="123"/>
      <c r="U1673" s="123"/>
      <c r="V1673" s="123"/>
      <c r="W1673" s="123"/>
      <c r="X1673" s="123"/>
      <c r="Y1673" s="125"/>
      <c r="Z1673" s="125"/>
      <c r="AA1673" s="123"/>
      <c r="AB1673" s="123"/>
      <c r="AC1673" s="123"/>
      <c r="AD1673" s="123"/>
      <c r="AE1673" s="123"/>
      <c r="AF1673" s="123"/>
      <c r="AG1673" s="123"/>
      <c r="AH1673" s="123"/>
      <c r="AI1673" s="123"/>
      <c r="AJ1673" s="123"/>
      <c r="AK1673" s="123"/>
      <c r="AL1673" s="123"/>
      <c r="AM1673" s="123"/>
      <c r="AN1673" s="123"/>
      <c r="AO1673" s="123"/>
      <c r="AP1673" s="167"/>
    </row>
    <row r="1674" spans="16:42">
      <c r="P1674" s="123"/>
      <c r="Q1674" s="124"/>
      <c r="R1674" s="123"/>
      <c r="S1674" s="123"/>
      <c r="T1674" s="123"/>
      <c r="U1674" s="123"/>
      <c r="V1674" s="123"/>
      <c r="W1674" s="123"/>
      <c r="X1674" s="123"/>
      <c r="Y1674" s="125"/>
      <c r="Z1674" s="125"/>
      <c r="AA1674" s="123"/>
      <c r="AB1674" s="123"/>
      <c r="AC1674" s="123"/>
      <c r="AD1674" s="123"/>
      <c r="AE1674" s="123"/>
      <c r="AF1674" s="123"/>
      <c r="AG1674" s="123"/>
      <c r="AH1674" s="123"/>
      <c r="AI1674" s="123"/>
      <c r="AJ1674" s="123"/>
      <c r="AK1674" s="123"/>
      <c r="AL1674" s="123"/>
      <c r="AM1674" s="123"/>
      <c r="AN1674" s="123"/>
      <c r="AO1674" s="123"/>
      <c r="AP1674" s="167"/>
    </row>
    <row r="1675" spans="16:42">
      <c r="P1675" s="123"/>
      <c r="Q1675" s="124"/>
      <c r="R1675" s="123"/>
      <c r="S1675" s="123"/>
      <c r="T1675" s="123"/>
      <c r="U1675" s="123"/>
      <c r="V1675" s="123"/>
      <c r="W1675" s="123"/>
      <c r="X1675" s="123"/>
      <c r="Y1675" s="125"/>
      <c r="Z1675" s="125"/>
      <c r="AA1675" s="123"/>
      <c r="AB1675" s="123"/>
      <c r="AC1675" s="123"/>
      <c r="AD1675" s="123"/>
      <c r="AE1675" s="123"/>
      <c r="AF1675" s="123"/>
      <c r="AG1675" s="123"/>
      <c r="AH1675" s="123"/>
      <c r="AI1675" s="123"/>
      <c r="AJ1675" s="123"/>
      <c r="AK1675" s="123"/>
      <c r="AL1675" s="123"/>
      <c r="AM1675" s="123"/>
      <c r="AN1675" s="123"/>
      <c r="AO1675" s="123"/>
      <c r="AP1675" s="167"/>
    </row>
    <row r="1676" spans="16:42">
      <c r="P1676" s="123"/>
      <c r="Q1676" s="124"/>
      <c r="R1676" s="123"/>
      <c r="S1676" s="123"/>
      <c r="T1676" s="123"/>
      <c r="U1676" s="123"/>
      <c r="V1676" s="123"/>
      <c r="W1676" s="123"/>
      <c r="X1676" s="123"/>
      <c r="Y1676" s="125"/>
      <c r="Z1676" s="125"/>
      <c r="AA1676" s="123"/>
      <c r="AB1676" s="123"/>
      <c r="AC1676" s="123"/>
      <c r="AD1676" s="123"/>
      <c r="AE1676" s="123"/>
      <c r="AF1676" s="123"/>
      <c r="AG1676" s="123"/>
      <c r="AH1676" s="123"/>
      <c r="AI1676" s="123"/>
      <c r="AJ1676" s="123"/>
      <c r="AK1676" s="123"/>
      <c r="AL1676" s="123"/>
      <c r="AM1676" s="123"/>
      <c r="AN1676" s="123"/>
      <c r="AO1676" s="123"/>
      <c r="AP1676" s="167"/>
    </row>
    <row r="1677" spans="16:42">
      <c r="P1677" s="123"/>
      <c r="Q1677" s="124"/>
      <c r="R1677" s="123"/>
      <c r="S1677" s="123"/>
      <c r="T1677" s="123"/>
      <c r="U1677" s="123"/>
      <c r="V1677" s="123"/>
      <c r="W1677" s="123"/>
      <c r="X1677" s="123"/>
      <c r="Y1677" s="125"/>
      <c r="Z1677" s="125"/>
      <c r="AA1677" s="123"/>
      <c r="AB1677" s="123"/>
      <c r="AC1677" s="123"/>
      <c r="AD1677" s="123"/>
      <c r="AE1677" s="123"/>
      <c r="AF1677" s="123"/>
      <c r="AG1677" s="123"/>
      <c r="AH1677" s="123"/>
      <c r="AI1677" s="123"/>
      <c r="AJ1677" s="123"/>
      <c r="AK1677" s="123"/>
      <c r="AL1677" s="123"/>
      <c r="AM1677" s="123"/>
      <c r="AN1677" s="123"/>
      <c r="AO1677" s="123"/>
      <c r="AP1677" s="167"/>
    </row>
    <row r="1678" spans="16:42">
      <c r="P1678" s="123"/>
      <c r="Q1678" s="124"/>
      <c r="R1678" s="123"/>
      <c r="S1678" s="123"/>
      <c r="T1678" s="123"/>
      <c r="U1678" s="123"/>
      <c r="V1678" s="123"/>
      <c r="W1678" s="123"/>
      <c r="X1678" s="123"/>
      <c r="Y1678" s="125"/>
      <c r="Z1678" s="125"/>
      <c r="AA1678" s="123"/>
      <c r="AB1678" s="123"/>
      <c r="AC1678" s="123"/>
      <c r="AD1678" s="123"/>
      <c r="AE1678" s="123"/>
      <c r="AF1678" s="123"/>
      <c r="AG1678" s="123"/>
      <c r="AH1678" s="123"/>
      <c r="AI1678" s="123"/>
      <c r="AJ1678" s="123"/>
      <c r="AK1678" s="123"/>
      <c r="AL1678" s="123"/>
      <c r="AM1678" s="123"/>
      <c r="AN1678" s="123"/>
      <c r="AO1678" s="123"/>
      <c r="AP1678" s="167"/>
    </row>
    <row r="1679" spans="16:42">
      <c r="P1679" s="123"/>
      <c r="Q1679" s="124"/>
      <c r="R1679" s="123"/>
      <c r="S1679" s="123"/>
      <c r="T1679" s="123"/>
      <c r="U1679" s="123"/>
      <c r="V1679" s="123"/>
      <c r="W1679" s="123"/>
      <c r="X1679" s="123"/>
      <c r="Y1679" s="125"/>
      <c r="Z1679" s="125"/>
      <c r="AA1679" s="123"/>
      <c r="AB1679" s="123"/>
      <c r="AC1679" s="123"/>
      <c r="AD1679" s="123"/>
      <c r="AE1679" s="123"/>
      <c r="AF1679" s="123"/>
      <c r="AG1679" s="123"/>
      <c r="AH1679" s="123"/>
      <c r="AI1679" s="123"/>
      <c r="AJ1679" s="123"/>
      <c r="AK1679" s="123"/>
      <c r="AL1679" s="123"/>
      <c r="AM1679" s="123"/>
      <c r="AN1679" s="123"/>
      <c r="AO1679" s="123"/>
      <c r="AP1679" s="167"/>
    </row>
    <row r="1680" spans="16:42">
      <c r="P1680" s="123"/>
      <c r="Q1680" s="124"/>
      <c r="R1680" s="123"/>
      <c r="S1680" s="123"/>
      <c r="T1680" s="123"/>
      <c r="U1680" s="123"/>
      <c r="V1680" s="123"/>
      <c r="W1680" s="123"/>
      <c r="X1680" s="123"/>
      <c r="Y1680" s="125"/>
      <c r="Z1680" s="125"/>
      <c r="AA1680" s="123"/>
      <c r="AB1680" s="123"/>
      <c r="AC1680" s="123"/>
      <c r="AD1680" s="123"/>
      <c r="AE1680" s="123"/>
      <c r="AF1680" s="123"/>
      <c r="AG1680" s="123"/>
      <c r="AH1680" s="123"/>
      <c r="AI1680" s="123"/>
      <c r="AJ1680" s="123"/>
      <c r="AK1680" s="123"/>
      <c r="AL1680" s="123"/>
      <c r="AM1680" s="123"/>
      <c r="AN1680" s="123"/>
      <c r="AO1680" s="123"/>
      <c r="AP1680" s="167"/>
    </row>
    <row r="1681" spans="16:42">
      <c r="P1681" s="123"/>
      <c r="Q1681" s="124"/>
      <c r="R1681" s="123"/>
      <c r="S1681" s="123"/>
      <c r="T1681" s="123"/>
      <c r="U1681" s="123"/>
      <c r="V1681" s="123"/>
      <c r="W1681" s="123"/>
      <c r="X1681" s="123"/>
      <c r="Y1681" s="125"/>
      <c r="Z1681" s="125"/>
      <c r="AA1681" s="123"/>
      <c r="AB1681" s="123"/>
      <c r="AC1681" s="123"/>
      <c r="AD1681" s="123"/>
      <c r="AE1681" s="123"/>
      <c r="AF1681" s="123"/>
      <c r="AG1681" s="123"/>
      <c r="AH1681" s="123"/>
      <c r="AI1681" s="123"/>
      <c r="AJ1681" s="123"/>
      <c r="AK1681" s="123"/>
      <c r="AL1681" s="123"/>
      <c r="AM1681" s="123"/>
      <c r="AN1681" s="123"/>
      <c r="AO1681" s="123"/>
      <c r="AP1681" s="167"/>
    </row>
    <row r="1682" spans="16:42">
      <c r="P1682" s="123"/>
      <c r="Q1682" s="124"/>
      <c r="R1682" s="123"/>
      <c r="S1682" s="123"/>
      <c r="T1682" s="123"/>
      <c r="U1682" s="123"/>
      <c r="V1682" s="123"/>
      <c r="W1682" s="123"/>
      <c r="X1682" s="123"/>
      <c r="Y1682" s="125"/>
      <c r="Z1682" s="125"/>
      <c r="AA1682" s="123"/>
      <c r="AB1682" s="123"/>
      <c r="AC1682" s="123"/>
      <c r="AD1682" s="123"/>
      <c r="AE1682" s="123"/>
      <c r="AF1682" s="123"/>
      <c r="AG1682" s="123"/>
      <c r="AH1682" s="123"/>
      <c r="AI1682" s="123"/>
      <c r="AJ1682" s="123"/>
      <c r="AK1682" s="123"/>
      <c r="AL1682" s="123"/>
      <c r="AM1682" s="123"/>
      <c r="AN1682" s="123"/>
      <c r="AO1682" s="123"/>
      <c r="AP1682" s="167"/>
    </row>
    <row r="1683" spans="16:42">
      <c r="P1683" s="123"/>
      <c r="Q1683" s="124"/>
      <c r="R1683" s="123"/>
      <c r="S1683" s="123"/>
      <c r="T1683" s="123"/>
      <c r="U1683" s="123"/>
      <c r="V1683" s="123"/>
      <c r="W1683" s="123"/>
      <c r="X1683" s="123"/>
      <c r="Y1683" s="125"/>
      <c r="Z1683" s="125"/>
      <c r="AA1683" s="123"/>
      <c r="AB1683" s="123"/>
      <c r="AC1683" s="123"/>
      <c r="AD1683" s="123"/>
      <c r="AE1683" s="123"/>
      <c r="AF1683" s="123"/>
      <c r="AG1683" s="123"/>
      <c r="AH1683" s="123"/>
      <c r="AI1683" s="123"/>
      <c r="AJ1683" s="123"/>
      <c r="AK1683" s="123"/>
      <c r="AL1683" s="123"/>
      <c r="AM1683" s="123"/>
      <c r="AN1683" s="123"/>
      <c r="AO1683" s="123"/>
      <c r="AP1683" s="167"/>
    </row>
    <row r="1684" spans="16:42">
      <c r="P1684" s="123"/>
      <c r="Q1684" s="124"/>
      <c r="R1684" s="123"/>
      <c r="S1684" s="123"/>
      <c r="T1684" s="123"/>
      <c r="U1684" s="123"/>
      <c r="V1684" s="123"/>
      <c r="W1684" s="123"/>
      <c r="X1684" s="123"/>
      <c r="Y1684" s="125"/>
      <c r="Z1684" s="125"/>
      <c r="AA1684" s="123"/>
      <c r="AB1684" s="123"/>
      <c r="AC1684" s="123"/>
      <c r="AD1684" s="123"/>
      <c r="AE1684" s="123"/>
      <c r="AF1684" s="123"/>
      <c r="AG1684" s="123"/>
      <c r="AH1684" s="123"/>
      <c r="AI1684" s="123"/>
      <c r="AJ1684" s="123"/>
      <c r="AK1684" s="123"/>
      <c r="AL1684" s="123"/>
      <c r="AM1684" s="123"/>
      <c r="AN1684" s="123"/>
      <c r="AO1684" s="123"/>
      <c r="AP1684" s="167"/>
    </row>
    <row r="1685" spans="16:42">
      <c r="P1685" s="123"/>
      <c r="Q1685" s="124"/>
      <c r="R1685" s="123"/>
      <c r="S1685" s="123"/>
      <c r="T1685" s="123"/>
      <c r="U1685" s="123"/>
      <c r="V1685" s="123"/>
      <c r="W1685" s="123"/>
      <c r="X1685" s="123"/>
      <c r="Y1685" s="125"/>
      <c r="Z1685" s="125"/>
      <c r="AA1685" s="123"/>
      <c r="AB1685" s="123"/>
      <c r="AC1685" s="123"/>
      <c r="AD1685" s="123"/>
      <c r="AE1685" s="123"/>
      <c r="AF1685" s="123"/>
      <c r="AG1685" s="123"/>
      <c r="AH1685" s="123"/>
      <c r="AI1685" s="123"/>
      <c r="AJ1685" s="123"/>
      <c r="AK1685" s="123"/>
      <c r="AL1685" s="123"/>
      <c r="AM1685" s="123"/>
      <c r="AN1685" s="123"/>
      <c r="AO1685" s="123"/>
      <c r="AP1685" s="167"/>
    </row>
    <row r="1686" spans="16:42">
      <c r="P1686" s="123"/>
      <c r="Q1686" s="124"/>
      <c r="R1686" s="123"/>
      <c r="S1686" s="123"/>
      <c r="T1686" s="123"/>
      <c r="U1686" s="123"/>
      <c r="V1686" s="123"/>
      <c r="W1686" s="123"/>
      <c r="X1686" s="123"/>
      <c r="Y1686" s="125"/>
      <c r="Z1686" s="125"/>
      <c r="AA1686" s="123"/>
      <c r="AB1686" s="123"/>
      <c r="AC1686" s="123"/>
      <c r="AD1686" s="123"/>
      <c r="AE1686" s="123"/>
      <c r="AF1686" s="123"/>
      <c r="AG1686" s="123"/>
      <c r="AH1686" s="123"/>
      <c r="AI1686" s="123"/>
      <c r="AJ1686" s="123"/>
      <c r="AK1686" s="123"/>
      <c r="AL1686" s="123"/>
      <c r="AM1686" s="123"/>
      <c r="AN1686" s="123"/>
      <c r="AO1686" s="123"/>
      <c r="AP1686" s="167"/>
    </row>
    <row r="1687" spans="16:42">
      <c r="P1687" s="123"/>
      <c r="Q1687" s="124"/>
      <c r="R1687" s="123"/>
      <c r="S1687" s="123"/>
      <c r="T1687" s="123"/>
      <c r="U1687" s="123"/>
      <c r="V1687" s="123"/>
      <c r="W1687" s="123"/>
      <c r="X1687" s="123"/>
      <c r="Y1687" s="125"/>
      <c r="Z1687" s="125"/>
      <c r="AA1687" s="123"/>
      <c r="AB1687" s="123"/>
      <c r="AC1687" s="123"/>
      <c r="AD1687" s="123"/>
      <c r="AE1687" s="123"/>
      <c r="AF1687" s="123"/>
      <c r="AG1687" s="123"/>
      <c r="AH1687" s="123"/>
      <c r="AI1687" s="123"/>
      <c r="AJ1687" s="123"/>
      <c r="AK1687" s="123"/>
      <c r="AL1687" s="123"/>
      <c r="AM1687" s="123"/>
      <c r="AN1687" s="123"/>
      <c r="AO1687" s="123"/>
      <c r="AP1687" s="167"/>
    </row>
    <row r="1688" spans="16:42">
      <c r="P1688" s="123"/>
      <c r="Q1688" s="124"/>
      <c r="R1688" s="123"/>
      <c r="S1688" s="123"/>
      <c r="T1688" s="123"/>
      <c r="U1688" s="123"/>
      <c r="V1688" s="123"/>
      <c r="W1688" s="123"/>
      <c r="X1688" s="123"/>
      <c r="Y1688" s="125"/>
      <c r="Z1688" s="125"/>
      <c r="AA1688" s="123"/>
      <c r="AB1688" s="123"/>
      <c r="AC1688" s="123"/>
      <c r="AD1688" s="123"/>
      <c r="AE1688" s="123"/>
      <c r="AF1688" s="123"/>
      <c r="AG1688" s="123"/>
      <c r="AH1688" s="123"/>
      <c r="AI1688" s="123"/>
      <c r="AJ1688" s="123"/>
      <c r="AK1688" s="123"/>
      <c r="AL1688" s="123"/>
      <c r="AM1688" s="123"/>
      <c r="AN1688" s="123"/>
      <c r="AO1688" s="123"/>
      <c r="AP1688" s="167"/>
    </row>
    <row r="1689" spans="16:42">
      <c r="P1689" s="123"/>
      <c r="Q1689" s="124"/>
      <c r="R1689" s="123"/>
      <c r="S1689" s="123"/>
      <c r="T1689" s="123"/>
      <c r="U1689" s="123"/>
      <c r="V1689" s="123"/>
      <c r="W1689" s="123"/>
      <c r="X1689" s="123"/>
      <c r="Y1689" s="125"/>
      <c r="Z1689" s="125"/>
      <c r="AA1689" s="123"/>
      <c r="AB1689" s="123"/>
      <c r="AC1689" s="123"/>
      <c r="AD1689" s="123"/>
      <c r="AE1689" s="123"/>
      <c r="AF1689" s="123"/>
      <c r="AG1689" s="123"/>
      <c r="AH1689" s="123"/>
      <c r="AI1689" s="123"/>
      <c r="AJ1689" s="123"/>
      <c r="AK1689" s="123"/>
      <c r="AL1689" s="123"/>
      <c r="AM1689" s="123"/>
      <c r="AN1689" s="123"/>
      <c r="AO1689" s="123"/>
      <c r="AP1689" s="167"/>
    </row>
    <row r="1690" spans="16:42">
      <c r="P1690" s="123"/>
      <c r="Q1690" s="124"/>
      <c r="R1690" s="123"/>
      <c r="S1690" s="123"/>
      <c r="T1690" s="123"/>
      <c r="U1690" s="123"/>
      <c r="V1690" s="123"/>
      <c r="W1690" s="123"/>
      <c r="X1690" s="123"/>
      <c r="Y1690" s="125"/>
      <c r="Z1690" s="125"/>
      <c r="AA1690" s="123"/>
      <c r="AB1690" s="123"/>
      <c r="AC1690" s="123"/>
      <c r="AD1690" s="123"/>
      <c r="AE1690" s="123"/>
      <c r="AF1690" s="123"/>
      <c r="AG1690" s="123"/>
      <c r="AH1690" s="123"/>
      <c r="AI1690" s="123"/>
      <c r="AJ1690" s="123"/>
      <c r="AK1690" s="123"/>
      <c r="AL1690" s="123"/>
      <c r="AM1690" s="123"/>
      <c r="AN1690" s="123"/>
      <c r="AO1690" s="123"/>
      <c r="AP1690" s="167"/>
    </row>
    <row r="1691" spans="16:42">
      <c r="P1691" s="123"/>
      <c r="Q1691" s="124"/>
      <c r="R1691" s="123"/>
      <c r="S1691" s="123"/>
      <c r="T1691" s="123"/>
      <c r="U1691" s="123"/>
      <c r="V1691" s="123"/>
      <c r="W1691" s="123"/>
      <c r="X1691" s="123"/>
      <c r="Y1691" s="125"/>
      <c r="Z1691" s="125"/>
      <c r="AA1691" s="123"/>
      <c r="AB1691" s="123"/>
      <c r="AC1691" s="123"/>
      <c r="AD1691" s="123"/>
      <c r="AE1691" s="123"/>
      <c r="AF1691" s="123"/>
      <c r="AG1691" s="123"/>
      <c r="AH1691" s="123"/>
      <c r="AI1691" s="123"/>
      <c r="AJ1691" s="123"/>
      <c r="AK1691" s="123"/>
      <c r="AL1691" s="123"/>
      <c r="AM1691" s="123"/>
      <c r="AN1691" s="123"/>
      <c r="AO1691" s="123"/>
      <c r="AP1691" s="167"/>
    </row>
    <row r="1692" spans="16:42">
      <c r="P1692" s="123"/>
      <c r="Q1692" s="124"/>
      <c r="R1692" s="123"/>
      <c r="S1692" s="123"/>
      <c r="T1692" s="123"/>
      <c r="U1692" s="123"/>
      <c r="V1692" s="123"/>
      <c r="W1692" s="123"/>
      <c r="X1692" s="123"/>
      <c r="Y1692" s="125"/>
      <c r="Z1692" s="125"/>
      <c r="AA1692" s="123"/>
      <c r="AB1692" s="123"/>
      <c r="AC1692" s="123"/>
      <c r="AD1692" s="123"/>
      <c r="AE1692" s="123"/>
      <c r="AF1692" s="123"/>
      <c r="AG1692" s="123"/>
      <c r="AH1692" s="123"/>
      <c r="AI1692" s="123"/>
      <c r="AJ1692" s="123"/>
      <c r="AK1692" s="123"/>
      <c r="AL1692" s="123"/>
      <c r="AM1692" s="123"/>
      <c r="AN1692" s="123"/>
      <c r="AO1692" s="123"/>
      <c r="AP1692" s="167"/>
    </row>
    <row r="1693" spans="16:42">
      <c r="P1693" s="123"/>
      <c r="Q1693" s="124"/>
      <c r="R1693" s="123"/>
      <c r="S1693" s="123"/>
      <c r="T1693" s="123"/>
      <c r="U1693" s="123"/>
      <c r="V1693" s="123"/>
      <c r="W1693" s="123"/>
      <c r="X1693" s="123"/>
      <c r="Y1693" s="125"/>
      <c r="Z1693" s="125"/>
      <c r="AA1693" s="123"/>
      <c r="AB1693" s="123"/>
      <c r="AC1693" s="123"/>
      <c r="AD1693" s="123"/>
      <c r="AE1693" s="123"/>
      <c r="AF1693" s="123"/>
      <c r="AG1693" s="123"/>
      <c r="AH1693" s="123"/>
      <c r="AI1693" s="123"/>
      <c r="AJ1693" s="123"/>
      <c r="AK1693" s="123"/>
      <c r="AL1693" s="123"/>
      <c r="AM1693" s="123"/>
      <c r="AN1693" s="123"/>
      <c r="AO1693" s="123"/>
      <c r="AP1693" s="167"/>
    </row>
    <row r="1694" spans="16:42">
      <c r="P1694" s="123"/>
      <c r="Q1694" s="124"/>
      <c r="R1694" s="123"/>
      <c r="S1694" s="123"/>
      <c r="T1694" s="123"/>
      <c r="U1694" s="123"/>
      <c r="V1694" s="123"/>
      <c r="W1694" s="123"/>
      <c r="X1694" s="123"/>
      <c r="Y1694" s="125"/>
      <c r="Z1694" s="125"/>
      <c r="AA1694" s="123"/>
      <c r="AB1694" s="123"/>
      <c r="AC1694" s="123"/>
      <c r="AD1694" s="123"/>
      <c r="AE1694" s="123"/>
      <c r="AF1694" s="123"/>
      <c r="AG1694" s="123"/>
      <c r="AH1694" s="123"/>
      <c r="AI1694" s="123"/>
      <c r="AJ1694" s="123"/>
      <c r="AK1694" s="123"/>
      <c r="AL1694" s="123"/>
      <c r="AM1694" s="123"/>
      <c r="AN1694" s="123"/>
      <c r="AO1694" s="123"/>
      <c r="AP1694" s="167"/>
    </row>
    <row r="1695" spans="16:42">
      <c r="P1695" s="123"/>
      <c r="Q1695" s="124"/>
      <c r="R1695" s="123"/>
      <c r="S1695" s="123"/>
      <c r="T1695" s="123"/>
      <c r="U1695" s="123"/>
      <c r="V1695" s="123"/>
      <c r="W1695" s="123"/>
      <c r="X1695" s="123"/>
      <c r="Y1695" s="125"/>
      <c r="Z1695" s="125"/>
      <c r="AA1695" s="123"/>
      <c r="AB1695" s="123"/>
      <c r="AC1695" s="123"/>
      <c r="AD1695" s="123"/>
      <c r="AE1695" s="123"/>
      <c r="AF1695" s="123"/>
      <c r="AG1695" s="123"/>
      <c r="AH1695" s="123"/>
      <c r="AI1695" s="123"/>
      <c r="AJ1695" s="123"/>
      <c r="AK1695" s="123"/>
      <c r="AL1695" s="123"/>
      <c r="AM1695" s="123"/>
      <c r="AN1695" s="123"/>
      <c r="AO1695" s="123"/>
      <c r="AP1695" s="167"/>
    </row>
    <row r="1696" spans="16:42">
      <c r="P1696" s="123"/>
      <c r="Q1696" s="124"/>
      <c r="R1696" s="123"/>
      <c r="S1696" s="123"/>
      <c r="T1696" s="123"/>
      <c r="U1696" s="123"/>
      <c r="V1696" s="123"/>
      <c r="W1696" s="123"/>
      <c r="X1696" s="123"/>
      <c r="Y1696" s="125"/>
      <c r="Z1696" s="125"/>
      <c r="AA1696" s="123"/>
      <c r="AB1696" s="123"/>
      <c r="AC1696" s="123"/>
      <c r="AD1696" s="123"/>
      <c r="AE1696" s="123"/>
      <c r="AF1696" s="123"/>
      <c r="AG1696" s="123"/>
      <c r="AH1696" s="123"/>
      <c r="AI1696" s="123"/>
      <c r="AJ1696" s="123"/>
      <c r="AK1696" s="123"/>
      <c r="AL1696" s="123"/>
      <c r="AM1696" s="123"/>
      <c r="AN1696" s="123"/>
      <c r="AO1696" s="123"/>
      <c r="AP1696" s="167"/>
    </row>
    <row r="1697" spans="16:42">
      <c r="P1697" s="123"/>
      <c r="Q1697" s="124"/>
      <c r="R1697" s="123"/>
      <c r="S1697" s="123"/>
      <c r="T1697" s="123"/>
      <c r="U1697" s="123"/>
      <c r="V1697" s="123"/>
      <c r="W1697" s="123"/>
      <c r="X1697" s="123"/>
      <c r="Y1697" s="125"/>
      <c r="Z1697" s="125"/>
      <c r="AA1697" s="123"/>
      <c r="AB1697" s="123"/>
      <c r="AC1697" s="123"/>
      <c r="AD1697" s="123"/>
      <c r="AE1697" s="123"/>
      <c r="AF1697" s="123"/>
      <c r="AG1697" s="123"/>
      <c r="AH1697" s="123"/>
      <c r="AI1697" s="123"/>
      <c r="AJ1697" s="123"/>
      <c r="AK1697" s="123"/>
      <c r="AL1697" s="123"/>
      <c r="AM1697" s="123"/>
      <c r="AN1697" s="123"/>
      <c r="AO1697" s="123"/>
      <c r="AP1697" s="167"/>
    </row>
    <row r="1698" spans="16:42">
      <c r="P1698" s="123"/>
      <c r="Q1698" s="124"/>
      <c r="R1698" s="123"/>
      <c r="S1698" s="123"/>
      <c r="T1698" s="123"/>
      <c r="U1698" s="123"/>
      <c r="V1698" s="123"/>
      <c r="W1698" s="123"/>
      <c r="X1698" s="123"/>
      <c r="Y1698" s="125"/>
      <c r="Z1698" s="125"/>
      <c r="AA1698" s="123"/>
      <c r="AB1698" s="123"/>
      <c r="AC1698" s="123"/>
      <c r="AD1698" s="123"/>
      <c r="AE1698" s="123"/>
      <c r="AF1698" s="123"/>
      <c r="AG1698" s="123"/>
      <c r="AH1698" s="123"/>
      <c r="AI1698" s="123"/>
      <c r="AJ1698" s="123"/>
      <c r="AK1698" s="123"/>
      <c r="AL1698" s="123"/>
      <c r="AM1698" s="123"/>
      <c r="AN1698" s="123"/>
      <c r="AO1698" s="123"/>
      <c r="AP1698" s="167"/>
    </row>
    <row r="1699" spans="16:42">
      <c r="P1699" s="123"/>
      <c r="Q1699" s="124"/>
      <c r="R1699" s="123"/>
      <c r="S1699" s="123"/>
      <c r="T1699" s="123"/>
      <c r="U1699" s="123"/>
      <c r="V1699" s="123"/>
      <c r="W1699" s="123"/>
      <c r="X1699" s="123"/>
      <c r="Y1699" s="125"/>
      <c r="Z1699" s="125"/>
      <c r="AA1699" s="123"/>
      <c r="AB1699" s="123"/>
      <c r="AC1699" s="123"/>
      <c r="AD1699" s="123"/>
      <c r="AE1699" s="123"/>
      <c r="AF1699" s="123"/>
      <c r="AG1699" s="123"/>
      <c r="AH1699" s="123"/>
      <c r="AI1699" s="123"/>
      <c r="AJ1699" s="123"/>
      <c r="AK1699" s="123"/>
      <c r="AL1699" s="123"/>
      <c r="AM1699" s="123"/>
      <c r="AN1699" s="123"/>
      <c r="AO1699" s="123"/>
      <c r="AP1699" s="167"/>
    </row>
    <row r="1700" spans="16:42">
      <c r="P1700" s="123"/>
      <c r="Q1700" s="124"/>
      <c r="R1700" s="123"/>
      <c r="S1700" s="123"/>
      <c r="T1700" s="123"/>
      <c r="U1700" s="123"/>
      <c r="V1700" s="123"/>
      <c r="W1700" s="123"/>
      <c r="X1700" s="123"/>
      <c r="Y1700" s="125"/>
      <c r="Z1700" s="125"/>
      <c r="AA1700" s="123"/>
      <c r="AB1700" s="123"/>
      <c r="AC1700" s="123"/>
      <c r="AD1700" s="123"/>
      <c r="AE1700" s="123"/>
      <c r="AF1700" s="123"/>
      <c r="AG1700" s="123"/>
      <c r="AH1700" s="123"/>
      <c r="AI1700" s="123"/>
      <c r="AJ1700" s="123"/>
      <c r="AK1700" s="123"/>
      <c r="AL1700" s="123"/>
      <c r="AM1700" s="123"/>
      <c r="AN1700" s="123"/>
      <c r="AO1700" s="123"/>
      <c r="AP1700" s="167"/>
    </row>
    <row r="1701" spans="16:42">
      <c r="P1701" s="123"/>
      <c r="Q1701" s="124"/>
      <c r="R1701" s="123"/>
      <c r="S1701" s="123"/>
      <c r="T1701" s="123"/>
      <c r="U1701" s="123"/>
      <c r="V1701" s="123"/>
      <c r="W1701" s="123"/>
      <c r="X1701" s="123"/>
      <c r="Y1701" s="125"/>
      <c r="Z1701" s="125"/>
      <c r="AA1701" s="123"/>
      <c r="AB1701" s="123"/>
      <c r="AC1701" s="123"/>
      <c r="AD1701" s="123"/>
      <c r="AE1701" s="123"/>
      <c r="AF1701" s="123"/>
      <c r="AG1701" s="123"/>
      <c r="AH1701" s="123"/>
      <c r="AI1701" s="123"/>
      <c r="AJ1701" s="123"/>
      <c r="AK1701" s="123"/>
      <c r="AL1701" s="123"/>
      <c r="AM1701" s="123"/>
      <c r="AN1701" s="123"/>
      <c r="AO1701" s="123"/>
      <c r="AP1701" s="167"/>
    </row>
    <row r="1702" spans="16:42">
      <c r="P1702" s="123"/>
      <c r="Q1702" s="124"/>
      <c r="R1702" s="123"/>
      <c r="S1702" s="123"/>
      <c r="T1702" s="123"/>
      <c r="U1702" s="123"/>
      <c r="V1702" s="123"/>
      <c r="W1702" s="123"/>
      <c r="X1702" s="123"/>
      <c r="Y1702" s="125"/>
      <c r="Z1702" s="125"/>
      <c r="AA1702" s="123"/>
      <c r="AB1702" s="123"/>
      <c r="AC1702" s="123"/>
      <c r="AD1702" s="123"/>
      <c r="AE1702" s="123"/>
      <c r="AF1702" s="123"/>
      <c r="AG1702" s="123"/>
      <c r="AH1702" s="123"/>
      <c r="AI1702" s="123"/>
      <c r="AJ1702" s="123"/>
      <c r="AK1702" s="123"/>
      <c r="AL1702" s="123"/>
      <c r="AM1702" s="123"/>
      <c r="AN1702" s="123"/>
      <c r="AO1702" s="123"/>
      <c r="AP1702" s="167"/>
    </row>
    <row r="1703" spans="16:42">
      <c r="P1703" s="123"/>
      <c r="Q1703" s="124"/>
      <c r="R1703" s="123"/>
      <c r="S1703" s="123"/>
      <c r="T1703" s="123"/>
      <c r="U1703" s="123"/>
      <c r="V1703" s="123"/>
      <c r="W1703" s="123"/>
      <c r="X1703" s="123"/>
      <c r="Y1703" s="125"/>
      <c r="Z1703" s="125"/>
      <c r="AA1703" s="123"/>
      <c r="AB1703" s="123"/>
      <c r="AC1703" s="123"/>
      <c r="AD1703" s="123"/>
      <c r="AE1703" s="123"/>
      <c r="AF1703" s="123"/>
      <c r="AG1703" s="123"/>
      <c r="AH1703" s="123"/>
      <c r="AI1703" s="123"/>
      <c r="AJ1703" s="123"/>
      <c r="AK1703" s="123"/>
      <c r="AL1703" s="123"/>
      <c r="AM1703" s="123"/>
      <c r="AN1703" s="123"/>
      <c r="AO1703" s="123"/>
      <c r="AP1703" s="167"/>
    </row>
    <row r="1704" spans="16:42">
      <c r="P1704" s="123"/>
      <c r="Q1704" s="124"/>
      <c r="R1704" s="123"/>
      <c r="S1704" s="123"/>
      <c r="T1704" s="123"/>
      <c r="U1704" s="123"/>
      <c r="V1704" s="123"/>
      <c r="W1704" s="123"/>
      <c r="X1704" s="123"/>
      <c r="Y1704" s="125"/>
      <c r="Z1704" s="125"/>
      <c r="AA1704" s="123"/>
      <c r="AB1704" s="123"/>
      <c r="AC1704" s="123"/>
      <c r="AD1704" s="123"/>
      <c r="AE1704" s="123"/>
      <c r="AF1704" s="123"/>
      <c r="AG1704" s="123"/>
      <c r="AH1704" s="123"/>
      <c r="AI1704" s="123"/>
      <c r="AJ1704" s="123"/>
      <c r="AK1704" s="123"/>
      <c r="AL1704" s="123"/>
      <c r="AM1704" s="123"/>
      <c r="AN1704" s="123"/>
      <c r="AO1704" s="123"/>
      <c r="AP1704" s="167"/>
    </row>
    <row r="1705" spans="16:42">
      <c r="P1705" s="123"/>
      <c r="Q1705" s="124"/>
      <c r="R1705" s="123"/>
      <c r="S1705" s="123"/>
      <c r="T1705" s="123"/>
      <c r="U1705" s="123"/>
      <c r="V1705" s="123"/>
      <c r="W1705" s="123"/>
      <c r="X1705" s="123"/>
      <c r="Y1705" s="125"/>
      <c r="Z1705" s="125"/>
      <c r="AA1705" s="123"/>
      <c r="AB1705" s="123"/>
      <c r="AC1705" s="123"/>
      <c r="AD1705" s="123"/>
      <c r="AE1705" s="123"/>
      <c r="AF1705" s="123"/>
      <c r="AG1705" s="123"/>
      <c r="AH1705" s="123"/>
      <c r="AI1705" s="123"/>
      <c r="AJ1705" s="123"/>
      <c r="AK1705" s="123"/>
      <c r="AL1705" s="123"/>
      <c r="AM1705" s="123"/>
      <c r="AN1705" s="123"/>
      <c r="AO1705" s="123"/>
      <c r="AP1705" s="167"/>
    </row>
    <row r="1706" spans="16:42">
      <c r="P1706" s="123"/>
      <c r="Q1706" s="124"/>
      <c r="R1706" s="123"/>
      <c r="S1706" s="123"/>
      <c r="T1706" s="123"/>
      <c r="U1706" s="123"/>
      <c r="V1706" s="123"/>
      <c r="W1706" s="123"/>
      <c r="X1706" s="123"/>
      <c r="Y1706" s="125"/>
      <c r="Z1706" s="125"/>
      <c r="AA1706" s="123"/>
      <c r="AB1706" s="123"/>
      <c r="AC1706" s="123"/>
      <c r="AD1706" s="123"/>
      <c r="AE1706" s="123"/>
      <c r="AF1706" s="123"/>
      <c r="AG1706" s="123"/>
      <c r="AH1706" s="123"/>
      <c r="AI1706" s="123"/>
      <c r="AJ1706" s="123"/>
      <c r="AK1706" s="123"/>
      <c r="AL1706" s="123"/>
      <c r="AM1706" s="123"/>
      <c r="AN1706" s="123"/>
      <c r="AO1706" s="123"/>
      <c r="AP1706" s="167"/>
    </row>
    <row r="1707" spans="16:42">
      <c r="P1707" s="123"/>
      <c r="Q1707" s="124"/>
      <c r="R1707" s="123"/>
      <c r="S1707" s="123"/>
      <c r="T1707" s="123"/>
      <c r="U1707" s="123"/>
      <c r="V1707" s="123"/>
      <c r="W1707" s="123"/>
      <c r="X1707" s="123"/>
      <c r="Y1707" s="125"/>
      <c r="Z1707" s="125"/>
      <c r="AA1707" s="123"/>
      <c r="AB1707" s="123"/>
      <c r="AC1707" s="123"/>
      <c r="AD1707" s="123"/>
      <c r="AE1707" s="123"/>
      <c r="AF1707" s="123"/>
      <c r="AG1707" s="123"/>
      <c r="AH1707" s="123"/>
      <c r="AI1707" s="123"/>
      <c r="AJ1707" s="123"/>
      <c r="AK1707" s="123"/>
      <c r="AL1707" s="123"/>
      <c r="AM1707" s="123"/>
      <c r="AN1707" s="123"/>
      <c r="AO1707" s="123"/>
      <c r="AP1707" s="167"/>
    </row>
    <row r="1708" spans="16:42">
      <c r="P1708" s="123"/>
      <c r="Q1708" s="124"/>
      <c r="R1708" s="123"/>
      <c r="S1708" s="123"/>
      <c r="T1708" s="123"/>
      <c r="U1708" s="123"/>
      <c r="V1708" s="123"/>
      <c r="W1708" s="123"/>
      <c r="X1708" s="123"/>
      <c r="Y1708" s="125"/>
      <c r="Z1708" s="125"/>
      <c r="AA1708" s="123"/>
      <c r="AB1708" s="123"/>
      <c r="AC1708" s="123"/>
      <c r="AD1708" s="123"/>
      <c r="AE1708" s="123"/>
      <c r="AF1708" s="123"/>
      <c r="AG1708" s="123"/>
      <c r="AH1708" s="123"/>
      <c r="AI1708" s="123"/>
      <c r="AJ1708" s="123"/>
      <c r="AK1708" s="123"/>
      <c r="AL1708" s="123"/>
      <c r="AM1708" s="123"/>
      <c r="AN1708" s="123"/>
      <c r="AO1708" s="123"/>
      <c r="AP1708" s="167"/>
    </row>
    <row r="1709" spans="16:42">
      <c r="P1709" s="123"/>
      <c r="Q1709" s="124"/>
      <c r="R1709" s="123"/>
      <c r="S1709" s="123"/>
      <c r="T1709" s="123"/>
      <c r="U1709" s="123"/>
      <c r="V1709" s="123"/>
      <c r="W1709" s="123"/>
      <c r="X1709" s="123"/>
      <c r="Y1709" s="125"/>
      <c r="Z1709" s="125"/>
      <c r="AA1709" s="123"/>
      <c r="AB1709" s="123"/>
      <c r="AC1709" s="123"/>
      <c r="AD1709" s="123"/>
      <c r="AE1709" s="123"/>
      <c r="AF1709" s="123"/>
      <c r="AG1709" s="123"/>
      <c r="AH1709" s="123"/>
      <c r="AI1709" s="123"/>
      <c r="AJ1709" s="123"/>
      <c r="AK1709" s="123"/>
      <c r="AL1709" s="123"/>
      <c r="AM1709" s="123"/>
      <c r="AN1709" s="123"/>
      <c r="AO1709" s="123"/>
      <c r="AP1709" s="167"/>
    </row>
    <row r="1710" spans="16:42">
      <c r="P1710" s="123"/>
      <c r="Q1710" s="124"/>
      <c r="R1710" s="123"/>
      <c r="S1710" s="123"/>
      <c r="T1710" s="123"/>
      <c r="U1710" s="123"/>
      <c r="V1710" s="123"/>
      <c r="W1710" s="123"/>
      <c r="X1710" s="123"/>
      <c r="Y1710" s="125"/>
      <c r="Z1710" s="125"/>
      <c r="AA1710" s="123"/>
      <c r="AB1710" s="123"/>
      <c r="AC1710" s="123"/>
      <c r="AD1710" s="123"/>
      <c r="AE1710" s="123"/>
      <c r="AF1710" s="123"/>
      <c r="AG1710" s="123"/>
      <c r="AH1710" s="123"/>
      <c r="AI1710" s="123"/>
      <c r="AJ1710" s="123"/>
      <c r="AK1710" s="123"/>
      <c r="AL1710" s="123"/>
      <c r="AM1710" s="123"/>
      <c r="AN1710" s="123"/>
      <c r="AO1710" s="123"/>
      <c r="AP1710" s="167"/>
    </row>
    <row r="1711" spans="16:42">
      <c r="P1711" s="123"/>
      <c r="Q1711" s="124"/>
      <c r="R1711" s="123"/>
      <c r="S1711" s="123"/>
      <c r="T1711" s="123"/>
      <c r="U1711" s="123"/>
      <c r="V1711" s="123"/>
      <c r="W1711" s="123"/>
      <c r="X1711" s="123"/>
      <c r="Y1711" s="125"/>
      <c r="Z1711" s="125"/>
      <c r="AA1711" s="123"/>
      <c r="AB1711" s="123"/>
      <c r="AC1711" s="123"/>
      <c r="AD1711" s="123"/>
      <c r="AE1711" s="123"/>
      <c r="AF1711" s="123"/>
      <c r="AG1711" s="123"/>
      <c r="AH1711" s="123"/>
      <c r="AI1711" s="123"/>
      <c r="AJ1711" s="123"/>
      <c r="AK1711" s="123"/>
      <c r="AL1711" s="123"/>
      <c r="AM1711" s="123"/>
      <c r="AN1711" s="123"/>
      <c r="AO1711" s="123"/>
      <c r="AP1711" s="167"/>
    </row>
    <row r="1712" spans="16:42">
      <c r="P1712" s="123"/>
      <c r="Q1712" s="124"/>
      <c r="R1712" s="123"/>
      <c r="S1712" s="123"/>
      <c r="T1712" s="123"/>
      <c r="U1712" s="123"/>
      <c r="V1712" s="123"/>
      <c r="W1712" s="123"/>
      <c r="X1712" s="123"/>
      <c r="Y1712" s="125"/>
      <c r="Z1712" s="125"/>
      <c r="AA1712" s="123"/>
      <c r="AB1712" s="123"/>
      <c r="AC1712" s="123"/>
      <c r="AD1712" s="123"/>
      <c r="AE1712" s="123"/>
      <c r="AF1712" s="123"/>
      <c r="AG1712" s="123"/>
      <c r="AH1712" s="123"/>
      <c r="AI1712" s="123"/>
      <c r="AJ1712" s="123"/>
      <c r="AK1712" s="123"/>
      <c r="AL1712" s="123"/>
      <c r="AM1712" s="123"/>
      <c r="AN1712" s="123"/>
      <c r="AO1712" s="123"/>
      <c r="AP1712" s="167"/>
    </row>
    <row r="1713" spans="16:42">
      <c r="P1713" s="123"/>
      <c r="Q1713" s="124"/>
      <c r="R1713" s="123"/>
      <c r="S1713" s="123"/>
      <c r="T1713" s="123"/>
      <c r="U1713" s="123"/>
      <c r="V1713" s="123"/>
      <c r="W1713" s="123"/>
      <c r="X1713" s="123"/>
      <c r="Y1713" s="125"/>
      <c r="Z1713" s="125"/>
      <c r="AA1713" s="123"/>
      <c r="AB1713" s="123"/>
      <c r="AC1713" s="123"/>
      <c r="AD1713" s="123"/>
      <c r="AE1713" s="123"/>
      <c r="AF1713" s="123"/>
      <c r="AG1713" s="123"/>
      <c r="AH1713" s="123"/>
      <c r="AI1713" s="123"/>
      <c r="AJ1713" s="123"/>
      <c r="AK1713" s="123"/>
      <c r="AL1713" s="123"/>
      <c r="AM1713" s="123"/>
      <c r="AN1713" s="123"/>
      <c r="AO1713" s="123"/>
      <c r="AP1713" s="167"/>
    </row>
    <row r="1714" spans="16:42">
      <c r="P1714" s="123"/>
      <c r="Q1714" s="124"/>
      <c r="R1714" s="123"/>
      <c r="S1714" s="123"/>
      <c r="T1714" s="123"/>
      <c r="U1714" s="123"/>
      <c r="V1714" s="123"/>
      <c r="W1714" s="123"/>
      <c r="X1714" s="123"/>
      <c r="Y1714" s="125"/>
      <c r="Z1714" s="125"/>
      <c r="AA1714" s="123"/>
      <c r="AB1714" s="123"/>
      <c r="AC1714" s="123"/>
      <c r="AD1714" s="123"/>
      <c r="AE1714" s="123"/>
      <c r="AF1714" s="123"/>
      <c r="AG1714" s="123"/>
      <c r="AH1714" s="123"/>
      <c r="AI1714" s="123"/>
      <c r="AJ1714" s="123"/>
      <c r="AK1714" s="123"/>
      <c r="AL1714" s="123"/>
      <c r="AM1714" s="123"/>
      <c r="AN1714" s="123"/>
      <c r="AO1714" s="123"/>
      <c r="AP1714" s="167"/>
    </row>
    <row r="1715" spans="16:42">
      <c r="P1715" s="123"/>
      <c r="Q1715" s="124"/>
      <c r="R1715" s="123"/>
      <c r="S1715" s="123"/>
      <c r="T1715" s="123"/>
      <c r="U1715" s="123"/>
      <c r="V1715" s="123"/>
      <c r="W1715" s="123"/>
      <c r="X1715" s="123"/>
      <c r="Y1715" s="125"/>
      <c r="Z1715" s="125"/>
      <c r="AA1715" s="123"/>
      <c r="AB1715" s="123"/>
      <c r="AC1715" s="123"/>
      <c r="AD1715" s="123"/>
      <c r="AE1715" s="123"/>
      <c r="AF1715" s="123"/>
      <c r="AG1715" s="123"/>
      <c r="AH1715" s="123"/>
      <c r="AI1715" s="123"/>
      <c r="AJ1715" s="123"/>
      <c r="AK1715" s="123"/>
      <c r="AL1715" s="123"/>
      <c r="AM1715" s="123"/>
      <c r="AN1715" s="123"/>
      <c r="AO1715" s="123"/>
      <c r="AP1715" s="167"/>
    </row>
    <row r="1716" spans="16:42">
      <c r="P1716" s="123"/>
      <c r="Q1716" s="124"/>
      <c r="R1716" s="123"/>
      <c r="S1716" s="123"/>
      <c r="T1716" s="123"/>
      <c r="U1716" s="123"/>
      <c r="V1716" s="123"/>
      <c r="W1716" s="123"/>
      <c r="X1716" s="123"/>
      <c r="Y1716" s="125"/>
      <c r="Z1716" s="125"/>
      <c r="AA1716" s="123"/>
      <c r="AB1716" s="123"/>
      <c r="AC1716" s="123"/>
      <c r="AD1716" s="123"/>
      <c r="AE1716" s="123"/>
      <c r="AF1716" s="123"/>
      <c r="AG1716" s="123"/>
      <c r="AH1716" s="123"/>
      <c r="AI1716" s="123"/>
      <c r="AJ1716" s="123"/>
      <c r="AK1716" s="123"/>
      <c r="AL1716" s="123"/>
      <c r="AM1716" s="123"/>
      <c r="AN1716" s="123"/>
      <c r="AO1716" s="123"/>
      <c r="AP1716" s="167"/>
    </row>
    <row r="1717" spans="16:42">
      <c r="P1717" s="123"/>
      <c r="Q1717" s="124"/>
      <c r="R1717" s="123"/>
      <c r="S1717" s="123"/>
      <c r="T1717" s="123"/>
      <c r="U1717" s="123"/>
      <c r="V1717" s="123"/>
      <c r="W1717" s="123"/>
      <c r="X1717" s="123"/>
      <c r="Y1717" s="125"/>
      <c r="Z1717" s="125"/>
      <c r="AA1717" s="123"/>
      <c r="AB1717" s="123"/>
      <c r="AC1717" s="123"/>
      <c r="AD1717" s="123"/>
      <c r="AE1717" s="123"/>
      <c r="AF1717" s="123"/>
      <c r="AG1717" s="123"/>
      <c r="AH1717" s="123"/>
      <c r="AI1717" s="123"/>
      <c r="AJ1717" s="123"/>
      <c r="AK1717" s="123"/>
      <c r="AL1717" s="123"/>
      <c r="AM1717" s="123"/>
      <c r="AN1717" s="123"/>
      <c r="AO1717" s="123"/>
      <c r="AP1717" s="167"/>
    </row>
    <row r="1718" spans="16:42">
      <c r="P1718" s="123"/>
      <c r="Q1718" s="124"/>
      <c r="R1718" s="123"/>
      <c r="S1718" s="123"/>
      <c r="T1718" s="123"/>
      <c r="U1718" s="123"/>
      <c r="V1718" s="123"/>
      <c r="W1718" s="123"/>
      <c r="X1718" s="123"/>
      <c r="Y1718" s="125"/>
      <c r="Z1718" s="125"/>
      <c r="AA1718" s="123"/>
      <c r="AB1718" s="123"/>
      <c r="AC1718" s="123"/>
      <c r="AD1718" s="123"/>
      <c r="AE1718" s="123"/>
      <c r="AF1718" s="123"/>
      <c r="AG1718" s="123"/>
      <c r="AH1718" s="123"/>
      <c r="AI1718" s="123"/>
      <c r="AJ1718" s="123"/>
      <c r="AK1718" s="123"/>
      <c r="AL1718" s="123"/>
      <c r="AM1718" s="123"/>
      <c r="AN1718" s="123"/>
      <c r="AO1718" s="123"/>
      <c r="AP1718" s="167"/>
    </row>
    <row r="1719" spans="16:42">
      <c r="P1719" s="123"/>
      <c r="Q1719" s="124"/>
      <c r="R1719" s="123"/>
      <c r="S1719" s="123"/>
      <c r="T1719" s="123"/>
      <c r="U1719" s="123"/>
      <c r="V1719" s="123"/>
      <c r="W1719" s="123"/>
      <c r="X1719" s="123"/>
      <c r="Y1719" s="125"/>
      <c r="Z1719" s="125"/>
      <c r="AA1719" s="123"/>
      <c r="AB1719" s="123"/>
      <c r="AC1719" s="123"/>
      <c r="AD1719" s="123"/>
      <c r="AE1719" s="123"/>
      <c r="AF1719" s="123"/>
      <c r="AG1719" s="123"/>
      <c r="AH1719" s="123"/>
      <c r="AI1719" s="123"/>
      <c r="AJ1719" s="123"/>
      <c r="AK1719" s="123"/>
      <c r="AL1719" s="123"/>
      <c r="AM1719" s="123"/>
      <c r="AN1719" s="123"/>
      <c r="AO1719" s="123"/>
      <c r="AP1719" s="167"/>
    </row>
    <row r="1720" spans="16:42">
      <c r="P1720" s="123"/>
      <c r="Q1720" s="124"/>
      <c r="R1720" s="123"/>
      <c r="S1720" s="123"/>
      <c r="T1720" s="123"/>
      <c r="U1720" s="123"/>
      <c r="V1720" s="123"/>
      <c r="W1720" s="123"/>
      <c r="X1720" s="123"/>
      <c r="Y1720" s="125"/>
      <c r="Z1720" s="125"/>
      <c r="AA1720" s="123"/>
      <c r="AB1720" s="123"/>
      <c r="AC1720" s="123"/>
      <c r="AD1720" s="123"/>
      <c r="AE1720" s="123"/>
      <c r="AF1720" s="123"/>
      <c r="AG1720" s="123"/>
      <c r="AH1720" s="123"/>
      <c r="AI1720" s="123"/>
      <c r="AJ1720" s="123"/>
      <c r="AK1720" s="123"/>
      <c r="AL1720" s="123"/>
      <c r="AM1720" s="123"/>
      <c r="AN1720" s="123"/>
      <c r="AO1720" s="123"/>
      <c r="AP1720" s="167"/>
    </row>
    <row r="1721" spans="16:42">
      <c r="P1721" s="123"/>
      <c r="Q1721" s="124"/>
      <c r="R1721" s="123"/>
      <c r="S1721" s="123"/>
      <c r="T1721" s="123"/>
      <c r="U1721" s="123"/>
      <c r="V1721" s="123"/>
      <c r="W1721" s="123"/>
      <c r="X1721" s="123"/>
      <c r="Y1721" s="125"/>
      <c r="Z1721" s="125"/>
      <c r="AA1721" s="123"/>
      <c r="AB1721" s="123"/>
      <c r="AC1721" s="123"/>
      <c r="AD1721" s="123"/>
      <c r="AE1721" s="123"/>
      <c r="AF1721" s="123"/>
      <c r="AG1721" s="123"/>
      <c r="AH1721" s="123"/>
      <c r="AI1721" s="123"/>
      <c r="AJ1721" s="123"/>
      <c r="AK1721" s="123"/>
      <c r="AL1721" s="123"/>
      <c r="AM1721" s="123"/>
      <c r="AN1721" s="123"/>
      <c r="AO1721" s="123"/>
      <c r="AP1721" s="167"/>
    </row>
    <row r="1722" spans="16:42">
      <c r="P1722" s="123"/>
      <c r="Q1722" s="124"/>
      <c r="R1722" s="123"/>
      <c r="S1722" s="123"/>
      <c r="T1722" s="123"/>
      <c r="U1722" s="123"/>
      <c r="V1722" s="123"/>
      <c r="W1722" s="123"/>
      <c r="X1722" s="123"/>
      <c r="Y1722" s="125"/>
      <c r="Z1722" s="125"/>
      <c r="AA1722" s="123"/>
      <c r="AB1722" s="123"/>
      <c r="AC1722" s="123"/>
      <c r="AD1722" s="123"/>
      <c r="AE1722" s="123"/>
      <c r="AF1722" s="123"/>
      <c r="AG1722" s="123"/>
      <c r="AH1722" s="123"/>
      <c r="AI1722" s="123"/>
      <c r="AJ1722" s="123"/>
      <c r="AK1722" s="123"/>
      <c r="AL1722" s="123"/>
      <c r="AM1722" s="123"/>
      <c r="AN1722" s="123"/>
      <c r="AO1722" s="123"/>
      <c r="AP1722" s="167"/>
    </row>
    <row r="1723" spans="16:42">
      <c r="P1723" s="123"/>
      <c r="Q1723" s="124"/>
      <c r="R1723" s="123"/>
      <c r="S1723" s="123"/>
      <c r="T1723" s="123"/>
      <c r="U1723" s="123"/>
      <c r="V1723" s="123"/>
      <c r="W1723" s="123"/>
      <c r="X1723" s="123"/>
      <c r="Y1723" s="125"/>
      <c r="Z1723" s="125"/>
      <c r="AA1723" s="123"/>
      <c r="AB1723" s="123"/>
      <c r="AC1723" s="123"/>
      <c r="AD1723" s="123"/>
      <c r="AE1723" s="123"/>
      <c r="AF1723" s="123"/>
      <c r="AG1723" s="123"/>
      <c r="AH1723" s="123"/>
      <c r="AI1723" s="123"/>
      <c r="AJ1723" s="123"/>
      <c r="AK1723" s="123"/>
      <c r="AL1723" s="123"/>
      <c r="AM1723" s="123"/>
      <c r="AN1723" s="123"/>
      <c r="AO1723" s="123"/>
      <c r="AP1723" s="167"/>
    </row>
    <row r="1724" spans="16:42">
      <c r="P1724" s="123"/>
      <c r="Q1724" s="124"/>
      <c r="R1724" s="123"/>
      <c r="S1724" s="123"/>
      <c r="T1724" s="123"/>
      <c r="U1724" s="123"/>
      <c r="V1724" s="123"/>
      <c r="W1724" s="123"/>
      <c r="X1724" s="123"/>
      <c r="Y1724" s="125"/>
      <c r="Z1724" s="125"/>
      <c r="AA1724" s="123"/>
      <c r="AB1724" s="123"/>
      <c r="AC1724" s="123"/>
      <c r="AD1724" s="123"/>
      <c r="AE1724" s="123"/>
      <c r="AF1724" s="123"/>
      <c r="AG1724" s="123"/>
      <c r="AH1724" s="123"/>
      <c r="AI1724" s="123"/>
      <c r="AJ1724" s="123"/>
      <c r="AK1724" s="123"/>
      <c r="AL1724" s="123"/>
      <c r="AM1724" s="123"/>
      <c r="AN1724" s="123"/>
      <c r="AO1724" s="123"/>
      <c r="AP1724" s="167"/>
    </row>
    <row r="1725" spans="16:42">
      <c r="P1725" s="123"/>
      <c r="Q1725" s="124"/>
      <c r="R1725" s="123"/>
      <c r="S1725" s="123"/>
      <c r="T1725" s="123"/>
      <c r="U1725" s="123"/>
      <c r="V1725" s="123"/>
      <c r="W1725" s="123"/>
      <c r="X1725" s="123"/>
      <c r="Y1725" s="125"/>
      <c r="Z1725" s="125"/>
      <c r="AA1725" s="123"/>
      <c r="AB1725" s="123"/>
      <c r="AC1725" s="123"/>
      <c r="AD1725" s="123"/>
      <c r="AE1725" s="123"/>
      <c r="AF1725" s="123"/>
      <c r="AG1725" s="123"/>
      <c r="AH1725" s="123"/>
      <c r="AI1725" s="123"/>
      <c r="AJ1725" s="123"/>
      <c r="AK1725" s="123"/>
      <c r="AL1725" s="123"/>
      <c r="AM1725" s="123"/>
      <c r="AN1725" s="123"/>
      <c r="AO1725" s="123"/>
      <c r="AP1725" s="167"/>
    </row>
    <row r="1726" spans="16:42">
      <c r="P1726" s="123"/>
      <c r="Q1726" s="124"/>
      <c r="R1726" s="123"/>
      <c r="S1726" s="123"/>
      <c r="T1726" s="123"/>
      <c r="U1726" s="123"/>
      <c r="V1726" s="123"/>
      <c r="W1726" s="123"/>
      <c r="X1726" s="123"/>
      <c r="Y1726" s="125"/>
      <c r="Z1726" s="125"/>
      <c r="AA1726" s="123"/>
      <c r="AB1726" s="123"/>
      <c r="AC1726" s="123"/>
      <c r="AD1726" s="123"/>
      <c r="AE1726" s="123"/>
      <c r="AF1726" s="123"/>
      <c r="AG1726" s="123"/>
      <c r="AH1726" s="123"/>
      <c r="AI1726" s="123"/>
      <c r="AJ1726" s="123"/>
      <c r="AK1726" s="123"/>
      <c r="AL1726" s="123"/>
      <c r="AM1726" s="123"/>
      <c r="AN1726" s="123"/>
      <c r="AO1726" s="123"/>
      <c r="AP1726" s="167"/>
    </row>
    <row r="1727" spans="16:42">
      <c r="P1727" s="123"/>
      <c r="Q1727" s="124"/>
      <c r="R1727" s="123"/>
      <c r="S1727" s="123"/>
      <c r="T1727" s="123"/>
      <c r="U1727" s="123"/>
      <c r="V1727" s="123"/>
      <c r="W1727" s="123"/>
      <c r="X1727" s="123"/>
      <c r="Y1727" s="125"/>
      <c r="Z1727" s="125"/>
      <c r="AA1727" s="123"/>
      <c r="AB1727" s="123"/>
      <c r="AC1727" s="123"/>
      <c r="AD1727" s="123"/>
      <c r="AE1727" s="123"/>
      <c r="AF1727" s="123"/>
      <c r="AG1727" s="123"/>
      <c r="AH1727" s="123"/>
      <c r="AI1727" s="123"/>
      <c r="AJ1727" s="123"/>
      <c r="AK1727" s="123"/>
      <c r="AL1727" s="123"/>
      <c r="AM1727" s="123"/>
      <c r="AN1727" s="123"/>
      <c r="AO1727" s="123"/>
      <c r="AP1727" s="167"/>
    </row>
    <row r="1728" spans="16:42">
      <c r="P1728" s="123"/>
      <c r="Q1728" s="124"/>
      <c r="R1728" s="123"/>
      <c r="S1728" s="123"/>
      <c r="T1728" s="123"/>
      <c r="U1728" s="123"/>
      <c r="V1728" s="123"/>
      <c r="W1728" s="123"/>
      <c r="X1728" s="123"/>
      <c r="Y1728" s="125"/>
      <c r="Z1728" s="125"/>
      <c r="AA1728" s="123"/>
      <c r="AB1728" s="123"/>
      <c r="AC1728" s="123"/>
      <c r="AD1728" s="123"/>
      <c r="AE1728" s="123"/>
      <c r="AF1728" s="123"/>
      <c r="AG1728" s="123"/>
      <c r="AH1728" s="123"/>
      <c r="AI1728" s="123"/>
      <c r="AJ1728" s="123"/>
      <c r="AK1728" s="123"/>
      <c r="AL1728" s="123"/>
      <c r="AM1728" s="123"/>
      <c r="AN1728" s="123"/>
      <c r="AO1728" s="123"/>
      <c r="AP1728" s="167"/>
    </row>
    <row r="1729" spans="16:42">
      <c r="P1729" s="123"/>
      <c r="Q1729" s="124"/>
      <c r="R1729" s="123"/>
      <c r="S1729" s="123"/>
      <c r="T1729" s="123"/>
      <c r="U1729" s="123"/>
      <c r="V1729" s="123"/>
      <c r="W1729" s="123"/>
      <c r="X1729" s="123"/>
      <c r="Y1729" s="125"/>
      <c r="Z1729" s="125"/>
      <c r="AA1729" s="123"/>
      <c r="AB1729" s="123"/>
      <c r="AC1729" s="123"/>
      <c r="AD1729" s="123"/>
      <c r="AE1729" s="123"/>
      <c r="AF1729" s="123"/>
      <c r="AG1729" s="123"/>
      <c r="AH1729" s="123"/>
      <c r="AI1729" s="123"/>
      <c r="AJ1729" s="123"/>
      <c r="AK1729" s="123"/>
      <c r="AL1729" s="123"/>
      <c r="AM1729" s="123"/>
      <c r="AN1729" s="123"/>
      <c r="AO1729" s="123"/>
      <c r="AP1729" s="167"/>
    </row>
    <row r="1730" spans="16:42">
      <c r="P1730" s="123"/>
      <c r="Q1730" s="124"/>
      <c r="R1730" s="123"/>
      <c r="S1730" s="123"/>
      <c r="T1730" s="123"/>
      <c r="U1730" s="123"/>
      <c r="V1730" s="123"/>
      <c r="W1730" s="123"/>
      <c r="X1730" s="123"/>
      <c r="Y1730" s="125"/>
      <c r="Z1730" s="125"/>
      <c r="AA1730" s="123"/>
      <c r="AB1730" s="123"/>
      <c r="AC1730" s="123"/>
      <c r="AD1730" s="123"/>
      <c r="AE1730" s="123"/>
      <c r="AF1730" s="123"/>
      <c r="AG1730" s="123"/>
      <c r="AH1730" s="123"/>
      <c r="AI1730" s="123"/>
      <c r="AJ1730" s="123"/>
      <c r="AK1730" s="123"/>
      <c r="AL1730" s="123"/>
      <c r="AM1730" s="123"/>
      <c r="AN1730" s="123"/>
      <c r="AO1730" s="123"/>
      <c r="AP1730" s="167"/>
    </row>
    <row r="1731" spans="16:42">
      <c r="P1731" s="123"/>
      <c r="Q1731" s="124"/>
      <c r="R1731" s="123"/>
      <c r="S1731" s="123"/>
      <c r="T1731" s="123"/>
      <c r="U1731" s="123"/>
      <c r="V1731" s="123"/>
      <c r="W1731" s="123"/>
      <c r="X1731" s="123"/>
      <c r="Y1731" s="125"/>
      <c r="Z1731" s="125"/>
      <c r="AA1731" s="123"/>
      <c r="AB1731" s="123"/>
      <c r="AC1731" s="123"/>
      <c r="AD1731" s="123"/>
      <c r="AE1731" s="123"/>
      <c r="AF1731" s="123"/>
      <c r="AG1731" s="123"/>
      <c r="AH1731" s="123"/>
      <c r="AI1731" s="123"/>
      <c r="AJ1731" s="123"/>
      <c r="AK1731" s="123"/>
      <c r="AL1731" s="123"/>
      <c r="AM1731" s="123"/>
      <c r="AN1731" s="123"/>
      <c r="AO1731" s="123"/>
      <c r="AP1731" s="167"/>
    </row>
    <row r="1732" spans="16:42">
      <c r="P1732" s="123"/>
      <c r="Q1732" s="124"/>
      <c r="R1732" s="123"/>
      <c r="S1732" s="123"/>
      <c r="T1732" s="123"/>
      <c r="U1732" s="123"/>
      <c r="V1732" s="123"/>
      <c r="W1732" s="123"/>
      <c r="X1732" s="123"/>
      <c r="Y1732" s="125"/>
      <c r="Z1732" s="125"/>
      <c r="AA1732" s="123"/>
      <c r="AB1732" s="123"/>
      <c r="AC1732" s="123"/>
      <c r="AD1732" s="123"/>
      <c r="AE1732" s="123"/>
      <c r="AF1732" s="123"/>
      <c r="AG1732" s="123"/>
      <c r="AH1732" s="123"/>
      <c r="AI1732" s="123"/>
      <c r="AJ1732" s="123"/>
      <c r="AK1732" s="123"/>
      <c r="AL1732" s="123"/>
      <c r="AM1732" s="123"/>
      <c r="AN1732" s="123"/>
      <c r="AO1732" s="123"/>
      <c r="AP1732" s="167"/>
    </row>
    <row r="1733" spans="16:42">
      <c r="P1733" s="123"/>
      <c r="Q1733" s="124"/>
      <c r="R1733" s="123"/>
      <c r="S1733" s="123"/>
      <c r="T1733" s="123"/>
      <c r="U1733" s="123"/>
      <c r="V1733" s="123"/>
      <c r="W1733" s="123"/>
      <c r="X1733" s="123"/>
      <c r="Y1733" s="125"/>
      <c r="Z1733" s="125"/>
      <c r="AA1733" s="123"/>
      <c r="AB1733" s="123"/>
      <c r="AC1733" s="123"/>
      <c r="AD1733" s="123"/>
      <c r="AE1733" s="123"/>
      <c r="AF1733" s="123"/>
      <c r="AG1733" s="123"/>
      <c r="AH1733" s="123"/>
      <c r="AI1733" s="123"/>
      <c r="AJ1733" s="123"/>
      <c r="AK1733" s="123"/>
      <c r="AL1733" s="123"/>
      <c r="AM1733" s="123"/>
      <c r="AN1733" s="123"/>
      <c r="AO1733" s="123"/>
      <c r="AP1733" s="167"/>
    </row>
    <row r="1734" spans="16:42">
      <c r="P1734" s="123"/>
      <c r="Q1734" s="124"/>
      <c r="R1734" s="123"/>
      <c r="S1734" s="123"/>
      <c r="T1734" s="123"/>
      <c r="U1734" s="123"/>
      <c r="V1734" s="123"/>
      <c r="W1734" s="123"/>
      <c r="X1734" s="123"/>
      <c r="Y1734" s="125"/>
      <c r="Z1734" s="125"/>
      <c r="AA1734" s="123"/>
      <c r="AB1734" s="123"/>
      <c r="AC1734" s="123"/>
      <c r="AD1734" s="123"/>
      <c r="AE1734" s="123"/>
      <c r="AF1734" s="123"/>
      <c r="AG1734" s="123"/>
      <c r="AH1734" s="123"/>
      <c r="AI1734" s="123"/>
      <c r="AJ1734" s="123"/>
      <c r="AK1734" s="123"/>
      <c r="AL1734" s="123"/>
      <c r="AM1734" s="123"/>
      <c r="AN1734" s="123"/>
      <c r="AO1734" s="123"/>
      <c r="AP1734" s="167"/>
    </row>
    <row r="1735" spans="16:42">
      <c r="P1735" s="123"/>
      <c r="Q1735" s="124"/>
      <c r="R1735" s="123"/>
      <c r="S1735" s="123"/>
      <c r="T1735" s="123"/>
      <c r="U1735" s="123"/>
      <c r="V1735" s="123"/>
      <c r="W1735" s="123"/>
      <c r="X1735" s="123"/>
      <c r="Y1735" s="125"/>
      <c r="Z1735" s="125"/>
      <c r="AA1735" s="123"/>
      <c r="AB1735" s="123"/>
      <c r="AC1735" s="123"/>
      <c r="AD1735" s="123"/>
      <c r="AE1735" s="123"/>
      <c r="AF1735" s="123"/>
      <c r="AG1735" s="123"/>
      <c r="AH1735" s="123"/>
      <c r="AI1735" s="123"/>
      <c r="AJ1735" s="123"/>
      <c r="AK1735" s="123"/>
      <c r="AL1735" s="123"/>
      <c r="AM1735" s="123"/>
      <c r="AN1735" s="123"/>
      <c r="AO1735" s="123"/>
      <c r="AP1735" s="167"/>
    </row>
    <row r="1736" spans="16:42">
      <c r="P1736" s="123"/>
      <c r="Q1736" s="124"/>
      <c r="R1736" s="123"/>
      <c r="S1736" s="123"/>
      <c r="T1736" s="123"/>
      <c r="U1736" s="123"/>
      <c r="V1736" s="123"/>
      <c r="W1736" s="123"/>
      <c r="X1736" s="123"/>
      <c r="Y1736" s="125"/>
      <c r="Z1736" s="125"/>
      <c r="AA1736" s="123"/>
      <c r="AB1736" s="123"/>
      <c r="AC1736" s="123"/>
      <c r="AD1736" s="123"/>
      <c r="AE1736" s="123"/>
      <c r="AF1736" s="123"/>
      <c r="AG1736" s="123"/>
      <c r="AH1736" s="123"/>
      <c r="AI1736" s="123"/>
      <c r="AJ1736" s="123"/>
      <c r="AK1736" s="123"/>
      <c r="AL1736" s="123"/>
      <c r="AM1736" s="123"/>
      <c r="AN1736" s="123"/>
      <c r="AO1736" s="123"/>
      <c r="AP1736" s="167"/>
    </row>
    <row r="1737" spans="16:42">
      <c r="P1737" s="123"/>
      <c r="Q1737" s="124"/>
      <c r="R1737" s="123"/>
      <c r="S1737" s="123"/>
      <c r="T1737" s="123"/>
      <c r="U1737" s="123"/>
      <c r="V1737" s="123"/>
      <c r="W1737" s="123"/>
      <c r="X1737" s="123"/>
      <c r="Y1737" s="125"/>
      <c r="Z1737" s="125"/>
      <c r="AA1737" s="123"/>
      <c r="AB1737" s="123"/>
      <c r="AC1737" s="123"/>
      <c r="AD1737" s="123"/>
      <c r="AE1737" s="123"/>
      <c r="AF1737" s="123"/>
      <c r="AG1737" s="123"/>
      <c r="AH1737" s="123"/>
      <c r="AI1737" s="123"/>
      <c r="AJ1737" s="123"/>
      <c r="AK1737" s="123"/>
      <c r="AL1737" s="123"/>
      <c r="AM1737" s="123"/>
      <c r="AN1737" s="123"/>
      <c r="AO1737" s="123"/>
      <c r="AP1737" s="167"/>
    </row>
    <row r="1738" spans="16:42">
      <c r="P1738" s="123"/>
      <c r="Q1738" s="124"/>
      <c r="R1738" s="123"/>
      <c r="S1738" s="123"/>
      <c r="T1738" s="123"/>
      <c r="U1738" s="123"/>
      <c r="V1738" s="123"/>
      <c r="W1738" s="123"/>
      <c r="X1738" s="123"/>
      <c r="Y1738" s="125"/>
      <c r="Z1738" s="125"/>
      <c r="AA1738" s="123"/>
      <c r="AB1738" s="123"/>
      <c r="AC1738" s="123"/>
      <c r="AD1738" s="123"/>
      <c r="AE1738" s="123"/>
      <c r="AF1738" s="123"/>
      <c r="AG1738" s="123"/>
      <c r="AH1738" s="123"/>
      <c r="AI1738" s="123"/>
      <c r="AJ1738" s="123"/>
      <c r="AK1738" s="123"/>
      <c r="AL1738" s="123"/>
      <c r="AM1738" s="123"/>
      <c r="AN1738" s="123"/>
      <c r="AO1738" s="123"/>
      <c r="AP1738" s="167"/>
    </row>
    <row r="1739" spans="16:42">
      <c r="P1739" s="123"/>
      <c r="Q1739" s="124"/>
      <c r="R1739" s="123"/>
      <c r="S1739" s="123"/>
      <c r="T1739" s="123"/>
      <c r="U1739" s="123"/>
      <c r="V1739" s="123"/>
      <c r="W1739" s="123"/>
      <c r="X1739" s="123"/>
      <c r="Y1739" s="125"/>
      <c r="Z1739" s="125"/>
      <c r="AA1739" s="123"/>
      <c r="AB1739" s="123"/>
      <c r="AC1739" s="123"/>
      <c r="AD1739" s="123"/>
      <c r="AE1739" s="123"/>
      <c r="AF1739" s="123"/>
      <c r="AG1739" s="123"/>
      <c r="AH1739" s="123"/>
      <c r="AI1739" s="123"/>
      <c r="AJ1739" s="123"/>
      <c r="AK1739" s="123"/>
      <c r="AL1739" s="123"/>
      <c r="AM1739" s="123"/>
      <c r="AN1739" s="123"/>
      <c r="AO1739" s="123"/>
      <c r="AP1739" s="167"/>
    </row>
    <row r="1740" spans="16:42">
      <c r="P1740" s="123"/>
      <c r="Q1740" s="124"/>
      <c r="R1740" s="123"/>
      <c r="S1740" s="123"/>
      <c r="T1740" s="123"/>
      <c r="U1740" s="123"/>
      <c r="V1740" s="123"/>
      <c r="W1740" s="123"/>
      <c r="X1740" s="123"/>
      <c r="Y1740" s="125"/>
      <c r="Z1740" s="125"/>
      <c r="AA1740" s="123"/>
      <c r="AB1740" s="123"/>
      <c r="AC1740" s="123"/>
      <c r="AD1740" s="123"/>
      <c r="AE1740" s="123"/>
      <c r="AF1740" s="123"/>
      <c r="AG1740" s="123"/>
      <c r="AH1740" s="123"/>
      <c r="AI1740" s="123"/>
      <c r="AJ1740" s="123"/>
      <c r="AK1740" s="123"/>
      <c r="AL1740" s="123"/>
      <c r="AM1740" s="123"/>
      <c r="AN1740" s="123"/>
      <c r="AO1740" s="123"/>
      <c r="AP1740" s="167"/>
    </row>
    <row r="1741" spans="16:42">
      <c r="P1741" s="123"/>
      <c r="Q1741" s="124"/>
      <c r="R1741" s="123"/>
      <c r="S1741" s="123"/>
      <c r="T1741" s="123"/>
      <c r="U1741" s="123"/>
      <c r="V1741" s="123"/>
      <c r="W1741" s="123"/>
      <c r="X1741" s="123"/>
      <c r="Y1741" s="125"/>
      <c r="Z1741" s="125"/>
      <c r="AA1741" s="123"/>
      <c r="AB1741" s="123"/>
      <c r="AC1741" s="123"/>
      <c r="AD1741" s="123"/>
      <c r="AE1741" s="123"/>
      <c r="AF1741" s="123"/>
      <c r="AG1741" s="123"/>
      <c r="AH1741" s="123"/>
      <c r="AI1741" s="123"/>
      <c r="AJ1741" s="123"/>
      <c r="AK1741" s="123"/>
      <c r="AL1741" s="123"/>
      <c r="AM1741" s="123"/>
      <c r="AN1741" s="123"/>
      <c r="AO1741" s="123"/>
      <c r="AP1741" s="167"/>
    </row>
    <row r="1742" spans="16:42">
      <c r="P1742" s="123"/>
      <c r="Q1742" s="124"/>
      <c r="R1742" s="123"/>
      <c r="S1742" s="123"/>
      <c r="T1742" s="123"/>
      <c r="U1742" s="123"/>
      <c r="V1742" s="123"/>
      <c r="W1742" s="123"/>
      <c r="X1742" s="123"/>
      <c r="Y1742" s="125"/>
      <c r="Z1742" s="125"/>
      <c r="AA1742" s="123"/>
      <c r="AB1742" s="123"/>
      <c r="AC1742" s="123"/>
      <c r="AD1742" s="123"/>
      <c r="AE1742" s="123"/>
      <c r="AF1742" s="123"/>
      <c r="AG1742" s="123"/>
      <c r="AH1742" s="123"/>
      <c r="AI1742" s="123"/>
      <c r="AJ1742" s="123"/>
      <c r="AK1742" s="123"/>
      <c r="AL1742" s="123"/>
      <c r="AM1742" s="123"/>
      <c r="AN1742" s="123"/>
      <c r="AO1742" s="123"/>
      <c r="AP1742" s="167"/>
    </row>
    <row r="1743" spans="16:42">
      <c r="P1743" s="123"/>
      <c r="Q1743" s="124"/>
      <c r="R1743" s="123"/>
      <c r="S1743" s="123"/>
      <c r="T1743" s="123"/>
      <c r="U1743" s="123"/>
      <c r="V1743" s="123"/>
      <c r="W1743" s="123"/>
      <c r="X1743" s="123"/>
      <c r="Y1743" s="125"/>
      <c r="Z1743" s="125"/>
      <c r="AA1743" s="123"/>
      <c r="AB1743" s="123"/>
      <c r="AC1743" s="123"/>
      <c r="AD1743" s="123"/>
      <c r="AE1743" s="123"/>
      <c r="AF1743" s="123"/>
      <c r="AG1743" s="123"/>
      <c r="AH1743" s="123"/>
      <c r="AI1743" s="123"/>
      <c r="AJ1743" s="123"/>
      <c r="AK1743" s="123"/>
      <c r="AL1743" s="123"/>
      <c r="AM1743" s="123"/>
      <c r="AN1743" s="123"/>
      <c r="AO1743" s="123"/>
      <c r="AP1743" s="167"/>
    </row>
    <row r="1744" spans="16:42">
      <c r="P1744" s="123"/>
      <c r="Q1744" s="124"/>
      <c r="R1744" s="123"/>
      <c r="S1744" s="123"/>
      <c r="T1744" s="123"/>
      <c r="U1744" s="123"/>
      <c r="V1744" s="123"/>
      <c r="W1744" s="123"/>
      <c r="X1744" s="123"/>
      <c r="Y1744" s="125"/>
      <c r="Z1744" s="125"/>
      <c r="AA1744" s="123"/>
      <c r="AB1744" s="123"/>
      <c r="AC1744" s="123"/>
      <c r="AD1744" s="123"/>
      <c r="AE1744" s="123"/>
      <c r="AF1744" s="123"/>
      <c r="AG1744" s="123"/>
      <c r="AH1744" s="123"/>
      <c r="AI1744" s="123"/>
      <c r="AJ1744" s="123"/>
      <c r="AK1744" s="123"/>
      <c r="AL1744" s="123"/>
      <c r="AM1744" s="123"/>
      <c r="AN1744" s="123"/>
      <c r="AO1744" s="123"/>
      <c r="AP1744" s="167"/>
    </row>
    <row r="1745" spans="16:42">
      <c r="P1745" s="123"/>
      <c r="Q1745" s="124"/>
      <c r="R1745" s="123"/>
      <c r="S1745" s="123"/>
      <c r="T1745" s="123"/>
      <c r="U1745" s="123"/>
      <c r="V1745" s="123"/>
      <c r="W1745" s="123"/>
      <c r="X1745" s="123"/>
      <c r="Y1745" s="125"/>
      <c r="Z1745" s="125"/>
      <c r="AA1745" s="123"/>
      <c r="AB1745" s="123"/>
      <c r="AC1745" s="123"/>
      <c r="AD1745" s="123"/>
      <c r="AE1745" s="123"/>
      <c r="AF1745" s="123"/>
      <c r="AG1745" s="123"/>
      <c r="AH1745" s="123"/>
      <c r="AI1745" s="123"/>
      <c r="AJ1745" s="123"/>
      <c r="AK1745" s="123"/>
      <c r="AL1745" s="123"/>
      <c r="AM1745" s="123"/>
      <c r="AN1745" s="123"/>
      <c r="AO1745" s="123"/>
      <c r="AP1745" s="167"/>
    </row>
    <row r="1746" spans="16:42">
      <c r="P1746" s="123"/>
      <c r="Q1746" s="124"/>
      <c r="R1746" s="123"/>
      <c r="S1746" s="123"/>
      <c r="T1746" s="123"/>
      <c r="U1746" s="123"/>
      <c r="V1746" s="123"/>
      <c r="W1746" s="123"/>
      <c r="X1746" s="123"/>
      <c r="Y1746" s="125"/>
      <c r="Z1746" s="125"/>
      <c r="AA1746" s="123"/>
      <c r="AB1746" s="123"/>
      <c r="AC1746" s="123"/>
      <c r="AD1746" s="123"/>
      <c r="AE1746" s="123"/>
      <c r="AF1746" s="123"/>
      <c r="AG1746" s="123"/>
      <c r="AH1746" s="123"/>
      <c r="AI1746" s="123"/>
      <c r="AJ1746" s="123"/>
      <c r="AK1746" s="123"/>
      <c r="AL1746" s="123"/>
      <c r="AM1746" s="123"/>
      <c r="AN1746" s="123"/>
      <c r="AO1746" s="123"/>
      <c r="AP1746" s="167"/>
    </row>
    <row r="1747" spans="16:42">
      <c r="P1747" s="123"/>
      <c r="Q1747" s="124"/>
      <c r="R1747" s="123"/>
      <c r="S1747" s="123"/>
      <c r="T1747" s="123"/>
      <c r="U1747" s="123"/>
      <c r="V1747" s="123"/>
      <c r="W1747" s="123"/>
      <c r="X1747" s="123"/>
      <c r="Y1747" s="125"/>
      <c r="Z1747" s="125"/>
      <c r="AA1747" s="123"/>
      <c r="AB1747" s="123"/>
      <c r="AC1747" s="123"/>
      <c r="AD1747" s="123"/>
      <c r="AE1747" s="123"/>
      <c r="AF1747" s="123"/>
      <c r="AG1747" s="123"/>
      <c r="AH1747" s="123"/>
      <c r="AI1747" s="123"/>
      <c r="AJ1747" s="123"/>
      <c r="AK1747" s="123"/>
      <c r="AL1747" s="123"/>
      <c r="AM1747" s="123"/>
      <c r="AN1747" s="123"/>
      <c r="AO1747" s="123"/>
      <c r="AP1747" s="167"/>
    </row>
    <row r="1748" spans="16:42">
      <c r="P1748" s="123"/>
      <c r="Q1748" s="124"/>
      <c r="R1748" s="123"/>
      <c r="S1748" s="123"/>
      <c r="T1748" s="123"/>
      <c r="U1748" s="123"/>
      <c r="V1748" s="123"/>
      <c r="W1748" s="123"/>
      <c r="X1748" s="123"/>
      <c r="Y1748" s="125"/>
      <c r="Z1748" s="125"/>
      <c r="AA1748" s="123"/>
      <c r="AB1748" s="123"/>
      <c r="AC1748" s="123"/>
      <c r="AD1748" s="123"/>
      <c r="AE1748" s="123"/>
      <c r="AF1748" s="123"/>
      <c r="AG1748" s="123"/>
      <c r="AH1748" s="123"/>
      <c r="AI1748" s="123"/>
      <c r="AJ1748" s="123"/>
      <c r="AK1748" s="123"/>
      <c r="AL1748" s="123"/>
      <c r="AM1748" s="123"/>
      <c r="AN1748" s="123"/>
      <c r="AO1748" s="123"/>
      <c r="AP1748" s="167"/>
    </row>
    <row r="1749" spans="16:42">
      <c r="P1749" s="123"/>
      <c r="Q1749" s="124"/>
      <c r="R1749" s="123"/>
      <c r="S1749" s="123"/>
      <c r="T1749" s="123"/>
      <c r="U1749" s="123"/>
      <c r="V1749" s="123"/>
      <c r="W1749" s="123"/>
      <c r="X1749" s="123"/>
      <c r="Y1749" s="125"/>
      <c r="Z1749" s="125"/>
      <c r="AA1749" s="123"/>
      <c r="AB1749" s="123"/>
      <c r="AC1749" s="123"/>
      <c r="AD1749" s="123"/>
      <c r="AE1749" s="123"/>
      <c r="AF1749" s="123"/>
      <c r="AG1749" s="123"/>
      <c r="AH1749" s="123"/>
      <c r="AI1749" s="123"/>
      <c r="AJ1749" s="123"/>
      <c r="AK1749" s="123"/>
      <c r="AL1749" s="123"/>
      <c r="AM1749" s="123"/>
      <c r="AN1749" s="123"/>
      <c r="AO1749" s="123"/>
      <c r="AP1749" s="167"/>
    </row>
    <row r="1750" spans="16:42">
      <c r="P1750" s="123"/>
      <c r="Q1750" s="124"/>
      <c r="R1750" s="123"/>
      <c r="S1750" s="123"/>
      <c r="T1750" s="123"/>
      <c r="U1750" s="123"/>
      <c r="V1750" s="123"/>
      <c r="W1750" s="123"/>
      <c r="X1750" s="123"/>
      <c r="Y1750" s="125"/>
      <c r="Z1750" s="125"/>
      <c r="AA1750" s="123"/>
      <c r="AB1750" s="123"/>
      <c r="AC1750" s="123"/>
      <c r="AD1750" s="123"/>
      <c r="AE1750" s="123"/>
      <c r="AF1750" s="123"/>
      <c r="AG1750" s="123"/>
      <c r="AH1750" s="123"/>
      <c r="AI1750" s="123"/>
      <c r="AJ1750" s="123"/>
      <c r="AK1750" s="123"/>
      <c r="AL1750" s="123"/>
      <c r="AM1750" s="123"/>
      <c r="AN1750" s="123"/>
      <c r="AO1750" s="123"/>
      <c r="AP1750" s="167"/>
    </row>
    <row r="1751" spans="16:42">
      <c r="P1751" s="123"/>
      <c r="Q1751" s="124"/>
      <c r="R1751" s="123"/>
      <c r="S1751" s="123"/>
      <c r="T1751" s="123"/>
      <c r="U1751" s="123"/>
      <c r="V1751" s="123"/>
      <c r="W1751" s="123"/>
      <c r="X1751" s="123"/>
      <c r="Y1751" s="125"/>
      <c r="Z1751" s="125"/>
      <c r="AA1751" s="123"/>
      <c r="AB1751" s="123"/>
      <c r="AC1751" s="123"/>
      <c r="AD1751" s="123"/>
      <c r="AE1751" s="123"/>
      <c r="AF1751" s="123"/>
      <c r="AG1751" s="123"/>
      <c r="AH1751" s="123"/>
      <c r="AI1751" s="123"/>
      <c r="AJ1751" s="123"/>
      <c r="AK1751" s="123"/>
      <c r="AL1751" s="123"/>
      <c r="AM1751" s="123"/>
      <c r="AN1751" s="123"/>
      <c r="AO1751" s="123"/>
      <c r="AP1751" s="167"/>
    </row>
    <row r="1752" spans="16:42">
      <c r="P1752" s="123"/>
      <c r="Q1752" s="124"/>
      <c r="R1752" s="123"/>
      <c r="S1752" s="123"/>
      <c r="T1752" s="123"/>
      <c r="U1752" s="123"/>
      <c r="V1752" s="123"/>
      <c r="W1752" s="123"/>
      <c r="X1752" s="123"/>
      <c r="Y1752" s="125"/>
      <c r="Z1752" s="125"/>
      <c r="AA1752" s="123"/>
      <c r="AB1752" s="123"/>
      <c r="AC1752" s="123"/>
      <c r="AD1752" s="123"/>
      <c r="AE1752" s="123"/>
      <c r="AF1752" s="123"/>
      <c r="AG1752" s="123"/>
      <c r="AH1752" s="123"/>
      <c r="AI1752" s="123"/>
      <c r="AJ1752" s="123"/>
      <c r="AK1752" s="123"/>
      <c r="AL1752" s="123"/>
      <c r="AM1752" s="123"/>
      <c r="AN1752" s="123"/>
      <c r="AO1752" s="123"/>
      <c r="AP1752" s="167"/>
    </row>
    <row r="1753" spans="16:42">
      <c r="P1753" s="123"/>
      <c r="Q1753" s="124"/>
      <c r="R1753" s="123"/>
      <c r="S1753" s="123"/>
      <c r="T1753" s="123"/>
      <c r="U1753" s="123"/>
      <c r="V1753" s="123"/>
      <c r="W1753" s="123"/>
      <c r="X1753" s="123"/>
      <c r="Y1753" s="125"/>
      <c r="Z1753" s="125"/>
      <c r="AA1753" s="123"/>
      <c r="AB1753" s="123"/>
      <c r="AC1753" s="123"/>
      <c r="AD1753" s="123"/>
      <c r="AE1753" s="123"/>
      <c r="AF1753" s="123"/>
      <c r="AG1753" s="123"/>
      <c r="AH1753" s="123"/>
      <c r="AI1753" s="123"/>
      <c r="AJ1753" s="123"/>
      <c r="AK1753" s="123"/>
      <c r="AL1753" s="123"/>
      <c r="AM1753" s="123"/>
      <c r="AN1753" s="123"/>
      <c r="AO1753" s="123"/>
      <c r="AP1753" s="167"/>
    </row>
    <row r="1754" spans="16:42">
      <c r="P1754" s="123"/>
      <c r="Q1754" s="124"/>
      <c r="R1754" s="123"/>
      <c r="S1754" s="123"/>
      <c r="T1754" s="123"/>
      <c r="U1754" s="123"/>
      <c r="V1754" s="123"/>
      <c r="W1754" s="123"/>
      <c r="X1754" s="123"/>
      <c r="Y1754" s="125"/>
      <c r="Z1754" s="125"/>
      <c r="AA1754" s="123"/>
      <c r="AB1754" s="123"/>
      <c r="AC1754" s="123"/>
      <c r="AD1754" s="123"/>
      <c r="AE1754" s="123"/>
      <c r="AF1754" s="123"/>
      <c r="AG1754" s="123"/>
      <c r="AH1754" s="123"/>
      <c r="AI1754" s="123"/>
      <c r="AJ1754" s="123"/>
      <c r="AK1754" s="123"/>
      <c r="AL1754" s="123"/>
      <c r="AM1754" s="123"/>
      <c r="AN1754" s="123"/>
      <c r="AO1754" s="123"/>
      <c r="AP1754" s="167"/>
    </row>
    <row r="1755" spans="16:42">
      <c r="P1755" s="123"/>
      <c r="Q1755" s="124"/>
      <c r="R1755" s="123"/>
      <c r="S1755" s="123"/>
      <c r="T1755" s="123"/>
      <c r="U1755" s="123"/>
      <c r="V1755" s="123"/>
      <c r="W1755" s="123"/>
      <c r="X1755" s="123"/>
      <c r="Y1755" s="125"/>
      <c r="Z1755" s="125"/>
      <c r="AA1755" s="123"/>
      <c r="AB1755" s="123"/>
      <c r="AC1755" s="123"/>
      <c r="AD1755" s="123"/>
      <c r="AE1755" s="123"/>
      <c r="AF1755" s="123"/>
      <c r="AG1755" s="123"/>
      <c r="AH1755" s="123"/>
      <c r="AI1755" s="123"/>
      <c r="AJ1755" s="123"/>
      <c r="AK1755" s="123"/>
      <c r="AL1755" s="123"/>
      <c r="AM1755" s="123"/>
      <c r="AN1755" s="123"/>
      <c r="AO1755" s="123"/>
      <c r="AP1755" s="167"/>
    </row>
    <row r="1756" spans="16:42">
      <c r="P1756" s="123"/>
      <c r="Q1756" s="124"/>
      <c r="R1756" s="123"/>
      <c r="S1756" s="123"/>
      <c r="T1756" s="123"/>
      <c r="U1756" s="123"/>
      <c r="V1756" s="123"/>
      <c r="W1756" s="123"/>
      <c r="X1756" s="123"/>
      <c r="Y1756" s="125"/>
      <c r="Z1756" s="125"/>
      <c r="AA1756" s="123"/>
      <c r="AB1756" s="123"/>
      <c r="AC1756" s="123"/>
      <c r="AD1756" s="123"/>
      <c r="AE1756" s="123"/>
      <c r="AF1756" s="123"/>
      <c r="AG1756" s="123"/>
      <c r="AH1756" s="123"/>
      <c r="AI1756" s="123"/>
      <c r="AJ1756" s="123"/>
      <c r="AK1756" s="123"/>
      <c r="AL1756" s="123"/>
      <c r="AM1756" s="123"/>
      <c r="AN1756" s="123"/>
      <c r="AO1756" s="123"/>
      <c r="AP1756" s="167"/>
    </row>
    <row r="1757" spans="16:42">
      <c r="P1757" s="123"/>
      <c r="Q1757" s="124"/>
      <c r="R1757" s="123"/>
      <c r="S1757" s="123"/>
      <c r="T1757" s="123"/>
      <c r="U1757" s="123"/>
      <c r="V1757" s="123"/>
      <c r="W1757" s="123"/>
      <c r="X1757" s="123"/>
      <c r="Y1757" s="125"/>
      <c r="Z1757" s="125"/>
      <c r="AA1757" s="123"/>
      <c r="AB1757" s="123"/>
      <c r="AC1757" s="123"/>
      <c r="AD1757" s="123"/>
      <c r="AE1757" s="123"/>
      <c r="AF1757" s="123"/>
      <c r="AG1757" s="123"/>
      <c r="AH1757" s="123"/>
      <c r="AI1757" s="123"/>
      <c r="AJ1757" s="123"/>
      <c r="AK1757" s="123"/>
      <c r="AL1757" s="123"/>
      <c r="AM1757" s="123"/>
      <c r="AN1757" s="123"/>
      <c r="AO1757" s="123"/>
      <c r="AP1757" s="167"/>
    </row>
    <row r="1758" spans="16:42">
      <c r="P1758" s="123"/>
      <c r="Q1758" s="124"/>
      <c r="R1758" s="123"/>
      <c r="S1758" s="123"/>
      <c r="T1758" s="123"/>
      <c r="U1758" s="123"/>
      <c r="V1758" s="123"/>
      <c r="W1758" s="123"/>
      <c r="X1758" s="123"/>
      <c r="Y1758" s="125"/>
      <c r="Z1758" s="125"/>
      <c r="AA1758" s="123"/>
      <c r="AB1758" s="123"/>
      <c r="AC1758" s="123"/>
      <c r="AD1758" s="123"/>
      <c r="AE1758" s="123"/>
      <c r="AF1758" s="123"/>
      <c r="AG1758" s="123"/>
      <c r="AH1758" s="123"/>
      <c r="AI1758" s="123"/>
      <c r="AJ1758" s="123"/>
      <c r="AK1758" s="123"/>
      <c r="AL1758" s="123"/>
      <c r="AM1758" s="123"/>
      <c r="AN1758" s="123"/>
      <c r="AO1758" s="123"/>
      <c r="AP1758" s="167"/>
    </row>
    <row r="1759" spans="16:42">
      <c r="P1759" s="123"/>
      <c r="Q1759" s="124"/>
      <c r="R1759" s="123"/>
      <c r="S1759" s="123"/>
      <c r="T1759" s="123"/>
      <c r="U1759" s="123"/>
      <c r="V1759" s="123"/>
      <c r="W1759" s="123"/>
      <c r="X1759" s="123"/>
      <c r="Y1759" s="125"/>
      <c r="Z1759" s="125"/>
      <c r="AA1759" s="123"/>
      <c r="AB1759" s="123"/>
      <c r="AC1759" s="123"/>
      <c r="AD1759" s="123"/>
      <c r="AE1759" s="123"/>
      <c r="AF1759" s="123"/>
      <c r="AG1759" s="123"/>
      <c r="AH1759" s="123"/>
      <c r="AI1759" s="123"/>
      <c r="AJ1759" s="123"/>
      <c r="AK1759" s="123"/>
      <c r="AL1759" s="123"/>
      <c r="AM1759" s="123"/>
      <c r="AN1759" s="123"/>
      <c r="AO1759" s="123"/>
      <c r="AP1759" s="167"/>
    </row>
    <row r="1760" spans="16:42">
      <c r="P1760" s="123"/>
      <c r="Q1760" s="124"/>
      <c r="R1760" s="123"/>
      <c r="S1760" s="123"/>
      <c r="T1760" s="123"/>
      <c r="U1760" s="123"/>
      <c r="V1760" s="123"/>
      <c r="W1760" s="123"/>
      <c r="X1760" s="123"/>
      <c r="Y1760" s="125"/>
      <c r="Z1760" s="125"/>
      <c r="AA1760" s="123"/>
      <c r="AB1760" s="123"/>
      <c r="AC1760" s="123"/>
      <c r="AD1760" s="123"/>
      <c r="AE1760" s="123"/>
      <c r="AF1760" s="123"/>
      <c r="AG1760" s="123"/>
      <c r="AH1760" s="123"/>
      <c r="AI1760" s="123"/>
      <c r="AJ1760" s="123"/>
      <c r="AK1760" s="123"/>
      <c r="AL1760" s="123"/>
      <c r="AM1760" s="123"/>
      <c r="AN1760" s="123"/>
      <c r="AO1760" s="123"/>
      <c r="AP1760" s="167"/>
    </row>
    <row r="1761" spans="16:42">
      <c r="P1761" s="123"/>
      <c r="Q1761" s="124"/>
      <c r="R1761" s="123"/>
      <c r="S1761" s="123"/>
      <c r="T1761" s="123"/>
      <c r="U1761" s="123"/>
      <c r="V1761" s="123"/>
      <c r="W1761" s="123"/>
      <c r="X1761" s="123"/>
      <c r="Y1761" s="125"/>
      <c r="Z1761" s="125"/>
      <c r="AA1761" s="123"/>
      <c r="AB1761" s="123"/>
      <c r="AC1761" s="123"/>
      <c r="AD1761" s="123"/>
      <c r="AE1761" s="123"/>
      <c r="AF1761" s="123"/>
      <c r="AG1761" s="123"/>
      <c r="AH1761" s="123"/>
      <c r="AI1761" s="123"/>
      <c r="AJ1761" s="123"/>
      <c r="AK1761" s="123"/>
      <c r="AL1761" s="123"/>
      <c r="AM1761" s="123"/>
      <c r="AN1761" s="123"/>
      <c r="AO1761" s="123"/>
      <c r="AP1761" s="167"/>
    </row>
    <row r="1762" spans="16:42">
      <c r="P1762" s="123"/>
      <c r="Q1762" s="124"/>
      <c r="R1762" s="123"/>
      <c r="S1762" s="123"/>
      <c r="T1762" s="123"/>
      <c r="U1762" s="123"/>
      <c r="V1762" s="123"/>
      <c r="W1762" s="123"/>
      <c r="X1762" s="123"/>
      <c r="Y1762" s="125"/>
      <c r="Z1762" s="125"/>
      <c r="AA1762" s="123"/>
      <c r="AB1762" s="123"/>
      <c r="AC1762" s="123"/>
      <c r="AD1762" s="123"/>
      <c r="AE1762" s="123"/>
      <c r="AF1762" s="123"/>
      <c r="AG1762" s="123"/>
      <c r="AH1762" s="123"/>
      <c r="AI1762" s="123"/>
      <c r="AJ1762" s="123"/>
      <c r="AK1762" s="123"/>
      <c r="AL1762" s="123"/>
      <c r="AM1762" s="123"/>
      <c r="AN1762" s="123"/>
      <c r="AO1762" s="123"/>
      <c r="AP1762" s="167"/>
    </row>
    <row r="1763" spans="16:42">
      <c r="P1763" s="123"/>
      <c r="Q1763" s="124"/>
      <c r="R1763" s="123"/>
      <c r="S1763" s="123"/>
      <c r="T1763" s="123"/>
      <c r="U1763" s="123"/>
      <c r="V1763" s="123"/>
      <c r="W1763" s="123"/>
      <c r="X1763" s="123"/>
      <c r="Y1763" s="125"/>
      <c r="Z1763" s="125"/>
      <c r="AA1763" s="123"/>
      <c r="AB1763" s="123"/>
      <c r="AC1763" s="123"/>
      <c r="AD1763" s="123"/>
      <c r="AE1763" s="123"/>
      <c r="AF1763" s="123"/>
      <c r="AG1763" s="123"/>
      <c r="AH1763" s="123"/>
      <c r="AI1763" s="123"/>
      <c r="AJ1763" s="123"/>
      <c r="AK1763" s="123"/>
      <c r="AL1763" s="123"/>
      <c r="AM1763" s="123"/>
      <c r="AN1763" s="123"/>
      <c r="AO1763" s="123"/>
      <c r="AP1763" s="167"/>
    </row>
    <row r="1764" spans="16:42">
      <c r="P1764" s="123"/>
      <c r="Q1764" s="124"/>
      <c r="R1764" s="123"/>
      <c r="S1764" s="123"/>
      <c r="T1764" s="123"/>
      <c r="U1764" s="123"/>
      <c r="V1764" s="123"/>
      <c r="W1764" s="123"/>
      <c r="X1764" s="123"/>
      <c r="Y1764" s="125"/>
      <c r="Z1764" s="125"/>
      <c r="AA1764" s="123"/>
      <c r="AB1764" s="123"/>
      <c r="AC1764" s="123"/>
      <c r="AD1764" s="123"/>
      <c r="AE1764" s="123"/>
      <c r="AF1764" s="123"/>
      <c r="AG1764" s="123"/>
      <c r="AH1764" s="123"/>
      <c r="AI1764" s="123"/>
      <c r="AJ1764" s="123"/>
      <c r="AK1764" s="123"/>
      <c r="AL1764" s="123"/>
      <c r="AM1764" s="123"/>
      <c r="AN1764" s="123"/>
      <c r="AO1764" s="123"/>
      <c r="AP1764" s="167"/>
    </row>
    <row r="1765" spans="16:42">
      <c r="P1765" s="123"/>
      <c r="Q1765" s="124"/>
      <c r="R1765" s="123"/>
      <c r="S1765" s="123"/>
      <c r="T1765" s="123"/>
      <c r="U1765" s="123"/>
      <c r="V1765" s="123"/>
      <c r="W1765" s="123"/>
      <c r="X1765" s="123"/>
      <c r="Y1765" s="125"/>
      <c r="Z1765" s="125"/>
      <c r="AA1765" s="123"/>
      <c r="AB1765" s="123"/>
      <c r="AC1765" s="123"/>
      <c r="AD1765" s="123"/>
      <c r="AE1765" s="123"/>
      <c r="AF1765" s="123"/>
      <c r="AG1765" s="123"/>
      <c r="AH1765" s="123"/>
      <c r="AI1765" s="123"/>
      <c r="AJ1765" s="123"/>
      <c r="AK1765" s="123"/>
      <c r="AL1765" s="123"/>
      <c r="AM1765" s="123"/>
      <c r="AN1765" s="123"/>
      <c r="AO1765" s="123"/>
      <c r="AP1765" s="167"/>
    </row>
    <row r="1766" spans="16:42">
      <c r="P1766" s="123"/>
      <c r="Q1766" s="124"/>
      <c r="R1766" s="123"/>
      <c r="S1766" s="123"/>
      <c r="T1766" s="123"/>
      <c r="U1766" s="123"/>
      <c r="V1766" s="123"/>
      <c r="W1766" s="123"/>
      <c r="X1766" s="123"/>
      <c r="Y1766" s="125"/>
      <c r="Z1766" s="125"/>
      <c r="AA1766" s="123"/>
      <c r="AB1766" s="123"/>
      <c r="AC1766" s="123"/>
      <c r="AD1766" s="123"/>
      <c r="AE1766" s="123"/>
      <c r="AF1766" s="123"/>
      <c r="AG1766" s="123"/>
      <c r="AH1766" s="123"/>
      <c r="AI1766" s="123"/>
      <c r="AJ1766" s="123"/>
      <c r="AK1766" s="123"/>
      <c r="AL1766" s="123"/>
      <c r="AM1766" s="123"/>
      <c r="AN1766" s="123"/>
      <c r="AO1766" s="123"/>
      <c r="AP1766" s="167"/>
    </row>
    <row r="1767" spans="16:42">
      <c r="P1767" s="123"/>
      <c r="Q1767" s="124"/>
      <c r="R1767" s="123"/>
      <c r="S1767" s="123"/>
      <c r="T1767" s="123"/>
      <c r="U1767" s="123"/>
      <c r="V1767" s="123"/>
      <c r="W1767" s="123"/>
      <c r="X1767" s="123"/>
      <c r="Y1767" s="125"/>
      <c r="Z1767" s="125"/>
      <c r="AA1767" s="123"/>
      <c r="AB1767" s="123"/>
      <c r="AC1767" s="123"/>
      <c r="AD1767" s="123"/>
      <c r="AE1767" s="123"/>
      <c r="AF1767" s="123"/>
      <c r="AG1767" s="123"/>
      <c r="AH1767" s="123"/>
      <c r="AI1767" s="123"/>
      <c r="AJ1767" s="123"/>
      <c r="AK1767" s="123"/>
      <c r="AL1767" s="123"/>
      <c r="AM1767" s="123"/>
      <c r="AN1767" s="123"/>
      <c r="AO1767" s="123"/>
      <c r="AP1767" s="167"/>
    </row>
    <row r="1768" spans="16:42">
      <c r="P1768" s="123"/>
      <c r="Q1768" s="124"/>
      <c r="R1768" s="123"/>
      <c r="S1768" s="123"/>
      <c r="T1768" s="123"/>
      <c r="U1768" s="123"/>
      <c r="V1768" s="123"/>
      <c r="W1768" s="123"/>
      <c r="X1768" s="123"/>
      <c r="Y1768" s="125"/>
      <c r="Z1768" s="125"/>
      <c r="AA1768" s="123"/>
      <c r="AB1768" s="123"/>
      <c r="AC1768" s="123"/>
      <c r="AD1768" s="123"/>
      <c r="AE1768" s="123"/>
      <c r="AF1768" s="123"/>
      <c r="AG1768" s="123"/>
      <c r="AH1768" s="123"/>
      <c r="AI1768" s="123"/>
      <c r="AJ1768" s="123"/>
      <c r="AK1768" s="123"/>
      <c r="AL1768" s="123"/>
      <c r="AM1768" s="123"/>
      <c r="AN1768" s="123"/>
      <c r="AO1768" s="123"/>
      <c r="AP1768" s="167"/>
    </row>
    <row r="1769" spans="16:42">
      <c r="P1769" s="123"/>
      <c r="Q1769" s="124"/>
      <c r="R1769" s="123"/>
      <c r="S1769" s="123"/>
      <c r="T1769" s="123"/>
      <c r="U1769" s="123"/>
      <c r="V1769" s="123"/>
      <c r="W1769" s="123"/>
      <c r="X1769" s="123"/>
      <c r="Y1769" s="125"/>
      <c r="Z1769" s="125"/>
      <c r="AA1769" s="123"/>
      <c r="AB1769" s="123"/>
      <c r="AC1769" s="123"/>
      <c r="AD1769" s="123"/>
      <c r="AE1769" s="123"/>
      <c r="AF1769" s="123"/>
      <c r="AG1769" s="123"/>
      <c r="AH1769" s="123"/>
      <c r="AI1769" s="123"/>
      <c r="AJ1769" s="123"/>
      <c r="AK1769" s="123"/>
      <c r="AL1769" s="123"/>
      <c r="AM1769" s="123"/>
      <c r="AN1769" s="123"/>
      <c r="AO1769" s="123"/>
      <c r="AP1769" s="167"/>
    </row>
    <row r="1770" spans="16:42">
      <c r="P1770" s="123"/>
      <c r="Q1770" s="124"/>
      <c r="R1770" s="123"/>
      <c r="S1770" s="123"/>
      <c r="T1770" s="123"/>
      <c r="U1770" s="123"/>
      <c r="V1770" s="123"/>
      <c r="W1770" s="123"/>
      <c r="X1770" s="123"/>
      <c r="Y1770" s="125"/>
      <c r="Z1770" s="125"/>
      <c r="AA1770" s="123"/>
      <c r="AB1770" s="123"/>
      <c r="AC1770" s="123"/>
      <c r="AD1770" s="123"/>
      <c r="AE1770" s="123"/>
      <c r="AF1770" s="123"/>
      <c r="AG1770" s="123"/>
      <c r="AH1770" s="123"/>
      <c r="AI1770" s="123"/>
      <c r="AJ1770" s="123"/>
      <c r="AK1770" s="123"/>
      <c r="AL1770" s="123"/>
      <c r="AM1770" s="123"/>
      <c r="AN1770" s="123"/>
      <c r="AO1770" s="123"/>
      <c r="AP1770" s="167"/>
    </row>
    <row r="1771" spans="16:42">
      <c r="P1771" s="123"/>
      <c r="Q1771" s="124"/>
      <c r="R1771" s="123"/>
      <c r="S1771" s="123"/>
      <c r="T1771" s="123"/>
      <c r="U1771" s="123"/>
      <c r="V1771" s="123"/>
      <c r="W1771" s="123"/>
      <c r="X1771" s="123"/>
      <c r="Y1771" s="125"/>
      <c r="Z1771" s="125"/>
      <c r="AA1771" s="123"/>
      <c r="AB1771" s="123"/>
      <c r="AC1771" s="123"/>
      <c r="AD1771" s="123"/>
      <c r="AE1771" s="123"/>
      <c r="AF1771" s="123"/>
      <c r="AG1771" s="123"/>
      <c r="AH1771" s="123"/>
      <c r="AI1771" s="123"/>
      <c r="AJ1771" s="123"/>
      <c r="AK1771" s="123"/>
      <c r="AL1771" s="123"/>
      <c r="AM1771" s="123"/>
      <c r="AN1771" s="123"/>
      <c r="AO1771" s="123"/>
      <c r="AP1771" s="167"/>
    </row>
    <row r="1772" spans="16:42">
      <c r="P1772" s="123"/>
      <c r="Q1772" s="124"/>
      <c r="R1772" s="123"/>
      <c r="S1772" s="123"/>
      <c r="T1772" s="123"/>
      <c r="U1772" s="123"/>
      <c r="V1772" s="123"/>
      <c r="W1772" s="123"/>
      <c r="X1772" s="123"/>
      <c r="Y1772" s="125"/>
      <c r="Z1772" s="125"/>
      <c r="AA1772" s="123"/>
      <c r="AB1772" s="123"/>
      <c r="AC1772" s="123"/>
      <c r="AD1772" s="123"/>
      <c r="AE1772" s="123"/>
      <c r="AF1772" s="123"/>
      <c r="AG1772" s="123"/>
      <c r="AH1772" s="123"/>
      <c r="AI1772" s="123"/>
      <c r="AJ1772" s="123"/>
      <c r="AK1772" s="123"/>
      <c r="AL1772" s="123"/>
      <c r="AM1772" s="123"/>
      <c r="AN1772" s="123"/>
      <c r="AO1772" s="123"/>
      <c r="AP1772" s="167"/>
    </row>
    <row r="1773" spans="16:42">
      <c r="P1773" s="123"/>
      <c r="Q1773" s="124"/>
      <c r="R1773" s="123"/>
      <c r="S1773" s="123"/>
      <c r="T1773" s="123"/>
      <c r="U1773" s="123"/>
      <c r="V1773" s="123"/>
      <c r="W1773" s="123"/>
      <c r="X1773" s="123"/>
      <c r="Y1773" s="125"/>
      <c r="Z1773" s="125"/>
      <c r="AA1773" s="123"/>
      <c r="AB1773" s="123"/>
      <c r="AC1773" s="123"/>
      <c r="AD1773" s="123"/>
      <c r="AE1773" s="123"/>
      <c r="AF1773" s="123"/>
      <c r="AG1773" s="123"/>
      <c r="AH1773" s="123"/>
      <c r="AI1773" s="123"/>
      <c r="AJ1773" s="123"/>
      <c r="AK1773" s="123"/>
      <c r="AL1773" s="123"/>
      <c r="AM1773" s="123"/>
      <c r="AN1773" s="123"/>
      <c r="AO1773" s="123"/>
      <c r="AP1773" s="167"/>
    </row>
    <row r="1774" spans="16:42">
      <c r="P1774" s="123"/>
      <c r="Q1774" s="124"/>
      <c r="R1774" s="123"/>
      <c r="S1774" s="123"/>
      <c r="T1774" s="123"/>
      <c r="U1774" s="123"/>
      <c r="V1774" s="123"/>
      <c r="W1774" s="123"/>
      <c r="X1774" s="123"/>
      <c r="Y1774" s="125"/>
      <c r="Z1774" s="125"/>
      <c r="AA1774" s="123"/>
      <c r="AB1774" s="123"/>
      <c r="AC1774" s="123"/>
      <c r="AD1774" s="123"/>
      <c r="AE1774" s="123"/>
      <c r="AF1774" s="123"/>
      <c r="AG1774" s="123"/>
      <c r="AH1774" s="123"/>
      <c r="AI1774" s="123"/>
      <c r="AJ1774" s="123"/>
      <c r="AK1774" s="123"/>
      <c r="AL1774" s="123"/>
      <c r="AM1774" s="123"/>
      <c r="AN1774" s="123"/>
      <c r="AO1774" s="123"/>
      <c r="AP1774" s="167"/>
    </row>
    <row r="1775" spans="16:42">
      <c r="P1775" s="123"/>
      <c r="Q1775" s="124"/>
      <c r="R1775" s="123"/>
      <c r="S1775" s="123"/>
      <c r="T1775" s="123"/>
      <c r="U1775" s="123"/>
      <c r="V1775" s="123"/>
      <c r="W1775" s="123"/>
      <c r="X1775" s="123"/>
      <c r="Y1775" s="125"/>
      <c r="Z1775" s="125"/>
      <c r="AA1775" s="123"/>
      <c r="AB1775" s="123"/>
      <c r="AC1775" s="123"/>
      <c r="AD1775" s="123"/>
      <c r="AE1775" s="123"/>
      <c r="AF1775" s="123"/>
      <c r="AG1775" s="123"/>
      <c r="AH1775" s="123"/>
      <c r="AI1775" s="123"/>
      <c r="AJ1775" s="123"/>
      <c r="AK1775" s="123"/>
      <c r="AL1775" s="123"/>
      <c r="AM1775" s="123"/>
      <c r="AN1775" s="123"/>
      <c r="AO1775" s="123"/>
      <c r="AP1775" s="167"/>
    </row>
    <row r="1776" spans="16:42">
      <c r="P1776" s="123"/>
      <c r="Q1776" s="124"/>
      <c r="R1776" s="123"/>
      <c r="S1776" s="123"/>
      <c r="T1776" s="123"/>
      <c r="U1776" s="123"/>
      <c r="V1776" s="123"/>
      <c r="W1776" s="123"/>
      <c r="X1776" s="123"/>
      <c r="Y1776" s="125"/>
      <c r="Z1776" s="125"/>
      <c r="AA1776" s="123"/>
      <c r="AB1776" s="123"/>
      <c r="AC1776" s="123"/>
      <c r="AD1776" s="123"/>
      <c r="AE1776" s="123"/>
      <c r="AF1776" s="123"/>
      <c r="AG1776" s="123"/>
      <c r="AH1776" s="123"/>
      <c r="AI1776" s="123"/>
      <c r="AJ1776" s="123"/>
      <c r="AK1776" s="123"/>
      <c r="AL1776" s="123"/>
      <c r="AM1776" s="123"/>
      <c r="AN1776" s="123"/>
      <c r="AO1776" s="123"/>
      <c r="AP1776" s="167"/>
    </row>
    <row r="1777" spans="16:42">
      <c r="P1777" s="123"/>
      <c r="Q1777" s="124"/>
      <c r="R1777" s="123"/>
      <c r="S1777" s="123"/>
      <c r="T1777" s="123"/>
      <c r="U1777" s="123"/>
      <c r="V1777" s="123"/>
      <c r="W1777" s="123"/>
      <c r="X1777" s="123"/>
      <c r="Y1777" s="125"/>
      <c r="Z1777" s="125"/>
      <c r="AA1777" s="123"/>
      <c r="AB1777" s="123"/>
      <c r="AC1777" s="123"/>
      <c r="AD1777" s="123"/>
      <c r="AE1777" s="123"/>
      <c r="AF1777" s="123"/>
      <c r="AG1777" s="123"/>
      <c r="AH1777" s="123"/>
      <c r="AI1777" s="123"/>
      <c r="AJ1777" s="123"/>
      <c r="AK1777" s="123"/>
      <c r="AL1777" s="123"/>
      <c r="AM1777" s="123"/>
      <c r="AN1777" s="123"/>
      <c r="AO1777" s="123"/>
      <c r="AP1777" s="167"/>
    </row>
    <row r="1778" spans="16:42">
      <c r="P1778" s="123"/>
      <c r="Q1778" s="124"/>
      <c r="R1778" s="123"/>
      <c r="S1778" s="123"/>
      <c r="T1778" s="123"/>
      <c r="U1778" s="123"/>
      <c r="V1778" s="123"/>
      <c r="W1778" s="123"/>
      <c r="X1778" s="123"/>
      <c r="Y1778" s="125"/>
      <c r="Z1778" s="125"/>
      <c r="AA1778" s="123"/>
      <c r="AB1778" s="123"/>
      <c r="AC1778" s="123"/>
      <c r="AD1778" s="123"/>
      <c r="AE1778" s="123"/>
      <c r="AF1778" s="123"/>
      <c r="AG1778" s="123"/>
      <c r="AH1778" s="123"/>
      <c r="AI1778" s="123"/>
      <c r="AJ1778" s="123"/>
      <c r="AK1778" s="123"/>
      <c r="AL1778" s="123"/>
      <c r="AM1778" s="123"/>
      <c r="AN1778" s="123"/>
      <c r="AO1778" s="123"/>
      <c r="AP1778" s="167"/>
    </row>
    <row r="1779" spans="16:42">
      <c r="P1779" s="123"/>
      <c r="Q1779" s="124"/>
      <c r="R1779" s="123"/>
      <c r="S1779" s="123"/>
      <c r="T1779" s="123"/>
      <c r="U1779" s="123"/>
      <c r="V1779" s="123"/>
      <c r="W1779" s="123"/>
      <c r="X1779" s="123"/>
      <c r="Y1779" s="125"/>
      <c r="Z1779" s="125"/>
      <c r="AA1779" s="123"/>
      <c r="AB1779" s="123"/>
      <c r="AC1779" s="123"/>
      <c r="AD1779" s="123"/>
      <c r="AE1779" s="123"/>
      <c r="AF1779" s="123"/>
      <c r="AG1779" s="123"/>
      <c r="AH1779" s="123"/>
      <c r="AI1779" s="123"/>
      <c r="AJ1779" s="123"/>
      <c r="AK1779" s="123"/>
      <c r="AL1779" s="123"/>
      <c r="AM1779" s="123"/>
      <c r="AN1779" s="123"/>
      <c r="AO1779" s="123"/>
      <c r="AP1779" s="167"/>
    </row>
    <row r="1780" spans="16:42">
      <c r="P1780" s="123"/>
      <c r="Q1780" s="124"/>
      <c r="R1780" s="123"/>
      <c r="S1780" s="123"/>
      <c r="T1780" s="123"/>
      <c r="U1780" s="123"/>
      <c r="V1780" s="123"/>
      <c r="W1780" s="123"/>
      <c r="X1780" s="123"/>
      <c r="Y1780" s="125"/>
      <c r="Z1780" s="125"/>
      <c r="AA1780" s="123"/>
      <c r="AB1780" s="123"/>
      <c r="AC1780" s="123"/>
      <c r="AD1780" s="123"/>
      <c r="AE1780" s="123"/>
      <c r="AF1780" s="123"/>
      <c r="AG1780" s="123"/>
      <c r="AH1780" s="123"/>
      <c r="AI1780" s="123"/>
      <c r="AJ1780" s="123"/>
      <c r="AK1780" s="123"/>
      <c r="AL1780" s="123"/>
      <c r="AM1780" s="123"/>
      <c r="AN1780" s="123"/>
      <c r="AO1780" s="123"/>
      <c r="AP1780" s="167"/>
    </row>
    <row r="1781" spans="16:42">
      <c r="P1781" s="123"/>
      <c r="Q1781" s="124"/>
      <c r="R1781" s="123"/>
      <c r="S1781" s="123"/>
      <c r="T1781" s="123"/>
      <c r="U1781" s="123"/>
      <c r="V1781" s="123"/>
      <c r="W1781" s="123"/>
      <c r="X1781" s="123"/>
      <c r="Y1781" s="125"/>
      <c r="Z1781" s="125"/>
      <c r="AA1781" s="123"/>
      <c r="AB1781" s="123"/>
      <c r="AC1781" s="123"/>
      <c r="AD1781" s="123"/>
      <c r="AE1781" s="123"/>
      <c r="AF1781" s="123"/>
      <c r="AG1781" s="123"/>
      <c r="AH1781" s="123"/>
      <c r="AI1781" s="123"/>
      <c r="AJ1781" s="123"/>
      <c r="AK1781" s="123"/>
      <c r="AL1781" s="123"/>
      <c r="AM1781" s="123"/>
      <c r="AN1781" s="123"/>
      <c r="AO1781" s="123"/>
      <c r="AP1781" s="167"/>
    </row>
    <row r="1782" spans="16:42">
      <c r="P1782" s="123"/>
      <c r="Q1782" s="124"/>
      <c r="R1782" s="123"/>
      <c r="S1782" s="123"/>
      <c r="T1782" s="123"/>
      <c r="U1782" s="123"/>
      <c r="V1782" s="123"/>
      <c r="W1782" s="123"/>
      <c r="X1782" s="123"/>
      <c r="Y1782" s="125"/>
      <c r="Z1782" s="125"/>
      <c r="AA1782" s="123"/>
      <c r="AB1782" s="123"/>
      <c r="AC1782" s="123"/>
      <c r="AD1782" s="123"/>
      <c r="AE1782" s="123"/>
      <c r="AF1782" s="123"/>
      <c r="AG1782" s="123"/>
      <c r="AH1782" s="123"/>
      <c r="AI1782" s="123"/>
      <c r="AJ1782" s="123"/>
      <c r="AK1782" s="123"/>
      <c r="AL1782" s="123"/>
      <c r="AM1782" s="123"/>
      <c r="AN1782" s="123"/>
      <c r="AO1782" s="123"/>
      <c r="AP1782" s="167"/>
    </row>
    <row r="1783" spans="16:42">
      <c r="P1783" s="123"/>
      <c r="Q1783" s="124"/>
      <c r="R1783" s="123"/>
      <c r="S1783" s="123"/>
      <c r="T1783" s="123"/>
      <c r="U1783" s="123"/>
      <c r="V1783" s="123"/>
      <c r="W1783" s="123"/>
      <c r="X1783" s="123"/>
      <c r="Y1783" s="125"/>
      <c r="Z1783" s="125"/>
      <c r="AA1783" s="123"/>
      <c r="AB1783" s="123"/>
      <c r="AC1783" s="123"/>
      <c r="AD1783" s="123"/>
      <c r="AE1783" s="123"/>
      <c r="AF1783" s="123"/>
      <c r="AG1783" s="123"/>
      <c r="AH1783" s="123"/>
      <c r="AI1783" s="123"/>
      <c r="AJ1783" s="123"/>
      <c r="AK1783" s="123"/>
      <c r="AL1783" s="123"/>
      <c r="AM1783" s="123"/>
      <c r="AN1783" s="123"/>
      <c r="AO1783" s="123"/>
      <c r="AP1783" s="167"/>
    </row>
    <row r="1784" spans="16:42">
      <c r="P1784" s="123"/>
      <c r="Q1784" s="124"/>
      <c r="R1784" s="123"/>
      <c r="S1784" s="123"/>
      <c r="T1784" s="123"/>
      <c r="U1784" s="123"/>
      <c r="V1784" s="123"/>
      <c r="W1784" s="123"/>
      <c r="X1784" s="123"/>
      <c r="Y1784" s="125"/>
      <c r="Z1784" s="125"/>
      <c r="AA1784" s="123"/>
      <c r="AB1784" s="123"/>
      <c r="AC1784" s="123"/>
      <c r="AD1784" s="123"/>
      <c r="AE1784" s="123"/>
      <c r="AF1784" s="123"/>
      <c r="AG1784" s="123"/>
      <c r="AH1784" s="123"/>
      <c r="AI1784" s="123"/>
      <c r="AJ1784" s="123"/>
      <c r="AK1784" s="123"/>
      <c r="AL1784" s="123"/>
      <c r="AM1784" s="123"/>
      <c r="AN1784" s="123"/>
      <c r="AO1784" s="123"/>
      <c r="AP1784" s="167"/>
    </row>
    <row r="1785" spans="16:42">
      <c r="P1785" s="123"/>
      <c r="Q1785" s="124"/>
      <c r="R1785" s="123"/>
      <c r="S1785" s="123"/>
      <c r="T1785" s="123"/>
      <c r="U1785" s="123"/>
      <c r="V1785" s="123"/>
      <c r="W1785" s="123"/>
      <c r="X1785" s="123"/>
      <c r="Y1785" s="125"/>
      <c r="Z1785" s="125"/>
      <c r="AA1785" s="123"/>
      <c r="AB1785" s="123"/>
      <c r="AC1785" s="123"/>
      <c r="AD1785" s="123"/>
      <c r="AE1785" s="123"/>
      <c r="AF1785" s="123"/>
      <c r="AG1785" s="123"/>
      <c r="AH1785" s="123"/>
      <c r="AI1785" s="123"/>
      <c r="AJ1785" s="123"/>
      <c r="AK1785" s="123"/>
      <c r="AL1785" s="123"/>
      <c r="AM1785" s="123"/>
      <c r="AN1785" s="123"/>
      <c r="AO1785" s="123"/>
      <c r="AP1785" s="167"/>
    </row>
    <row r="1786" spans="16:42">
      <c r="P1786" s="123"/>
      <c r="Q1786" s="124"/>
      <c r="R1786" s="123"/>
      <c r="S1786" s="123"/>
      <c r="T1786" s="123"/>
      <c r="U1786" s="123"/>
      <c r="V1786" s="123"/>
      <c r="W1786" s="123"/>
      <c r="X1786" s="123"/>
      <c r="Y1786" s="125"/>
      <c r="Z1786" s="125"/>
      <c r="AA1786" s="123"/>
      <c r="AB1786" s="123"/>
      <c r="AC1786" s="123"/>
      <c r="AD1786" s="123"/>
      <c r="AE1786" s="123"/>
      <c r="AF1786" s="123"/>
      <c r="AG1786" s="123"/>
      <c r="AH1786" s="123"/>
      <c r="AI1786" s="123"/>
      <c r="AJ1786" s="123"/>
      <c r="AK1786" s="123"/>
      <c r="AL1786" s="123"/>
      <c r="AM1786" s="123"/>
      <c r="AN1786" s="123"/>
      <c r="AO1786" s="123"/>
      <c r="AP1786" s="167"/>
    </row>
    <row r="1787" spans="16:42">
      <c r="P1787" s="123"/>
      <c r="Q1787" s="124"/>
      <c r="R1787" s="123"/>
      <c r="S1787" s="123"/>
      <c r="T1787" s="123"/>
      <c r="U1787" s="123"/>
      <c r="V1787" s="123"/>
      <c r="W1787" s="123"/>
      <c r="X1787" s="123"/>
      <c r="Y1787" s="125"/>
      <c r="Z1787" s="125"/>
      <c r="AA1787" s="123"/>
      <c r="AB1787" s="123"/>
      <c r="AC1787" s="123"/>
      <c r="AD1787" s="123"/>
      <c r="AE1787" s="123"/>
      <c r="AF1787" s="123"/>
      <c r="AG1787" s="123"/>
      <c r="AH1787" s="123"/>
      <c r="AI1787" s="123"/>
      <c r="AJ1787" s="123"/>
      <c r="AK1787" s="123"/>
      <c r="AL1787" s="123"/>
      <c r="AM1787" s="123"/>
      <c r="AN1787" s="123"/>
      <c r="AO1787" s="123"/>
      <c r="AP1787" s="167"/>
    </row>
    <row r="1788" spans="16:42">
      <c r="P1788" s="123"/>
      <c r="Q1788" s="124"/>
      <c r="R1788" s="123"/>
      <c r="S1788" s="123"/>
      <c r="T1788" s="123"/>
      <c r="U1788" s="123"/>
      <c r="V1788" s="123"/>
      <c r="W1788" s="123"/>
      <c r="X1788" s="123"/>
      <c r="Y1788" s="125"/>
      <c r="Z1788" s="125"/>
      <c r="AA1788" s="123"/>
      <c r="AB1788" s="123"/>
      <c r="AC1788" s="123"/>
      <c r="AD1788" s="123"/>
      <c r="AE1788" s="123"/>
      <c r="AF1788" s="123"/>
      <c r="AG1788" s="123"/>
      <c r="AH1788" s="123"/>
      <c r="AI1788" s="123"/>
      <c r="AJ1788" s="123"/>
      <c r="AK1788" s="123"/>
      <c r="AL1788" s="123"/>
      <c r="AM1788" s="123"/>
      <c r="AN1788" s="123"/>
      <c r="AO1788" s="123"/>
      <c r="AP1788" s="167"/>
    </row>
    <row r="1789" spans="16:42">
      <c r="P1789" s="123"/>
      <c r="Q1789" s="124"/>
      <c r="R1789" s="123"/>
      <c r="S1789" s="123"/>
      <c r="T1789" s="123"/>
      <c r="U1789" s="123"/>
      <c r="V1789" s="123"/>
      <c r="W1789" s="123"/>
      <c r="X1789" s="123"/>
      <c r="Y1789" s="125"/>
      <c r="Z1789" s="125"/>
      <c r="AA1789" s="123"/>
      <c r="AB1789" s="123"/>
      <c r="AC1789" s="123"/>
      <c r="AD1789" s="123"/>
      <c r="AE1789" s="123"/>
      <c r="AF1789" s="123"/>
      <c r="AG1789" s="123"/>
      <c r="AH1789" s="123"/>
      <c r="AI1789" s="123"/>
      <c r="AJ1789" s="123"/>
      <c r="AK1789" s="123"/>
      <c r="AL1789" s="123"/>
      <c r="AM1789" s="123"/>
      <c r="AN1789" s="123"/>
      <c r="AO1789" s="123"/>
      <c r="AP1789" s="167"/>
    </row>
    <row r="1790" spans="16:42">
      <c r="P1790" s="123"/>
      <c r="Q1790" s="124"/>
      <c r="R1790" s="123"/>
      <c r="S1790" s="123"/>
      <c r="T1790" s="123"/>
      <c r="U1790" s="123"/>
      <c r="V1790" s="123"/>
      <c r="W1790" s="123"/>
      <c r="X1790" s="123"/>
      <c r="Y1790" s="125"/>
      <c r="Z1790" s="125"/>
      <c r="AA1790" s="123"/>
      <c r="AB1790" s="123"/>
      <c r="AC1790" s="123"/>
      <c r="AD1790" s="123"/>
      <c r="AE1790" s="123"/>
      <c r="AF1790" s="123"/>
      <c r="AG1790" s="123"/>
      <c r="AH1790" s="123"/>
      <c r="AI1790" s="123"/>
      <c r="AJ1790" s="123"/>
      <c r="AK1790" s="123"/>
      <c r="AL1790" s="123"/>
      <c r="AM1790" s="123"/>
      <c r="AN1790" s="123"/>
      <c r="AO1790" s="123"/>
      <c r="AP1790" s="167"/>
    </row>
    <row r="1791" spans="16:42">
      <c r="P1791" s="123"/>
      <c r="Q1791" s="124"/>
      <c r="R1791" s="123"/>
      <c r="S1791" s="123"/>
      <c r="T1791" s="123"/>
      <c r="U1791" s="123"/>
      <c r="V1791" s="123"/>
      <c r="W1791" s="123"/>
      <c r="X1791" s="123"/>
      <c r="Y1791" s="125"/>
      <c r="Z1791" s="125"/>
      <c r="AA1791" s="123"/>
      <c r="AB1791" s="123"/>
      <c r="AC1791" s="123"/>
      <c r="AD1791" s="123"/>
      <c r="AE1791" s="123"/>
      <c r="AF1791" s="123"/>
      <c r="AG1791" s="123"/>
      <c r="AH1791" s="123"/>
      <c r="AI1791" s="123"/>
      <c r="AJ1791" s="123"/>
      <c r="AK1791" s="123"/>
      <c r="AL1791" s="123"/>
      <c r="AM1791" s="123"/>
      <c r="AN1791" s="123"/>
      <c r="AO1791" s="123"/>
      <c r="AP1791" s="167"/>
    </row>
    <row r="1792" spans="16:42">
      <c r="P1792" s="123"/>
      <c r="Q1792" s="124"/>
      <c r="R1792" s="123"/>
      <c r="S1792" s="123"/>
      <c r="T1792" s="123"/>
      <c r="U1792" s="123"/>
      <c r="V1792" s="123"/>
      <c r="W1792" s="123"/>
      <c r="X1792" s="123"/>
      <c r="Y1792" s="125"/>
      <c r="Z1792" s="125"/>
      <c r="AA1792" s="123"/>
      <c r="AB1792" s="123"/>
      <c r="AC1792" s="123"/>
      <c r="AD1792" s="123"/>
      <c r="AE1792" s="123"/>
      <c r="AF1792" s="123"/>
      <c r="AG1792" s="123"/>
      <c r="AH1792" s="123"/>
      <c r="AI1792" s="123"/>
      <c r="AJ1792" s="123"/>
      <c r="AK1792" s="123"/>
      <c r="AL1792" s="123"/>
      <c r="AM1792" s="123"/>
      <c r="AN1792" s="123"/>
      <c r="AO1792" s="123"/>
      <c r="AP1792" s="167"/>
    </row>
    <row r="1793" spans="16:42">
      <c r="P1793" s="123"/>
      <c r="Q1793" s="124"/>
      <c r="R1793" s="123"/>
      <c r="S1793" s="123"/>
      <c r="T1793" s="123"/>
      <c r="U1793" s="123"/>
      <c r="V1793" s="123"/>
      <c r="W1793" s="123"/>
      <c r="X1793" s="123"/>
      <c r="Y1793" s="125"/>
      <c r="Z1793" s="125"/>
      <c r="AA1793" s="123"/>
      <c r="AB1793" s="123"/>
      <c r="AC1793" s="123"/>
      <c r="AD1793" s="123"/>
      <c r="AE1793" s="123"/>
      <c r="AF1793" s="123"/>
      <c r="AG1793" s="123"/>
      <c r="AH1793" s="123"/>
      <c r="AI1793" s="123"/>
      <c r="AJ1793" s="123"/>
      <c r="AK1793" s="123"/>
      <c r="AL1793" s="123"/>
      <c r="AM1793" s="123"/>
      <c r="AN1793" s="123"/>
      <c r="AO1793" s="123"/>
      <c r="AP1793" s="167"/>
    </row>
    <row r="1794" spans="16:42">
      <c r="P1794" s="123"/>
      <c r="Q1794" s="124"/>
      <c r="R1794" s="123"/>
      <c r="S1794" s="123"/>
      <c r="T1794" s="123"/>
      <c r="U1794" s="123"/>
      <c r="V1794" s="123"/>
      <c r="W1794" s="123"/>
      <c r="X1794" s="123"/>
      <c r="Y1794" s="125"/>
      <c r="Z1794" s="125"/>
      <c r="AA1794" s="123"/>
      <c r="AB1794" s="123"/>
      <c r="AC1794" s="123"/>
      <c r="AD1794" s="123"/>
      <c r="AE1794" s="123"/>
      <c r="AF1794" s="123"/>
      <c r="AG1794" s="123"/>
      <c r="AH1794" s="123"/>
      <c r="AI1794" s="123"/>
      <c r="AJ1794" s="123"/>
      <c r="AK1794" s="123"/>
      <c r="AL1794" s="123"/>
      <c r="AM1794" s="123"/>
      <c r="AN1794" s="123"/>
      <c r="AO1794" s="123"/>
      <c r="AP1794" s="167"/>
    </row>
    <row r="1795" spans="16:42">
      <c r="P1795" s="123"/>
      <c r="Q1795" s="124"/>
      <c r="R1795" s="123"/>
      <c r="S1795" s="123"/>
      <c r="T1795" s="123"/>
      <c r="U1795" s="123"/>
      <c r="V1795" s="123"/>
      <c r="W1795" s="123"/>
      <c r="X1795" s="123"/>
      <c r="Y1795" s="125"/>
      <c r="Z1795" s="125"/>
      <c r="AA1795" s="123"/>
      <c r="AB1795" s="123"/>
      <c r="AC1795" s="123"/>
      <c r="AD1795" s="123"/>
      <c r="AE1795" s="123"/>
      <c r="AF1795" s="123"/>
      <c r="AG1795" s="123"/>
      <c r="AH1795" s="123"/>
      <c r="AI1795" s="123"/>
      <c r="AJ1795" s="123"/>
      <c r="AK1795" s="123"/>
      <c r="AL1795" s="123"/>
      <c r="AM1795" s="123"/>
      <c r="AN1795" s="123"/>
      <c r="AO1795" s="123"/>
      <c r="AP1795" s="167"/>
    </row>
    <row r="1796" spans="16:42">
      <c r="P1796" s="123"/>
      <c r="Q1796" s="124"/>
      <c r="R1796" s="123"/>
      <c r="S1796" s="123"/>
      <c r="T1796" s="123"/>
      <c r="U1796" s="123"/>
      <c r="V1796" s="123"/>
      <c r="W1796" s="123"/>
      <c r="X1796" s="123"/>
      <c r="Y1796" s="125"/>
      <c r="Z1796" s="125"/>
      <c r="AA1796" s="123"/>
      <c r="AB1796" s="123"/>
      <c r="AC1796" s="123"/>
      <c r="AD1796" s="123"/>
      <c r="AE1796" s="123"/>
      <c r="AF1796" s="123"/>
      <c r="AG1796" s="123"/>
      <c r="AH1796" s="123"/>
      <c r="AI1796" s="123"/>
      <c r="AJ1796" s="123"/>
      <c r="AK1796" s="123"/>
      <c r="AL1796" s="123"/>
      <c r="AM1796" s="123"/>
      <c r="AN1796" s="123"/>
      <c r="AO1796" s="123"/>
      <c r="AP1796" s="167"/>
    </row>
    <row r="1797" spans="16:42">
      <c r="P1797" s="123"/>
      <c r="Q1797" s="124"/>
      <c r="R1797" s="123"/>
      <c r="S1797" s="123"/>
      <c r="T1797" s="123"/>
      <c r="U1797" s="123"/>
      <c r="V1797" s="123"/>
      <c r="W1797" s="123"/>
      <c r="X1797" s="123"/>
      <c r="Y1797" s="125"/>
      <c r="Z1797" s="125"/>
      <c r="AA1797" s="123"/>
      <c r="AB1797" s="123"/>
      <c r="AC1797" s="123"/>
      <c r="AD1797" s="123"/>
      <c r="AE1797" s="123"/>
      <c r="AF1797" s="123"/>
      <c r="AG1797" s="123"/>
      <c r="AH1797" s="123"/>
      <c r="AI1797" s="123"/>
      <c r="AJ1797" s="123"/>
      <c r="AK1797" s="123"/>
      <c r="AL1797" s="123"/>
      <c r="AM1797" s="123"/>
      <c r="AN1797" s="123"/>
      <c r="AO1797" s="123"/>
      <c r="AP1797" s="167"/>
    </row>
    <row r="1798" spans="16:42">
      <c r="P1798" s="123"/>
      <c r="Q1798" s="124"/>
      <c r="R1798" s="123"/>
      <c r="S1798" s="123"/>
      <c r="T1798" s="123"/>
      <c r="U1798" s="123"/>
      <c r="V1798" s="123"/>
      <c r="W1798" s="123"/>
      <c r="X1798" s="123"/>
      <c r="Y1798" s="125"/>
      <c r="Z1798" s="125"/>
      <c r="AA1798" s="123"/>
      <c r="AB1798" s="123"/>
      <c r="AC1798" s="123"/>
      <c r="AD1798" s="123"/>
      <c r="AE1798" s="123"/>
      <c r="AF1798" s="123"/>
      <c r="AG1798" s="123"/>
      <c r="AH1798" s="123"/>
      <c r="AI1798" s="123"/>
      <c r="AJ1798" s="123"/>
      <c r="AK1798" s="123"/>
      <c r="AL1798" s="123"/>
      <c r="AM1798" s="123"/>
      <c r="AN1798" s="123"/>
      <c r="AO1798" s="123"/>
      <c r="AP1798" s="167"/>
    </row>
    <row r="1799" spans="16:42">
      <c r="P1799" s="123"/>
      <c r="Q1799" s="124"/>
      <c r="R1799" s="123"/>
      <c r="S1799" s="123"/>
      <c r="T1799" s="123"/>
      <c r="U1799" s="123"/>
      <c r="V1799" s="123"/>
      <c r="W1799" s="123"/>
      <c r="X1799" s="123"/>
      <c r="Y1799" s="125"/>
      <c r="Z1799" s="125"/>
      <c r="AA1799" s="123"/>
      <c r="AB1799" s="123"/>
      <c r="AC1799" s="123"/>
      <c r="AD1799" s="123"/>
      <c r="AE1799" s="123"/>
      <c r="AF1799" s="123"/>
      <c r="AG1799" s="123"/>
      <c r="AH1799" s="123"/>
      <c r="AI1799" s="123"/>
      <c r="AJ1799" s="123"/>
      <c r="AK1799" s="123"/>
      <c r="AL1799" s="123"/>
      <c r="AM1799" s="123"/>
      <c r="AN1799" s="123"/>
      <c r="AO1799" s="123"/>
      <c r="AP1799" s="167"/>
    </row>
    <row r="1800" spans="16:42">
      <c r="P1800" s="123"/>
      <c r="Q1800" s="124"/>
      <c r="R1800" s="123"/>
      <c r="S1800" s="123"/>
      <c r="T1800" s="123"/>
      <c r="U1800" s="123"/>
      <c r="V1800" s="123"/>
      <c r="W1800" s="123"/>
      <c r="X1800" s="123"/>
      <c r="Y1800" s="125"/>
      <c r="Z1800" s="125"/>
      <c r="AA1800" s="123"/>
      <c r="AB1800" s="123"/>
      <c r="AC1800" s="123"/>
      <c r="AD1800" s="123"/>
      <c r="AE1800" s="123"/>
      <c r="AF1800" s="123"/>
      <c r="AG1800" s="123"/>
      <c r="AH1800" s="123"/>
      <c r="AI1800" s="123"/>
      <c r="AJ1800" s="123"/>
      <c r="AK1800" s="123"/>
      <c r="AL1800" s="123"/>
      <c r="AM1800" s="123"/>
      <c r="AN1800" s="123"/>
      <c r="AO1800" s="123"/>
      <c r="AP1800" s="167"/>
    </row>
    <row r="1801" spans="16:42">
      <c r="P1801" s="123"/>
      <c r="Q1801" s="124"/>
      <c r="R1801" s="123"/>
      <c r="S1801" s="123"/>
      <c r="T1801" s="123"/>
      <c r="U1801" s="123"/>
      <c r="V1801" s="123"/>
      <c r="W1801" s="123"/>
      <c r="X1801" s="123"/>
      <c r="Y1801" s="125"/>
      <c r="Z1801" s="125"/>
      <c r="AA1801" s="123"/>
      <c r="AB1801" s="123"/>
      <c r="AC1801" s="123"/>
      <c r="AD1801" s="123"/>
      <c r="AE1801" s="123"/>
      <c r="AF1801" s="123"/>
      <c r="AG1801" s="123"/>
      <c r="AH1801" s="123"/>
      <c r="AI1801" s="123"/>
      <c r="AJ1801" s="123"/>
      <c r="AK1801" s="123"/>
      <c r="AL1801" s="123"/>
      <c r="AM1801" s="123"/>
      <c r="AN1801" s="123"/>
      <c r="AO1801" s="123"/>
      <c r="AP1801" s="167"/>
    </row>
    <row r="1802" spans="16:42">
      <c r="P1802" s="123"/>
      <c r="Q1802" s="124"/>
      <c r="R1802" s="123"/>
      <c r="S1802" s="123"/>
      <c r="T1802" s="123"/>
      <c r="U1802" s="123"/>
      <c r="V1802" s="123"/>
      <c r="W1802" s="123"/>
      <c r="X1802" s="123"/>
      <c r="Y1802" s="125"/>
      <c r="Z1802" s="125"/>
      <c r="AA1802" s="123"/>
      <c r="AB1802" s="123"/>
      <c r="AC1802" s="123"/>
      <c r="AD1802" s="123"/>
      <c r="AE1802" s="123"/>
      <c r="AF1802" s="123"/>
      <c r="AG1802" s="123"/>
      <c r="AH1802" s="123"/>
      <c r="AI1802" s="123"/>
      <c r="AJ1802" s="123"/>
      <c r="AK1802" s="123"/>
      <c r="AL1802" s="123"/>
      <c r="AM1802" s="123"/>
      <c r="AN1802" s="123"/>
      <c r="AO1802" s="123"/>
      <c r="AP1802" s="167"/>
    </row>
    <row r="1803" spans="16:42">
      <c r="P1803" s="123"/>
      <c r="Q1803" s="124"/>
      <c r="R1803" s="123"/>
      <c r="S1803" s="123"/>
      <c r="T1803" s="123"/>
      <c r="U1803" s="123"/>
      <c r="V1803" s="123"/>
      <c r="W1803" s="123"/>
      <c r="X1803" s="123"/>
      <c r="Y1803" s="125"/>
      <c r="Z1803" s="125"/>
      <c r="AA1803" s="123"/>
      <c r="AB1803" s="123"/>
      <c r="AC1803" s="123"/>
      <c r="AD1803" s="123"/>
      <c r="AE1803" s="123"/>
      <c r="AF1803" s="123"/>
      <c r="AG1803" s="123"/>
      <c r="AH1803" s="123"/>
      <c r="AI1803" s="123"/>
      <c r="AJ1803" s="123"/>
      <c r="AK1803" s="123"/>
      <c r="AL1803" s="123"/>
      <c r="AM1803" s="123"/>
      <c r="AN1803" s="123"/>
      <c r="AO1803" s="123"/>
      <c r="AP1803" s="167"/>
    </row>
    <row r="1804" spans="16:42">
      <c r="P1804" s="123"/>
      <c r="Q1804" s="124"/>
      <c r="R1804" s="123"/>
      <c r="S1804" s="123"/>
      <c r="T1804" s="123"/>
      <c r="U1804" s="123"/>
      <c r="V1804" s="123"/>
      <c r="W1804" s="123"/>
      <c r="X1804" s="123"/>
      <c r="Y1804" s="125"/>
      <c r="Z1804" s="125"/>
      <c r="AA1804" s="123"/>
      <c r="AB1804" s="123"/>
      <c r="AC1804" s="123"/>
      <c r="AD1804" s="123"/>
      <c r="AE1804" s="123"/>
      <c r="AF1804" s="123"/>
      <c r="AG1804" s="123"/>
      <c r="AH1804" s="123"/>
      <c r="AI1804" s="123"/>
      <c r="AJ1804" s="123"/>
      <c r="AK1804" s="123"/>
      <c r="AL1804" s="123"/>
      <c r="AM1804" s="123"/>
      <c r="AN1804" s="123"/>
      <c r="AO1804" s="123"/>
      <c r="AP1804" s="167"/>
    </row>
    <row r="1805" spans="16:42">
      <c r="P1805" s="123"/>
      <c r="Q1805" s="124"/>
      <c r="R1805" s="123"/>
      <c r="S1805" s="123"/>
      <c r="T1805" s="123"/>
      <c r="U1805" s="123"/>
      <c r="V1805" s="123"/>
      <c r="W1805" s="123"/>
      <c r="X1805" s="123"/>
      <c r="Y1805" s="125"/>
      <c r="Z1805" s="125"/>
      <c r="AA1805" s="123"/>
      <c r="AB1805" s="123"/>
      <c r="AC1805" s="123"/>
      <c r="AD1805" s="123"/>
      <c r="AE1805" s="123"/>
      <c r="AF1805" s="123"/>
      <c r="AG1805" s="123"/>
      <c r="AH1805" s="123"/>
      <c r="AI1805" s="123"/>
      <c r="AJ1805" s="123"/>
      <c r="AK1805" s="123"/>
      <c r="AL1805" s="123"/>
      <c r="AM1805" s="123"/>
      <c r="AN1805" s="123"/>
      <c r="AO1805" s="123"/>
      <c r="AP1805" s="167"/>
    </row>
    <row r="1806" spans="16:42">
      <c r="P1806" s="123"/>
      <c r="Q1806" s="124"/>
      <c r="R1806" s="123"/>
      <c r="S1806" s="123"/>
      <c r="T1806" s="123"/>
      <c r="U1806" s="123"/>
      <c r="V1806" s="123"/>
      <c r="W1806" s="123"/>
      <c r="X1806" s="123"/>
      <c r="Y1806" s="125"/>
      <c r="Z1806" s="125"/>
      <c r="AA1806" s="123"/>
      <c r="AB1806" s="123"/>
      <c r="AC1806" s="123"/>
      <c r="AD1806" s="123"/>
      <c r="AE1806" s="123"/>
      <c r="AF1806" s="123"/>
      <c r="AG1806" s="123"/>
      <c r="AH1806" s="123"/>
      <c r="AI1806" s="123"/>
      <c r="AJ1806" s="123"/>
      <c r="AK1806" s="123"/>
      <c r="AL1806" s="123"/>
      <c r="AM1806" s="123"/>
      <c r="AN1806" s="123"/>
      <c r="AO1806" s="123"/>
      <c r="AP1806" s="167"/>
    </row>
    <row r="1807" spans="16:42">
      <c r="P1807" s="123"/>
      <c r="Q1807" s="124"/>
      <c r="R1807" s="123"/>
      <c r="S1807" s="123"/>
      <c r="T1807" s="123"/>
      <c r="U1807" s="123"/>
      <c r="V1807" s="123"/>
      <c r="W1807" s="123"/>
      <c r="X1807" s="123"/>
      <c r="Y1807" s="125"/>
      <c r="Z1807" s="125"/>
      <c r="AA1807" s="123"/>
      <c r="AB1807" s="123"/>
      <c r="AC1807" s="123"/>
      <c r="AD1807" s="123"/>
      <c r="AE1807" s="123"/>
      <c r="AF1807" s="123"/>
      <c r="AG1807" s="123"/>
      <c r="AH1807" s="123"/>
      <c r="AI1807" s="123"/>
      <c r="AJ1807" s="123"/>
      <c r="AK1807" s="123"/>
      <c r="AL1807" s="123"/>
      <c r="AM1807" s="123"/>
      <c r="AN1807" s="123"/>
      <c r="AO1807" s="123"/>
      <c r="AP1807" s="167"/>
    </row>
    <row r="1808" spans="16:42">
      <c r="P1808" s="123"/>
      <c r="Q1808" s="124"/>
      <c r="R1808" s="123"/>
      <c r="S1808" s="123"/>
      <c r="T1808" s="123"/>
      <c r="U1808" s="123"/>
      <c r="V1808" s="123"/>
      <c r="W1808" s="123"/>
      <c r="X1808" s="123"/>
      <c r="Y1808" s="125"/>
      <c r="Z1808" s="125"/>
      <c r="AA1808" s="123"/>
      <c r="AB1808" s="123"/>
      <c r="AC1808" s="123"/>
      <c r="AD1808" s="123"/>
      <c r="AE1808" s="123"/>
      <c r="AF1808" s="123"/>
      <c r="AG1808" s="123"/>
      <c r="AH1808" s="123"/>
      <c r="AI1808" s="123"/>
      <c r="AJ1808" s="123"/>
      <c r="AK1808" s="123"/>
      <c r="AL1808" s="123"/>
      <c r="AM1808" s="123"/>
      <c r="AN1808" s="123"/>
      <c r="AO1808" s="123"/>
      <c r="AP1808" s="167"/>
    </row>
    <row r="1809" spans="16:42">
      <c r="P1809" s="123"/>
      <c r="Q1809" s="124"/>
      <c r="R1809" s="123"/>
      <c r="S1809" s="123"/>
      <c r="T1809" s="123"/>
      <c r="U1809" s="123"/>
      <c r="V1809" s="123"/>
      <c r="W1809" s="123"/>
      <c r="X1809" s="123"/>
      <c r="Y1809" s="125"/>
      <c r="Z1809" s="125"/>
      <c r="AA1809" s="123"/>
      <c r="AB1809" s="123"/>
      <c r="AC1809" s="123"/>
      <c r="AD1809" s="123"/>
      <c r="AE1809" s="123"/>
      <c r="AF1809" s="123"/>
      <c r="AG1809" s="123"/>
      <c r="AH1809" s="123"/>
      <c r="AI1809" s="123"/>
      <c r="AJ1809" s="123"/>
      <c r="AK1809" s="123"/>
      <c r="AL1809" s="123"/>
      <c r="AM1809" s="123"/>
      <c r="AN1809" s="123"/>
      <c r="AO1809" s="123"/>
      <c r="AP1809" s="167"/>
    </row>
    <row r="1810" spans="16:42">
      <c r="P1810" s="123"/>
      <c r="Q1810" s="124"/>
      <c r="R1810" s="123"/>
      <c r="S1810" s="123"/>
      <c r="T1810" s="123"/>
      <c r="U1810" s="123"/>
      <c r="V1810" s="123"/>
      <c r="W1810" s="123"/>
      <c r="X1810" s="123"/>
      <c r="Y1810" s="125"/>
      <c r="Z1810" s="125"/>
      <c r="AA1810" s="123"/>
      <c r="AB1810" s="123"/>
      <c r="AC1810" s="123"/>
      <c r="AD1810" s="123"/>
      <c r="AE1810" s="123"/>
      <c r="AF1810" s="123"/>
      <c r="AG1810" s="123"/>
      <c r="AH1810" s="123"/>
      <c r="AI1810" s="123"/>
      <c r="AJ1810" s="123"/>
      <c r="AK1810" s="123"/>
      <c r="AL1810" s="123"/>
      <c r="AM1810" s="123"/>
      <c r="AN1810" s="123"/>
      <c r="AO1810" s="123"/>
      <c r="AP1810" s="167"/>
    </row>
    <row r="1811" spans="16:42">
      <c r="P1811" s="123"/>
      <c r="Q1811" s="124"/>
      <c r="R1811" s="123"/>
      <c r="S1811" s="123"/>
      <c r="T1811" s="123"/>
      <c r="U1811" s="123"/>
      <c r="V1811" s="123"/>
      <c r="W1811" s="123"/>
      <c r="X1811" s="123"/>
      <c r="Y1811" s="125"/>
      <c r="Z1811" s="125"/>
      <c r="AA1811" s="123"/>
      <c r="AB1811" s="123"/>
      <c r="AC1811" s="123"/>
      <c r="AD1811" s="123"/>
      <c r="AE1811" s="123"/>
      <c r="AF1811" s="123"/>
      <c r="AG1811" s="123"/>
      <c r="AH1811" s="123"/>
      <c r="AI1811" s="123"/>
      <c r="AJ1811" s="123"/>
      <c r="AK1811" s="123"/>
      <c r="AL1811" s="123"/>
      <c r="AM1811" s="123"/>
      <c r="AN1811" s="123"/>
      <c r="AO1811" s="123"/>
      <c r="AP1811" s="167"/>
    </row>
    <row r="1812" spans="16:42">
      <c r="P1812" s="123"/>
      <c r="Q1812" s="124"/>
      <c r="R1812" s="123"/>
      <c r="S1812" s="123"/>
      <c r="T1812" s="123"/>
      <c r="U1812" s="123"/>
      <c r="V1812" s="123"/>
      <c r="W1812" s="123"/>
      <c r="X1812" s="123"/>
      <c r="Y1812" s="125"/>
      <c r="Z1812" s="125"/>
      <c r="AA1812" s="123"/>
      <c r="AB1812" s="123"/>
      <c r="AC1812" s="123"/>
      <c r="AD1812" s="123"/>
      <c r="AE1812" s="123"/>
      <c r="AF1812" s="123"/>
      <c r="AG1812" s="123"/>
      <c r="AH1812" s="123"/>
      <c r="AI1812" s="123"/>
      <c r="AJ1812" s="123"/>
      <c r="AK1812" s="123"/>
      <c r="AL1812" s="123"/>
      <c r="AM1812" s="123"/>
      <c r="AN1812" s="123"/>
      <c r="AO1812" s="123"/>
      <c r="AP1812" s="167"/>
    </row>
    <row r="1813" spans="16:42">
      <c r="P1813" s="123"/>
      <c r="Q1813" s="124"/>
      <c r="R1813" s="123"/>
      <c r="S1813" s="123"/>
      <c r="T1813" s="123"/>
      <c r="U1813" s="123"/>
      <c r="V1813" s="123"/>
      <c r="W1813" s="123"/>
      <c r="X1813" s="123"/>
      <c r="Y1813" s="125"/>
      <c r="Z1813" s="125"/>
      <c r="AA1813" s="123"/>
      <c r="AB1813" s="123"/>
      <c r="AC1813" s="123"/>
      <c r="AD1813" s="123"/>
      <c r="AE1813" s="123"/>
      <c r="AF1813" s="123"/>
      <c r="AG1813" s="123"/>
      <c r="AH1813" s="123"/>
      <c r="AI1813" s="123"/>
      <c r="AJ1813" s="123"/>
      <c r="AK1813" s="123"/>
      <c r="AL1813" s="123"/>
      <c r="AM1813" s="123"/>
      <c r="AN1813" s="123"/>
      <c r="AO1813" s="123"/>
      <c r="AP1813" s="167"/>
    </row>
    <row r="1814" spans="16:42">
      <c r="P1814" s="123"/>
      <c r="Q1814" s="124"/>
      <c r="R1814" s="123"/>
      <c r="S1814" s="123"/>
      <c r="T1814" s="123"/>
      <c r="U1814" s="123"/>
      <c r="V1814" s="123"/>
      <c r="W1814" s="123"/>
      <c r="X1814" s="123"/>
      <c r="Y1814" s="125"/>
      <c r="Z1814" s="125"/>
      <c r="AA1814" s="123"/>
      <c r="AB1814" s="123"/>
      <c r="AC1814" s="123"/>
      <c r="AD1814" s="123"/>
      <c r="AE1814" s="123"/>
      <c r="AF1814" s="123"/>
      <c r="AG1814" s="123"/>
      <c r="AH1814" s="123"/>
      <c r="AI1814" s="123"/>
      <c r="AJ1814" s="123"/>
      <c r="AK1814" s="123"/>
      <c r="AL1814" s="123"/>
      <c r="AM1814" s="123"/>
      <c r="AN1814" s="123"/>
      <c r="AO1814" s="123"/>
      <c r="AP1814" s="167"/>
    </row>
    <row r="1815" spans="16:42">
      <c r="P1815" s="123"/>
      <c r="Q1815" s="124"/>
      <c r="R1815" s="123"/>
      <c r="S1815" s="123"/>
      <c r="T1815" s="123"/>
      <c r="U1815" s="123"/>
      <c r="V1815" s="123"/>
      <c r="W1815" s="123"/>
      <c r="X1815" s="123"/>
      <c r="Y1815" s="125"/>
      <c r="Z1815" s="125"/>
      <c r="AA1815" s="123"/>
      <c r="AB1815" s="123"/>
      <c r="AC1815" s="123"/>
      <c r="AD1815" s="123"/>
      <c r="AE1815" s="123"/>
      <c r="AF1815" s="123"/>
      <c r="AG1815" s="123"/>
      <c r="AH1815" s="123"/>
      <c r="AI1815" s="123"/>
      <c r="AJ1815" s="123"/>
      <c r="AK1815" s="123"/>
      <c r="AL1815" s="123"/>
      <c r="AM1815" s="123"/>
      <c r="AN1815" s="123"/>
      <c r="AO1815" s="123"/>
      <c r="AP1815" s="167"/>
    </row>
    <row r="1816" spans="16:42">
      <c r="P1816" s="123"/>
      <c r="Q1816" s="124"/>
      <c r="R1816" s="123"/>
      <c r="S1816" s="123"/>
      <c r="T1816" s="123"/>
      <c r="U1816" s="123"/>
      <c r="V1816" s="123"/>
      <c r="W1816" s="123"/>
      <c r="X1816" s="123"/>
      <c r="Y1816" s="125"/>
      <c r="Z1816" s="125"/>
      <c r="AA1816" s="123"/>
      <c r="AB1816" s="123"/>
      <c r="AC1816" s="123"/>
      <c r="AD1816" s="123"/>
      <c r="AE1816" s="123"/>
      <c r="AF1816" s="123"/>
      <c r="AG1816" s="123"/>
      <c r="AH1816" s="123"/>
      <c r="AI1816" s="123"/>
      <c r="AJ1816" s="123"/>
      <c r="AK1816" s="123"/>
      <c r="AL1816" s="123"/>
      <c r="AM1816" s="123"/>
      <c r="AN1816" s="123"/>
      <c r="AO1816" s="123"/>
      <c r="AP1816" s="167"/>
    </row>
    <row r="1817" spans="16:42">
      <c r="P1817" s="123"/>
      <c r="Q1817" s="124"/>
      <c r="R1817" s="123"/>
      <c r="S1817" s="123"/>
      <c r="T1817" s="123"/>
      <c r="U1817" s="123"/>
      <c r="V1817" s="123"/>
      <c r="W1817" s="123"/>
      <c r="X1817" s="123"/>
      <c r="Y1817" s="125"/>
      <c r="Z1817" s="125"/>
      <c r="AA1817" s="123"/>
      <c r="AB1817" s="123"/>
      <c r="AC1817" s="123"/>
      <c r="AD1817" s="123"/>
      <c r="AE1817" s="123"/>
      <c r="AF1817" s="123"/>
      <c r="AG1817" s="123"/>
      <c r="AH1817" s="123"/>
      <c r="AI1817" s="123"/>
      <c r="AJ1817" s="123"/>
      <c r="AK1817" s="123"/>
      <c r="AL1817" s="123"/>
      <c r="AM1817" s="123"/>
      <c r="AN1817" s="123"/>
      <c r="AO1817" s="123"/>
      <c r="AP1817" s="167"/>
    </row>
    <row r="1818" spans="16:42">
      <c r="P1818" s="123"/>
      <c r="Q1818" s="124"/>
      <c r="R1818" s="123"/>
      <c r="S1818" s="123"/>
      <c r="T1818" s="123"/>
      <c r="U1818" s="123"/>
      <c r="V1818" s="123"/>
      <c r="W1818" s="123"/>
      <c r="X1818" s="123"/>
      <c r="Y1818" s="125"/>
      <c r="Z1818" s="125"/>
      <c r="AA1818" s="123"/>
      <c r="AB1818" s="123"/>
      <c r="AC1818" s="123"/>
      <c r="AD1818" s="123"/>
      <c r="AE1818" s="123"/>
      <c r="AF1818" s="123"/>
      <c r="AG1818" s="123"/>
      <c r="AH1818" s="123"/>
      <c r="AI1818" s="123"/>
      <c r="AJ1818" s="123"/>
      <c r="AK1818" s="123"/>
      <c r="AL1818" s="123"/>
      <c r="AM1818" s="123"/>
      <c r="AN1818" s="123"/>
      <c r="AO1818" s="123"/>
      <c r="AP1818" s="167"/>
    </row>
    <row r="1819" spans="16:42">
      <c r="P1819" s="123"/>
      <c r="Q1819" s="124"/>
      <c r="R1819" s="123"/>
      <c r="S1819" s="123"/>
      <c r="T1819" s="123"/>
      <c r="U1819" s="123"/>
      <c r="V1819" s="123"/>
      <c r="W1819" s="123"/>
      <c r="X1819" s="123"/>
      <c r="Y1819" s="125"/>
      <c r="Z1819" s="125"/>
      <c r="AA1819" s="123"/>
      <c r="AB1819" s="123"/>
      <c r="AC1819" s="123"/>
      <c r="AD1819" s="123"/>
      <c r="AE1819" s="123"/>
      <c r="AF1819" s="123"/>
      <c r="AG1819" s="123"/>
      <c r="AH1819" s="123"/>
      <c r="AI1819" s="123"/>
      <c r="AJ1819" s="123"/>
      <c r="AK1819" s="123"/>
      <c r="AL1819" s="123"/>
      <c r="AM1819" s="123"/>
      <c r="AN1819" s="123"/>
      <c r="AO1819" s="123"/>
      <c r="AP1819" s="167"/>
    </row>
    <row r="1820" spans="16:42">
      <c r="P1820" s="123"/>
      <c r="Q1820" s="124"/>
      <c r="R1820" s="123"/>
      <c r="S1820" s="123"/>
      <c r="T1820" s="123"/>
      <c r="U1820" s="123"/>
      <c r="V1820" s="123"/>
      <c r="W1820" s="123"/>
      <c r="X1820" s="123"/>
      <c r="Y1820" s="125"/>
      <c r="Z1820" s="125"/>
      <c r="AA1820" s="123"/>
      <c r="AB1820" s="123"/>
      <c r="AC1820" s="123"/>
      <c r="AD1820" s="123"/>
      <c r="AE1820" s="123"/>
      <c r="AF1820" s="123"/>
      <c r="AG1820" s="123"/>
      <c r="AH1820" s="123"/>
      <c r="AI1820" s="123"/>
      <c r="AJ1820" s="123"/>
      <c r="AK1820" s="123"/>
      <c r="AL1820" s="123"/>
      <c r="AM1820" s="123"/>
      <c r="AN1820" s="123"/>
      <c r="AO1820" s="123"/>
      <c r="AP1820" s="167"/>
    </row>
    <row r="1821" spans="16:42">
      <c r="P1821" s="123"/>
      <c r="Q1821" s="124"/>
      <c r="R1821" s="123"/>
      <c r="S1821" s="123"/>
      <c r="T1821" s="123"/>
      <c r="U1821" s="123"/>
      <c r="V1821" s="123"/>
      <c r="W1821" s="123"/>
      <c r="X1821" s="123"/>
      <c r="Y1821" s="125"/>
      <c r="Z1821" s="125"/>
      <c r="AA1821" s="123"/>
      <c r="AB1821" s="123"/>
      <c r="AC1821" s="123"/>
      <c r="AD1821" s="123"/>
      <c r="AE1821" s="123"/>
      <c r="AF1821" s="123"/>
      <c r="AG1821" s="123"/>
      <c r="AH1821" s="123"/>
      <c r="AI1821" s="123"/>
      <c r="AJ1821" s="123"/>
      <c r="AK1821" s="123"/>
      <c r="AL1821" s="123"/>
      <c r="AM1821" s="123"/>
      <c r="AN1821" s="123"/>
      <c r="AO1821" s="123"/>
      <c r="AP1821" s="167"/>
    </row>
    <row r="1822" spans="16:42">
      <c r="P1822" s="123"/>
      <c r="Q1822" s="124"/>
      <c r="R1822" s="123"/>
      <c r="S1822" s="123"/>
      <c r="T1822" s="123"/>
      <c r="U1822" s="123"/>
      <c r="V1822" s="123"/>
      <c r="W1822" s="123"/>
      <c r="X1822" s="123"/>
      <c r="Y1822" s="125"/>
      <c r="Z1822" s="125"/>
      <c r="AA1822" s="123"/>
      <c r="AB1822" s="123"/>
      <c r="AC1822" s="123"/>
      <c r="AD1822" s="123"/>
      <c r="AE1822" s="123"/>
      <c r="AF1822" s="123"/>
      <c r="AG1822" s="123"/>
      <c r="AH1822" s="123"/>
      <c r="AI1822" s="123"/>
      <c r="AJ1822" s="123"/>
      <c r="AK1822" s="123"/>
      <c r="AL1822" s="123"/>
      <c r="AM1822" s="123"/>
      <c r="AN1822" s="123"/>
      <c r="AO1822" s="123"/>
      <c r="AP1822" s="167"/>
    </row>
    <row r="1823" spans="16:42">
      <c r="P1823" s="123"/>
      <c r="Q1823" s="124"/>
      <c r="R1823" s="123"/>
      <c r="S1823" s="123"/>
      <c r="T1823" s="123"/>
      <c r="U1823" s="123"/>
      <c r="V1823" s="123"/>
      <c r="W1823" s="123"/>
      <c r="X1823" s="123"/>
      <c r="Y1823" s="125"/>
      <c r="Z1823" s="125"/>
      <c r="AA1823" s="123"/>
      <c r="AB1823" s="123"/>
      <c r="AC1823" s="123"/>
      <c r="AD1823" s="123"/>
      <c r="AE1823" s="123"/>
      <c r="AF1823" s="123"/>
      <c r="AG1823" s="123"/>
      <c r="AH1823" s="123"/>
      <c r="AI1823" s="123"/>
      <c r="AJ1823" s="123"/>
      <c r="AK1823" s="123"/>
      <c r="AL1823" s="123"/>
      <c r="AM1823" s="123"/>
      <c r="AN1823" s="123"/>
      <c r="AO1823" s="123"/>
      <c r="AP1823" s="167"/>
    </row>
    <row r="1824" spans="16:42">
      <c r="P1824" s="123"/>
      <c r="Q1824" s="124"/>
      <c r="R1824" s="123"/>
      <c r="S1824" s="123"/>
      <c r="T1824" s="123"/>
      <c r="U1824" s="123"/>
      <c r="V1824" s="123"/>
      <c r="W1824" s="123"/>
      <c r="X1824" s="123"/>
      <c r="Y1824" s="125"/>
      <c r="Z1824" s="125"/>
      <c r="AA1824" s="123"/>
      <c r="AB1824" s="123"/>
      <c r="AC1824" s="123"/>
      <c r="AD1824" s="123"/>
      <c r="AE1824" s="123"/>
      <c r="AF1824" s="123"/>
      <c r="AG1824" s="123"/>
      <c r="AH1824" s="123"/>
      <c r="AI1824" s="123"/>
      <c r="AJ1824" s="123"/>
      <c r="AK1824" s="123"/>
      <c r="AL1824" s="123"/>
      <c r="AM1824" s="123"/>
      <c r="AN1824" s="123"/>
      <c r="AO1824" s="123"/>
      <c r="AP1824" s="167"/>
    </row>
    <row r="1825" spans="16:42">
      <c r="P1825" s="123"/>
      <c r="Q1825" s="124"/>
      <c r="R1825" s="123"/>
      <c r="S1825" s="123"/>
      <c r="T1825" s="123"/>
      <c r="U1825" s="123"/>
      <c r="V1825" s="123"/>
      <c r="W1825" s="123"/>
      <c r="X1825" s="123"/>
      <c r="Y1825" s="125"/>
      <c r="Z1825" s="125"/>
      <c r="AA1825" s="123"/>
      <c r="AB1825" s="123"/>
      <c r="AC1825" s="123"/>
      <c r="AD1825" s="123"/>
      <c r="AE1825" s="123"/>
      <c r="AF1825" s="123"/>
      <c r="AG1825" s="123"/>
      <c r="AH1825" s="123"/>
      <c r="AI1825" s="123"/>
      <c r="AJ1825" s="123"/>
      <c r="AK1825" s="123"/>
      <c r="AL1825" s="123"/>
      <c r="AM1825" s="123"/>
      <c r="AN1825" s="123"/>
      <c r="AO1825" s="123"/>
      <c r="AP1825" s="167"/>
    </row>
    <row r="1826" spans="16:42">
      <c r="P1826" s="123"/>
      <c r="Q1826" s="124"/>
      <c r="R1826" s="123"/>
      <c r="S1826" s="123"/>
      <c r="T1826" s="123"/>
      <c r="U1826" s="123"/>
      <c r="V1826" s="123"/>
      <c r="W1826" s="123"/>
      <c r="X1826" s="123"/>
      <c r="Y1826" s="125"/>
      <c r="Z1826" s="125"/>
      <c r="AA1826" s="123"/>
      <c r="AB1826" s="123"/>
      <c r="AC1826" s="123"/>
      <c r="AD1826" s="123"/>
      <c r="AE1826" s="123"/>
      <c r="AF1826" s="123"/>
      <c r="AG1826" s="123"/>
      <c r="AH1826" s="123"/>
      <c r="AI1826" s="123"/>
      <c r="AJ1826" s="123"/>
      <c r="AK1826" s="123"/>
      <c r="AL1826" s="123"/>
      <c r="AM1826" s="123"/>
      <c r="AN1826" s="123"/>
      <c r="AO1826" s="123"/>
      <c r="AP1826" s="167"/>
    </row>
    <row r="1827" spans="16:42">
      <c r="P1827" s="123"/>
      <c r="Q1827" s="124"/>
      <c r="R1827" s="123"/>
      <c r="S1827" s="123"/>
      <c r="T1827" s="123"/>
      <c r="U1827" s="123"/>
      <c r="V1827" s="123"/>
      <c r="W1827" s="123"/>
      <c r="X1827" s="123"/>
      <c r="Y1827" s="125"/>
      <c r="Z1827" s="125"/>
      <c r="AA1827" s="123"/>
      <c r="AB1827" s="123"/>
      <c r="AC1827" s="123"/>
      <c r="AD1827" s="123"/>
      <c r="AE1827" s="123"/>
      <c r="AF1827" s="123"/>
      <c r="AG1827" s="123"/>
      <c r="AH1827" s="123"/>
      <c r="AI1827" s="123"/>
      <c r="AJ1827" s="123"/>
      <c r="AK1827" s="123"/>
      <c r="AL1827" s="123"/>
      <c r="AM1827" s="123"/>
      <c r="AN1827" s="123"/>
      <c r="AO1827" s="123"/>
      <c r="AP1827" s="167"/>
    </row>
    <row r="1828" spans="16:42">
      <c r="P1828" s="123"/>
      <c r="Q1828" s="124"/>
      <c r="R1828" s="123"/>
      <c r="S1828" s="123"/>
      <c r="T1828" s="123"/>
      <c r="U1828" s="123"/>
      <c r="V1828" s="123"/>
      <c r="W1828" s="123"/>
      <c r="X1828" s="123"/>
      <c r="Y1828" s="125"/>
      <c r="Z1828" s="125"/>
      <c r="AA1828" s="123"/>
      <c r="AB1828" s="123"/>
      <c r="AC1828" s="123"/>
      <c r="AD1828" s="123"/>
      <c r="AE1828" s="123"/>
      <c r="AF1828" s="123"/>
      <c r="AG1828" s="123"/>
      <c r="AH1828" s="123"/>
      <c r="AI1828" s="123"/>
      <c r="AJ1828" s="123"/>
      <c r="AK1828" s="123"/>
      <c r="AL1828" s="123"/>
      <c r="AM1828" s="123"/>
      <c r="AN1828" s="123"/>
      <c r="AO1828" s="123"/>
      <c r="AP1828" s="167"/>
    </row>
    <row r="1829" spans="16:42">
      <c r="P1829" s="123"/>
      <c r="Q1829" s="124"/>
      <c r="R1829" s="123"/>
      <c r="S1829" s="123"/>
      <c r="T1829" s="123"/>
      <c r="U1829" s="123"/>
      <c r="V1829" s="123"/>
      <c r="W1829" s="123"/>
      <c r="X1829" s="123"/>
      <c r="Y1829" s="125"/>
      <c r="Z1829" s="125"/>
      <c r="AA1829" s="123"/>
      <c r="AB1829" s="123"/>
      <c r="AC1829" s="123"/>
      <c r="AD1829" s="123"/>
      <c r="AE1829" s="123"/>
      <c r="AF1829" s="123"/>
      <c r="AG1829" s="123"/>
      <c r="AH1829" s="123"/>
      <c r="AI1829" s="123"/>
      <c r="AJ1829" s="123"/>
      <c r="AK1829" s="123"/>
      <c r="AL1829" s="123"/>
      <c r="AM1829" s="123"/>
      <c r="AN1829" s="123"/>
      <c r="AO1829" s="123"/>
      <c r="AP1829" s="167"/>
    </row>
    <row r="1830" spans="16:42">
      <c r="P1830" s="123"/>
      <c r="Q1830" s="124"/>
      <c r="R1830" s="123"/>
      <c r="S1830" s="123"/>
      <c r="T1830" s="123"/>
      <c r="U1830" s="123"/>
      <c r="V1830" s="123"/>
      <c r="W1830" s="123"/>
      <c r="X1830" s="123"/>
      <c r="Y1830" s="125"/>
      <c r="Z1830" s="125"/>
      <c r="AA1830" s="123"/>
      <c r="AB1830" s="123"/>
      <c r="AC1830" s="123"/>
      <c r="AD1830" s="123"/>
      <c r="AE1830" s="123"/>
      <c r="AF1830" s="123"/>
      <c r="AG1830" s="123"/>
      <c r="AH1830" s="123"/>
      <c r="AI1830" s="123"/>
      <c r="AJ1830" s="123"/>
      <c r="AK1830" s="123"/>
      <c r="AL1830" s="123"/>
      <c r="AM1830" s="123"/>
      <c r="AN1830" s="123"/>
      <c r="AO1830" s="123"/>
      <c r="AP1830" s="167"/>
    </row>
    <row r="1831" spans="16:42">
      <c r="P1831" s="123"/>
      <c r="Q1831" s="124"/>
      <c r="R1831" s="123"/>
      <c r="S1831" s="123"/>
      <c r="T1831" s="123"/>
      <c r="U1831" s="123"/>
      <c r="V1831" s="123"/>
      <c r="W1831" s="123"/>
      <c r="X1831" s="123"/>
      <c r="Y1831" s="125"/>
      <c r="Z1831" s="125"/>
      <c r="AA1831" s="123"/>
      <c r="AB1831" s="123"/>
      <c r="AC1831" s="123"/>
      <c r="AD1831" s="123"/>
      <c r="AE1831" s="123"/>
      <c r="AF1831" s="123"/>
      <c r="AG1831" s="123"/>
      <c r="AH1831" s="123"/>
      <c r="AI1831" s="123"/>
      <c r="AJ1831" s="123"/>
      <c r="AK1831" s="123"/>
      <c r="AL1831" s="123"/>
      <c r="AM1831" s="123"/>
      <c r="AN1831" s="123"/>
      <c r="AO1831" s="123"/>
      <c r="AP1831" s="167"/>
    </row>
    <row r="1832" spans="16:42">
      <c r="P1832" s="123"/>
      <c r="Q1832" s="124"/>
      <c r="R1832" s="123"/>
      <c r="S1832" s="123"/>
      <c r="T1832" s="123"/>
      <c r="U1832" s="123"/>
      <c r="V1832" s="123"/>
      <c r="W1832" s="123"/>
      <c r="X1832" s="123"/>
      <c r="Y1832" s="125"/>
      <c r="Z1832" s="125"/>
      <c r="AA1832" s="123"/>
      <c r="AB1832" s="123"/>
      <c r="AC1832" s="123"/>
      <c r="AD1832" s="123"/>
      <c r="AE1832" s="123"/>
      <c r="AF1832" s="123"/>
      <c r="AG1832" s="123"/>
      <c r="AH1832" s="123"/>
      <c r="AI1832" s="123"/>
      <c r="AJ1832" s="123"/>
      <c r="AK1832" s="123"/>
      <c r="AL1832" s="123"/>
      <c r="AM1832" s="123"/>
      <c r="AN1832" s="123"/>
      <c r="AO1832" s="123"/>
      <c r="AP1832" s="167"/>
    </row>
    <row r="1833" spans="16:42">
      <c r="P1833" s="123"/>
      <c r="Q1833" s="124"/>
      <c r="R1833" s="123"/>
      <c r="S1833" s="123"/>
      <c r="T1833" s="123"/>
      <c r="U1833" s="123"/>
      <c r="V1833" s="123"/>
      <c r="W1833" s="123"/>
      <c r="X1833" s="123"/>
      <c r="Y1833" s="125"/>
      <c r="Z1833" s="125"/>
      <c r="AA1833" s="123"/>
      <c r="AB1833" s="123"/>
      <c r="AC1833" s="123"/>
      <c r="AD1833" s="123"/>
      <c r="AE1833" s="123"/>
      <c r="AF1833" s="123"/>
      <c r="AG1833" s="123"/>
      <c r="AH1833" s="123"/>
      <c r="AI1833" s="123"/>
      <c r="AJ1833" s="123"/>
      <c r="AK1833" s="123"/>
      <c r="AL1833" s="123"/>
      <c r="AM1833" s="123"/>
      <c r="AN1833" s="123"/>
      <c r="AO1833" s="123"/>
      <c r="AP1833" s="167"/>
    </row>
    <row r="1834" spans="16:42">
      <c r="P1834" s="123"/>
      <c r="Q1834" s="124"/>
      <c r="R1834" s="123"/>
      <c r="S1834" s="123"/>
      <c r="T1834" s="123"/>
      <c r="U1834" s="123"/>
      <c r="V1834" s="123"/>
      <c r="W1834" s="123"/>
      <c r="X1834" s="123"/>
      <c r="Y1834" s="125"/>
      <c r="Z1834" s="125"/>
      <c r="AA1834" s="123"/>
      <c r="AB1834" s="123"/>
      <c r="AC1834" s="123"/>
      <c r="AD1834" s="123"/>
      <c r="AE1834" s="123"/>
      <c r="AF1834" s="123"/>
      <c r="AG1834" s="123"/>
      <c r="AH1834" s="123"/>
      <c r="AI1834" s="123"/>
      <c r="AJ1834" s="123"/>
      <c r="AK1834" s="123"/>
      <c r="AL1834" s="123"/>
      <c r="AM1834" s="123"/>
      <c r="AN1834" s="123"/>
      <c r="AO1834" s="123"/>
      <c r="AP1834" s="167"/>
    </row>
    <row r="1835" spans="16:42">
      <c r="P1835" s="123"/>
      <c r="Q1835" s="124"/>
      <c r="R1835" s="123"/>
      <c r="S1835" s="123"/>
      <c r="T1835" s="123"/>
      <c r="U1835" s="123"/>
      <c r="V1835" s="123"/>
      <c r="W1835" s="123"/>
      <c r="X1835" s="123"/>
      <c r="Y1835" s="125"/>
      <c r="Z1835" s="125"/>
      <c r="AA1835" s="123"/>
      <c r="AB1835" s="123"/>
      <c r="AC1835" s="123"/>
      <c r="AD1835" s="123"/>
      <c r="AE1835" s="123"/>
      <c r="AF1835" s="123"/>
      <c r="AG1835" s="123"/>
      <c r="AH1835" s="123"/>
      <c r="AI1835" s="123"/>
      <c r="AJ1835" s="123"/>
      <c r="AK1835" s="123"/>
      <c r="AL1835" s="123"/>
      <c r="AM1835" s="123"/>
      <c r="AN1835" s="123"/>
      <c r="AO1835" s="123"/>
      <c r="AP1835" s="167"/>
    </row>
    <row r="1836" spans="16:42">
      <c r="P1836" s="123"/>
      <c r="Q1836" s="124"/>
      <c r="R1836" s="123"/>
      <c r="S1836" s="123"/>
      <c r="T1836" s="123"/>
      <c r="U1836" s="123"/>
      <c r="V1836" s="123"/>
      <c r="W1836" s="123"/>
      <c r="X1836" s="123"/>
      <c r="Y1836" s="125"/>
      <c r="Z1836" s="125"/>
      <c r="AA1836" s="123"/>
      <c r="AB1836" s="123"/>
      <c r="AC1836" s="123"/>
      <c r="AD1836" s="123"/>
      <c r="AE1836" s="123"/>
      <c r="AF1836" s="123"/>
      <c r="AG1836" s="123"/>
      <c r="AH1836" s="123"/>
      <c r="AI1836" s="123"/>
      <c r="AJ1836" s="123"/>
      <c r="AK1836" s="123"/>
      <c r="AL1836" s="123"/>
      <c r="AM1836" s="123"/>
      <c r="AN1836" s="123"/>
      <c r="AO1836" s="123"/>
      <c r="AP1836" s="167"/>
    </row>
    <row r="1837" spans="16:42">
      <c r="P1837" s="123"/>
      <c r="Q1837" s="124"/>
      <c r="R1837" s="123"/>
      <c r="S1837" s="123"/>
      <c r="T1837" s="123"/>
      <c r="U1837" s="123"/>
      <c r="V1837" s="123"/>
      <c r="W1837" s="123"/>
      <c r="X1837" s="123"/>
      <c r="Y1837" s="125"/>
      <c r="Z1837" s="125"/>
      <c r="AA1837" s="123"/>
      <c r="AB1837" s="123"/>
      <c r="AC1837" s="123"/>
      <c r="AD1837" s="123"/>
      <c r="AE1837" s="123"/>
      <c r="AF1837" s="123"/>
      <c r="AG1837" s="123"/>
      <c r="AH1837" s="123"/>
      <c r="AI1837" s="123"/>
      <c r="AJ1837" s="123"/>
      <c r="AK1837" s="123"/>
      <c r="AL1837" s="123"/>
      <c r="AM1837" s="123"/>
      <c r="AN1837" s="123"/>
      <c r="AO1837" s="123"/>
      <c r="AP1837" s="167"/>
    </row>
    <row r="1838" spans="16:42">
      <c r="P1838" s="123"/>
      <c r="Q1838" s="124"/>
      <c r="R1838" s="123"/>
      <c r="S1838" s="123"/>
      <c r="T1838" s="123"/>
      <c r="U1838" s="123"/>
      <c r="V1838" s="123"/>
      <c r="W1838" s="123"/>
      <c r="X1838" s="123"/>
      <c r="Y1838" s="125"/>
      <c r="Z1838" s="125"/>
      <c r="AA1838" s="123"/>
      <c r="AB1838" s="123"/>
      <c r="AC1838" s="123"/>
      <c r="AD1838" s="123"/>
      <c r="AE1838" s="123"/>
      <c r="AF1838" s="123"/>
      <c r="AG1838" s="123"/>
      <c r="AH1838" s="123"/>
      <c r="AI1838" s="123"/>
      <c r="AJ1838" s="123"/>
      <c r="AK1838" s="123"/>
      <c r="AL1838" s="123"/>
      <c r="AM1838" s="123"/>
      <c r="AN1838" s="123"/>
      <c r="AO1838" s="123"/>
      <c r="AP1838" s="167"/>
    </row>
    <row r="1839" spans="16:42">
      <c r="P1839" s="123"/>
      <c r="Q1839" s="124"/>
      <c r="R1839" s="123"/>
      <c r="S1839" s="123"/>
      <c r="T1839" s="123"/>
      <c r="U1839" s="123"/>
      <c r="V1839" s="123"/>
      <c r="W1839" s="123"/>
      <c r="X1839" s="123"/>
      <c r="Y1839" s="125"/>
      <c r="Z1839" s="125"/>
      <c r="AA1839" s="123"/>
      <c r="AB1839" s="123"/>
      <c r="AC1839" s="123"/>
      <c r="AD1839" s="123"/>
      <c r="AE1839" s="123"/>
      <c r="AF1839" s="123"/>
      <c r="AG1839" s="123"/>
      <c r="AH1839" s="123"/>
      <c r="AI1839" s="123"/>
      <c r="AJ1839" s="123"/>
      <c r="AK1839" s="123"/>
      <c r="AL1839" s="123"/>
      <c r="AM1839" s="123"/>
      <c r="AN1839" s="123"/>
      <c r="AO1839" s="123"/>
      <c r="AP1839" s="167"/>
    </row>
    <row r="1840" spans="16:42">
      <c r="P1840" s="123"/>
      <c r="Q1840" s="124"/>
      <c r="R1840" s="123"/>
      <c r="S1840" s="123"/>
      <c r="T1840" s="123"/>
      <c r="U1840" s="123"/>
      <c r="V1840" s="123"/>
      <c r="W1840" s="123"/>
      <c r="X1840" s="123"/>
      <c r="Y1840" s="125"/>
      <c r="Z1840" s="125"/>
      <c r="AA1840" s="123"/>
      <c r="AB1840" s="123"/>
      <c r="AC1840" s="123"/>
      <c r="AD1840" s="123"/>
      <c r="AE1840" s="123"/>
      <c r="AF1840" s="123"/>
      <c r="AG1840" s="123"/>
      <c r="AH1840" s="123"/>
      <c r="AI1840" s="123"/>
      <c r="AJ1840" s="123"/>
      <c r="AK1840" s="123"/>
      <c r="AL1840" s="123"/>
      <c r="AM1840" s="123"/>
      <c r="AN1840" s="123"/>
      <c r="AO1840" s="123"/>
      <c r="AP1840" s="167"/>
    </row>
    <row r="1841" spans="16:42">
      <c r="P1841" s="123"/>
      <c r="Q1841" s="124"/>
      <c r="R1841" s="123"/>
      <c r="S1841" s="123"/>
      <c r="T1841" s="123"/>
      <c r="U1841" s="123"/>
      <c r="V1841" s="123"/>
      <c r="W1841" s="123"/>
      <c r="X1841" s="123"/>
      <c r="Y1841" s="125"/>
      <c r="Z1841" s="125"/>
      <c r="AA1841" s="123"/>
      <c r="AB1841" s="123"/>
      <c r="AC1841" s="123"/>
      <c r="AD1841" s="123"/>
      <c r="AE1841" s="123"/>
      <c r="AF1841" s="123"/>
      <c r="AG1841" s="123"/>
      <c r="AH1841" s="123"/>
      <c r="AI1841" s="123"/>
      <c r="AJ1841" s="123"/>
      <c r="AK1841" s="123"/>
      <c r="AL1841" s="123"/>
      <c r="AM1841" s="123"/>
      <c r="AN1841" s="123"/>
      <c r="AO1841" s="123"/>
      <c r="AP1841" s="167"/>
    </row>
    <row r="1842" spans="16:42">
      <c r="P1842" s="123"/>
      <c r="Q1842" s="124"/>
      <c r="R1842" s="123"/>
      <c r="S1842" s="123"/>
      <c r="T1842" s="123"/>
      <c r="U1842" s="123"/>
      <c r="V1842" s="123"/>
      <c r="W1842" s="123"/>
      <c r="X1842" s="123"/>
      <c r="Y1842" s="125"/>
      <c r="Z1842" s="125"/>
      <c r="AA1842" s="123"/>
      <c r="AB1842" s="123"/>
      <c r="AC1842" s="123"/>
      <c r="AD1842" s="123"/>
      <c r="AE1842" s="123"/>
      <c r="AF1842" s="123"/>
      <c r="AG1842" s="123"/>
      <c r="AH1842" s="123"/>
      <c r="AI1842" s="123"/>
      <c r="AJ1842" s="123"/>
      <c r="AK1842" s="123"/>
      <c r="AL1842" s="123"/>
      <c r="AM1842" s="123"/>
      <c r="AN1842" s="123"/>
      <c r="AO1842" s="123"/>
      <c r="AP1842" s="167"/>
    </row>
    <row r="1843" spans="16:42">
      <c r="P1843" s="123"/>
      <c r="Q1843" s="124"/>
      <c r="R1843" s="123"/>
      <c r="S1843" s="123"/>
      <c r="T1843" s="123"/>
      <c r="U1843" s="123"/>
      <c r="V1843" s="123"/>
      <c r="W1843" s="123"/>
      <c r="X1843" s="123"/>
      <c r="Y1843" s="125"/>
      <c r="Z1843" s="125"/>
      <c r="AA1843" s="123"/>
      <c r="AB1843" s="123"/>
      <c r="AC1843" s="123"/>
      <c r="AD1843" s="123"/>
      <c r="AE1843" s="123"/>
      <c r="AF1843" s="123"/>
      <c r="AG1843" s="123"/>
      <c r="AH1843" s="123"/>
      <c r="AI1843" s="123"/>
      <c r="AJ1843" s="123"/>
      <c r="AK1843" s="123"/>
      <c r="AL1843" s="123"/>
      <c r="AM1843" s="123"/>
      <c r="AN1843" s="123"/>
      <c r="AO1843" s="123"/>
      <c r="AP1843" s="167"/>
    </row>
    <row r="1844" spans="16:42">
      <c r="P1844" s="123"/>
      <c r="Q1844" s="124"/>
      <c r="R1844" s="123"/>
      <c r="S1844" s="123"/>
      <c r="T1844" s="123"/>
      <c r="U1844" s="123"/>
      <c r="V1844" s="123"/>
      <c r="W1844" s="123"/>
      <c r="X1844" s="123"/>
      <c r="Y1844" s="125"/>
      <c r="Z1844" s="125"/>
      <c r="AA1844" s="123"/>
      <c r="AB1844" s="123"/>
      <c r="AC1844" s="123"/>
      <c r="AD1844" s="123"/>
      <c r="AE1844" s="123"/>
      <c r="AF1844" s="123"/>
      <c r="AG1844" s="123"/>
      <c r="AH1844" s="123"/>
      <c r="AI1844" s="123"/>
      <c r="AJ1844" s="123"/>
      <c r="AK1844" s="123"/>
      <c r="AL1844" s="123"/>
      <c r="AM1844" s="123"/>
      <c r="AN1844" s="123"/>
      <c r="AO1844" s="123"/>
      <c r="AP1844" s="167"/>
    </row>
    <row r="1845" spans="16:42">
      <c r="P1845" s="123"/>
      <c r="Q1845" s="124"/>
      <c r="R1845" s="123"/>
      <c r="S1845" s="123"/>
      <c r="T1845" s="123"/>
      <c r="U1845" s="123"/>
      <c r="V1845" s="123"/>
      <c r="W1845" s="123"/>
      <c r="X1845" s="123"/>
      <c r="Y1845" s="125"/>
      <c r="Z1845" s="125"/>
      <c r="AA1845" s="123"/>
      <c r="AB1845" s="123"/>
      <c r="AC1845" s="123"/>
      <c r="AD1845" s="123"/>
      <c r="AE1845" s="123"/>
      <c r="AF1845" s="123"/>
      <c r="AG1845" s="123"/>
      <c r="AH1845" s="123"/>
      <c r="AI1845" s="123"/>
      <c r="AJ1845" s="123"/>
      <c r="AK1845" s="123"/>
      <c r="AL1845" s="123"/>
      <c r="AM1845" s="123"/>
      <c r="AN1845" s="123"/>
      <c r="AO1845" s="123"/>
      <c r="AP1845" s="167"/>
    </row>
    <row r="1846" spans="16:42">
      <c r="P1846" s="123"/>
      <c r="Q1846" s="124"/>
      <c r="R1846" s="123"/>
      <c r="S1846" s="123"/>
      <c r="T1846" s="123"/>
      <c r="U1846" s="123"/>
      <c r="V1846" s="123"/>
      <c r="W1846" s="123"/>
      <c r="X1846" s="123"/>
      <c r="Y1846" s="125"/>
      <c r="Z1846" s="125"/>
      <c r="AA1846" s="123"/>
      <c r="AB1846" s="123"/>
      <c r="AC1846" s="123"/>
      <c r="AD1846" s="123"/>
      <c r="AE1846" s="123"/>
      <c r="AF1846" s="123"/>
      <c r="AG1846" s="123"/>
      <c r="AH1846" s="123"/>
      <c r="AI1846" s="123"/>
      <c r="AJ1846" s="123"/>
      <c r="AK1846" s="123"/>
      <c r="AL1846" s="123"/>
      <c r="AM1846" s="123"/>
      <c r="AN1846" s="123"/>
      <c r="AO1846" s="123"/>
      <c r="AP1846" s="167"/>
    </row>
    <row r="1847" spans="16:42">
      <c r="P1847" s="123"/>
      <c r="Q1847" s="124"/>
      <c r="R1847" s="123"/>
      <c r="S1847" s="123"/>
      <c r="T1847" s="123"/>
      <c r="U1847" s="123"/>
      <c r="V1847" s="123"/>
      <c r="W1847" s="123"/>
      <c r="X1847" s="123"/>
      <c r="Y1847" s="125"/>
      <c r="Z1847" s="125"/>
      <c r="AA1847" s="123"/>
      <c r="AB1847" s="123"/>
      <c r="AC1847" s="123"/>
      <c r="AD1847" s="123"/>
      <c r="AE1847" s="123"/>
      <c r="AF1847" s="123"/>
      <c r="AG1847" s="123"/>
      <c r="AH1847" s="123"/>
      <c r="AI1847" s="123"/>
      <c r="AJ1847" s="123"/>
      <c r="AK1847" s="123"/>
      <c r="AL1847" s="123"/>
      <c r="AM1847" s="123"/>
      <c r="AN1847" s="123"/>
      <c r="AO1847" s="123"/>
      <c r="AP1847" s="167"/>
    </row>
    <row r="1848" spans="16:42">
      <c r="P1848" s="123"/>
      <c r="Q1848" s="124"/>
      <c r="R1848" s="123"/>
      <c r="S1848" s="123"/>
      <c r="T1848" s="123"/>
      <c r="U1848" s="123"/>
      <c r="V1848" s="123"/>
      <c r="W1848" s="123"/>
      <c r="X1848" s="123"/>
      <c r="Y1848" s="125"/>
      <c r="Z1848" s="125"/>
      <c r="AA1848" s="123"/>
      <c r="AB1848" s="123"/>
      <c r="AC1848" s="123"/>
      <c r="AD1848" s="123"/>
      <c r="AE1848" s="123"/>
      <c r="AF1848" s="123"/>
      <c r="AG1848" s="123"/>
      <c r="AH1848" s="123"/>
      <c r="AI1848" s="123"/>
      <c r="AJ1848" s="123"/>
      <c r="AK1848" s="123"/>
      <c r="AL1848" s="123"/>
      <c r="AM1848" s="123"/>
      <c r="AN1848" s="123"/>
      <c r="AO1848" s="123"/>
      <c r="AP1848" s="167"/>
    </row>
    <row r="1849" spans="16:42">
      <c r="P1849" s="123"/>
      <c r="Q1849" s="124"/>
      <c r="R1849" s="123"/>
      <c r="S1849" s="123"/>
      <c r="T1849" s="123"/>
      <c r="U1849" s="123"/>
      <c r="V1849" s="123"/>
      <c r="W1849" s="123"/>
      <c r="X1849" s="123"/>
      <c r="Y1849" s="125"/>
      <c r="Z1849" s="125"/>
      <c r="AA1849" s="123"/>
      <c r="AB1849" s="123"/>
      <c r="AC1849" s="123"/>
      <c r="AD1849" s="123"/>
      <c r="AE1849" s="123"/>
      <c r="AF1849" s="123"/>
      <c r="AG1849" s="123"/>
      <c r="AH1849" s="123"/>
      <c r="AI1849" s="123"/>
      <c r="AJ1849" s="123"/>
      <c r="AK1849" s="123"/>
      <c r="AL1849" s="123"/>
      <c r="AM1849" s="123"/>
      <c r="AN1849" s="123"/>
      <c r="AO1849" s="123"/>
      <c r="AP1849" s="167"/>
    </row>
    <row r="1850" spans="16:42">
      <c r="P1850" s="123"/>
      <c r="Q1850" s="124"/>
      <c r="R1850" s="123"/>
      <c r="S1850" s="123"/>
      <c r="T1850" s="123"/>
      <c r="U1850" s="123"/>
      <c r="V1850" s="123"/>
      <c r="W1850" s="123"/>
      <c r="X1850" s="123"/>
      <c r="Y1850" s="125"/>
      <c r="Z1850" s="125"/>
      <c r="AA1850" s="123"/>
      <c r="AB1850" s="123"/>
      <c r="AC1850" s="123"/>
      <c r="AD1850" s="123"/>
      <c r="AE1850" s="123"/>
      <c r="AF1850" s="123"/>
      <c r="AG1850" s="123"/>
      <c r="AH1850" s="123"/>
      <c r="AI1850" s="123"/>
      <c r="AJ1850" s="123"/>
      <c r="AK1850" s="123"/>
      <c r="AL1850" s="123"/>
      <c r="AM1850" s="123"/>
      <c r="AN1850" s="123"/>
      <c r="AO1850" s="123"/>
      <c r="AP1850" s="167"/>
    </row>
    <row r="1851" spans="16:42">
      <c r="P1851" s="123"/>
      <c r="Q1851" s="124"/>
      <c r="R1851" s="123"/>
      <c r="S1851" s="123"/>
      <c r="T1851" s="123"/>
      <c r="U1851" s="123"/>
      <c r="V1851" s="123"/>
      <c r="W1851" s="123"/>
      <c r="X1851" s="123"/>
      <c r="Y1851" s="125"/>
      <c r="Z1851" s="125"/>
      <c r="AA1851" s="123"/>
      <c r="AB1851" s="123"/>
      <c r="AC1851" s="123"/>
      <c r="AD1851" s="123"/>
      <c r="AE1851" s="123"/>
      <c r="AF1851" s="123"/>
      <c r="AG1851" s="123"/>
      <c r="AH1851" s="123"/>
      <c r="AI1851" s="123"/>
      <c r="AJ1851" s="123"/>
      <c r="AK1851" s="123"/>
      <c r="AL1851" s="123"/>
      <c r="AM1851" s="123"/>
      <c r="AN1851" s="123"/>
      <c r="AO1851" s="123"/>
      <c r="AP1851" s="167"/>
    </row>
    <row r="1852" spans="16:42">
      <c r="P1852" s="123"/>
      <c r="Q1852" s="124"/>
      <c r="R1852" s="123"/>
      <c r="S1852" s="123"/>
      <c r="T1852" s="123"/>
      <c r="U1852" s="123"/>
      <c r="V1852" s="123"/>
      <c r="W1852" s="123"/>
      <c r="X1852" s="123"/>
      <c r="Y1852" s="125"/>
      <c r="Z1852" s="125"/>
      <c r="AA1852" s="123"/>
      <c r="AB1852" s="123"/>
      <c r="AC1852" s="123"/>
      <c r="AD1852" s="123"/>
      <c r="AE1852" s="123"/>
      <c r="AF1852" s="123"/>
      <c r="AG1852" s="123"/>
      <c r="AH1852" s="123"/>
      <c r="AI1852" s="123"/>
      <c r="AJ1852" s="123"/>
      <c r="AK1852" s="123"/>
      <c r="AL1852" s="123"/>
      <c r="AM1852" s="123"/>
      <c r="AN1852" s="123"/>
      <c r="AO1852" s="123"/>
      <c r="AP1852" s="167"/>
    </row>
    <row r="1853" spans="16:42">
      <c r="P1853" s="123"/>
      <c r="Q1853" s="124"/>
      <c r="R1853" s="123"/>
      <c r="S1853" s="123"/>
      <c r="T1853" s="123"/>
      <c r="U1853" s="123"/>
      <c r="V1853" s="123"/>
      <c r="W1853" s="123"/>
      <c r="X1853" s="123"/>
      <c r="Y1853" s="125"/>
      <c r="Z1853" s="125"/>
      <c r="AA1853" s="123"/>
      <c r="AB1853" s="123"/>
      <c r="AC1853" s="123"/>
      <c r="AD1853" s="123"/>
      <c r="AE1853" s="123"/>
      <c r="AF1853" s="123"/>
      <c r="AG1853" s="123"/>
      <c r="AH1853" s="123"/>
      <c r="AI1853" s="123"/>
      <c r="AJ1853" s="123"/>
      <c r="AK1853" s="123"/>
      <c r="AL1853" s="123"/>
      <c r="AM1853" s="123"/>
      <c r="AN1853" s="123"/>
      <c r="AO1853" s="123"/>
      <c r="AP1853" s="167"/>
    </row>
    <row r="1854" spans="16:42">
      <c r="P1854" s="123"/>
      <c r="Q1854" s="124"/>
      <c r="R1854" s="123"/>
      <c r="S1854" s="123"/>
      <c r="T1854" s="123"/>
      <c r="U1854" s="123"/>
      <c r="V1854" s="123"/>
      <c r="W1854" s="123"/>
      <c r="X1854" s="123"/>
      <c r="Y1854" s="125"/>
      <c r="Z1854" s="125"/>
      <c r="AA1854" s="123"/>
      <c r="AB1854" s="123"/>
      <c r="AC1854" s="123"/>
      <c r="AD1854" s="123"/>
      <c r="AE1854" s="123"/>
      <c r="AF1854" s="123"/>
      <c r="AG1854" s="123"/>
      <c r="AH1854" s="123"/>
      <c r="AI1854" s="123"/>
      <c r="AJ1854" s="123"/>
      <c r="AK1854" s="123"/>
      <c r="AL1854" s="123"/>
      <c r="AM1854" s="123"/>
      <c r="AN1854" s="123"/>
      <c r="AO1854" s="123"/>
      <c r="AP1854" s="167"/>
    </row>
    <row r="1855" spans="16:42">
      <c r="P1855" s="123"/>
      <c r="Q1855" s="124"/>
      <c r="R1855" s="123"/>
      <c r="S1855" s="123"/>
      <c r="T1855" s="123"/>
      <c r="U1855" s="123"/>
      <c r="V1855" s="123"/>
      <c r="W1855" s="123"/>
      <c r="X1855" s="123"/>
      <c r="Y1855" s="125"/>
      <c r="Z1855" s="125"/>
      <c r="AA1855" s="123"/>
      <c r="AB1855" s="123"/>
      <c r="AC1855" s="123"/>
      <c r="AD1855" s="123"/>
      <c r="AE1855" s="123"/>
      <c r="AF1855" s="123"/>
      <c r="AG1855" s="123"/>
      <c r="AH1855" s="123"/>
      <c r="AI1855" s="123"/>
      <c r="AJ1855" s="123"/>
      <c r="AK1855" s="123"/>
      <c r="AL1855" s="123"/>
      <c r="AM1855" s="123"/>
      <c r="AN1855" s="123"/>
      <c r="AO1855" s="123"/>
      <c r="AP1855" s="167"/>
    </row>
    <row r="1856" spans="16:42">
      <c r="P1856" s="123"/>
      <c r="Q1856" s="124"/>
      <c r="R1856" s="123"/>
      <c r="S1856" s="123"/>
      <c r="T1856" s="123"/>
      <c r="U1856" s="123"/>
      <c r="V1856" s="123"/>
      <c r="W1856" s="123"/>
      <c r="X1856" s="123"/>
      <c r="Y1856" s="125"/>
      <c r="Z1856" s="125"/>
      <c r="AA1856" s="123"/>
      <c r="AB1856" s="123"/>
      <c r="AC1856" s="123"/>
      <c r="AD1856" s="123"/>
      <c r="AE1856" s="123"/>
      <c r="AF1856" s="123"/>
      <c r="AG1856" s="123"/>
      <c r="AH1856" s="123"/>
      <c r="AI1856" s="123"/>
      <c r="AJ1856" s="123"/>
      <c r="AK1856" s="123"/>
      <c r="AL1856" s="123"/>
      <c r="AM1856" s="123"/>
      <c r="AN1856" s="123"/>
      <c r="AO1856" s="123"/>
      <c r="AP1856" s="167"/>
    </row>
    <row r="1857" spans="16:42">
      <c r="P1857" s="123"/>
      <c r="Q1857" s="124"/>
      <c r="R1857" s="123"/>
      <c r="S1857" s="123"/>
      <c r="T1857" s="123"/>
      <c r="U1857" s="123"/>
      <c r="V1857" s="123"/>
      <c r="W1857" s="123"/>
      <c r="X1857" s="123"/>
      <c r="Y1857" s="125"/>
      <c r="Z1857" s="125"/>
      <c r="AA1857" s="123"/>
      <c r="AB1857" s="123"/>
      <c r="AC1857" s="123"/>
      <c r="AD1857" s="123"/>
      <c r="AE1857" s="123"/>
      <c r="AF1857" s="123"/>
      <c r="AG1857" s="123"/>
      <c r="AH1857" s="123"/>
      <c r="AI1857" s="123"/>
      <c r="AJ1857" s="123"/>
      <c r="AK1857" s="123"/>
      <c r="AL1857" s="123"/>
      <c r="AM1857" s="123"/>
      <c r="AN1857" s="123"/>
      <c r="AO1857" s="123"/>
      <c r="AP1857" s="167"/>
    </row>
    <row r="1858" spans="16:42">
      <c r="P1858" s="123"/>
      <c r="Q1858" s="124"/>
      <c r="R1858" s="123"/>
      <c r="S1858" s="123"/>
      <c r="T1858" s="123"/>
      <c r="U1858" s="123"/>
      <c r="V1858" s="123"/>
      <c r="W1858" s="123"/>
      <c r="X1858" s="123"/>
      <c r="Y1858" s="125"/>
      <c r="Z1858" s="125"/>
      <c r="AA1858" s="123"/>
      <c r="AB1858" s="123"/>
      <c r="AC1858" s="123"/>
      <c r="AD1858" s="123"/>
      <c r="AE1858" s="123"/>
      <c r="AF1858" s="123"/>
      <c r="AG1858" s="123"/>
      <c r="AH1858" s="123"/>
      <c r="AI1858" s="123"/>
      <c r="AJ1858" s="123"/>
      <c r="AK1858" s="123"/>
      <c r="AL1858" s="123"/>
      <c r="AM1858" s="123"/>
      <c r="AN1858" s="123"/>
      <c r="AO1858" s="123"/>
      <c r="AP1858" s="167"/>
    </row>
    <row r="1859" spans="16:42">
      <c r="P1859" s="123"/>
      <c r="Q1859" s="124"/>
      <c r="R1859" s="123"/>
      <c r="S1859" s="123"/>
      <c r="T1859" s="123"/>
      <c r="U1859" s="123"/>
      <c r="V1859" s="123"/>
      <c r="W1859" s="123"/>
      <c r="X1859" s="123"/>
      <c r="Y1859" s="125"/>
      <c r="Z1859" s="125"/>
      <c r="AA1859" s="123"/>
      <c r="AB1859" s="123"/>
      <c r="AC1859" s="123"/>
      <c r="AD1859" s="123"/>
      <c r="AE1859" s="123"/>
      <c r="AF1859" s="123"/>
      <c r="AG1859" s="123"/>
      <c r="AH1859" s="123"/>
      <c r="AI1859" s="123"/>
      <c r="AJ1859" s="123"/>
      <c r="AK1859" s="123"/>
      <c r="AL1859" s="123"/>
      <c r="AM1859" s="123"/>
      <c r="AN1859" s="123"/>
      <c r="AO1859" s="123"/>
      <c r="AP1859" s="167"/>
    </row>
    <row r="1860" spans="16:42">
      <c r="P1860" s="123"/>
      <c r="Q1860" s="124"/>
      <c r="R1860" s="123"/>
      <c r="S1860" s="123"/>
      <c r="T1860" s="123"/>
      <c r="U1860" s="123"/>
      <c r="V1860" s="123"/>
      <c r="W1860" s="123"/>
      <c r="X1860" s="123"/>
      <c r="Y1860" s="125"/>
      <c r="Z1860" s="125"/>
      <c r="AA1860" s="123"/>
      <c r="AB1860" s="123"/>
      <c r="AC1860" s="123"/>
      <c r="AD1860" s="123"/>
      <c r="AE1860" s="123"/>
      <c r="AF1860" s="123"/>
      <c r="AG1860" s="123"/>
      <c r="AH1860" s="123"/>
      <c r="AI1860" s="123"/>
      <c r="AJ1860" s="123"/>
      <c r="AK1860" s="123"/>
      <c r="AL1860" s="123"/>
      <c r="AM1860" s="123"/>
      <c r="AN1860" s="123"/>
      <c r="AO1860" s="123"/>
      <c r="AP1860" s="167"/>
    </row>
    <row r="1861" spans="16:42">
      <c r="P1861" s="123"/>
      <c r="Q1861" s="124"/>
      <c r="R1861" s="123"/>
      <c r="S1861" s="123"/>
      <c r="T1861" s="123"/>
      <c r="U1861" s="123"/>
      <c r="V1861" s="123"/>
      <c r="W1861" s="123"/>
      <c r="X1861" s="123"/>
      <c r="Y1861" s="125"/>
      <c r="Z1861" s="125"/>
      <c r="AA1861" s="123"/>
      <c r="AB1861" s="123"/>
      <c r="AC1861" s="123"/>
      <c r="AD1861" s="123"/>
      <c r="AE1861" s="123"/>
      <c r="AF1861" s="123"/>
      <c r="AG1861" s="123"/>
      <c r="AH1861" s="123"/>
      <c r="AI1861" s="123"/>
      <c r="AJ1861" s="123"/>
      <c r="AK1861" s="123"/>
      <c r="AL1861" s="123"/>
      <c r="AM1861" s="123"/>
      <c r="AN1861" s="123"/>
      <c r="AO1861" s="123"/>
      <c r="AP1861" s="167"/>
    </row>
    <row r="1862" spans="16:42">
      <c r="P1862" s="123"/>
      <c r="Q1862" s="124"/>
      <c r="R1862" s="123"/>
      <c r="S1862" s="123"/>
      <c r="T1862" s="123"/>
      <c r="U1862" s="123"/>
      <c r="V1862" s="123"/>
      <c r="W1862" s="123"/>
      <c r="X1862" s="123"/>
      <c r="Y1862" s="125"/>
      <c r="Z1862" s="125"/>
      <c r="AA1862" s="123"/>
      <c r="AB1862" s="123"/>
      <c r="AC1862" s="123"/>
      <c r="AD1862" s="123"/>
      <c r="AE1862" s="123"/>
      <c r="AF1862" s="123"/>
      <c r="AG1862" s="123"/>
      <c r="AH1862" s="123"/>
      <c r="AI1862" s="123"/>
      <c r="AJ1862" s="123"/>
      <c r="AK1862" s="123"/>
      <c r="AL1862" s="123"/>
      <c r="AM1862" s="123"/>
      <c r="AN1862" s="123"/>
      <c r="AO1862" s="123"/>
      <c r="AP1862" s="167"/>
    </row>
    <row r="1863" spans="16:42">
      <c r="P1863" s="123"/>
      <c r="Q1863" s="124"/>
      <c r="R1863" s="123"/>
      <c r="S1863" s="123"/>
      <c r="T1863" s="123"/>
      <c r="U1863" s="123"/>
      <c r="V1863" s="123"/>
      <c r="W1863" s="123"/>
      <c r="X1863" s="123"/>
      <c r="Y1863" s="125"/>
      <c r="Z1863" s="125"/>
      <c r="AA1863" s="123"/>
      <c r="AB1863" s="123"/>
      <c r="AC1863" s="123"/>
      <c r="AD1863" s="123"/>
      <c r="AE1863" s="123"/>
      <c r="AF1863" s="123"/>
      <c r="AG1863" s="123"/>
      <c r="AH1863" s="123"/>
      <c r="AI1863" s="123"/>
      <c r="AJ1863" s="123"/>
      <c r="AK1863" s="123"/>
      <c r="AL1863" s="123"/>
      <c r="AM1863" s="123"/>
      <c r="AN1863" s="123"/>
      <c r="AO1863" s="123"/>
      <c r="AP1863" s="167"/>
    </row>
    <row r="1864" spans="16:42">
      <c r="P1864" s="123"/>
      <c r="Q1864" s="124"/>
      <c r="R1864" s="123"/>
      <c r="S1864" s="123"/>
      <c r="T1864" s="123"/>
      <c r="U1864" s="123"/>
      <c r="V1864" s="123"/>
      <c r="W1864" s="123"/>
      <c r="X1864" s="123"/>
      <c r="Y1864" s="125"/>
      <c r="Z1864" s="125"/>
      <c r="AA1864" s="123"/>
      <c r="AB1864" s="123"/>
      <c r="AC1864" s="123"/>
      <c r="AD1864" s="123"/>
      <c r="AE1864" s="123"/>
      <c r="AF1864" s="123"/>
      <c r="AG1864" s="123"/>
      <c r="AH1864" s="123"/>
      <c r="AI1864" s="123"/>
      <c r="AJ1864" s="123"/>
      <c r="AK1864" s="123"/>
      <c r="AL1864" s="123"/>
      <c r="AM1864" s="123"/>
      <c r="AN1864" s="123"/>
      <c r="AO1864" s="123"/>
      <c r="AP1864" s="167"/>
    </row>
    <row r="1865" spans="16:42">
      <c r="P1865" s="123"/>
      <c r="Q1865" s="124"/>
      <c r="R1865" s="123"/>
      <c r="S1865" s="123"/>
      <c r="T1865" s="123"/>
      <c r="U1865" s="123"/>
      <c r="V1865" s="123"/>
      <c r="W1865" s="123"/>
      <c r="X1865" s="123"/>
      <c r="Y1865" s="125"/>
      <c r="Z1865" s="125"/>
      <c r="AA1865" s="123"/>
      <c r="AB1865" s="123"/>
      <c r="AC1865" s="123"/>
      <c r="AD1865" s="123"/>
      <c r="AE1865" s="123"/>
      <c r="AF1865" s="123"/>
      <c r="AG1865" s="123"/>
      <c r="AH1865" s="123"/>
      <c r="AI1865" s="123"/>
      <c r="AJ1865" s="123"/>
      <c r="AK1865" s="123"/>
      <c r="AL1865" s="123"/>
      <c r="AM1865" s="123"/>
      <c r="AN1865" s="123"/>
      <c r="AO1865" s="123"/>
      <c r="AP1865" s="167"/>
    </row>
    <row r="1866" spans="16:42">
      <c r="P1866" s="123"/>
      <c r="Q1866" s="124"/>
      <c r="R1866" s="123"/>
      <c r="S1866" s="123"/>
      <c r="T1866" s="123"/>
      <c r="U1866" s="123"/>
      <c r="V1866" s="123"/>
      <c r="W1866" s="123"/>
      <c r="X1866" s="123"/>
      <c r="Y1866" s="125"/>
      <c r="Z1866" s="125"/>
      <c r="AA1866" s="123"/>
      <c r="AB1866" s="123"/>
      <c r="AC1866" s="123"/>
      <c r="AD1866" s="123"/>
      <c r="AE1866" s="123"/>
      <c r="AF1866" s="123"/>
      <c r="AG1866" s="123"/>
      <c r="AH1866" s="123"/>
      <c r="AI1866" s="123"/>
      <c r="AJ1866" s="123"/>
      <c r="AK1866" s="123"/>
      <c r="AL1866" s="123"/>
      <c r="AM1866" s="123"/>
      <c r="AN1866" s="123"/>
      <c r="AO1866" s="123"/>
      <c r="AP1866" s="167"/>
    </row>
    <row r="1867" spans="16:42">
      <c r="P1867" s="123"/>
      <c r="Q1867" s="124"/>
      <c r="R1867" s="123"/>
      <c r="S1867" s="123"/>
      <c r="T1867" s="123"/>
      <c r="U1867" s="123"/>
      <c r="V1867" s="123"/>
      <c r="W1867" s="123"/>
      <c r="X1867" s="123"/>
      <c r="Y1867" s="125"/>
      <c r="Z1867" s="125"/>
      <c r="AA1867" s="123"/>
      <c r="AB1867" s="123"/>
      <c r="AC1867" s="123"/>
      <c r="AD1867" s="123"/>
      <c r="AE1867" s="123"/>
      <c r="AF1867" s="123"/>
      <c r="AG1867" s="123"/>
      <c r="AH1867" s="123"/>
      <c r="AI1867" s="123"/>
      <c r="AJ1867" s="123"/>
      <c r="AK1867" s="123"/>
      <c r="AL1867" s="123"/>
      <c r="AM1867" s="123"/>
      <c r="AN1867" s="123"/>
      <c r="AO1867" s="123"/>
      <c r="AP1867" s="167"/>
    </row>
    <row r="1868" spans="16:42">
      <c r="P1868" s="123"/>
      <c r="Q1868" s="124"/>
      <c r="R1868" s="123"/>
      <c r="S1868" s="123"/>
      <c r="T1868" s="123"/>
      <c r="U1868" s="123"/>
      <c r="V1868" s="123"/>
      <c r="W1868" s="123"/>
      <c r="X1868" s="123"/>
      <c r="Y1868" s="125"/>
      <c r="Z1868" s="125"/>
      <c r="AA1868" s="123"/>
      <c r="AB1868" s="123"/>
      <c r="AC1868" s="123"/>
      <c r="AD1868" s="123"/>
      <c r="AE1868" s="123"/>
      <c r="AF1868" s="123"/>
      <c r="AG1868" s="123"/>
      <c r="AH1868" s="123"/>
      <c r="AI1868" s="123"/>
      <c r="AJ1868" s="123"/>
      <c r="AK1868" s="123"/>
      <c r="AL1868" s="123"/>
      <c r="AM1868" s="123"/>
      <c r="AN1868" s="123"/>
      <c r="AO1868" s="123"/>
      <c r="AP1868" s="167"/>
    </row>
    <row r="1869" spans="16:42">
      <c r="P1869" s="123"/>
      <c r="Q1869" s="124"/>
      <c r="R1869" s="123"/>
      <c r="S1869" s="123"/>
      <c r="T1869" s="123"/>
      <c r="U1869" s="123"/>
      <c r="V1869" s="123"/>
      <c r="W1869" s="123"/>
      <c r="X1869" s="123"/>
      <c r="Y1869" s="125"/>
      <c r="Z1869" s="125"/>
      <c r="AA1869" s="123"/>
      <c r="AB1869" s="123"/>
      <c r="AC1869" s="123"/>
      <c r="AD1869" s="123"/>
      <c r="AE1869" s="123"/>
      <c r="AF1869" s="123"/>
      <c r="AG1869" s="123"/>
      <c r="AH1869" s="123"/>
      <c r="AI1869" s="123"/>
      <c r="AJ1869" s="123"/>
      <c r="AK1869" s="123"/>
      <c r="AL1869" s="123"/>
      <c r="AM1869" s="123"/>
      <c r="AN1869" s="123"/>
      <c r="AO1869" s="123"/>
      <c r="AP1869" s="167"/>
    </row>
    <row r="1870" spans="16:42">
      <c r="P1870" s="123"/>
      <c r="Q1870" s="124"/>
      <c r="R1870" s="123"/>
      <c r="S1870" s="123"/>
      <c r="T1870" s="123"/>
      <c r="U1870" s="123"/>
      <c r="V1870" s="123"/>
      <c r="W1870" s="123"/>
      <c r="X1870" s="123"/>
      <c r="Y1870" s="125"/>
      <c r="Z1870" s="125"/>
      <c r="AA1870" s="123"/>
      <c r="AB1870" s="123"/>
      <c r="AC1870" s="123"/>
      <c r="AD1870" s="123"/>
      <c r="AE1870" s="123"/>
      <c r="AF1870" s="123"/>
      <c r="AG1870" s="123"/>
      <c r="AH1870" s="123"/>
      <c r="AI1870" s="123"/>
      <c r="AJ1870" s="123"/>
      <c r="AK1870" s="123"/>
      <c r="AL1870" s="123"/>
      <c r="AM1870" s="123"/>
      <c r="AN1870" s="123"/>
      <c r="AO1870" s="123"/>
      <c r="AP1870" s="167"/>
    </row>
    <row r="1871" spans="16:42">
      <c r="P1871" s="123"/>
      <c r="Q1871" s="124"/>
      <c r="R1871" s="123"/>
      <c r="S1871" s="123"/>
      <c r="T1871" s="123"/>
      <c r="U1871" s="123"/>
      <c r="V1871" s="123"/>
      <c r="W1871" s="123"/>
      <c r="X1871" s="123"/>
      <c r="Y1871" s="125"/>
      <c r="Z1871" s="125"/>
      <c r="AA1871" s="123"/>
      <c r="AB1871" s="123"/>
      <c r="AC1871" s="123"/>
      <c r="AD1871" s="123"/>
      <c r="AE1871" s="123"/>
      <c r="AF1871" s="123"/>
      <c r="AG1871" s="123"/>
      <c r="AH1871" s="123"/>
      <c r="AI1871" s="123"/>
      <c r="AJ1871" s="123"/>
      <c r="AK1871" s="123"/>
      <c r="AL1871" s="123"/>
      <c r="AM1871" s="123"/>
      <c r="AN1871" s="123"/>
      <c r="AO1871" s="123"/>
      <c r="AP1871" s="167"/>
    </row>
    <row r="1872" spans="16:42">
      <c r="P1872" s="123"/>
      <c r="Q1872" s="124"/>
      <c r="R1872" s="123"/>
      <c r="S1872" s="123"/>
      <c r="T1872" s="123"/>
      <c r="U1872" s="123"/>
      <c r="V1872" s="123"/>
      <c r="W1872" s="123"/>
      <c r="X1872" s="123"/>
      <c r="Y1872" s="125"/>
      <c r="Z1872" s="125"/>
      <c r="AA1872" s="123"/>
      <c r="AB1872" s="123"/>
      <c r="AC1872" s="123"/>
      <c r="AD1872" s="123"/>
      <c r="AE1872" s="123"/>
      <c r="AF1872" s="123"/>
      <c r="AG1872" s="123"/>
      <c r="AH1872" s="123"/>
      <c r="AI1872" s="123"/>
      <c r="AJ1872" s="123"/>
      <c r="AK1872" s="123"/>
      <c r="AL1872" s="123"/>
      <c r="AM1872" s="123"/>
      <c r="AN1872" s="123"/>
      <c r="AO1872" s="123"/>
      <c r="AP1872" s="167"/>
    </row>
    <row r="1873" spans="16:42">
      <c r="P1873" s="123"/>
      <c r="Q1873" s="124"/>
      <c r="R1873" s="123"/>
      <c r="S1873" s="123"/>
      <c r="T1873" s="123"/>
      <c r="U1873" s="123"/>
      <c r="V1873" s="123"/>
      <c r="W1873" s="123"/>
      <c r="X1873" s="123"/>
      <c r="Y1873" s="125"/>
      <c r="Z1873" s="125"/>
      <c r="AA1873" s="123"/>
      <c r="AB1873" s="123"/>
      <c r="AC1873" s="123"/>
      <c r="AD1873" s="123"/>
      <c r="AE1873" s="123"/>
      <c r="AF1873" s="123"/>
      <c r="AG1873" s="123"/>
      <c r="AH1873" s="123"/>
      <c r="AI1873" s="123"/>
      <c r="AJ1873" s="123"/>
      <c r="AK1873" s="123"/>
      <c r="AL1873" s="123"/>
      <c r="AM1873" s="123"/>
      <c r="AN1873" s="123"/>
      <c r="AO1873" s="123"/>
      <c r="AP1873" s="167"/>
    </row>
    <row r="1874" spans="16:42">
      <c r="P1874" s="123"/>
      <c r="Q1874" s="124"/>
      <c r="R1874" s="123"/>
      <c r="S1874" s="123"/>
      <c r="T1874" s="123"/>
      <c r="U1874" s="123"/>
      <c r="V1874" s="123"/>
      <c r="W1874" s="123"/>
      <c r="X1874" s="123"/>
      <c r="Y1874" s="125"/>
      <c r="Z1874" s="125"/>
      <c r="AA1874" s="123"/>
      <c r="AB1874" s="123"/>
      <c r="AC1874" s="123"/>
      <c r="AD1874" s="123"/>
      <c r="AE1874" s="123"/>
      <c r="AF1874" s="123"/>
      <c r="AG1874" s="123"/>
      <c r="AH1874" s="123"/>
      <c r="AI1874" s="123"/>
      <c r="AJ1874" s="123"/>
      <c r="AK1874" s="123"/>
      <c r="AL1874" s="123"/>
      <c r="AM1874" s="123"/>
      <c r="AN1874" s="123"/>
      <c r="AO1874" s="123"/>
      <c r="AP1874" s="167"/>
    </row>
    <row r="1875" spans="16:42">
      <c r="P1875" s="123"/>
      <c r="Q1875" s="124"/>
      <c r="R1875" s="123"/>
      <c r="S1875" s="123"/>
      <c r="T1875" s="123"/>
      <c r="U1875" s="123"/>
      <c r="V1875" s="123"/>
      <c r="W1875" s="123"/>
      <c r="X1875" s="123"/>
      <c r="Y1875" s="125"/>
      <c r="Z1875" s="125"/>
      <c r="AA1875" s="123"/>
      <c r="AB1875" s="123"/>
      <c r="AC1875" s="123"/>
      <c r="AD1875" s="123"/>
      <c r="AE1875" s="123"/>
      <c r="AF1875" s="123"/>
      <c r="AG1875" s="123"/>
      <c r="AH1875" s="123"/>
      <c r="AI1875" s="123"/>
      <c r="AJ1875" s="123"/>
      <c r="AK1875" s="123"/>
      <c r="AL1875" s="123"/>
      <c r="AM1875" s="123"/>
      <c r="AN1875" s="123"/>
      <c r="AO1875" s="123"/>
      <c r="AP1875" s="167"/>
    </row>
    <row r="1876" spans="16:42">
      <c r="P1876" s="123"/>
      <c r="Q1876" s="124"/>
      <c r="R1876" s="123"/>
      <c r="S1876" s="123"/>
      <c r="T1876" s="123"/>
      <c r="U1876" s="123"/>
      <c r="V1876" s="123"/>
      <c r="W1876" s="123"/>
      <c r="X1876" s="123"/>
      <c r="Y1876" s="125"/>
      <c r="Z1876" s="125"/>
      <c r="AA1876" s="123"/>
      <c r="AB1876" s="123"/>
      <c r="AC1876" s="123"/>
      <c r="AD1876" s="123"/>
      <c r="AE1876" s="123"/>
      <c r="AF1876" s="123"/>
      <c r="AG1876" s="123"/>
      <c r="AH1876" s="123"/>
      <c r="AI1876" s="123"/>
      <c r="AJ1876" s="123"/>
      <c r="AK1876" s="123"/>
      <c r="AL1876" s="123"/>
      <c r="AM1876" s="123"/>
      <c r="AN1876" s="123"/>
      <c r="AO1876" s="123"/>
      <c r="AP1876" s="167"/>
    </row>
    <row r="1877" spans="16:42">
      <c r="P1877" s="123"/>
      <c r="Q1877" s="124"/>
      <c r="R1877" s="123"/>
      <c r="S1877" s="123"/>
      <c r="T1877" s="123"/>
      <c r="U1877" s="123"/>
      <c r="V1877" s="123"/>
      <c r="W1877" s="123"/>
      <c r="X1877" s="123"/>
      <c r="Y1877" s="125"/>
      <c r="Z1877" s="125"/>
      <c r="AA1877" s="123"/>
      <c r="AB1877" s="123"/>
      <c r="AC1877" s="123"/>
      <c r="AD1877" s="123"/>
      <c r="AE1877" s="123"/>
      <c r="AF1877" s="123"/>
      <c r="AG1877" s="123"/>
      <c r="AH1877" s="123"/>
      <c r="AI1877" s="123"/>
      <c r="AJ1877" s="123"/>
      <c r="AK1877" s="123"/>
      <c r="AL1877" s="123"/>
      <c r="AM1877" s="123"/>
      <c r="AN1877" s="123"/>
      <c r="AO1877" s="123"/>
      <c r="AP1877" s="167"/>
    </row>
    <row r="1878" spans="16:42">
      <c r="P1878" s="123"/>
      <c r="Q1878" s="124"/>
      <c r="R1878" s="123"/>
      <c r="S1878" s="123"/>
      <c r="T1878" s="123"/>
      <c r="U1878" s="123"/>
      <c r="V1878" s="123"/>
      <c r="W1878" s="123"/>
      <c r="X1878" s="123"/>
      <c r="Y1878" s="125"/>
      <c r="Z1878" s="125"/>
      <c r="AA1878" s="123"/>
      <c r="AB1878" s="123"/>
      <c r="AC1878" s="123"/>
      <c r="AD1878" s="123"/>
      <c r="AE1878" s="123"/>
      <c r="AF1878" s="123"/>
      <c r="AG1878" s="123"/>
      <c r="AH1878" s="123"/>
      <c r="AI1878" s="123"/>
      <c r="AJ1878" s="123"/>
      <c r="AK1878" s="123"/>
      <c r="AL1878" s="123"/>
      <c r="AM1878" s="123"/>
      <c r="AN1878" s="123"/>
      <c r="AO1878" s="123"/>
      <c r="AP1878" s="167"/>
    </row>
    <row r="1879" spans="16:42">
      <c r="P1879" s="123"/>
      <c r="Q1879" s="124"/>
      <c r="R1879" s="123"/>
      <c r="S1879" s="123"/>
      <c r="T1879" s="123"/>
      <c r="U1879" s="123"/>
      <c r="V1879" s="123"/>
      <c r="W1879" s="123"/>
      <c r="X1879" s="123"/>
      <c r="Y1879" s="125"/>
      <c r="Z1879" s="125"/>
      <c r="AA1879" s="123"/>
      <c r="AB1879" s="123"/>
      <c r="AC1879" s="123"/>
      <c r="AD1879" s="123"/>
      <c r="AE1879" s="123"/>
      <c r="AF1879" s="123"/>
      <c r="AG1879" s="123"/>
      <c r="AH1879" s="123"/>
      <c r="AI1879" s="123"/>
      <c r="AJ1879" s="123"/>
      <c r="AK1879" s="123"/>
      <c r="AL1879" s="123"/>
      <c r="AM1879" s="123"/>
      <c r="AN1879" s="123"/>
      <c r="AO1879" s="123"/>
      <c r="AP1879" s="167"/>
    </row>
    <row r="1880" spans="16:42">
      <c r="P1880" s="123"/>
      <c r="Q1880" s="124"/>
      <c r="R1880" s="123"/>
      <c r="S1880" s="123"/>
      <c r="T1880" s="123"/>
      <c r="U1880" s="123"/>
      <c r="V1880" s="123"/>
      <c r="W1880" s="123"/>
      <c r="X1880" s="123"/>
      <c r="Y1880" s="125"/>
      <c r="Z1880" s="125"/>
      <c r="AA1880" s="123"/>
      <c r="AB1880" s="123"/>
      <c r="AC1880" s="123"/>
      <c r="AD1880" s="123"/>
      <c r="AE1880" s="123"/>
      <c r="AF1880" s="123"/>
      <c r="AG1880" s="123"/>
      <c r="AH1880" s="123"/>
      <c r="AI1880" s="123"/>
      <c r="AJ1880" s="123"/>
      <c r="AK1880" s="123"/>
      <c r="AL1880" s="123"/>
      <c r="AM1880" s="123"/>
      <c r="AN1880" s="123"/>
      <c r="AO1880" s="123"/>
      <c r="AP1880" s="167"/>
    </row>
    <row r="1881" spans="16:42">
      <c r="P1881" s="123"/>
      <c r="Q1881" s="124"/>
      <c r="R1881" s="123"/>
      <c r="S1881" s="123"/>
      <c r="T1881" s="123"/>
      <c r="U1881" s="123"/>
      <c r="V1881" s="123"/>
      <c r="W1881" s="123"/>
      <c r="X1881" s="123"/>
      <c r="Y1881" s="125"/>
      <c r="Z1881" s="125"/>
      <c r="AA1881" s="123"/>
      <c r="AB1881" s="123"/>
      <c r="AC1881" s="123"/>
      <c r="AD1881" s="123"/>
      <c r="AE1881" s="123"/>
      <c r="AF1881" s="123"/>
      <c r="AG1881" s="123"/>
      <c r="AH1881" s="123"/>
      <c r="AI1881" s="123"/>
      <c r="AJ1881" s="123"/>
      <c r="AK1881" s="123"/>
      <c r="AL1881" s="123"/>
      <c r="AM1881" s="123"/>
      <c r="AN1881" s="123"/>
      <c r="AO1881" s="123"/>
      <c r="AP1881" s="167"/>
    </row>
    <row r="1882" spans="16:42">
      <c r="P1882" s="123"/>
      <c r="Q1882" s="124"/>
      <c r="R1882" s="123"/>
      <c r="S1882" s="123"/>
      <c r="T1882" s="123"/>
      <c r="U1882" s="123"/>
      <c r="V1882" s="123"/>
      <c r="W1882" s="123"/>
      <c r="X1882" s="123"/>
      <c r="Y1882" s="125"/>
      <c r="Z1882" s="125"/>
      <c r="AA1882" s="123"/>
      <c r="AB1882" s="123"/>
      <c r="AC1882" s="123"/>
      <c r="AD1882" s="123"/>
      <c r="AE1882" s="123"/>
      <c r="AF1882" s="123"/>
      <c r="AG1882" s="123"/>
      <c r="AH1882" s="123"/>
      <c r="AI1882" s="123"/>
      <c r="AJ1882" s="123"/>
      <c r="AK1882" s="123"/>
      <c r="AL1882" s="123"/>
      <c r="AM1882" s="123"/>
      <c r="AN1882" s="123"/>
      <c r="AO1882" s="123"/>
      <c r="AP1882" s="167"/>
    </row>
    <row r="1883" spans="16:42">
      <c r="P1883" s="123"/>
      <c r="Q1883" s="124"/>
      <c r="R1883" s="123"/>
      <c r="S1883" s="123"/>
      <c r="T1883" s="123"/>
      <c r="U1883" s="123"/>
      <c r="V1883" s="123"/>
      <c r="W1883" s="123"/>
      <c r="X1883" s="123"/>
      <c r="Y1883" s="125"/>
      <c r="Z1883" s="125"/>
      <c r="AA1883" s="123"/>
      <c r="AB1883" s="123"/>
      <c r="AC1883" s="123"/>
      <c r="AD1883" s="123"/>
      <c r="AE1883" s="123"/>
      <c r="AF1883" s="123"/>
      <c r="AG1883" s="123"/>
      <c r="AH1883" s="123"/>
      <c r="AI1883" s="123"/>
      <c r="AJ1883" s="123"/>
      <c r="AK1883" s="123"/>
      <c r="AL1883" s="123"/>
      <c r="AM1883" s="123"/>
      <c r="AN1883" s="123"/>
      <c r="AO1883" s="123"/>
      <c r="AP1883" s="167"/>
    </row>
    <row r="1884" spans="16:42">
      <c r="P1884" s="123"/>
      <c r="Q1884" s="124"/>
      <c r="R1884" s="123"/>
      <c r="S1884" s="123"/>
      <c r="T1884" s="123"/>
      <c r="U1884" s="123"/>
      <c r="V1884" s="123"/>
      <c r="W1884" s="123"/>
      <c r="X1884" s="123"/>
      <c r="Y1884" s="125"/>
      <c r="Z1884" s="125"/>
      <c r="AA1884" s="123"/>
      <c r="AB1884" s="123"/>
      <c r="AC1884" s="123"/>
      <c r="AD1884" s="123"/>
      <c r="AE1884" s="123"/>
      <c r="AF1884" s="123"/>
      <c r="AG1884" s="123"/>
      <c r="AH1884" s="123"/>
      <c r="AI1884" s="123"/>
      <c r="AJ1884" s="123"/>
      <c r="AK1884" s="123"/>
      <c r="AL1884" s="123"/>
      <c r="AM1884" s="123"/>
      <c r="AN1884" s="123"/>
      <c r="AO1884" s="123"/>
      <c r="AP1884" s="167"/>
    </row>
    <row r="1885" spans="16:42">
      <c r="P1885" s="123"/>
      <c r="Q1885" s="124"/>
      <c r="R1885" s="123"/>
      <c r="S1885" s="123"/>
      <c r="T1885" s="123"/>
      <c r="U1885" s="123"/>
      <c r="V1885" s="123"/>
      <c r="W1885" s="123"/>
      <c r="X1885" s="123"/>
      <c r="Y1885" s="125"/>
      <c r="Z1885" s="125"/>
      <c r="AA1885" s="123"/>
      <c r="AB1885" s="123"/>
      <c r="AC1885" s="123"/>
      <c r="AD1885" s="123"/>
      <c r="AE1885" s="123"/>
      <c r="AF1885" s="123"/>
      <c r="AG1885" s="123"/>
      <c r="AH1885" s="123"/>
      <c r="AI1885" s="123"/>
      <c r="AJ1885" s="123"/>
      <c r="AK1885" s="123"/>
      <c r="AL1885" s="123"/>
      <c r="AM1885" s="123"/>
      <c r="AN1885" s="123"/>
      <c r="AO1885" s="123"/>
      <c r="AP1885" s="167"/>
    </row>
    <row r="1886" spans="16:42">
      <c r="P1886" s="123"/>
      <c r="Q1886" s="124"/>
      <c r="R1886" s="123"/>
      <c r="S1886" s="123"/>
      <c r="T1886" s="123"/>
      <c r="U1886" s="123"/>
      <c r="V1886" s="123"/>
      <c r="W1886" s="123"/>
      <c r="X1886" s="123"/>
      <c r="Y1886" s="125"/>
      <c r="Z1886" s="125"/>
      <c r="AA1886" s="123"/>
      <c r="AB1886" s="123"/>
      <c r="AC1886" s="123"/>
      <c r="AD1886" s="123"/>
      <c r="AE1886" s="123"/>
      <c r="AF1886" s="123"/>
      <c r="AG1886" s="123"/>
      <c r="AH1886" s="123"/>
      <c r="AI1886" s="123"/>
      <c r="AJ1886" s="123"/>
      <c r="AK1886" s="123"/>
      <c r="AL1886" s="123"/>
      <c r="AM1886" s="123"/>
      <c r="AN1886" s="123"/>
      <c r="AO1886" s="123"/>
      <c r="AP1886" s="167"/>
    </row>
    <row r="1887" spans="16:42">
      <c r="P1887" s="123"/>
      <c r="Q1887" s="124"/>
      <c r="R1887" s="123"/>
      <c r="S1887" s="123"/>
      <c r="T1887" s="123"/>
      <c r="U1887" s="123"/>
      <c r="V1887" s="123"/>
      <c r="W1887" s="123"/>
      <c r="X1887" s="123"/>
      <c r="Y1887" s="125"/>
      <c r="Z1887" s="125"/>
      <c r="AA1887" s="123"/>
      <c r="AB1887" s="123"/>
      <c r="AC1887" s="123"/>
      <c r="AD1887" s="123"/>
      <c r="AE1887" s="123"/>
      <c r="AF1887" s="123"/>
      <c r="AG1887" s="123"/>
      <c r="AH1887" s="123"/>
      <c r="AI1887" s="123"/>
      <c r="AJ1887" s="123"/>
      <c r="AK1887" s="123"/>
      <c r="AL1887" s="123"/>
      <c r="AM1887" s="123"/>
      <c r="AN1887" s="123"/>
      <c r="AO1887" s="123"/>
      <c r="AP1887" s="167"/>
    </row>
    <row r="1888" spans="16:42">
      <c r="P1888" s="123"/>
      <c r="Q1888" s="124"/>
      <c r="R1888" s="123"/>
      <c r="S1888" s="123"/>
      <c r="T1888" s="123"/>
      <c r="U1888" s="123"/>
      <c r="V1888" s="123"/>
      <c r="W1888" s="123"/>
      <c r="X1888" s="123"/>
      <c r="Y1888" s="125"/>
      <c r="Z1888" s="125"/>
      <c r="AA1888" s="123"/>
      <c r="AB1888" s="123"/>
      <c r="AC1888" s="123"/>
      <c r="AD1888" s="123"/>
      <c r="AE1888" s="123"/>
      <c r="AF1888" s="123"/>
      <c r="AG1888" s="123"/>
      <c r="AH1888" s="123"/>
      <c r="AI1888" s="123"/>
      <c r="AJ1888" s="123"/>
      <c r="AK1888" s="123"/>
      <c r="AL1888" s="123"/>
      <c r="AM1888" s="123"/>
      <c r="AN1888" s="123"/>
      <c r="AO1888" s="123"/>
      <c r="AP1888" s="167"/>
    </row>
    <row r="1889" spans="16:42">
      <c r="P1889" s="123"/>
      <c r="Q1889" s="124"/>
      <c r="R1889" s="123"/>
      <c r="S1889" s="123"/>
      <c r="T1889" s="123"/>
      <c r="U1889" s="123"/>
      <c r="V1889" s="123"/>
      <c r="W1889" s="123"/>
      <c r="X1889" s="123"/>
      <c r="Y1889" s="125"/>
      <c r="Z1889" s="125"/>
      <c r="AA1889" s="123"/>
      <c r="AB1889" s="123"/>
      <c r="AC1889" s="123"/>
      <c r="AD1889" s="123"/>
      <c r="AE1889" s="123"/>
      <c r="AF1889" s="123"/>
      <c r="AG1889" s="123"/>
      <c r="AH1889" s="123"/>
      <c r="AI1889" s="123"/>
      <c r="AJ1889" s="123"/>
      <c r="AK1889" s="123"/>
      <c r="AL1889" s="123"/>
      <c r="AM1889" s="123"/>
      <c r="AN1889" s="123"/>
      <c r="AO1889" s="123"/>
      <c r="AP1889" s="167"/>
    </row>
    <row r="1890" spans="16:42">
      <c r="P1890" s="123"/>
      <c r="Q1890" s="124"/>
      <c r="R1890" s="123"/>
      <c r="S1890" s="123"/>
      <c r="T1890" s="123"/>
      <c r="U1890" s="123"/>
      <c r="V1890" s="123"/>
      <c r="W1890" s="123"/>
      <c r="X1890" s="123"/>
      <c r="Y1890" s="125"/>
      <c r="Z1890" s="125"/>
      <c r="AA1890" s="123"/>
      <c r="AB1890" s="123"/>
      <c r="AC1890" s="123"/>
      <c r="AD1890" s="123"/>
      <c r="AE1890" s="123"/>
      <c r="AF1890" s="123"/>
      <c r="AG1890" s="123"/>
      <c r="AH1890" s="123"/>
      <c r="AI1890" s="123"/>
      <c r="AJ1890" s="123"/>
      <c r="AK1890" s="123"/>
      <c r="AL1890" s="123"/>
      <c r="AM1890" s="123"/>
      <c r="AN1890" s="123"/>
      <c r="AO1890" s="123"/>
      <c r="AP1890" s="167"/>
    </row>
    <row r="1891" spans="16:42">
      <c r="P1891" s="123"/>
      <c r="Q1891" s="124"/>
      <c r="R1891" s="123"/>
      <c r="S1891" s="123"/>
      <c r="T1891" s="123"/>
      <c r="U1891" s="123"/>
      <c r="V1891" s="123"/>
      <c r="W1891" s="123"/>
      <c r="X1891" s="123"/>
      <c r="Y1891" s="125"/>
      <c r="Z1891" s="125"/>
      <c r="AA1891" s="123"/>
      <c r="AB1891" s="123"/>
      <c r="AC1891" s="123"/>
      <c r="AD1891" s="123"/>
      <c r="AE1891" s="123"/>
      <c r="AF1891" s="123"/>
      <c r="AG1891" s="123"/>
      <c r="AH1891" s="123"/>
      <c r="AI1891" s="123"/>
      <c r="AJ1891" s="123"/>
      <c r="AK1891" s="123"/>
      <c r="AL1891" s="123"/>
      <c r="AM1891" s="123"/>
      <c r="AN1891" s="123"/>
      <c r="AO1891" s="123"/>
      <c r="AP1891" s="167"/>
    </row>
    <row r="1892" spans="16:42">
      <c r="P1892" s="123"/>
      <c r="Q1892" s="124"/>
      <c r="R1892" s="123"/>
      <c r="S1892" s="123"/>
      <c r="T1892" s="123"/>
      <c r="U1892" s="123"/>
      <c r="V1892" s="123"/>
      <c r="W1892" s="123"/>
      <c r="X1892" s="123"/>
      <c r="Y1892" s="125"/>
      <c r="Z1892" s="125"/>
      <c r="AA1892" s="123"/>
      <c r="AB1892" s="123"/>
      <c r="AC1892" s="123"/>
      <c r="AD1892" s="123"/>
      <c r="AE1892" s="123"/>
      <c r="AF1892" s="123"/>
      <c r="AG1892" s="123"/>
      <c r="AH1892" s="123"/>
      <c r="AI1892" s="123"/>
      <c r="AJ1892" s="123"/>
      <c r="AK1892" s="123"/>
      <c r="AL1892" s="123"/>
      <c r="AM1892" s="123"/>
      <c r="AN1892" s="123"/>
      <c r="AO1892" s="123"/>
      <c r="AP1892" s="167"/>
    </row>
    <row r="1893" spans="16:42">
      <c r="P1893" s="123"/>
      <c r="Q1893" s="124"/>
      <c r="R1893" s="123"/>
      <c r="S1893" s="123"/>
      <c r="T1893" s="123"/>
      <c r="U1893" s="123"/>
      <c r="V1893" s="123"/>
      <c r="W1893" s="123"/>
      <c r="X1893" s="123"/>
      <c r="Y1893" s="125"/>
      <c r="Z1893" s="125"/>
      <c r="AA1893" s="123"/>
      <c r="AB1893" s="123"/>
      <c r="AC1893" s="123"/>
      <c r="AD1893" s="123"/>
      <c r="AE1893" s="123"/>
      <c r="AF1893" s="123"/>
      <c r="AG1893" s="123"/>
      <c r="AH1893" s="123"/>
      <c r="AI1893" s="123"/>
      <c r="AJ1893" s="123"/>
      <c r="AK1893" s="123"/>
      <c r="AL1893" s="123"/>
      <c r="AM1893" s="123"/>
      <c r="AN1893" s="123"/>
      <c r="AO1893" s="123"/>
      <c r="AP1893" s="167"/>
    </row>
    <row r="1894" spans="16:42">
      <c r="P1894" s="123"/>
      <c r="Q1894" s="124"/>
      <c r="R1894" s="123"/>
      <c r="S1894" s="123"/>
      <c r="T1894" s="123"/>
      <c r="U1894" s="123"/>
      <c r="V1894" s="123"/>
      <c r="W1894" s="123"/>
      <c r="X1894" s="123"/>
      <c r="Y1894" s="125"/>
      <c r="Z1894" s="125"/>
      <c r="AA1894" s="123"/>
      <c r="AB1894" s="123"/>
      <c r="AC1894" s="123"/>
      <c r="AD1894" s="123"/>
      <c r="AE1894" s="123"/>
      <c r="AF1894" s="123"/>
      <c r="AG1894" s="123"/>
      <c r="AH1894" s="123"/>
      <c r="AI1894" s="123"/>
      <c r="AJ1894" s="123"/>
      <c r="AK1894" s="123"/>
      <c r="AL1894" s="123"/>
      <c r="AM1894" s="123"/>
      <c r="AN1894" s="123"/>
      <c r="AO1894" s="123"/>
      <c r="AP1894" s="167"/>
    </row>
    <row r="1895" spans="16:42">
      <c r="P1895" s="123"/>
      <c r="Q1895" s="124"/>
      <c r="R1895" s="123"/>
      <c r="S1895" s="123"/>
      <c r="T1895" s="123"/>
      <c r="U1895" s="123"/>
      <c r="V1895" s="123"/>
      <c r="W1895" s="123"/>
      <c r="X1895" s="123"/>
      <c r="Y1895" s="125"/>
      <c r="Z1895" s="125"/>
      <c r="AA1895" s="123"/>
      <c r="AB1895" s="123"/>
      <c r="AC1895" s="123"/>
      <c r="AD1895" s="123"/>
      <c r="AE1895" s="123"/>
      <c r="AF1895" s="123"/>
      <c r="AG1895" s="123"/>
      <c r="AH1895" s="123"/>
      <c r="AI1895" s="123"/>
      <c r="AJ1895" s="123"/>
      <c r="AK1895" s="123"/>
      <c r="AL1895" s="123"/>
      <c r="AM1895" s="123"/>
      <c r="AN1895" s="123"/>
      <c r="AO1895" s="123"/>
      <c r="AP1895" s="167"/>
    </row>
    <row r="1896" spans="16:42">
      <c r="P1896" s="123"/>
      <c r="Q1896" s="124"/>
      <c r="R1896" s="123"/>
      <c r="S1896" s="123"/>
      <c r="T1896" s="123"/>
      <c r="U1896" s="123"/>
      <c r="V1896" s="123"/>
      <c r="W1896" s="123"/>
      <c r="X1896" s="123"/>
      <c r="Y1896" s="125"/>
      <c r="Z1896" s="125"/>
      <c r="AA1896" s="123"/>
      <c r="AB1896" s="123"/>
      <c r="AC1896" s="123"/>
      <c r="AD1896" s="123"/>
      <c r="AE1896" s="123"/>
      <c r="AF1896" s="123"/>
      <c r="AG1896" s="123"/>
      <c r="AH1896" s="123"/>
      <c r="AI1896" s="123"/>
      <c r="AJ1896" s="123"/>
      <c r="AK1896" s="123"/>
      <c r="AL1896" s="123"/>
      <c r="AM1896" s="123"/>
      <c r="AN1896" s="123"/>
      <c r="AO1896" s="123"/>
      <c r="AP1896" s="167"/>
    </row>
    <row r="1897" spans="16:42">
      <c r="P1897" s="123"/>
      <c r="Q1897" s="124"/>
      <c r="R1897" s="123"/>
      <c r="S1897" s="123"/>
      <c r="T1897" s="123"/>
      <c r="U1897" s="123"/>
      <c r="V1897" s="123"/>
      <c r="W1897" s="123"/>
      <c r="X1897" s="123"/>
      <c r="Y1897" s="125"/>
      <c r="Z1897" s="125"/>
      <c r="AA1897" s="123"/>
      <c r="AB1897" s="123"/>
      <c r="AC1897" s="123"/>
      <c r="AD1897" s="123"/>
      <c r="AE1897" s="123"/>
      <c r="AF1897" s="123"/>
      <c r="AG1897" s="123"/>
      <c r="AH1897" s="123"/>
      <c r="AI1897" s="123"/>
      <c r="AJ1897" s="123"/>
      <c r="AK1897" s="123"/>
      <c r="AL1897" s="123"/>
      <c r="AM1897" s="123"/>
      <c r="AN1897" s="123"/>
      <c r="AO1897" s="123"/>
      <c r="AP1897" s="167"/>
    </row>
    <row r="1898" spans="16:42">
      <c r="P1898" s="123"/>
      <c r="Q1898" s="124"/>
      <c r="R1898" s="123"/>
      <c r="S1898" s="123"/>
      <c r="T1898" s="123"/>
      <c r="U1898" s="123"/>
      <c r="V1898" s="123"/>
      <c r="W1898" s="123"/>
      <c r="X1898" s="123"/>
      <c r="Y1898" s="125"/>
      <c r="Z1898" s="125"/>
      <c r="AA1898" s="123"/>
      <c r="AB1898" s="123"/>
      <c r="AC1898" s="123"/>
      <c r="AD1898" s="123"/>
      <c r="AE1898" s="123"/>
      <c r="AF1898" s="123"/>
      <c r="AG1898" s="123"/>
      <c r="AH1898" s="123"/>
      <c r="AI1898" s="123"/>
      <c r="AJ1898" s="123"/>
      <c r="AK1898" s="123"/>
      <c r="AL1898" s="123"/>
      <c r="AM1898" s="123"/>
      <c r="AN1898" s="123"/>
      <c r="AO1898" s="123"/>
      <c r="AP1898" s="167"/>
    </row>
    <row r="1899" spans="16:42">
      <c r="P1899" s="123"/>
      <c r="Q1899" s="124"/>
      <c r="R1899" s="123"/>
      <c r="S1899" s="123"/>
      <c r="T1899" s="123"/>
      <c r="U1899" s="123"/>
      <c r="V1899" s="123"/>
      <c r="W1899" s="123"/>
      <c r="X1899" s="123"/>
      <c r="Y1899" s="125"/>
      <c r="Z1899" s="125"/>
      <c r="AA1899" s="123"/>
      <c r="AB1899" s="123"/>
      <c r="AC1899" s="123"/>
      <c r="AD1899" s="123"/>
      <c r="AE1899" s="123"/>
      <c r="AF1899" s="123"/>
      <c r="AG1899" s="123"/>
      <c r="AH1899" s="123"/>
      <c r="AI1899" s="123"/>
      <c r="AJ1899" s="123"/>
      <c r="AK1899" s="123"/>
      <c r="AL1899" s="123"/>
      <c r="AM1899" s="123"/>
      <c r="AN1899" s="123"/>
      <c r="AO1899" s="123"/>
      <c r="AP1899" s="167"/>
    </row>
    <row r="1900" spans="16:42">
      <c r="P1900" s="123"/>
      <c r="Q1900" s="124"/>
      <c r="R1900" s="123"/>
      <c r="S1900" s="123"/>
      <c r="T1900" s="123"/>
      <c r="U1900" s="123"/>
      <c r="V1900" s="123"/>
      <c r="W1900" s="123"/>
      <c r="X1900" s="123"/>
      <c r="Y1900" s="125"/>
      <c r="Z1900" s="125"/>
      <c r="AA1900" s="123"/>
      <c r="AB1900" s="123"/>
      <c r="AC1900" s="123"/>
      <c r="AD1900" s="123"/>
      <c r="AE1900" s="123"/>
      <c r="AF1900" s="123"/>
      <c r="AG1900" s="123"/>
      <c r="AH1900" s="123"/>
      <c r="AI1900" s="123"/>
      <c r="AJ1900" s="123"/>
      <c r="AK1900" s="123"/>
      <c r="AL1900" s="123"/>
      <c r="AM1900" s="123"/>
      <c r="AN1900" s="123"/>
      <c r="AO1900" s="123"/>
      <c r="AP1900" s="167"/>
    </row>
    <row r="1901" spans="16:42">
      <c r="P1901" s="123"/>
      <c r="Q1901" s="124"/>
      <c r="R1901" s="123"/>
      <c r="S1901" s="123"/>
      <c r="T1901" s="123"/>
      <c r="U1901" s="123"/>
      <c r="V1901" s="123"/>
      <c r="W1901" s="123"/>
      <c r="X1901" s="123"/>
      <c r="Y1901" s="125"/>
      <c r="Z1901" s="125"/>
      <c r="AA1901" s="123"/>
      <c r="AB1901" s="123"/>
      <c r="AC1901" s="123"/>
      <c r="AD1901" s="123"/>
      <c r="AE1901" s="123"/>
      <c r="AF1901" s="123"/>
      <c r="AG1901" s="123"/>
      <c r="AH1901" s="123"/>
      <c r="AI1901" s="123"/>
      <c r="AJ1901" s="123"/>
      <c r="AK1901" s="123"/>
      <c r="AL1901" s="123"/>
      <c r="AM1901" s="123"/>
      <c r="AN1901" s="123"/>
      <c r="AO1901" s="123"/>
      <c r="AP1901" s="167"/>
    </row>
    <row r="1902" spans="16:42">
      <c r="P1902" s="123"/>
      <c r="Q1902" s="124"/>
      <c r="R1902" s="123"/>
      <c r="S1902" s="123"/>
      <c r="T1902" s="123"/>
      <c r="U1902" s="123"/>
      <c r="V1902" s="123"/>
      <c r="W1902" s="123"/>
      <c r="X1902" s="123"/>
      <c r="Y1902" s="125"/>
      <c r="Z1902" s="125"/>
      <c r="AA1902" s="123"/>
      <c r="AB1902" s="123"/>
      <c r="AC1902" s="123"/>
      <c r="AD1902" s="123"/>
      <c r="AE1902" s="123"/>
      <c r="AF1902" s="123"/>
      <c r="AG1902" s="123"/>
      <c r="AH1902" s="123"/>
      <c r="AI1902" s="123"/>
      <c r="AJ1902" s="123"/>
      <c r="AK1902" s="123"/>
      <c r="AL1902" s="123"/>
      <c r="AM1902" s="123"/>
      <c r="AN1902" s="123"/>
      <c r="AO1902" s="123"/>
      <c r="AP1902" s="167"/>
    </row>
    <row r="1903" spans="16:42">
      <c r="P1903" s="123"/>
      <c r="Q1903" s="124"/>
      <c r="R1903" s="123"/>
      <c r="S1903" s="123"/>
      <c r="T1903" s="123"/>
      <c r="U1903" s="123"/>
      <c r="V1903" s="123"/>
      <c r="W1903" s="123"/>
      <c r="X1903" s="123"/>
      <c r="Y1903" s="125"/>
      <c r="Z1903" s="125"/>
      <c r="AA1903" s="123"/>
      <c r="AB1903" s="123"/>
      <c r="AC1903" s="123"/>
      <c r="AD1903" s="123"/>
      <c r="AE1903" s="123"/>
      <c r="AF1903" s="123"/>
      <c r="AG1903" s="123"/>
      <c r="AH1903" s="123"/>
      <c r="AI1903" s="123"/>
      <c r="AJ1903" s="123"/>
      <c r="AK1903" s="123"/>
      <c r="AL1903" s="123"/>
      <c r="AM1903" s="123"/>
      <c r="AN1903" s="123"/>
      <c r="AO1903" s="123"/>
      <c r="AP1903" s="167"/>
    </row>
    <row r="1904" spans="16:42">
      <c r="P1904" s="123"/>
      <c r="Q1904" s="124"/>
      <c r="R1904" s="123"/>
      <c r="S1904" s="123"/>
      <c r="T1904" s="123"/>
      <c r="U1904" s="123"/>
      <c r="V1904" s="123"/>
      <c r="W1904" s="123"/>
      <c r="X1904" s="123"/>
      <c r="Y1904" s="125"/>
      <c r="Z1904" s="125"/>
      <c r="AA1904" s="123"/>
      <c r="AB1904" s="123"/>
      <c r="AC1904" s="123"/>
      <c r="AD1904" s="123"/>
      <c r="AE1904" s="123"/>
      <c r="AF1904" s="123"/>
      <c r="AG1904" s="123"/>
      <c r="AH1904" s="123"/>
      <c r="AI1904" s="123"/>
      <c r="AJ1904" s="123"/>
      <c r="AK1904" s="123"/>
      <c r="AL1904" s="123"/>
      <c r="AM1904" s="123"/>
      <c r="AN1904" s="123"/>
      <c r="AO1904" s="123"/>
      <c r="AP1904" s="167"/>
    </row>
    <row r="1905" spans="16:42">
      <c r="P1905" s="123"/>
      <c r="Q1905" s="124"/>
      <c r="R1905" s="123"/>
      <c r="S1905" s="123"/>
      <c r="T1905" s="123"/>
      <c r="U1905" s="123"/>
      <c r="V1905" s="123"/>
      <c r="W1905" s="123"/>
      <c r="X1905" s="123"/>
      <c r="Y1905" s="125"/>
      <c r="Z1905" s="125"/>
      <c r="AA1905" s="123"/>
      <c r="AB1905" s="123"/>
      <c r="AC1905" s="123"/>
      <c r="AD1905" s="123"/>
      <c r="AE1905" s="123"/>
      <c r="AF1905" s="123"/>
      <c r="AG1905" s="123"/>
      <c r="AH1905" s="123"/>
      <c r="AI1905" s="123"/>
      <c r="AJ1905" s="123"/>
      <c r="AK1905" s="123"/>
      <c r="AL1905" s="123"/>
      <c r="AM1905" s="123"/>
      <c r="AN1905" s="123"/>
      <c r="AO1905" s="123"/>
      <c r="AP1905" s="167"/>
    </row>
    <row r="1906" spans="16:42">
      <c r="P1906" s="123"/>
      <c r="Q1906" s="124"/>
      <c r="R1906" s="123"/>
      <c r="S1906" s="123"/>
      <c r="T1906" s="123"/>
      <c r="U1906" s="123"/>
      <c r="V1906" s="123"/>
      <c r="W1906" s="123"/>
      <c r="X1906" s="123"/>
      <c r="Y1906" s="125"/>
      <c r="Z1906" s="125"/>
      <c r="AA1906" s="123"/>
      <c r="AB1906" s="123"/>
      <c r="AC1906" s="123"/>
      <c r="AD1906" s="123"/>
      <c r="AE1906" s="123"/>
      <c r="AF1906" s="123"/>
      <c r="AG1906" s="123"/>
      <c r="AH1906" s="123"/>
      <c r="AI1906" s="123"/>
      <c r="AJ1906" s="123"/>
      <c r="AK1906" s="123"/>
      <c r="AL1906" s="123"/>
      <c r="AM1906" s="123"/>
      <c r="AN1906" s="123"/>
      <c r="AO1906" s="123"/>
      <c r="AP1906" s="167"/>
    </row>
    <row r="1907" spans="16:42">
      <c r="P1907" s="123"/>
      <c r="Q1907" s="124"/>
      <c r="R1907" s="123"/>
      <c r="S1907" s="123"/>
      <c r="T1907" s="123"/>
      <c r="U1907" s="123"/>
      <c r="V1907" s="123"/>
      <c r="W1907" s="123"/>
      <c r="X1907" s="123"/>
      <c r="Y1907" s="125"/>
      <c r="Z1907" s="125"/>
      <c r="AA1907" s="123"/>
      <c r="AB1907" s="123"/>
      <c r="AC1907" s="123"/>
      <c r="AD1907" s="123"/>
      <c r="AE1907" s="123"/>
      <c r="AF1907" s="123"/>
      <c r="AG1907" s="123"/>
      <c r="AH1907" s="123"/>
      <c r="AI1907" s="123"/>
      <c r="AJ1907" s="123"/>
      <c r="AK1907" s="123"/>
      <c r="AL1907" s="123"/>
      <c r="AM1907" s="123"/>
      <c r="AN1907" s="123"/>
      <c r="AO1907" s="123"/>
      <c r="AP1907" s="167"/>
    </row>
    <row r="1908" spans="16:42">
      <c r="P1908" s="123"/>
      <c r="Q1908" s="124"/>
      <c r="R1908" s="123"/>
      <c r="S1908" s="123"/>
      <c r="T1908" s="123"/>
      <c r="U1908" s="123"/>
      <c r="V1908" s="123"/>
      <c r="W1908" s="123"/>
      <c r="X1908" s="123"/>
      <c r="Y1908" s="125"/>
      <c r="Z1908" s="125"/>
      <c r="AA1908" s="123"/>
      <c r="AB1908" s="123"/>
      <c r="AC1908" s="123"/>
      <c r="AD1908" s="123"/>
      <c r="AE1908" s="123"/>
      <c r="AF1908" s="123"/>
      <c r="AG1908" s="123"/>
      <c r="AH1908" s="123"/>
      <c r="AI1908" s="123"/>
      <c r="AJ1908" s="123"/>
      <c r="AK1908" s="123"/>
      <c r="AL1908" s="123"/>
      <c r="AM1908" s="123"/>
      <c r="AN1908" s="123"/>
      <c r="AO1908" s="123"/>
      <c r="AP1908" s="167"/>
    </row>
    <row r="1909" spans="16:42">
      <c r="P1909" s="123"/>
      <c r="Q1909" s="124"/>
      <c r="R1909" s="123"/>
      <c r="S1909" s="123"/>
      <c r="T1909" s="123"/>
      <c r="U1909" s="123"/>
      <c r="V1909" s="123"/>
      <c r="W1909" s="123"/>
      <c r="X1909" s="123"/>
      <c r="Y1909" s="125"/>
      <c r="Z1909" s="125"/>
      <c r="AA1909" s="123"/>
      <c r="AB1909" s="123"/>
      <c r="AC1909" s="123"/>
      <c r="AD1909" s="123"/>
      <c r="AE1909" s="123"/>
      <c r="AF1909" s="123"/>
      <c r="AG1909" s="123"/>
      <c r="AH1909" s="123"/>
      <c r="AI1909" s="123"/>
      <c r="AJ1909" s="123"/>
      <c r="AK1909" s="123"/>
      <c r="AL1909" s="123"/>
      <c r="AM1909" s="123"/>
      <c r="AN1909" s="123"/>
      <c r="AO1909" s="123"/>
      <c r="AP1909" s="167"/>
    </row>
    <row r="1910" spans="16:42">
      <c r="P1910" s="123"/>
      <c r="Q1910" s="124"/>
      <c r="R1910" s="123"/>
      <c r="S1910" s="123"/>
      <c r="T1910" s="123"/>
      <c r="U1910" s="123"/>
      <c r="V1910" s="123"/>
      <c r="W1910" s="123"/>
      <c r="X1910" s="123"/>
      <c r="Y1910" s="125"/>
      <c r="Z1910" s="125"/>
      <c r="AA1910" s="123"/>
      <c r="AB1910" s="123"/>
      <c r="AC1910" s="123"/>
      <c r="AD1910" s="123"/>
      <c r="AE1910" s="123"/>
      <c r="AF1910" s="123"/>
      <c r="AG1910" s="123"/>
      <c r="AH1910" s="123"/>
      <c r="AI1910" s="123"/>
      <c r="AJ1910" s="123"/>
      <c r="AK1910" s="123"/>
      <c r="AL1910" s="123"/>
      <c r="AM1910" s="123"/>
      <c r="AN1910" s="123"/>
      <c r="AO1910" s="123"/>
      <c r="AP1910" s="167"/>
    </row>
    <row r="1911" spans="16:42">
      <c r="P1911" s="123"/>
      <c r="Q1911" s="124"/>
      <c r="R1911" s="123"/>
      <c r="S1911" s="123"/>
      <c r="T1911" s="123"/>
      <c r="U1911" s="123"/>
      <c r="V1911" s="123"/>
      <c r="W1911" s="123"/>
      <c r="X1911" s="123"/>
      <c r="Y1911" s="125"/>
      <c r="Z1911" s="125"/>
      <c r="AA1911" s="123"/>
      <c r="AB1911" s="123"/>
      <c r="AC1911" s="123"/>
      <c r="AD1911" s="123"/>
      <c r="AE1911" s="123"/>
      <c r="AF1911" s="123"/>
      <c r="AG1911" s="123"/>
      <c r="AH1911" s="123"/>
      <c r="AI1911" s="123"/>
      <c r="AJ1911" s="123"/>
      <c r="AK1911" s="123"/>
      <c r="AL1911" s="123"/>
      <c r="AM1911" s="123"/>
      <c r="AN1911" s="123"/>
      <c r="AO1911" s="123"/>
      <c r="AP1911" s="167"/>
    </row>
    <row r="1912" spans="16:42">
      <c r="P1912" s="123"/>
      <c r="Q1912" s="124"/>
      <c r="R1912" s="123"/>
      <c r="S1912" s="123"/>
      <c r="T1912" s="123"/>
      <c r="U1912" s="123"/>
      <c r="V1912" s="123"/>
      <c r="W1912" s="123"/>
      <c r="X1912" s="123"/>
      <c r="Y1912" s="125"/>
      <c r="Z1912" s="125"/>
      <c r="AA1912" s="123"/>
      <c r="AB1912" s="123"/>
      <c r="AC1912" s="123"/>
      <c r="AD1912" s="123"/>
      <c r="AE1912" s="123"/>
      <c r="AF1912" s="123"/>
      <c r="AG1912" s="123"/>
      <c r="AH1912" s="123"/>
      <c r="AI1912" s="123"/>
      <c r="AJ1912" s="123"/>
      <c r="AK1912" s="123"/>
      <c r="AL1912" s="123"/>
      <c r="AM1912" s="123"/>
      <c r="AN1912" s="123"/>
      <c r="AO1912" s="123"/>
      <c r="AP1912" s="167"/>
    </row>
    <row r="1913" spans="16:42">
      <c r="P1913" s="123"/>
      <c r="Q1913" s="124"/>
      <c r="R1913" s="123"/>
      <c r="S1913" s="123"/>
      <c r="T1913" s="123"/>
      <c r="U1913" s="123"/>
      <c r="V1913" s="123"/>
      <c r="W1913" s="123"/>
      <c r="X1913" s="123"/>
      <c r="Y1913" s="125"/>
      <c r="Z1913" s="125"/>
      <c r="AA1913" s="123"/>
      <c r="AB1913" s="123"/>
      <c r="AC1913" s="123"/>
      <c r="AD1913" s="123"/>
      <c r="AE1913" s="123"/>
      <c r="AF1913" s="123"/>
      <c r="AG1913" s="123"/>
      <c r="AH1913" s="123"/>
      <c r="AI1913" s="123"/>
      <c r="AJ1913" s="123"/>
      <c r="AK1913" s="123"/>
      <c r="AL1913" s="123"/>
      <c r="AM1913" s="123"/>
      <c r="AN1913" s="123"/>
      <c r="AO1913" s="123"/>
      <c r="AP1913" s="167"/>
    </row>
    <row r="1914" spans="16:42">
      <c r="P1914" s="123"/>
      <c r="Q1914" s="124"/>
      <c r="R1914" s="123"/>
      <c r="S1914" s="123"/>
      <c r="T1914" s="123"/>
      <c r="U1914" s="123"/>
      <c r="V1914" s="123"/>
      <c r="W1914" s="123"/>
      <c r="X1914" s="123"/>
      <c r="Y1914" s="125"/>
      <c r="Z1914" s="125"/>
      <c r="AA1914" s="123"/>
      <c r="AB1914" s="123"/>
      <c r="AC1914" s="123"/>
      <c r="AD1914" s="123"/>
      <c r="AE1914" s="123"/>
      <c r="AF1914" s="123"/>
      <c r="AG1914" s="123"/>
      <c r="AH1914" s="123"/>
      <c r="AI1914" s="123"/>
      <c r="AJ1914" s="123"/>
      <c r="AK1914" s="123"/>
      <c r="AL1914" s="123"/>
      <c r="AM1914" s="123"/>
      <c r="AN1914" s="123"/>
      <c r="AO1914" s="123"/>
      <c r="AP1914" s="167"/>
    </row>
    <row r="1915" spans="16:42">
      <c r="P1915" s="123"/>
      <c r="Q1915" s="124"/>
      <c r="R1915" s="123"/>
      <c r="S1915" s="123"/>
      <c r="T1915" s="123"/>
      <c r="U1915" s="123"/>
      <c r="V1915" s="123"/>
      <c r="W1915" s="123"/>
      <c r="X1915" s="123"/>
      <c r="Y1915" s="125"/>
      <c r="Z1915" s="125"/>
      <c r="AA1915" s="123"/>
      <c r="AB1915" s="123"/>
      <c r="AC1915" s="123"/>
      <c r="AD1915" s="123"/>
      <c r="AE1915" s="123"/>
      <c r="AF1915" s="123"/>
      <c r="AG1915" s="123"/>
      <c r="AH1915" s="123"/>
      <c r="AI1915" s="123"/>
      <c r="AJ1915" s="123"/>
      <c r="AK1915" s="123"/>
      <c r="AL1915" s="123"/>
      <c r="AM1915" s="123"/>
      <c r="AN1915" s="123"/>
      <c r="AO1915" s="123"/>
      <c r="AP1915" s="167"/>
    </row>
    <row r="1916" spans="16:42">
      <c r="P1916" s="123"/>
      <c r="Q1916" s="124"/>
      <c r="R1916" s="123"/>
      <c r="S1916" s="123"/>
      <c r="T1916" s="123"/>
      <c r="U1916" s="123"/>
      <c r="V1916" s="123"/>
      <c r="W1916" s="123"/>
      <c r="X1916" s="123"/>
      <c r="Y1916" s="125"/>
      <c r="Z1916" s="125"/>
      <c r="AA1916" s="123"/>
      <c r="AB1916" s="123"/>
      <c r="AC1916" s="123"/>
      <c r="AD1916" s="123"/>
      <c r="AE1916" s="123"/>
      <c r="AF1916" s="123"/>
      <c r="AG1916" s="123"/>
      <c r="AH1916" s="123"/>
      <c r="AI1916" s="123"/>
      <c r="AJ1916" s="123"/>
      <c r="AK1916" s="123"/>
      <c r="AL1916" s="123"/>
      <c r="AM1916" s="123"/>
      <c r="AN1916" s="123"/>
      <c r="AO1916" s="123"/>
      <c r="AP1916" s="167"/>
    </row>
    <row r="1917" spans="16:42">
      <c r="P1917" s="123"/>
      <c r="Q1917" s="124"/>
      <c r="R1917" s="123"/>
      <c r="S1917" s="123"/>
      <c r="T1917" s="123"/>
      <c r="U1917" s="123"/>
      <c r="V1917" s="123"/>
      <c r="W1917" s="123"/>
      <c r="X1917" s="123"/>
      <c r="Y1917" s="125"/>
      <c r="Z1917" s="125"/>
      <c r="AA1917" s="123"/>
      <c r="AB1917" s="123"/>
      <c r="AC1917" s="123"/>
      <c r="AD1917" s="123"/>
      <c r="AE1917" s="123"/>
      <c r="AF1917" s="123"/>
      <c r="AG1917" s="123"/>
      <c r="AH1917" s="123"/>
      <c r="AI1917" s="123"/>
      <c r="AJ1917" s="123"/>
      <c r="AK1917" s="123"/>
      <c r="AL1917" s="123"/>
      <c r="AM1917" s="123"/>
      <c r="AN1917" s="123"/>
      <c r="AO1917" s="123"/>
      <c r="AP1917" s="167"/>
    </row>
    <row r="1918" spans="16:42">
      <c r="P1918" s="123"/>
      <c r="Q1918" s="124"/>
      <c r="R1918" s="123"/>
      <c r="S1918" s="123"/>
      <c r="T1918" s="123"/>
      <c r="U1918" s="123"/>
      <c r="V1918" s="123"/>
      <c r="W1918" s="123"/>
      <c r="X1918" s="123"/>
      <c r="Y1918" s="125"/>
      <c r="Z1918" s="125"/>
      <c r="AA1918" s="123"/>
      <c r="AB1918" s="123"/>
      <c r="AC1918" s="123"/>
      <c r="AD1918" s="123"/>
      <c r="AE1918" s="123"/>
      <c r="AF1918" s="123"/>
      <c r="AG1918" s="123"/>
      <c r="AH1918" s="123"/>
      <c r="AI1918" s="123"/>
      <c r="AJ1918" s="123"/>
      <c r="AK1918" s="123"/>
      <c r="AL1918" s="123"/>
      <c r="AM1918" s="123"/>
      <c r="AN1918" s="123"/>
      <c r="AO1918" s="123"/>
      <c r="AP1918" s="167"/>
    </row>
    <row r="1919" spans="16:42">
      <c r="P1919" s="123"/>
      <c r="Q1919" s="124"/>
      <c r="R1919" s="123"/>
      <c r="S1919" s="123"/>
      <c r="T1919" s="123"/>
      <c r="U1919" s="123"/>
      <c r="V1919" s="123"/>
      <c r="W1919" s="123"/>
      <c r="X1919" s="123"/>
      <c r="Y1919" s="125"/>
      <c r="Z1919" s="125"/>
      <c r="AA1919" s="123"/>
      <c r="AB1919" s="123"/>
      <c r="AC1919" s="123"/>
      <c r="AD1919" s="123"/>
      <c r="AE1919" s="123"/>
      <c r="AF1919" s="123"/>
      <c r="AG1919" s="123"/>
      <c r="AH1919" s="123"/>
      <c r="AI1919" s="123"/>
      <c r="AJ1919" s="123"/>
      <c r="AK1919" s="123"/>
      <c r="AL1919" s="123"/>
      <c r="AM1919" s="123"/>
      <c r="AN1919" s="123"/>
      <c r="AO1919" s="123"/>
      <c r="AP1919" s="167"/>
    </row>
    <row r="1920" spans="16:42">
      <c r="P1920" s="123"/>
      <c r="Q1920" s="124"/>
      <c r="R1920" s="123"/>
      <c r="S1920" s="123"/>
      <c r="T1920" s="123"/>
      <c r="U1920" s="123"/>
      <c r="V1920" s="123"/>
      <c r="W1920" s="123"/>
      <c r="X1920" s="123"/>
      <c r="Y1920" s="125"/>
      <c r="Z1920" s="125"/>
      <c r="AA1920" s="123"/>
      <c r="AB1920" s="123"/>
      <c r="AC1920" s="123"/>
      <c r="AD1920" s="123"/>
      <c r="AE1920" s="123"/>
      <c r="AF1920" s="123"/>
      <c r="AG1920" s="123"/>
      <c r="AH1920" s="123"/>
      <c r="AI1920" s="123"/>
      <c r="AJ1920" s="123"/>
      <c r="AK1920" s="123"/>
      <c r="AL1920" s="123"/>
      <c r="AM1920" s="123"/>
      <c r="AN1920" s="123"/>
      <c r="AO1920" s="123"/>
      <c r="AP1920" s="167"/>
    </row>
    <row r="1921" spans="16:42">
      <c r="P1921" s="123"/>
      <c r="Q1921" s="124"/>
      <c r="R1921" s="123"/>
      <c r="S1921" s="123"/>
      <c r="T1921" s="123"/>
      <c r="U1921" s="123"/>
      <c r="V1921" s="123"/>
      <c r="W1921" s="123"/>
      <c r="X1921" s="123"/>
      <c r="Y1921" s="125"/>
      <c r="Z1921" s="125"/>
      <c r="AA1921" s="123"/>
      <c r="AB1921" s="123"/>
      <c r="AC1921" s="123"/>
      <c r="AD1921" s="123"/>
      <c r="AE1921" s="123"/>
      <c r="AF1921" s="123"/>
      <c r="AG1921" s="123"/>
      <c r="AH1921" s="123"/>
      <c r="AI1921" s="123"/>
      <c r="AJ1921" s="123"/>
      <c r="AK1921" s="123"/>
      <c r="AL1921" s="123"/>
      <c r="AM1921" s="123"/>
      <c r="AN1921" s="123"/>
      <c r="AO1921" s="123"/>
      <c r="AP1921" s="167"/>
    </row>
    <row r="1922" spans="16:42">
      <c r="P1922" s="123"/>
      <c r="Q1922" s="124"/>
      <c r="R1922" s="123"/>
      <c r="S1922" s="123"/>
      <c r="T1922" s="123"/>
      <c r="U1922" s="123"/>
      <c r="V1922" s="123"/>
      <c r="W1922" s="123"/>
      <c r="X1922" s="123"/>
      <c r="Y1922" s="125"/>
      <c r="Z1922" s="125"/>
      <c r="AA1922" s="123"/>
      <c r="AB1922" s="123"/>
      <c r="AC1922" s="123"/>
      <c r="AD1922" s="123"/>
      <c r="AE1922" s="123"/>
      <c r="AF1922" s="123"/>
      <c r="AG1922" s="123"/>
      <c r="AH1922" s="123"/>
      <c r="AI1922" s="123"/>
      <c r="AJ1922" s="123"/>
      <c r="AK1922" s="123"/>
      <c r="AL1922" s="123"/>
      <c r="AM1922" s="123"/>
      <c r="AN1922" s="123"/>
      <c r="AO1922" s="123"/>
      <c r="AP1922" s="167"/>
    </row>
    <row r="1923" spans="16:42">
      <c r="P1923" s="123"/>
      <c r="Q1923" s="124"/>
      <c r="R1923" s="123"/>
      <c r="S1923" s="123"/>
      <c r="T1923" s="123"/>
      <c r="U1923" s="123"/>
      <c r="V1923" s="123"/>
      <c r="W1923" s="123"/>
      <c r="X1923" s="123"/>
      <c r="Y1923" s="125"/>
      <c r="Z1923" s="125"/>
      <c r="AA1923" s="123"/>
      <c r="AB1923" s="123"/>
      <c r="AC1923" s="123"/>
      <c r="AD1923" s="123"/>
      <c r="AE1923" s="123"/>
      <c r="AF1923" s="123"/>
      <c r="AG1923" s="123"/>
      <c r="AH1923" s="123"/>
      <c r="AI1923" s="123"/>
      <c r="AJ1923" s="123"/>
      <c r="AK1923" s="123"/>
      <c r="AL1923" s="123"/>
      <c r="AM1923" s="123"/>
      <c r="AN1923" s="123"/>
      <c r="AO1923" s="123"/>
      <c r="AP1923" s="167"/>
    </row>
    <row r="1924" spans="16:42">
      <c r="P1924" s="123"/>
      <c r="Q1924" s="124"/>
      <c r="R1924" s="123"/>
      <c r="S1924" s="123"/>
      <c r="T1924" s="123"/>
      <c r="U1924" s="123"/>
      <c r="V1924" s="123"/>
      <c r="W1924" s="123"/>
      <c r="X1924" s="123"/>
      <c r="Y1924" s="125"/>
      <c r="Z1924" s="125"/>
      <c r="AA1924" s="123"/>
      <c r="AB1924" s="123"/>
      <c r="AC1924" s="123"/>
      <c r="AD1924" s="123"/>
      <c r="AE1924" s="123"/>
      <c r="AF1924" s="123"/>
      <c r="AG1924" s="123"/>
      <c r="AH1924" s="123"/>
      <c r="AI1924" s="123"/>
      <c r="AJ1924" s="123"/>
      <c r="AK1924" s="123"/>
      <c r="AL1924" s="123"/>
      <c r="AM1924" s="123"/>
      <c r="AN1924" s="123"/>
      <c r="AO1924" s="123"/>
      <c r="AP1924" s="167"/>
    </row>
    <row r="1925" spans="16:42">
      <c r="P1925" s="123"/>
      <c r="Q1925" s="124"/>
      <c r="R1925" s="123"/>
      <c r="S1925" s="123"/>
      <c r="T1925" s="123"/>
      <c r="U1925" s="123"/>
      <c r="V1925" s="123"/>
      <c r="W1925" s="123"/>
      <c r="X1925" s="123"/>
      <c r="Y1925" s="125"/>
      <c r="Z1925" s="125"/>
      <c r="AA1925" s="123"/>
      <c r="AB1925" s="123"/>
      <c r="AC1925" s="123"/>
      <c r="AD1925" s="123"/>
      <c r="AE1925" s="123"/>
      <c r="AF1925" s="123"/>
      <c r="AG1925" s="123"/>
      <c r="AH1925" s="123"/>
      <c r="AI1925" s="123"/>
      <c r="AJ1925" s="123"/>
      <c r="AK1925" s="123"/>
      <c r="AL1925" s="123"/>
      <c r="AM1925" s="123"/>
      <c r="AN1925" s="123"/>
      <c r="AO1925" s="123"/>
      <c r="AP1925" s="167"/>
    </row>
    <row r="1926" spans="16:42">
      <c r="P1926" s="123"/>
      <c r="Q1926" s="124"/>
      <c r="R1926" s="123"/>
      <c r="S1926" s="123"/>
      <c r="T1926" s="123"/>
      <c r="U1926" s="123"/>
      <c r="V1926" s="123"/>
      <c r="W1926" s="123"/>
      <c r="X1926" s="123"/>
      <c r="Y1926" s="125"/>
      <c r="Z1926" s="125"/>
      <c r="AA1926" s="123"/>
      <c r="AB1926" s="123"/>
      <c r="AC1926" s="123"/>
      <c r="AD1926" s="123"/>
      <c r="AE1926" s="123"/>
      <c r="AF1926" s="123"/>
      <c r="AG1926" s="123"/>
      <c r="AH1926" s="123"/>
      <c r="AI1926" s="123"/>
      <c r="AJ1926" s="123"/>
      <c r="AK1926" s="123"/>
      <c r="AL1926" s="123"/>
      <c r="AM1926" s="123"/>
      <c r="AN1926" s="123"/>
      <c r="AO1926" s="123"/>
      <c r="AP1926" s="167"/>
    </row>
    <row r="1927" spans="16:42">
      <c r="P1927" s="123"/>
      <c r="Q1927" s="124"/>
      <c r="R1927" s="123"/>
      <c r="S1927" s="123"/>
      <c r="T1927" s="123"/>
      <c r="U1927" s="123"/>
      <c r="V1927" s="123"/>
      <c r="W1927" s="123"/>
      <c r="X1927" s="123"/>
      <c r="Y1927" s="125"/>
      <c r="Z1927" s="125"/>
      <c r="AA1927" s="123"/>
      <c r="AB1927" s="123"/>
      <c r="AC1927" s="123"/>
      <c r="AD1927" s="123"/>
      <c r="AE1927" s="123"/>
      <c r="AF1927" s="123"/>
      <c r="AG1927" s="123"/>
      <c r="AH1927" s="123"/>
      <c r="AI1927" s="123"/>
      <c r="AJ1927" s="123"/>
      <c r="AK1927" s="123"/>
      <c r="AL1927" s="123"/>
      <c r="AM1927" s="123"/>
      <c r="AN1927" s="123"/>
      <c r="AO1927" s="123"/>
      <c r="AP1927" s="167"/>
    </row>
    <row r="1928" spans="16:42">
      <c r="P1928" s="123"/>
      <c r="Q1928" s="124"/>
      <c r="R1928" s="123"/>
      <c r="S1928" s="123"/>
      <c r="T1928" s="123"/>
      <c r="U1928" s="123"/>
      <c r="V1928" s="123"/>
      <c r="W1928" s="123"/>
      <c r="X1928" s="123"/>
      <c r="Y1928" s="125"/>
      <c r="Z1928" s="125"/>
      <c r="AA1928" s="123"/>
      <c r="AB1928" s="123"/>
      <c r="AC1928" s="123"/>
      <c r="AD1928" s="123"/>
      <c r="AE1928" s="123"/>
      <c r="AF1928" s="123"/>
      <c r="AG1928" s="123"/>
      <c r="AH1928" s="123"/>
      <c r="AI1928" s="123"/>
      <c r="AJ1928" s="123"/>
      <c r="AK1928" s="123"/>
      <c r="AL1928" s="123"/>
      <c r="AM1928" s="123"/>
      <c r="AN1928" s="123"/>
      <c r="AO1928" s="123"/>
      <c r="AP1928" s="167"/>
    </row>
    <row r="1929" spans="16:42">
      <c r="P1929" s="123"/>
      <c r="Q1929" s="124"/>
      <c r="R1929" s="123"/>
      <c r="S1929" s="123"/>
      <c r="T1929" s="123"/>
      <c r="U1929" s="123"/>
      <c r="V1929" s="123"/>
      <c r="W1929" s="123"/>
      <c r="X1929" s="123"/>
      <c r="Y1929" s="125"/>
      <c r="Z1929" s="125"/>
      <c r="AA1929" s="123"/>
      <c r="AB1929" s="123"/>
      <c r="AC1929" s="123"/>
      <c r="AD1929" s="123"/>
      <c r="AE1929" s="123"/>
      <c r="AF1929" s="123"/>
      <c r="AG1929" s="123"/>
      <c r="AH1929" s="123"/>
      <c r="AI1929" s="123"/>
      <c r="AJ1929" s="123"/>
      <c r="AK1929" s="123"/>
      <c r="AL1929" s="123"/>
      <c r="AM1929" s="123"/>
      <c r="AN1929" s="123"/>
      <c r="AO1929" s="123"/>
      <c r="AP1929" s="167"/>
    </row>
    <row r="1930" spans="16:42">
      <c r="P1930" s="123"/>
      <c r="Q1930" s="124"/>
      <c r="R1930" s="123"/>
      <c r="S1930" s="123"/>
      <c r="T1930" s="123"/>
      <c r="U1930" s="123"/>
      <c r="V1930" s="123"/>
      <c r="W1930" s="123"/>
      <c r="X1930" s="123"/>
      <c r="Y1930" s="125"/>
      <c r="Z1930" s="125"/>
      <c r="AA1930" s="123"/>
      <c r="AB1930" s="123"/>
      <c r="AC1930" s="123"/>
      <c r="AD1930" s="123"/>
      <c r="AE1930" s="123"/>
      <c r="AF1930" s="123"/>
      <c r="AG1930" s="123"/>
      <c r="AH1930" s="123"/>
      <c r="AI1930" s="123"/>
      <c r="AJ1930" s="123"/>
      <c r="AK1930" s="123"/>
      <c r="AL1930" s="123"/>
      <c r="AM1930" s="123"/>
      <c r="AN1930" s="123"/>
      <c r="AO1930" s="123"/>
      <c r="AP1930" s="167"/>
    </row>
    <row r="1931" spans="16:42">
      <c r="P1931" s="123"/>
      <c r="Q1931" s="124"/>
      <c r="R1931" s="123"/>
      <c r="S1931" s="123"/>
      <c r="T1931" s="123"/>
      <c r="U1931" s="123"/>
      <c r="V1931" s="123"/>
      <c r="W1931" s="123"/>
      <c r="X1931" s="123"/>
      <c r="Y1931" s="125"/>
      <c r="Z1931" s="125"/>
      <c r="AA1931" s="123"/>
      <c r="AB1931" s="123"/>
      <c r="AC1931" s="123"/>
      <c r="AD1931" s="123"/>
      <c r="AE1931" s="123"/>
      <c r="AF1931" s="123"/>
      <c r="AG1931" s="123"/>
      <c r="AH1931" s="123"/>
      <c r="AI1931" s="123"/>
      <c r="AJ1931" s="123"/>
      <c r="AK1931" s="123"/>
      <c r="AL1931" s="123"/>
      <c r="AM1931" s="123"/>
      <c r="AN1931" s="123"/>
      <c r="AO1931" s="123"/>
      <c r="AP1931" s="167"/>
    </row>
    <row r="1932" spans="16:42">
      <c r="P1932" s="123"/>
      <c r="Q1932" s="124"/>
      <c r="R1932" s="123"/>
      <c r="S1932" s="123"/>
      <c r="T1932" s="123"/>
      <c r="U1932" s="123"/>
      <c r="V1932" s="123"/>
      <c r="W1932" s="123"/>
      <c r="X1932" s="123"/>
      <c r="Y1932" s="125"/>
      <c r="Z1932" s="125"/>
      <c r="AA1932" s="123"/>
      <c r="AB1932" s="123"/>
      <c r="AC1932" s="123"/>
      <c r="AD1932" s="123"/>
      <c r="AE1932" s="123"/>
      <c r="AF1932" s="123"/>
      <c r="AG1932" s="123"/>
      <c r="AH1932" s="123"/>
      <c r="AI1932" s="123"/>
      <c r="AJ1932" s="123"/>
      <c r="AK1932" s="123"/>
      <c r="AL1932" s="123"/>
      <c r="AM1932" s="123"/>
      <c r="AN1932" s="123"/>
      <c r="AO1932" s="123"/>
      <c r="AP1932" s="167"/>
    </row>
    <row r="1933" spans="16:42">
      <c r="P1933" s="123"/>
      <c r="Q1933" s="124"/>
      <c r="R1933" s="123"/>
      <c r="S1933" s="123"/>
      <c r="T1933" s="123"/>
      <c r="U1933" s="123"/>
      <c r="V1933" s="123"/>
      <c r="W1933" s="123"/>
      <c r="X1933" s="123"/>
      <c r="Y1933" s="125"/>
      <c r="Z1933" s="125"/>
      <c r="AA1933" s="123"/>
      <c r="AB1933" s="123"/>
      <c r="AC1933" s="123"/>
      <c r="AD1933" s="123"/>
      <c r="AE1933" s="123"/>
      <c r="AF1933" s="123"/>
      <c r="AG1933" s="123"/>
      <c r="AH1933" s="123"/>
      <c r="AI1933" s="123"/>
      <c r="AJ1933" s="123"/>
      <c r="AK1933" s="123"/>
      <c r="AL1933" s="123"/>
      <c r="AM1933" s="123"/>
      <c r="AN1933" s="123"/>
      <c r="AO1933" s="123"/>
      <c r="AP1933" s="167"/>
    </row>
    <row r="1934" spans="16:42">
      <c r="P1934" s="123"/>
      <c r="Q1934" s="124"/>
      <c r="R1934" s="123"/>
      <c r="S1934" s="123"/>
      <c r="T1934" s="123"/>
      <c r="U1934" s="123"/>
      <c r="V1934" s="123"/>
      <c r="W1934" s="123"/>
      <c r="X1934" s="123"/>
      <c r="Y1934" s="125"/>
      <c r="Z1934" s="125"/>
      <c r="AA1934" s="123"/>
      <c r="AB1934" s="123"/>
      <c r="AC1934" s="123"/>
      <c r="AD1934" s="123"/>
      <c r="AE1934" s="123"/>
      <c r="AF1934" s="123"/>
      <c r="AG1934" s="123"/>
      <c r="AH1934" s="123"/>
      <c r="AI1934" s="123"/>
      <c r="AJ1934" s="123"/>
      <c r="AK1934" s="123"/>
      <c r="AL1934" s="123"/>
      <c r="AM1934" s="123"/>
      <c r="AN1934" s="123"/>
      <c r="AO1934" s="123"/>
      <c r="AP1934" s="167"/>
    </row>
    <row r="1935" spans="16:42">
      <c r="P1935" s="123"/>
      <c r="Q1935" s="124"/>
      <c r="R1935" s="123"/>
      <c r="S1935" s="123"/>
      <c r="T1935" s="123"/>
      <c r="U1935" s="123"/>
      <c r="V1935" s="123"/>
      <c r="W1935" s="123"/>
      <c r="X1935" s="123"/>
      <c r="Y1935" s="125"/>
      <c r="Z1935" s="125"/>
      <c r="AA1935" s="123"/>
      <c r="AB1935" s="123"/>
      <c r="AC1935" s="123"/>
      <c r="AD1935" s="123"/>
      <c r="AE1935" s="123"/>
      <c r="AF1935" s="123"/>
      <c r="AG1935" s="123"/>
      <c r="AH1935" s="123"/>
      <c r="AI1935" s="123"/>
      <c r="AJ1935" s="123"/>
      <c r="AK1935" s="123"/>
      <c r="AL1935" s="123"/>
      <c r="AM1935" s="123"/>
      <c r="AN1935" s="123"/>
      <c r="AO1935" s="123"/>
      <c r="AP1935" s="167"/>
    </row>
    <row r="1936" spans="16:42">
      <c r="P1936" s="123"/>
      <c r="Q1936" s="124"/>
      <c r="R1936" s="123"/>
      <c r="S1936" s="123"/>
      <c r="T1936" s="123"/>
      <c r="U1936" s="123"/>
      <c r="V1936" s="123"/>
      <c r="W1936" s="123"/>
      <c r="X1936" s="123"/>
      <c r="Y1936" s="125"/>
      <c r="Z1936" s="125"/>
      <c r="AA1936" s="123"/>
      <c r="AB1936" s="123"/>
      <c r="AC1936" s="123"/>
      <c r="AD1936" s="123"/>
      <c r="AE1936" s="123"/>
      <c r="AF1936" s="123"/>
      <c r="AG1936" s="123"/>
      <c r="AH1936" s="123"/>
      <c r="AI1936" s="123"/>
      <c r="AJ1936" s="123"/>
      <c r="AK1936" s="123"/>
      <c r="AL1936" s="123"/>
      <c r="AM1936" s="123"/>
      <c r="AN1936" s="123"/>
      <c r="AO1936" s="123"/>
      <c r="AP1936" s="167"/>
    </row>
    <row r="1937" spans="16:42">
      <c r="P1937" s="123"/>
      <c r="Q1937" s="124"/>
      <c r="R1937" s="123"/>
      <c r="S1937" s="123"/>
      <c r="T1937" s="123"/>
      <c r="U1937" s="123"/>
      <c r="V1937" s="123"/>
      <c r="W1937" s="123"/>
      <c r="X1937" s="123"/>
      <c r="Y1937" s="125"/>
      <c r="Z1937" s="125"/>
      <c r="AA1937" s="123"/>
      <c r="AB1937" s="123"/>
      <c r="AC1937" s="123"/>
      <c r="AD1937" s="123"/>
      <c r="AE1937" s="123"/>
      <c r="AF1937" s="123"/>
      <c r="AG1937" s="123"/>
      <c r="AH1937" s="123"/>
      <c r="AI1937" s="123"/>
      <c r="AJ1937" s="123"/>
      <c r="AK1937" s="123"/>
      <c r="AL1937" s="123"/>
      <c r="AM1937" s="123"/>
      <c r="AN1937" s="123"/>
      <c r="AO1937" s="123"/>
      <c r="AP1937" s="167"/>
    </row>
    <row r="1938" spans="16:42">
      <c r="P1938" s="123"/>
      <c r="Q1938" s="124"/>
      <c r="R1938" s="123"/>
      <c r="S1938" s="123"/>
      <c r="T1938" s="123"/>
      <c r="U1938" s="123"/>
      <c r="V1938" s="123"/>
      <c r="W1938" s="123"/>
      <c r="X1938" s="123"/>
      <c r="Y1938" s="125"/>
      <c r="Z1938" s="125"/>
      <c r="AA1938" s="123"/>
      <c r="AB1938" s="123"/>
      <c r="AC1938" s="123"/>
      <c r="AD1938" s="123"/>
      <c r="AE1938" s="123"/>
      <c r="AF1938" s="123"/>
      <c r="AG1938" s="123"/>
      <c r="AH1938" s="123"/>
      <c r="AI1938" s="123"/>
      <c r="AJ1938" s="123"/>
      <c r="AK1938" s="123"/>
      <c r="AL1938" s="123"/>
      <c r="AM1938" s="123"/>
      <c r="AN1938" s="123"/>
      <c r="AO1938" s="123"/>
      <c r="AP1938" s="167"/>
    </row>
    <row r="1939" spans="16:42">
      <c r="P1939" s="123"/>
      <c r="Q1939" s="124"/>
      <c r="R1939" s="123"/>
      <c r="S1939" s="123"/>
      <c r="T1939" s="123"/>
      <c r="U1939" s="123"/>
      <c r="V1939" s="123"/>
      <c r="W1939" s="123"/>
      <c r="X1939" s="123"/>
      <c r="Y1939" s="125"/>
      <c r="Z1939" s="125"/>
      <c r="AA1939" s="123"/>
      <c r="AB1939" s="123"/>
      <c r="AC1939" s="123"/>
      <c r="AD1939" s="123"/>
      <c r="AE1939" s="123"/>
      <c r="AF1939" s="123"/>
      <c r="AG1939" s="123"/>
      <c r="AH1939" s="123"/>
      <c r="AI1939" s="123"/>
      <c r="AJ1939" s="123"/>
      <c r="AK1939" s="123"/>
      <c r="AL1939" s="123"/>
      <c r="AM1939" s="123"/>
      <c r="AN1939" s="123"/>
      <c r="AO1939" s="123"/>
      <c r="AP1939" s="167"/>
    </row>
    <row r="1940" spans="16:42">
      <c r="P1940" s="123"/>
      <c r="Q1940" s="124"/>
      <c r="R1940" s="123"/>
      <c r="S1940" s="123"/>
      <c r="T1940" s="123"/>
      <c r="U1940" s="123"/>
      <c r="V1940" s="123"/>
      <c r="W1940" s="123"/>
      <c r="X1940" s="123"/>
      <c r="Y1940" s="125"/>
      <c r="Z1940" s="125"/>
      <c r="AA1940" s="123"/>
      <c r="AB1940" s="123"/>
      <c r="AC1940" s="123"/>
      <c r="AD1940" s="123"/>
      <c r="AE1940" s="123"/>
      <c r="AF1940" s="123"/>
      <c r="AG1940" s="123"/>
      <c r="AH1940" s="123"/>
      <c r="AI1940" s="123"/>
      <c r="AJ1940" s="123"/>
      <c r="AK1940" s="123"/>
      <c r="AL1940" s="123"/>
      <c r="AM1940" s="123"/>
      <c r="AN1940" s="123"/>
      <c r="AO1940" s="123"/>
      <c r="AP1940" s="167"/>
    </row>
    <row r="1941" spans="16:42">
      <c r="P1941" s="123"/>
      <c r="Q1941" s="124"/>
      <c r="R1941" s="123"/>
      <c r="S1941" s="123"/>
      <c r="T1941" s="123"/>
      <c r="U1941" s="123"/>
      <c r="V1941" s="123"/>
      <c r="W1941" s="123"/>
      <c r="X1941" s="123"/>
      <c r="Y1941" s="125"/>
      <c r="Z1941" s="125"/>
      <c r="AA1941" s="123"/>
      <c r="AB1941" s="123"/>
      <c r="AC1941" s="123"/>
      <c r="AD1941" s="123"/>
      <c r="AE1941" s="123"/>
      <c r="AF1941" s="123"/>
      <c r="AG1941" s="123"/>
      <c r="AH1941" s="123"/>
      <c r="AI1941" s="123"/>
      <c r="AJ1941" s="123"/>
      <c r="AK1941" s="123"/>
      <c r="AL1941" s="123"/>
      <c r="AM1941" s="123"/>
      <c r="AN1941" s="123"/>
      <c r="AO1941" s="123"/>
      <c r="AP1941" s="167"/>
    </row>
    <row r="1942" spans="16:42">
      <c r="P1942" s="123"/>
      <c r="Q1942" s="124"/>
      <c r="R1942" s="123"/>
      <c r="S1942" s="123"/>
      <c r="T1942" s="123"/>
      <c r="U1942" s="123"/>
      <c r="V1942" s="123"/>
      <c r="W1942" s="123"/>
      <c r="X1942" s="123"/>
      <c r="Y1942" s="125"/>
      <c r="Z1942" s="125"/>
      <c r="AA1942" s="123"/>
      <c r="AB1942" s="123"/>
      <c r="AC1942" s="123"/>
      <c r="AD1942" s="123"/>
      <c r="AE1942" s="123"/>
      <c r="AF1942" s="123"/>
      <c r="AG1942" s="123"/>
      <c r="AH1942" s="123"/>
      <c r="AI1942" s="123"/>
      <c r="AJ1942" s="123"/>
      <c r="AK1942" s="123"/>
      <c r="AL1942" s="123"/>
      <c r="AM1942" s="123"/>
      <c r="AN1942" s="123"/>
      <c r="AO1942" s="123"/>
      <c r="AP1942" s="167"/>
    </row>
    <row r="1943" spans="16:42">
      <c r="P1943" s="123"/>
      <c r="Q1943" s="124"/>
      <c r="R1943" s="123"/>
      <c r="S1943" s="123"/>
      <c r="T1943" s="123"/>
      <c r="U1943" s="123"/>
      <c r="V1943" s="123"/>
      <c r="W1943" s="123"/>
      <c r="X1943" s="123"/>
      <c r="Y1943" s="125"/>
      <c r="Z1943" s="125"/>
      <c r="AA1943" s="123"/>
      <c r="AB1943" s="123"/>
      <c r="AC1943" s="123"/>
      <c r="AD1943" s="123"/>
      <c r="AE1943" s="123"/>
      <c r="AF1943" s="123"/>
      <c r="AG1943" s="123"/>
      <c r="AH1943" s="123"/>
      <c r="AI1943" s="123"/>
      <c r="AJ1943" s="123"/>
      <c r="AK1943" s="123"/>
      <c r="AL1943" s="123"/>
      <c r="AM1943" s="123"/>
      <c r="AN1943" s="123"/>
      <c r="AO1943" s="123"/>
      <c r="AP1943" s="167"/>
    </row>
    <row r="1944" spans="16:42">
      <c r="P1944" s="123"/>
      <c r="Q1944" s="124"/>
      <c r="R1944" s="123"/>
      <c r="S1944" s="123"/>
      <c r="T1944" s="123"/>
      <c r="U1944" s="123"/>
      <c r="V1944" s="123"/>
      <c r="W1944" s="123"/>
      <c r="X1944" s="123"/>
      <c r="Y1944" s="125"/>
      <c r="Z1944" s="125"/>
      <c r="AA1944" s="123"/>
      <c r="AB1944" s="123"/>
      <c r="AC1944" s="123"/>
      <c r="AD1944" s="123"/>
      <c r="AE1944" s="123"/>
      <c r="AF1944" s="123"/>
      <c r="AG1944" s="123"/>
      <c r="AH1944" s="123"/>
      <c r="AI1944" s="123"/>
      <c r="AJ1944" s="123"/>
      <c r="AK1944" s="123"/>
      <c r="AL1944" s="123"/>
      <c r="AM1944" s="123"/>
      <c r="AN1944" s="123"/>
      <c r="AO1944" s="123"/>
      <c r="AP1944" s="167"/>
    </row>
    <row r="1945" spans="16:42">
      <c r="P1945" s="123"/>
      <c r="Q1945" s="124"/>
      <c r="R1945" s="123"/>
      <c r="S1945" s="123"/>
      <c r="T1945" s="123"/>
      <c r="U1945" s="123"/>
      <c r="V1945" s="123"/>
      <c r="W1945" s="123"/>
      <c r="X1945" s="123"/>
      <c r="Y1945" s="125"/>
      <c r="Z1945" s="125"/>
      <c r="AA1945" s="123"/>
      <c r="AB1945" s="123"/>
      <c r="AC1945" s="123"/>
      <c r="AD1945" s="123"/>
      <c r="AE1945" s="123"/>
      <c r="AF1945" s="123"/>
      <c r="AG1945" s="123"/>
      <c r="AH1945" s="123"/>
      <c r="AI1945" s="123"/>
      <c r="AJ1945" s="123"/>
      <c r="AK1945" s="123"/>
      <c r="AL1945" s="123"/>
      <c r="AM1945" s="123"/>
      <c r="AN1945" s="123"/>
      <c r="AO1945" s="123"/>
      <c r="AP1945" s="167"/>
    </row>
    <row r="1946" spans="16:42">
      <c r="P1946" s="123"/>
      <c r="Q1946" s="124"/>
      <c r="R1946" s="123"/>
      <c r="S1946" s="123"/>
      <c r="T1946" s="123"/>
      <c r="U1946" s="123"/>
      <c r="V1946" s="123"/>
      <c r="W1946" s="123"/>
      <c r="X1946" s="123"/>
      <c r="Y1946" s="125"/>
      <c r="Z1946" s="125"/>
      <c r="AA1946" s="123"/>
      <c r="AB1946" s="123"/>
      <c r="AC1946" s="123"/>
      <c r="AD1946" s="123"/>
      <c r="AE1946" s="123"/>
      <c r="AF1946" s="123"/>
      <c r="AG1946" s="123"/>
      <c r="AH1946" s="123"/>
      <c r="AI1946" s="123"/>
      <c r="AJ1946" s="123"/>
      <c r="AK1946" s="123"/>
      <c r="AL1946" s="123"/>
      <c r="AM1946" s="123"/>
      <c r="AN1946" s="123"/>
      <c r="AO1946" s="123"/>
      <c r="AP1946" s="167"/>
    </row>
    <row r="1947" spans="16:42">
      <c r="P1947" s="123"/>
      <c r="Q1947" s="124"/>
      <c r="R1947" s="123"/>
      <c r="S1947" s="123"/>
      <c r="T1947" s="123"/>
      <c r="U1947" s="123"/>
      <c r="V1947" s="123"/>
      <c r="W1947" s="123"/>
      <c r="X1947" s="123"/>
      <c r="Y1947" s="125"/>
      <c r="Z1947" s="125"/>
      <c r="AA1947" s="123"/>
      <c r="AB1947" s="123"/>
      <c r="AC1947" s="123"/>
      <c r="AD1947" s="123"/>
      <c r="AE1947" s="123"/>
      <c r="AF1947" s="123"/>
      <c r="AG1947" s="123"/>
      <c r="AH1947" s="123"/>
      <c r="AI1947" s="123"/>
      <c r="AJ1947" s="123"/>
      <c r="AK1947" s="123"/>
      <c r="AL1947" s="123"/>
      <c r="AM1947" s="123"/>
      <c r="AN1947" s="123"/>
      <c r="AO1947" s="123"/>
      <c r="AP1947" s="167"/>
    </row>
    <row r="1948" spans="16:42">
      <c r="P1948" s="123"/>
      <c r="Q1948" s="124"/>
      <c r="R1948" s="123"/>
      <c r="S1948" s="123"/>
      <c r="T1948" s="123"/>
      <c r="U1948" s="123"/>
      <c r="V1948" s="123"/>
      <c r="W1948" s="123"/>
      <c r="X1948" s="123"/>
      <c r="Y1948" s="125"/>
      <c r="Z1948" s="125"/>
      <c r="AA1948" s="123"/>
      <c r="AB1948" s="123"/>
      <c r="AC1948" s="123"/>
      <c r="AD1948" s="123"/>
      <c r="AE1948" s="123"/>
      <c r="AF1948" s="123"/>
      <c r="AG1948" s="123"/>
      <c r="AH1948" s="123"/>
      <c r="AI1948" s="123"/>
      <c r="AJ1948" s="123"/>
      <c r="AK1948" s="123"/>
      <c r="AL1948" s="123"/>
      <c r="AM1948" s="123"/>
      <c r="AN1948" s="123"/>
      <c r="AO1948" s="123"/>
      <c r="AP1948" s="167"/>
    </row>
    <row r="1949" spans="16:42">
      <c r="P1949" s="123"/>
      <c r="Q1949" s="124"/>
      <c r="R1949" s="123"/>
      <c r="S1949" s="123"/>
      <c r="T1949" s="123"/>
      <c r="U1949" s="123"/>
      <c r="V1949" s="123"/>
      <c r="W1949" s="123"/>
      <c r="X1949" s="123"/>
      <c r="Y1949" s="125"/>
      <c r="Z1949" s="125"/>
      <c r="AA1949" s="123"/>
      <c r="AB1949" s="123"/>
      <c r="AC1949" s="123"/>
      <c r="AD1949" s="123"/>
      <c r="AE1949" s="123"/>
      <c r="AF1949" s="123"/>
      <c r="AG1949" s="123"/>
      <c r="AH1949" s="123"/>
      <c r="AI1949" s="123"/>
      <c r="AJ1949" s="123"/>
      <c r="AK1949" s="123"/>
      <c r="AL1949" s="123"/>
      <c r="AM1949" s="123"/>
      <c r="AN1949" s="123"/>
      <c r="AO1949" s="123"/>
      <c r="AP1949" s="167"/>
    </row>
    <row r="1950" spans="16:42">
      <c r="P1950" s="123"/>
      <c r="Q1950" s="124"/>
      <c r="R1950" s="123"/>
      <c r="S1950" s="123"/>
      <c r="T1950" s="123"/>
      <c r="U1950" s="123"/>
      <c r="V1950" s="123"/>
      <c r="W1950" s="123"/>
      <c r="X1950" s="123"/>
      <c r="Y1950" s="125"/>
      <c r="Z1950" s="125"/>
      <c r="AA1950" s="123"/>
      <c r="AB1950" s="123"/>
      <c r="AC1950" s="123"/>
      <c r="AD1950" s="123"/>
      <c r="AE1950" s="123"/>
      <c r="AF1950" s="123"/>
      <c r="AG1950" s="123"/>
      <c r="AH1950" s="123"/>
      <c r="AI1950" s="123"/>
      <c r="AJ1950" s="123"/>
      <c r="AK1950" s="123"/>
      <c r="AL1950" s="123"/>
      <c r="AM1950" s="123"/>
      <c r="AN1950" s="123"/>
      <c r="AO1950" s="123"/>
      <c r="AP1950" s="167"/>
    </row>
    <row r="1951" spans="16:42">
      <c r="P1951" s="123"/>
      <c r="Q1951" s="124"/>
      <c r="R1951" s="123"/>
      <c r="S1951" s="123"/>
      <c r="T1951" s="123"/>
      <c r="U1951" s="123"/>
      <c r="V1951" s="123"/>
      <c r="W1951" s="123"/>
      <c r="X1951" s="123"/>
      <c r="Y1951" s="125"/>
      <c r="Z1951" s="125"/>
      <c r="AA1951" s="123"/>
      <c r="AB1951" s="123"/>
      <c r="AC1951" s="123"/>
      <c r="AD1951" s="123"/>
      <c r="AE1951" s="123"/>
      <c r="AF1951" s="123"/>
      <c r="AG1951" s="123"/>
      <c r="AH1951" s="123"/>
      <c r="AI1951" s="123"/>
      <c r="AJ1951" s="123"/>
      <c r="AK1951" s="123"/>
      <c r="AL1951" s="123"/>
      <c r="AM1951" s="123"/>
      <c r="AN1951" s="123"/>
      <c r="AO1951" s="123"/>
      <c r="AP1951" s="167"/>
    </row>
    <row r="1952" spans="16:42">
      <c r="P1952" s="123"/>
      <c r="Q1952" s="124"/>
      <c r="R1952" s="123"/>
      <c r="S1952" s="123"/>
      <c r="T1952" s="123"/>
      <c r="U1952" s="123"/>
      <c r="V1952" s="123"/>
      <c r="W1952" s="123"/>
      <c r="X1952" s="123"/>
      <c r="Y1952" s="125"/>
      <c r="Z1952" s="125"/>
      <c r="AA1952" s="123"/>
      <c r="AB1952" s="123"/>
      <c r="AC1952" s="123"/>
      <c r="AD1952" s="123"/>
      <c r="AE1952" s="123"/>
      <c r="AF1952" s="123"/>
      <c r="AG1952" s="123"/>
      <c r="AH1952" s="123"/>
      <c r="AI1952" s="123"/>
      <c r="AJ1952" s="123"/>
      <c r="AK1952" s="123"/>
      <c r="AL1952" s="123"/>
      <c r="AM1952" s="123"/>
      <c r="AN1952" s="123"/>
      <c r="AO1952" s="123"/>
      <c r="AP1952" s="167"/>
    </row>
    <row r="1953" spans="16:42">
      <c r="P1953" s="123"/>
      <c r="Q1953" s="124"/>
      <c r="R1953" s="123"/>
      <c r="S1953" s="123"/>
      <c r="T1953" s="123"/>
      <c r="U1953" s="123"/>
      <c r="V1953" s="123"/>
      <c r="W1953" s="123"/>
      <c r="X1953" s="123"/>
      <c r="Y1953" s="125"/>
      <c r="Z1953" s="125"/>
      <c r="AA1953" s="123"/>
      <c r="AB1953" s="123"/>
      <c r="AC1953" s="123"/>
      <c r="AD1953" s="123"/>
      <c r="AE1953" s="123"/>
      <c r="AF1953" s="123"/>
      <c r="AG1953" s="123"/>
      <c r="AH1953" s="123"/>
      <c r="AI1953" s="123"/>
      <c r="AJ1953" s="123"/>
      <c r="AK1953" s="123"/>
      <c r="AL1953" s="123"/>
      <c r="AM1953" s="123"/>
      <c r="AN1953" s="123"/>
      <c r="AO1953" s="123"/>
      <c r="AP1953" s="167"/>
    </row>
    <row r="1954" spans="16:42">
      <c r="P1954" s="123"/>
      <c r="Q1954" s="124"/>
      <c r="R1954" s="123"/>
      <c r="S1954" s="123"/>
      <c r="T1954" s="123"/>
      <c r="U1954" s="123"/>
      <c r="V1954" s="123"/>
      <c r="W1954" s="123"/>
      <c r="X1954" s="123"/>
      <c r="Y1954" s="125"/>
      <c r="Z1954" s="125"/>
      <c r="AA1954" s="123"/>
      <c r="AB1954" s="123"/>
      <c r="AC1954" s="123"/>
      <c r="AD1954" s="123"/>
      <c r="AE1954" s="123"/>
      <c r="AF1954" s="123"/>
      <c r="AG1954" s="123"/>
      <c r="AH1954" s="123"/>
      <c r="AI1954" s="123"/>
      <c r="AJ1954" s="123"/>
      <c r="AK1954" s="123"/>
      <c r="AL1954" s="123"/>
      <c r="AM1954" s="123"/>
      <c r="AN1954" s="123"/>
      <c r="AO1954" s="123"/>
      <c r="AP1954" s="167"/>
    </row>
    <row r="1955" spans="16:42">
      <c r="P1955" s="123"/>
      <c r="Q1955" s="124"/>
      <c r="R1955" s="123"/>
      <c r="S1955" s="123"/>
      <c r="T1955" s="123"/>
      <c r="U1955" s="123"/>
      <c r="V1955" s="123"/>
      <c r="W1955" s="123"/>
      <c r="X1955" s="123"/>
      <c r="Y1955" s="125"/>
      <c r="Z1955" s="125"/>
      <c r="AA1955" s="123"/>
      <c r="AB1955" s="123"/>
      <c r="AC1955" s="123"/>
      <c r="AD1955" s="123"/>
      <c r="AE1955" s="123"/>
      <c r="AF1955" s="123"/>
      <c r="AG1955" s="123"/>
      <c r="AH1955" s="123"/>
      <c r="AI1955" s="123"/>
      <c r="AJ1955" s="123"/>
      <c r="AK1955" s="123"/>
      <c r="AL1955" s="123"/>
      <c r="AM1955" s="123"/>
      <c r="AN1955" s="123"/>
      <c r="AO1955" s="123"/>
      <c r="AP1955" s="167"/>
    </row>
    <row r="1956" spans="16:42">
      <c r="P1956" s="123"/>
      <c r="Q1956" s="124"/>
      <c r="R1956" s="123"/>
      <c r="S1956" s="123"/>
      <c r="T1956" s="123"/>
      <c r="U1956" s="123"/>
      <c r="V1956" s="123"/>
      <c r="W1956" s="123"/>
      <c r="X1956" s="123"/>
      <c r="Y1956" s="125"/>
      <c r="Z1956" s="125"/>
      <c r="AA1956" s="123"/>
      <c r="AB1956" s="123"/>
      <c r="AC1956" s="123"/>
      <c r="AD1956" s="123"/>
      <c r="AE1956" s="123"/>
      <c r="AF1956" s="123"/>
      <c r="AG1956" s="123"/>
      <c r="AH1956" s="123"/>
      <c r="AI1956" s="123"/>
      <c r="AJ1956" s="123"/>
      <c r="AK1956" s="123"/>
      <c r="AL1956" s="123"/>
      <c r="AM1956" s="123"/>
      <c r="AN1956" s="123"/>
      <c r="AO1956" s="123"/>
      <c r="AP1956" s="167"/>
    </row>
    <row r="1957" spans="16:42">
      <c r="P1957" s="123"/>
      <c r="Q1957" s="124"/>
      <c r="R1957" s="123"/>
      <c r="S1957" s="123"/>
      <c r="T1957" s="123"/>
      <c r="U1957" s="123"/>
      <c r="V1957" s="123"/>
      <c r="W1957" s="123"/>
      <c r="X1957" s="123"/>
      <c r="Y1957" s="125"/>
      <c r="Z1957" s="125"/>
      <c r="AA1957" s="123"/>
      <c r="AB1957" s="123"/>
      <c r="AC1957" s="123"/>
      <c r="AD1957" s="123"/>
      <c r="AE1957" s="123"/>
      <c r="AF1957" s="123"/>
      <c r="AG1957" s="123"/>
      <c r="AH1957" s="123"/>
      <c r="AI1957" s="123"/>
      <c r="AJ1957" s="123"/>
      <c r="AK1957" s="123"/>
      <c r="AL1957" s="123"/>
      <c r="AM1957" s="123"/>
      <c r="AN1957" s="123"/>
      <c r="AO1957" s="123"/>
      <c r="AP1957" s="167"/>
    </row>
    <row r="1958" spans="16:42">
      <c r="P1958" s="123"/>
      <c r="Q1958" s="124"/>
      <c r="R1958" s="123"/>
      <c r="S1958" s="123"/>
      <c r="T1958" s="123"/>
      <c r="U1958" s="123"/>
      <c r="V1958" s="123"/>
      <c r="W1958" s="123"/>
      <c r="X1958" s="123"/>
      <c r="Y1958" s="125"/>
      <c r="Z1958" s="125"/>
      <c r="AA1958" s="123"/>
      <c r="AB1958" s="123"/>
      <c r="AC1958" s="123"/>
      <c r="AD1958" s="123"/>
      <c r="AE1958" s="123"/>
      <c r="AF1958" s="123"/>
      <c r="AG1958" s="123"/>
      <c r="AH1958" s="123"/>
      <c r="AI1958" s="123"/>
      <c r="AJ1958" s="123"/>
      <c r="AK1958" s="123"/>
      <c r="AL1958" s="123"/>
      <c r="AM1958" s="123"/>
      <c r="AN1958" s="123"/>
      <c r="AO1958" s="123"/>
      <c r="AP1958" s="167"/>
    </row>
    <row r="1959" spans="16:42">
      <c r="P1959" s="123"/>
      <c r="Q1959" s="124"/>
      <c r="R1959" s="123"/>
      <c r="S1959" s="123"/>
      <c r="T1959" s="123"/>
      <c r="U1959" s="123"/>
      <c r="V1959" s="123"/>
      <c r="W1959" s="123"/>
      <c r="X1959" s="123"/>
      <c r="Y1959" s="125"/>
      <c r="Z1959" s="125"/>
      <c r="AA1959" s="123"/>
      <c r="AB1959" s="123"/>
      <c r="AC1959" s="123"/>
      <c r="AD1959" s="123"/>
      <c r="AE1959" s="123"/>
      <c r="AF1959" s="123"/>
      <c r="AG1959" s="123"/>
      <c r="AH1959" s="123"/>
      <c r="AI1959" s="123"/>
      <c r="AJ1959" s="123"/>
      <c r="AK1959" s="123"/>
      <c r="AL1959" s="123"/>
      <c r="AM1959" s="123"/>
      <c r="AN1959" s="123"/>
      <c r="AO1959" s="123"/>
      <c r="AP1959" s="167"/>
    </row>
    <row r="1960" spans="16:42">
      <c r="P1960" s="123"/>
      <c r="Q1960" s="124"/>
      <c r="R1960" s="123"/>
      <c r="S1960" s="123"/>
      <c r="T1960" s="123"/>
      <c r="U1960" s="123"/>
      <c r="V1960" s="123"/>
      <c r="W1960" s="123"/>
      <c r="X1960" s="123"/>
      <c r="Y1960" s="125"/>
      <c r="Z1960" s="125"/>
      <c r="AA1960" s="123"/>
      <c r="AB1960" s="123"/>
      <c r="AC1960" s="123"/>
      <c r="AD1960" s="123"/>
      <c r="AE1960" s="123"/>
      <c r="AF1960" s="123"/>
      <c r="AG1960" s="123"/>
      <c r="AH1960" s="123"/>
      <c r="AI1960" s="123"/>
      <c r="AJ1960" s="123"/>
      <c r="AK1960" s="123"/>
      <c r="AL1960" s="123"/>
      <c r="AM1960" s="123"/>
      <c r="AN1960" s="123"/>
      <c r="AO1960" s="123"/>
      <c r="AP1960" s="167"/>
    </row>
    <row r="1961" spans="16:42">
      <c r="P1961" s="123"/>
      <c r="Q1961" s="124"/>
      <c r="R1961" s="123"/>
      <c r="S1961" s="123"/>
      <c r="T1961" s="123"/>
      <c r="U1961" s="123"/>
      <c r="V1961" s="123"/>
      <c r="W1961" s="123"/>
      <c r="X1961" s="123"/>
      <c r="Y1961" s="125"/>
      <c r="Z1961" s="125"/>
      <c r="AA1961" s="123"/>
      <c r="AB1961" s="123"/>
      <c r="AC1961" s="123"/>
      <c r="AD1961" s="123"/>
      <c r="AE1961" s="123"/>
      <c r="AF1961" s="123"/>
      <c r="AG1961" s="123"/>
      <c r="AH1961" s="123"/>
      <c r="AI1961" s="123"/>
      <c r="AJ1961" s="123"/>
      <c r="AK1961" s="123"/>
      <c r="AL1961" s="123"/>
      <c r="AM1961" s="123"/>
      <c r="AN1961" s="123"/>
      <c r="AO1961" s="123"/>
      <c r="AP1961" s="167"/>
    </row>
    <row r="1962" spans="16:42">
      <c r="P1962" s="123"/>
      <c r="Q1962" s="124"/>
      <c r="R1962" s="123"/>
      <c r="S1962" s="123"/>
      <c r="T1962" s="123"/>
      <c r="U1962" s="123"/>
      <c r="V1962" s="123"/>
      <c r="W1962" s="123"/>
      <c r="X1962" s="123"/>
      <c r="Y1962" s="125"/>
      <c r="Z1962" s="125"/>
      <c r="AA1962" s="123"/>
      <c r="AB1962" s="123"/>
      <c r="AC1962" s="123"/>
      <c r="AD1962" s="123"/>
      <c r="AE1962" s="123"/>
      <c r="AF1962" s="123"/>
      <c r="AG1962" s="123"/>
      <c r="AH1962" s="123"/>
      <c r="AI1962" s="123"/>
      <c r="AJ1962" s="123"/>
      <c r="AK1962" s="123"/>
      <c r="AL1962" s="123"/>
      <c r="AM1962" s="123"/>
      <c r="AN1962" s="123"/>
      <c r="AO1962" s="123"/>
      <c r="AP1962" s="167"/>
    </row>
    <row r="1963" spans="16:42">
      <c r="P1963" s="123"/>
      <c r="Q1963" s="124"/>
      <c r="R1963" s="123"/>
      <c r="S1963" s="123"/>
      <c r="T1963" s="123"/>
      <c r="U1963" s="123"/>
      <c r="V1963" s="123"/>
      <c r="W1963" s="123"/>
      <c r="X1963" s="123"/>
      <c r="Y1963" s="125"/>
      <c r="Z1963" s="125"/>
      <c r="AA1963" s="123"/>
      <c r="AB1963" s="123"/>
      <c r="AC1963" s="123"/>
      <c r="AD1963" s="123"/>
      <c r="AE1963" s="123"/>
      <c r="AF1963" s="123"/>
      <c r="AG1963" s="123"/>
      <c r="AH1963" s="123"/>
      <c r="AI1963" s="123"/>
      <c r="AJ1963" s="123"/>
      <c r="AK1963" s="123"/>
      <c r="AL1963" s="123"/>
      <c r="AM1963" s="123"/>
      <c r="AN1963" s="123"/>
      <c r="AO1963" s="123"/>
      <c r="AP1963" s="167"/>
    </row>
    <row r="1964" spans="16:42">
      <c r="P1964" s="123"/>
      <c r="Q1964" s="124"/>
      <c r="R1964" s="123"/>
      <c r="S1964" s="123"/>
      <c r="T1964" s="123"/>
      <c r="U1964" s="123"/>
      <c r="V1964" s="123"/>
      <c r="W1964" s="123"/>
      <c r="X1964" s="123"/>
      <c r="Y1964" s="125"/>
      <c r="Z1964" s="125"/>
      <c r="AA1964" s="123"/>
      <c r="AB1964" s="123"/>
      <c r="AC1964" s="123"/>
      <c r="AD1964" s="123"/>
      <c r="AE1964" s="123"/>
      <c r="AF1964" s="123"/>
      <c r="AG1964" s="123"/>
      <c r="AH1964" s="123"/>
      <c r="AI1964" s="123"/>
      <c r="AJ1964" s="123"/>
      <c r="AK1964" s="123"/>
      <c r="AL1964" s="123"/>
      <c r="AM1964" s="123"/>
      <c r="AN1964" s="123"/>
      <c r="AO1964" s="123"/>
      <c r="AP1964" s="167"/>
    </row>
    <row r="1965" spans="16:42">
      <c r="P1965" s="123"/>
      <c r="Q1965" s="124"/>
      <c r="R1965" s="123"/>
      <c r="S1965" s="123"/>
      <c r="T1965" s="123"/>
      <c r="U1965" s="123"/>
      <c r="V1965" s="123"/>
      <c r="W1965" s="123"/>
      <c r="X1965" s="123"/>
      <c r="Y1965" s="125"/>
      <c r="Z1965" s="125"/>
      <c r="AA1965" s="123"/>
      <c r="AB1965" s="123"/>
      <c r="AC1965" s="123"/>
      <c r="AD1965" s="123"/>
      <c r="AE1965" s="123"/>
      <c r="AF1965" s="123"/>
      <c r="AG1965" s="123"/>
      <c r="AH1965" s="123"/>
      <c r="AI1965" s="123"/>
      <c r="AJ1965" s="123"/>
      <c r="AK1965" s="123"/>
      <c r="AL1965" s="123"/>
      <c r="AM1965" s="123"/>
      <c r="AN1965" s="123"/>
      <c r="AO1965" s="123"/>
      <c r="AP1965" s="167"/>
    </row>
    <row r="1966" spans="16:42">
      <c r="P1966" s="123"/>
      <c r="Q1966" s="124"/>
      <c r="R1966" s="123"/>
      <c r="S1966" s="123"/>
      <c r="T1966" s="123"/>
      <c r="U1966" s="123"/>
      <c r="V1966" s="123"/>
      <c r="W1966" s="123"/>
      <c r="X1966" s="123"/>
      <c r="Y1966" s="125"/>
      <c r="Z1966" s="125"/>
      <c r="AA1966" s="123"/>
      <c r="AB1966" s="123"/>
      <c r="AC1966" s="123"/>
      <c r="AD1966" s="123"/>
      <c r="AE1966" s="123"/>
      <c r="AF1966" s="123"/>
      <c r="AG1966" s="123"/>
      <c r="AH1966" s="123"/>
      <c r="AI1966" s="123"/>
      <c r="AJ1966" s="123"/>
      <c r="AK1966" s="123"/>
      <c r="AL1966" s="123"/>
      <c r="AM1966" s="123"/>
      <c r="AN1966" s="123"/>
      <c r="AO1966" s="123"/>
      <c r="AP1966" s="167"/>
    </row>
    <row r="1967" spans="16:42">
      <c r="P1967" s="123"/>
      <c r="Q1967" s="124"/>
      <c r="R1967" s="123"/>
      <c r="S1967" s="123"/>
      <c r="T1967" s="123"/>
      <c r="U1967" s="123"/>
      <c r="V1967" s="123"/>
      <c r="W1967" s="123"/>
      <c r="X1967" s="123"/>
      <c r="Y1967" s="125"/>
      <c r="Z1967" s="125"/>
      <c r="AA1967" s="123"/>
      <c r="AB1967" s="123"/>
      <c r="AC1967" s="123"/>
      <c r="AD1967" s="123"/>
      <c r="AE1967" s="123"/>
      <c r="AF1967" s="123"/>
      <c r="AG1967" s="123"/>
      <c r="AH1967" s="123"/>
      <c r="AI1967" s="123"/>
      <c r="AJ1967" s="123"/>
      <c r="AK1967" s="123"/>
      <c r="AL1967" s="123"/>
      <c r="AM1967" s="123"/>
      <c r="AN1967" s="123"/>
      <c r="AO1967" s="123"/>
      <c r="AP1967" s="167"/>
    </row>
    <row r="1968" spans="16:42">
      <c r="P1968" s="123"/>
      <c r="Q1968" s="124"/>
      <c r="R1968" s="123"/>
      <c r="S1968" s="123"/>
      <c r="T1968" s="123"/>
      <c r="U1968" s="123"/>
      <c r="V1968" s="123"/>
      <c r="W1968" s="123"/>
      <c r="X1968" s="123"/>
      <c r="Y1968" s="125"/>
      <c r="Z1968" s="125"/>
      <c r="AA1968" s="123"/>
      <c r="AB1968" s="123"/>
      <c r="AC1968" s="123"/>
      <c r="AD1968" s="123"/>
      <c r="AE1968" s="123"/>
      <c r="AF1968" s="123"/>
      <c r="AG1968" s="123"/>
      <c r="AH1968" s="123"/>
      <c r="AI1968" s="123"/>
      <c r="AJ1968" s="123"/>
      <c r="AK1968" s="123"/>
      <c r="AL1968" s="123"/>
      <c r="AM1968" s="123"/>
      <c r="AN1968" s="123"/>
      <c r="AO1968" s="123"/>
      <c r="AP1968" s="167"/>
    </row>
    <row r="1969" spans="16:42">
      <c r="P1969" s="123"/>
      <c r="Q1969" s="124"/>
      <c r="R1969" s="123"/>
      <c r="S1969" s="123"/>
      <c r="T1969" s="123"/>
      <c r="U1969" s="123"/>
      <c r="V1969" s="123"/>
      <c r="W1969" s="123"/>
      <c r="X1969" s="123"/>
      <c r="Y1969" s="125"/>
      <c r="Z1969" s="125"/>
      <c r="AA1969" s="123"/>
      <c r="AB1969" s="123"/>
      <c r="AC1969" s="123"/>
      <c r="AD1969" s="123"/>
      <c r="AE1969" s="123"/>
      <c r="AF1969" s="123"/>
      <c r="AG1969" s="123"/>
      <c r="AH1969" s="123"/>
      <c r="AI1969" s="123"/>
      <c r="AJ1969" s="123"/>
      <c r="AK1969" s="123"/>
      <c r="AL1969" s="123"/>
      <c r="AM1969" s="123"/>
      <c r="AN1969" s="123"/>
      <c r="AO1969" s="123"/>
      <c r="AP1969" s="167"/>
    </row>
    <row r="1970" spans="16:42">
      <c r="P1970" s="123"/>
      <c r="Q1970" s="124"/>
      <c r="R1970" s="123"/>
      <c r="S1970" s="123"/>
      <c r="T1970" s="123"/>
      <c r="U1970" s="123"/>
      <c r="V1970" s="123"/>
      <c r="W1970" s="123"/>
      <c r="X1970" s="123"/>
      <c r="Y1970" s="125"/>
      <c r="Z1970" s="125"/>
      <c r="AA1970" s="123"/>
      <c r="AB1970" s="123"/>
      <c r="AC1970" s="123"/>
      <c r="AD1970" s="123"/>
      <c r="AE1970" s="123"/>
      <c r="AF1970" s="123"/>
      <c r="AG1970" s="123"/>
      <c r="AH1970" s="123"/>
      <c r="AI1970" s="123"/>
      <c r="AJ1970" s="123"/>
      <c r="AK1970" s="123"/>
      <c r="AL1970" s="123"/>
      <c r="AM1970" s="123"/>
      <c r="AN1970" s="123"/>
      <c r="AO1970" s="123"/>
      <c r="AP1970" s="167"/>
    </row>
    <row r="1971" spans="16:42">
      <c r="P1971" s="123"/>
      <c r="Q1971" s="124"/>
      <c r="R1971" s="123"/>
      <c r="S1971" s="123"/>
      <c r="T1971" s="123"/>
      <c r="U1971" s="123"/>
      <c r="V1971" s="123"/>
      <c r="W1971" s="123"/>
      <c r="X1971" s="123"/>
      <c r="Y1971" s="125"/>
      <c r="Z1971" s="125"/>
      <c r="AA1971" s="123"/>
      <c r="AB1971" s="123"/>
      <c r="AC1971" s="123"/>
      <c r="AD1971" s="123"/>
      <c r="AE1971" s="123"/>
      <c r="AF1971" s="123"/>
      <c r="AG1971" s="123"/>
      <c r="AH1971" s="123"/>
      <c r="AI1971" s="123"/>
      <c r="AJ1971" s="123"/>
      <c r="AK1971" s="123"/>
      <c r="AL1971" s="123"/>
      <c r="AM1971" s="123"/>
      <c r="AN1971" s="123"/>
      <c r="AO1971" s="123"/>
      <c r="AP1971" s="167"/>
    </row>
    <row r="1972" spans="16:42">
      <c r="P1972" s="123"/>
      <c r="Q1972" s="124"/>
      <c r="R1972" s="123"/>
      <c r="S1972" s="123"/>
      <c r="T1972" s="123"/>
      <c r="U1972" s="123"/>
      <c r="V1972" s="123"/>
      <c r="W1972" s="123"/>
      <c r="X1972" s="123"/>
      <c r="Y1972" s="125"/>
      <c r="Z1972" s="125"/>
      <c r="AA1972" s="123"/>
      <c r="AB1972" s="123"/>
      <c r="AC1972" s="123"/>
      <c r="AD1972" s="123"/>
      <c r="AE1972" s="123"/>
      <c r="AF1972" s="123"/>
      <c r="AG1972" s="123"/>
      <c r="AH1972" s="123"/>
      <c r="AI1972" s="123"/>
      <c r="AJ1972" s="123"/>
      <c r="AK1972" s="123"/>
      <c r="AL1972" s="123"/>
      <c r="AM1972" s="123"/>
      <c r="AN1972" s="123"/>
      <c r="AO1972" s="123"/>
      <c r="AP1972" s="167"/>
    </row>
    <row r="1973" spans="16:42">
      <c r="P1973" s="123"/>
      <c r="Q1973" s="124"/>
      <c r="R1973" s="123"/>
      <c r="S1973" s="123"/>
      <c r="T1973" s="123"/>
      <c r="U1973" s="123"/>
      <c r="V1973" s="123"/>
      <c r="W1973" s="123"/>
      <c r="X1973" s="123"/>
      <c r="Y1973" s="125"/>
      <c r="Z1973" s="125"/>
      <c r="AA1973" s="123"/>
      <c r="AB1973" s="123"/>
      <c r="AC1973" s="123"/>
      <c r="AD1973" s="123"/>
      <c r="AE1973" s="123"/>
      <c r="AF1973" s="123"/>
      <c r="AG1973" s="123"/>
      <c r="AH1973" s="123"/>
      <c r="AI1973" s="123"/>
      <c r="AJ1973" s="123"/>
      <c r="AK1973" s="123"/>
      <c r="AL1973" s="123"/>
      <c r="AM1973" s="123"/>
      <c r="AN1973" s="123"/>
      <c r="AO1973" s="123"/>
      <c r="AP1973" s="167"/>
    </row>
    <row r="1974" spans="16:42">
      <c r="P1974" s="123"/>
      <c r="Q1974" s="124"/>
      <c r="R1974" s="123"/>
      <c r="S1974" s="123"/>
      <c r="T1974" s="123"/>
      <c r="U1974" s="123"/>
      <c r="V1974" s="123"/>
      <c r="W1974" s="123"/>
      <c r="X1974" s="123"/>
      <c r="Y1974" s="125"/>
      <c r="Z1974" s="125"/>
      <c r="AA1974" s="123"/>
      <c r="AB1974" s="123"/>
      <c r="AC1974" s="123"/>
      <c r="AD1974" s="123"/>
      <c r="AE1974" s="123"/>
      <c r="AF1974" s="123"/>
      <c r="AG1974" s="123"/>
      <c r="AH1974" s="123"/>
      <c r="AI1974" s="123"/>
      <c r="AJ1974" s="123"/>
      <c r="AK1974" s="123"/>
      <c r="AL1974" s="123"/>
      <c r="AM1974" s="123"/>
      <c r="AN1974" s="123"/>
      <c r="AO1974" s="123"/>
      <c r="AP1974" s="167"/>
    </row>
    <row r="1975" spans="16:42">
      <c r="P1975" s="123"/>
      <c r="Q1975" s="124"/>
      <c r="R1975" s="123"/>
      <c r="S1975" s="123"/>
      <c r="T1975" s="123"/>
      <c r="U1975" s="123"/>
      <c r="V1975" s="123"/>
      <c r="W1975" s="123"/>
      <c r="X1975" s="123"/>
      <c r="Y1975" s="125"/>
      <c r="Z1975" s="125"/>
      <c r="AA1975" s="123"/>
      <c r="AB1975" s="123"/>
      <c r="AC1975" s="123"/>
      <c r="AD1975" s="123"/>
      <c r="AE1975" s="123"/>
      <c r="AF1975" s="123"/>
      <c r="AG1975" s="123"/>
      <c r="AH1975" s="123"/>
      <c r="AI1975" s="123"/>
      <c r="AJ1975" s="123"/>
      <c r="AK1975" s="123"/>
      <c r="AL1975" s="123"/>
      <c r="AM1975" s="123"/>
      <c r="AN1975" s="123"/>
      <c r="AO1975" s="123"/>
      <c r="AP1975" s="167"/>
    </row>
    <row r="1976" spans="16:42">
      <c r="P1976" s="123"/>
      <c r="Q1976" s="124"/>
      <c r="R1976" s="123"/>
      <c r="S1976" s="123"/>
      <c r="T1976" s="123"/>
      <c r="U1976" s="123"/>
      <c r="V1976" s="123"/>
      <c r="W1976" s="123"/>
      <c r="X1976" s="123"/>
      <c r="Y1976" s="125"/>
      <c r="Z1976" s="125"/>
      <c r="AA1976" s="123"/>
      <c r="AB1976" s="123"/>
      <c r="AC1976" s="123"/>
      <c r="AD1976" s="123"/>
      <c r="AE1976" s="123"/>
      <c r="AF1976" s="123"/>
      <c r="AG1976" s="123"/>
      <c r="AH1976" s="123"/>
      <c r="AI1976" s="123"/>
      <c r="AJ1976" s="123"/>
      <c r="AK1976" s="123"/>
      <c r="AL1976" s="123"/>
      <c r="AM1976" s="123"/>
      <c r="AN1976" s="123"/>
      <c r="AO1976" s="123"/>
      <c r="AP1976" s="167"/>
    </row>
    <row r="1977" spans="16:42">
      <c r="P1977" s="123"/>
      <c r="Q1977" s="124"/>
      <c r="R1977" s="123"/>
      <c r="S1977" s="123"/>
      <c r="T1977" s="123"/>
      <c r="U1977" s="123"/>
      <c r="V1977" s="123"/>
      <c r="W1977" s="123"/>
      <c r="X1977" s="123"/>
      <c r="Y1977" s="125"/>
      <c r="Z1977" s="125"/>
      <c r="AA1977" s="123"/>
      <c r="AB1977" s="123"/>
      <c r="AC1977" s="123"/>
      <c r="AD1977" s="123"/>
      <c r="AE1977" s="123"/>
      <c r="AF1977" s="123"/>
      <c r="AG1977" s="123"/>
      <c r="AH1977" s="123"/>
      <c r="AI1977" s="123"/>
      <c r="AJ1977" s="123"/>
      <c r="AK1977" s="123"/>
      <c r="AL1977" s="123"/>
      <c r="AM1977" s="123"/>
      <c r="AN1977" s="123"/>
      <c r="AO1977" s="123"/>
      <c r="AP1977" s="167"/>
    </row>
    <row r="1978" spans="16:42">
      <c r="P1978" s="123"/>
      <c r="Q1978" s="124"/>
      <c r="R1978" s="123"/>
      <c r="S1978" s="123"/>
      <c r="T1978" s="123"/>
      <c r="U1978" s="123"/>
      <c r="V1978" s="123"/>
      <c r="W1978" s="123"/>
      <c r="X1978" s="123"/>
      <c r="Y1978" s="125"/>
      <c r="Z1978" s="125"/>
      <c r="AA1978" s="123"/>
      <c r="AB1978" s="123"/>
      <c r="AC1978" s="123"/>
      <c r="AD1978" s="123"/>
      <c r="AE1978" s="123"/>
      <c r="AF1978" s="123"/>
      <c r="AG1978" s="123"/>
      <c r="AH1978" s="123"/>
      <c r="AI1978" s="123"/>
      <c r="AJ1978" s="123"/>
      <c r="AK1978" s="123"/>
      <c r="AL1978" s="123"/>
      <c r="AM1978" s="123"/>
      <c r="AN1978" s="123"/>
      <c r="AO1978" s="123"/>
      <c r="AP1978" s="167"/>
    </row>
    <row r="1979" spans="16:42">
      <c r="P1979" s="123"/>
      <c r="Q1979" s="124"/>
      <c r="R1979" s="123"/>
      <c r="S1979" s="123"/>
      <c r="T1979" s="123"/>
      <c r="U1979" s="123"/>
      <c r="V1979" s="123"/>
      <c r="W1979" s="123"/>
      <c r="X1979" s="123"/>
      <c r="Y1979" s="125"/>
      <c r="Z1979" s="125"/>
      <c r="AA1979" s="123"/>
      <c r="AB1979" s="123"/>
      <c r="AC1979" s="123"/>
      <c r="AD1979" s="123"/>
      <c r="AE1979" s="123"/>
      <c r="AF1979" s="123"/>
      <c r="AG1979" s="123"/>
      <c r="AH1979" s="123"/>
      <c r="AI1979" s="123"/>
      <c r="AJ1979" s="123"/>
      <c r="AK1979" s="123"/>
      <c r="AL1979" s="123"/>
      <c r="AM1979" s="123"/>
      <c r="AN1979" s="123"/>
      <c r="AO1979" s="123"/>
      <c r="AP1979" s="167"/>
    </row>
    <row r="1980" spans="16:42">
      <c r="P1980" s="123"/>
      <c r="Q1980" s="124"/>
      <c r="R1980" s="123"/>
      <c r="S1980" s="123"/>
      <c r="T1980" s="123"/>
      <c r="U1980" s="123"/>
      <c r="V1980" s="123"/>
      <c r="W1980" s="123"/>
      <c r="X1980" s="123"/>
      <c r="Y1980" s="125"/>
      <c r="Z1980" s="125"/>
      <c r="AA1980" s="123"/>
      <c r="AB1980" s="123"/>
      <c r="AC1980" s="123"/>
      <c r="AD1980" s="123"/>
      <c r="AE1980" s="123"/>
      <c r="AF1980" s="123"/>
      <c r="AG1980" s="123"/>
      <c r="AH1980" s="123"/>
      <c r="AI1980" s="123"/>
      <c r="AJ1980" s="123"/>
      <c r="AK1980" s="123"/>
      <c r="AL1980" s="123"/>
      <c r="AM1980" s="123"/>
      <c r="AN1980" s="123"/>
      <c r="AO1980" s="123"/>
      <c r="AP1980" s="167"/>
    </row>
    <row r="1981" spans="16:42">
      <c r="P1981" s="123"/>
      <c r="Q1981" s="124"/>
      <c r="R1981" s="123"/>
      <c r="S1981" s="123"/>
      <c r="T1981" s="123"/>
      <c r="U1981" s="123"/>
      <c r="V1981" s="123"/>
      <c r="W1981" s="123"/>
      <c r="X1981" s="123"/>
      <c r="Y1981" s="125"/>
      <c r="Z1981" s="125"/>
      <c r="AA1981" s="123"/>
      <c r="AB1981" s="123"/>
      <c r="AC1981" s="123"/>
      <c r="AD1981" s="123"/>
      <c r="AE1981" s="123"/>
      <c r="AF1981" s="123"/>
      <c r="AG1981" s="123"/>
      <c r="AH1981" s="123"/>
      <c r="AI1981" s="123"/>
      <c r="AJ1981" s="123"/>
      <c r="AK1981" s="123"/>
      <c r="AL1981" s="123"/>
      <c r="AM1981" s="123"/>
      <c r="AN1981" s="123"/>
      <c r="AO1981" s="123"/>
      <c r="AP1981" s="167"/>
    </row>
    <row r="1982" spans="16:42">
      <c r="P1982" s="123"/>
      <c r="Q1982" s="124"/>
      <c r="R1982" s="123"/>
      <c r="S1982" s="123"/>
      <c r="T1982" s="123"/>
      <c r="U1982" s="123"/>
      <c r="V1982" s="123"/>
      <c r="W1982" s="123"/>
      <c r="X1982" s="123"/>
      <c r="Y1982" s="125"/>
      <c r="Z1982" s="125"/>
      <c r="AA1982" s="123"/>
      <c r="AB1982" s="123"/>
      <c r="AC1982" s="123"/>
      <c r="AD1982" s="123"/>
      <c r="AE1982" s="123"/>
      <c r="AF1982" s="123"/>
      <c r="AG1982" s="123"/>
      <c r="AH1982" s="123"/>
      <c r="AI1982" s="123"/>
      <c r="AJ1982" s="123"/>
      <c r="AK1982" s="123"/>
      <c r="AL1982" s="123"/>
      <c r="AM1982" s="123"/>
      <c r="AN1982" s="123"/>
      <c r="AO1982" s="123"/>
      <c r="AP1982" s="167"/>
    </row>
    <row r="1983" spans="16:42">
      <c r="P1983" s="123"/>
      <c r="Q1983" s="124"/>
      <c r="R1983" s="123"/>
      <c r="S1983" s="123"/>
      <c r="T1983" s="123"/>
      <c r="U1983" s="123"/>
      <c r="V1983" s="123"/>
      <c r="W1983" s="123"/>
      <c r="X1983" s="123"/>
      <c r="Y1983" s="125"/>
      <c r="Z1983" s="125"/>
      <c r="AA1983" s="123"/>
      <c r="AB1983" s="123"/>
      <c r="AC1983" s="123"/>
      <c r="AD1983" s="123"/>
      <c r="AE1983" s="123"/>
      <c r="AF1983" s="123"/>
      <c r="AG1983" s="123"/>
      <c r="AH1983" s="123"/>
      <c r="AI1983" s="123"/>
      <c r="AJ1983" s="123"/>
      <c r="AK1983" s="123"/>
      <c r="AL1983" s="123"/>
      <c r="AM1983" s="123"/>
      <c r="AN1983" s="123"/>
      <c r="AO1983" s="123"/>
      <c r="AP1983" s="167"/>
    </row>
    <row r="1984" spans="16:42">
      <c r="P1984" s="123"/>
      <c r="Q1984" s="124"/>
      <c r="R1984" s="123"/>
      <c r="S1984" s="123"/>
      <c r="T1984" s="123"/>
      <c r="U1984" s="123"/>
      <c r="V1984" s="123"/>
      <c r="W1984" s="123"/>
      <c r="X1984" s="123"/>
      <c r="Y1984" s="125"/>
      <c r="Z1984" s="125"/>
      <c r="AA1984" s="123"/>
      <c r="AB1984" s="123"/>
      <c r="AC1984" s="123"/>
      <c r="AD1984" s="123"/>
      <c r="AE1984" s="123"/>
      <c r="AF1984" s="123"/>
      <c r="AG1984" s="123"/>
      <c r="AH1984" s="123"/>
      <c r="AI1984" s="123"/>
      <c r="AJ1984" s="123"/>
      <c r="AK1984" s="123"/>
      <c r="AL1984" s="123"/>
      <c r="AM1984" s="123"/>
      <c r="AN1984" s="123"/>
      <c r="AO1984" s="123"/>
      <c r="AP1984" s="167"/>
    </row>
    <row r="1985" spans="16:42">
      <c r="P1985" s="123"/>
      <c r="Q1985" s="124"/>
      <c r="R1985" s="123"/>
      <c r="S1985" s="123"/>
      <c r="T1985" s="123"/>
      <c r="U1985" s="123"/>
      <c r="V1985" s="123"/>
      <c r="W1985" s="123"/>
      <c r="X1985" s="123"/>
      <c r="Y1985" s="125"/>
      <c r="Z1985" s="125"/>
      <c r="AA1985" s="123"/>
      <c r="AB1985" s="123"/>
      <c r="AC1985" s="123"/>
      <c r="AD1985" s="123"/>
      <c r="AE1985" s="123"/>
      <c r="AF1985" s="123"/>
      <c r="AG1985" s="123"/>
      <c r="AH1985" s="123"/>
      <c r="AI1985" s="123"/>
      <c r="AJ1985" s="123"/>
      <c r="AK1985" s="123"/>
      <c r="AL1985" s="123"/>
      <c r="AM1985" s="123"/>
      <c r="AN1985" s="123"/>
      <c r="AO1985" s="123"/>
      <c r="AP1985" s="167"/>
    </row>
    <row r="1986" spans="16:42">
      <c r="P1986" s="123"/>
      <c r="Q1986" s="124"/>
      <c r="R1986" s="123"/>
      <c r="S1986" s="123"/>
      <c r="T1986" s="123"/>
      <c r="U1986" s="123"/>
      <c r="V1986" s="123"/>
      <c r="W1986" s="123"/>
      <c r="X1986" s="123"/>
      <c r="Y1986" s="125"/>
      <c r="Z1986" s="125"/>
      <c r="AA1986" s="123"/>
      <c r="AB1986" s="123"/>
      <c r="AC1986" s="123"/>
      <c r="AD1986" s="123"/>
      <c r="AE1986" s="123"/>
      <c r="AF1986" s="123"/>
      <c r="AG1986" s="123"/>
      <c r="AH1986" s="123"/>
      <c r="AI1986" s="123"/>
      <c r="AJ1986" s="123"/>
      <c r="AK1986" s="123"/>
      <c r="AL1986" s="123"/>
      <c r="AM1986" s="123"/>
      <c r="AN1986" s="123"/>
      <c r="AO1986" s="123"/>
      <c r="AP1986" s="167"/>
    </row>
    <row r="1987" spans="16:42">
      <c r="P1987" s="123"/>
      <c r="Q1987" s="124"/>
      <c r="R1987" s="123"/>
      <c r="S1987" s="123"/>
      <c r="T1987" s="123"/>
      <c r="U1987" s="123"/>
      <c r="V1987" s="123"/>
      <c r="W1987" s="123"/>
      <c r="X1987" s="123"/>
      <c r="Y1987" s="125"/>
      <c r="Z1987" s="125"/>
      <c r="AA1987" s="123"/>
      <c r="AB1987" s="123"/>
      <c r="AC1987" s="123"/>
      <c r="AD1987" s="123"/>
      <c r="AE1987" s="123"/>
      <c r="AF1987" s="123"/>
      <c r="AG1987" s="123"/>
      <c r="AH1987" s="123"/>
      <c r="AI1987" s="123"/>
      <c r="AJ1987" s="123"/>
      <c r="AK1987" s="123"/>
      <c r="AL1987" s="123"/>
      <c r="AM1987" s="123"/>
      <c r="AN1987" s="123"/>
      <c r="AO1987" s="123"/>
      <c r="AP1987" s="167"/>
    </row>
    <row r="1988" spans="16:42">
      <c r="P1988" s="123"/>
      <c r="Q1988" s="124"/>
      <c r="R1988" s="123"/>
      <c r="S1988" s="123"/>
      <c r="T1988" s="123"/>
      <c r="U1988" s="123"/>
      <c r="V1988" s="123"/>
      <c r="W1988" s="123"/>
      <c r="X1988" s="123"/>
      <c r="Y1988" s="125"/>
      <c r="Z1988" s="125"/>
      <c r="AA1988" s="123"/>
      <c r="AB1988" s="123"/>
      <c r="AC1988" s="123"/>
      <c r="AD1988" s="123"/>
      <c r="AE1988" s="123"/>
      <c r="AF1988" s="123"/>
      <c r="AG1988" s="123"/>
      <c r="AH1988" s="123"/>
      <c r="AI1988" s="123"/>
      <c r="AJ1988" s="123"/>
      <c r="AK1988" s="123"/>
      <c r="AL1988" s="123"/>
      <c r="AM1988" s="123"/>
      <c r="AN1988" s="123"/>
      <c r="AO1988" s="123"/>
      <c r="AP1988" s="167"/>
    </row>
    <row r="1989" spans="16:42">
      <c r="P1989" s="123"/>
      <c r="Q1989" s="124"/>
      <c r="R1989" s="123"/>
      <c r="S1989" s="123"/>
      <c r="T1989" s="123"/>
      <c r="U1989" s="123"/>
      <c r="V1989" s="123"/>
      <c r="W1989" s="123"/>
      <c r="X1989" s="123"/>
      <c r="Y1989" s="125"/>
      <c r="Z1989" s="125"/>
      <c r="AA1989" s="123"/>
      <c r="AB1989" s="123"/>
      <c r="AC1989" s="123"/>
      <c r="AD1989" s="123"/>
      <c r="AE1989" s="123"/>
      <c r="AF1989" s="123"/>
      <c r="AG1989" s="123"/>
      <c r="AH1989" s="123"/>
      <c r="AI1989" s="123"/>
      <c r="AJ1989" s="123"/>
      <c r="AK1989" s="123"/>
      <c r="AL1989" s="123"/>
      <c r="AM1989" s="123"/>
      <c r="AN1989" s="123"/>
      <c r="AO1989" s="123"/>
      <c r="AP1989" s="167"/>
    </row>
    <row r="1990" spans="16:42">
      <c r="P1990" s="123"/>
      <c r="Q1990" s="124"/>
      <c r="R1990" s="123"/>
      <c r="S1990" s="123"/>
      <c r="T1990" s="123"/>
      <c r="U1990" s="123"/>
      <c r="V1990" s="123"/>
      <c r="W1990" s="123"/>
      <c r="X1990" s="123"/>
      <c r="Y1990" s="125"/>
      <c r="Z1990" s="125"/>
      <c r="AA1990" s="123"/>
      <c r="AB1990" s="123"/>
      <c r="AC1990" s="123"/>
      <c r="AD1990" s="123"/>
      <c r="AE1990" s="123"/>
      <c r="AF1990" s="123"/>
      <c r="AG1990" s="123"/>
      <c r="AH1990" s="123"/>
      <c r="AI1990" s="123"/>
      <c r="AJ1990" s="123"/>
      <c r="AK1990" s="123"/>
      <c r="AL1990" s="123"/>
      <c r="AM1990" s="123"/>
      <c r="AN1990" s="123"/>
      <c r="AO1990" s="123"/>
      <c r="AP1990" s="167"/>
    </row>
    <row r="1991" spans="16:42">
      <c r="P1991" s="123"/>
      <c r="Q1991" s="124"/>
      <c r="R1991" s="123"/>
      <c r="S1991" s="123"/>
      <c r="T1991" s="123"/>
      <c r="U1991" s="123"/>
      <c r="V1991" s="123"/>
      <c r="W1991" s="123"/>
      <c r="X1991" s="123"/>
      <c r="Y1991" s="125"/>
      <c r="Z1991" s="125"/>
      <c r="AA1991" s="123"/>
      <c r="AB1991" s="123"/>
      <c r="AC1991" s="123"/>
      <c r="AD1991" s="123"/>
      <c r="AE1991" s="123"/>
      <c r="AF1991" s="123"/>
      <c r="AG1991" s="123"/>
      <c r="AH1991" s="123"/>
      <c r="AI1991" s="123"/>
      <c r="AJ1991" s="123"/>
      <c r="AK1991" s="123"/>
      <c r="AL1991" s="123"/>
      <c r="AM1991" s="123"/>
      <c r="AN1991" s="123"/>
      <c r="AO1991" s="123"/>
      <c r="AP1991" s="167"/>
    </row>
    <row r="1992" spans="16:42">
      <c r="P1992" s="123"/>
      <c r="Q1992" s="124"/>
      <c r="R1992" s="123"/>
      <c r="S1992" s="123"/>
      <c r="T1992" s="123"/>
      <c r="U1992" s="123"/>
      <c r="V1992" s="123"/>
      <c r="W1992" s="123"/>
      <c r="X1992" s="123"/>
      <c r="Y1992" s="125"/>
      <c r="Z1992" s="125"/>
      <c r="AA1992" s="123"/>
      <c r="AB1992" s="123"/>
      <c r="AC1992" s="123"/>
      <c r="AD1992" s="123"/>
      <c r="AE1992" s="123"/>
      <c r="AF1992" s="123"/>
      <c r="AG1992" s="123"/>
      <c r="AH1992" s="123"/>
      <c r="AI1992" s="123"/>
      <c r="AJ1992" s="123"/>
      <c r="AK1992" s="123"/>
      <c r="AL1992" s="123"/>
      <c r="AM1992" s="123"/>
      <c r="AN1992" s="123"/>
      <c r="AO1992" s="123"/>
      <c r="AP1992" s="167"/>
    </row>
    <row r="1993" spans="16:42">
      <c r="P1993" s="123"/>
      <c r="Q1993" s="124"/>
      <c r="R1993" s="123"/>
      <c r="S1993" s="123"/>
      <c r="T1993" s="123"/>
      <c r="U1993" s="123"/>
      <c r="V1993" s="123"/>
      <c r="W1993" s="123"/>
      <c r="X1993" s="123"/>
      <c r="Y1993" s="125"/>
      <c r="Z1993" s="125"/>
      <c r="AA1993" s="123"/>
      <c r="AB1993" s="123"/>
      <c r="AC1993" s="123"/>
      <c r="AD1993" s="123"/>
      <c r="AE1993" s="123"/>
      <c r="AF1993" s="123"/>
      <c r="AG1993" s="123"/>
      <c r="AH1993" s="123"/>
      <c r="AI1993" s="123"/>
      <c r="AJ1993" s="123"/>
      <c r="AK1993" s="123"/>
      <c r="AL1993" s="123"/>
      <c r="AM1993" s="123"/>
      <c r="AN1993" s="123"/>
      <c r="AO1993" s="123"/>
      <c r="AP1993" s="167"/>
    </row>
    <row r="1994" spans="16:42">
      <c r="P1994" s="123"/>
      <c r="Q1994" s="124"/>
      <c r="R1994" s="123"/>
      <c r="S1994" s="123"/>
      <c r="T1994" s="123"/>
      <c r="U1994" s="123"/>
      <c r="V1994" s="123"/>
      <c r="W1994" s="123"/>
      <c r="X1994" s="123"/>
      <c r="Y1994" s="125"/>
      <c r="Z1994" s="125"/>
      <c r="AA1994" s="123"/>
      <c r="AB1994" s="123"/>
      <c r="AC1994" s="123"/>
      <c r="AD1994" s="123"/>
      <c r="AE1994" s="123"/>
      <c r="AF1994" s="123"/>
      <c r="AG1994" s="123"/>
      <c r="AH1994" s="123"/>
      <c r="AI1994" s="123"/>
      <c r="AJ1994" s="123"/>
      <c r="AK1994" s="123"/>
      <c r="AL1994" s="123"/>
      <c r="AM1994" s="123"/>
      <c r="AN1994" s="123"/>
      <c r="AO1994" s="123"/>
      <c r="AP1994" s="167"/>
    </row>
    <row r="1995" spans="16:42">
      <c r="P1995" s="123"/>
      <c r="Q1995" s="124"/>
      <c r="R1995" s="123"/>
      <c r="S1995" s="123"/>
      <c r="T1995" s="123"/>
      <c r="U1995" s="123"/>
      <c r="V1995" s="123"/>
      <c r="W1995" s="123"/>
      <c r="X1995" s="123"/>
      <c r="Y1995" s="125"/>
      <c r="Z1995" s="125"/>
      <c r="AA1995" s="123"/>
      <c r="AB1995" s="123"/>
      <c r="AC1995" s="123"/>
      <c r="AD1995" s="123"/>
      <c r="AE1995" s="123"/>
      <c r="AF1995" s="123"/>
      <c r="AG1995" s="123"/>
      <c r="AH1995" s="123"/>
      <c r="AI1995" s="123"/>
      <c r="AJ1995" s="123"/>
      <c r="AK1995" s="123"/>
      <c r="AL1995" s="123"/>
      <c r="AM1995" s="123"/>
      <c r="AN1995" s="123"/>
      <c r="AO1995" s="123"/>
      <c r="AP1995" s="167"/>
    </row>
    <row r="1996" spans="16:42">
      <c r="P1996" s="123"/>
      <c r="Q1996" s="124"/>
      <c r="R1996" s="123"/>
      <c r="S1996" s="123"/>
      <c r="T1996" s="123"/>
      <c r="U1996" s="123"/>
      <c r="V1996" s="123"/>
      <c r="W1996" s="123"/>
      <c r="X1996" s="123"/>
      <c r="Y1996" s="125"/>
      <c r="Z1996" s="125"/>
      <c r="AA1996" s="123"/>
      <c r="AB1996" s="123"/>
      <c r="AC1996" s="123"/>
      <c r="AD1996" s="123"/>
      <c r="AE1996" s="123"/>
      <c r="AF1996" s="123"/>
      <c r="AG1996" s="123"/>
      <c r="AH1996" s="123"/>
      <c r="AI1996" s="123"/>
      <c r="AJ1996" s="123"/>
      <c r="AK1996" s="123"/>
      <c r="AL1996" s="123"/>
      <c r="AM1996" s="123"/>
      <c r="AN1996" s="123"/>
      <c r="AO1996" s="123"/>
      <c r="AP1996" s="167"/>
    </row>
    <row r="1997" spans="16:42">
      <c r="P1997" s="123"/>
      <c r="Q1997" s="124"/>
      <c r="R1997" s="123"/>
      <c r="S1997" s="123"/>
      <c r="T1997" s="123"/>
      <c r="U1997" s="123"/>
      <c r="V1997" s="123"/>
      <c r="W1997" s="123"/>
      <c r="X1997" s="123"/>
      <c r="Y1997" s="125"/>
      <c r="Z1997" s="125"/>
      <c r="AA1997" s="123"/>
      <c r="AB1997" s="123"/>
      <c r="AC1997" s="123"/>
      <c r="AD1997" s="123"/>
      <c r="AE1997" s="123"/>
      <c r="AF1997" s="123"/>
      <c r="AG1997" s="123"/>
      <c r="AH1997" s="123"/>
      <c r="AI1997" s="123"/>
      <c r="AJ1997" s="123"/>
      <c r="AK1997" s="123"/>
      <c r="AL1997" s="123"/>
      <c r="AM1997" s="123"/>
      <c r="AN1997" s="123"/>
      <c r="AO1997" s="123"/>
      <c r="AP1997" s="167"/>
    </row>
    <row r="1998" spans="16:42">
      <c r="P1998" s="123"/>
      <c r="Q1998" s="124"/>
      <c r="R1998" s="123"/>
      <c r="S1998" s="123"/>
      <c r="T1998" s="123"/>
      <c r="U1998" s="123"/>
      <c r="V1998" s="123"/>
      <c r="W1998" s="123"/>
      <c r="X1998" s="123"/>
      <c r="Y1998" s="125"/>
      <c r="Z1998" s="125"/>
      <c r="AA1998" s="123"/>
      <c r="AB1998" s="123"/>
      <c r="AC1998" s="123"/>
      <c r="AD1998" s="123"/>
      <c r="AE1998" s="123"/>
      <c r="AF1998" s="123"/>
      <c r="AG1998" s="123"/>
      <c r="AH1998" s="123"/>
      <c r="AI1998" s="123"/>
      <c r="AJ1998" s="123"/>
      <c r="AK1998" s="123"/>
      <c r="AL1998" s="123"/>
      <c r="AM1998" s="123"/>
      <c r="AN1998" s="123"/>
      <c r="AO1998" s="123"/>
      <c r="AP1998" s="167"/>
    </row>
    <row r="1999" spans="16:42">
      <c r="P1999" s="123"/>
      <c r="Q1999" s="124"/>
      <c r="R1999" s="123"/>
      <c r="S1999" s="123"/>
      <c r="T1999" s="123"/>
      <c r="U1999" s="123"/>
      <c r="V1999" s="123"/>
      <c r="W1999" s="123"/>
      <c r="X1999" s="123"/>
      <c r="Y1999" s="125"/>
      <c r="Z1999" s="125"/>
      <c r="AA1999" s="123"/>
      <c r="AB1999" s="123"/>
      <c r="AC1999" s="123"/>
      <c r="AD1999" s="123"/>
      <c r="AE1999" s="123"/>
      <c r="AF1999" s="123"/>
      <c r="AG1999" s="123"/>
      <c r="AH1999" s="123"/>
      <c r="AI1999" s="123"/>
      <c r="AJ1999" s="123"/>
      <c r="AK1999" s="123"/>
      <c r="AL1999" s="123"/>
      <c r="AM1999" s="123"/>
      <c r="AN1999" s="123"/>
      <c r="AO1999" s="123"/>
      <c r="AP1999" s="167"/>
    </row>
    <row r="2000" spans="16:42">
      <c r="P2000" s="123"/>
      <c r="Q2000" s="124"/>
      <c r="R2000" s="123"/>
      <c r="S2000" s="123"/>
      <c r="T2000" s="123"/>
      <c r="U2000" s="123"/>
      <c r="V2000" s="123"/>
      <c r="W2000" s="123"/>
      <c r="X2000" s="123"/>
      <c r="Y2000" s="125"/>
      <c r="Z2000" s="125"/>
      <c r="AA2000" s="123"/>
      <c r="AB2000" s="123"/>
      <c r="AC2000" s="123"/>
      <c r="AD2000" s="123"/>
      <c r="AE2000" s="123"/>
      <c r="AF2000" s="123"/>
      <c r="AG2000" s="123"/>
      <c r="AH2000" s="123"/>
      <c r="AI2000" s="123"/>
      <c r="AJ2000" s="123"/>
      <c r="AK2000" s="123"/>
      <c r="AL2000" s="123"/>
      <c r="AM2000" s="123"/>
      <c r="AN2000" s="123"/>
      <c r="AO2000" s="123"/>
      <c r="AP2000" s="167"/>
    </row>
    <row r="2001" spans="16:42">
      <c r="P2001" s="123"/>
      <c r="Q2001" s="124"/>
      <c r="R2001" s="123"/>
      <c r="S2001" s="123"/>
      <c r="T2001" s="123"/>
      <c r="U2001" s="123"/>
      <c r="V2001" s="123"/>
      <c r="W2001" s="123"/>
      <c r="X2001" s="123"/>
      <c r="Y2001" s="125"/>
      <c r="Z2001" s="125"/>
      <c r="AA2001" s="123"/>
      <c r="AB2001" s="123"/>
      <c r="AC2001" s="123"/>
      <c r="AD2001" s="123"/>
      <c r="AE2001" s="123"/>
      <c r="AF2001" s="123"/>
      <c r="AG2001" s="123"/>
      <c r="AH2001" s="123"/>
      <c r="AI2001" s="123"/>
      <c r="AJ2001" s="123"/>
      <c r="AK2001" s="123"/>
      <c r="AL2001" s="123"/>
      <c r="AM2001" s="123"/>
      <c r="AN2001" s="123"/>
      <c r="AO2001" s="123"/>
      <c r="AP2001" s="167"/>
    </row>
    <row r="2002" spans="16:42">
      <c r="P2002" s="123"/>
      <c r="Q2002" s="124"/>
      <c r="R2002" s="123"/>
      <c r="S2002" s="123"/>
      <c r="T2002" s="123"/>
      <c r="U2002" s="123"/>
      <c r="V2002" s="123"/>
      <c r="W2002" s="123"/>
      <c r="X2002" s="123"/>
      <c r="Y2002" s="125"/>
      <c r="Z2002" s="125"/>
      <c r="AA2002" s="123"/>
      <c r="AB2002" s="123"/>
      <c r="AC2002" s="123"/>
      <c r="AD2002" s="123"/>
      <c r="AE2002" s="123"/>
      <c r="AF2002" s="123"/>
      <c r="AG2002" s="123"/>
      <c r="AH2002" s="123"/>
      <c r="AI2002" s="123"/>
      <c r="AJ2002" s="123"/>
      <c r="AK2002" s="123"/>
      <c r="AL2002" s="123"/>
      <c r="AM2002" s="123"/>
      <c r="AN2002" s="123"/>
      <c r="AO2002" s="123"/>
      <c r="AP2002" s="167"/>
    </row>
    <row r="2003" spans="16:42">
      <c r="P2003" s="123"/>
      <c r="Q2003" s="124"/>
      <c r="R2003" s="123"/>
      <c r="S2003" s="123"/>
      <c r="T2003" s="123"/>
      <c r="U2003" s="123"/>
      <c r="V2003" s="123"/>
      <c r="W2003" s="123"/>
      <c r="X2003" s="123"/>
      <c r="Y2003" s="125"/>
      <c r="Z2003" s="125"/>
      <c r="AA2003" s="123"/>
      <c r="AB2003" s="123"/>
      <c r="AC2003" s="123"/>
      <c r="AD2003" s="123"/>
      <c r="AE2003" s="123"/>
      <c r="AF2003" s="123"/>
      <c r="AG2003" s="123"/>
      <c r="AH2003" s="123"/>
      <c r="AI2003" s="123"/>
      <c r="AJ2003" s="123"/>
      <c r="AK2003" s="123"/>
      <c r="AL2003" s="123"/>
      <c r="AM2003" s="123"/>
      <c r="AN2003" s="123"/>
      <c r="AO2003" s="123"/>
      <c r="AP2003" s="167"/>
    </row>
    <row r="2004" spans="16:42">
      <c r="P2004" s="123"/>
      <c r="Q2004" s="124"/>
      <c r="R2004" s="123"/>
      <c r="S2004" s="123"/>
      <c r="T2004" s="123"/>
      <c r="U2004" s="123"/>
      <c r="V2004" s="123"/>
      <c r="W2004" s="123"/>
      <c r="X2004" s="123"/>
      <c r="Y2004" s="125"/>
      <c r="Z2004" s="125"/>
      <c r="AA2004" s="123"/>
      <c r="AB2004" s="123"/>
      <c r="AC2004" s="123"/>
      <c r="AD2004" s="123"/>
      <c r="AE2004" s="123"/>
      <c r="AF2004" s="123"/>
      <c r="AG2004" s="123"/>
      <c r="AH2004" s="123"/>
      <c r="AI2004" s="123"/>
      <c r="AJ2004" s="123"/>
      <c r="AK2004" s="123"/>
      <c r="AL2004" s="123"/>
      <c r="AM2004" s="123"/>
      <c r="AN2004" s="123"/>
      <c r="AO2004" s="123"/>
      <c r="AP2004" s="167"/>
    </row>
    <row r="2005" spans="16:42">
      <c r="P2005" s="123"/>
      <c r="Q2005" s="124"/>
      <c r="R2005" s="123"/>
      <c r="S2005" s="123"/>
      <c r="T2005" s="123"/>
      <c r="U2005" s="123"/>
      <c r="V2005" s="123"/>
      <c r="W2005" s="123"/>
      <c r="X2005" s="123"/>
      <c r="Y2005" s="125"/>
      <c r="Z2005" s="125"/>
      <c r="AA2005" s="123"/>
      <c r="AB2005" s="123"/>
      <c r="AC2005" s="123"/>
      <c r="AD2005" s="123"/>
      <c r="AE2005" s="123"/>
      <c r="AF2005" s="123"/>
      <c r="AG2005" s="123"/>
      <c r="AH2005" s="123"/>
      <c r="AI2005" s="123"/>
      <c r="AJ2005" s="123"/>
      <c r="AK2005" s="123"/>
      <c r="AL2005" s="123"/>
      <c r="AM2005" s="123"/>
      <c r="AN2005" s="123"/>
      <c r="AO2005" s="123"/>
      <c r="AP2005" s="167"/>
    </row>
    <row r="2006" spans="16:42">
      <c r="P2006" s="123"/>
      <c r="Q2006" s="124"/>
      <c r="R2006" s="123"/>
      <c r="S2006" s="123"/>
      <c r="T2006" s="123"/>
      <c r="U2006" s="123"/>
      <c r="V2006" s="123"/>
      <c r="W2006" s="123"/>
      <c r="X2006" s="123"/>
      <c r="Y2006" s="125"/>
      <c r="Z2006" s="125"/>
      <c r="AA2006" s="123"/>
      <c r="AB2006" s="123"/>
      <c r="AC2006" s="123"/>
      <c r="AD2006" s="123"/>
      <c r="AE2006" s="123"/>
      <c r="AF2006" s="123"/>
      <c r="AG2006" s="123"/>
      <c r="AH2006" s="123"/>
      <c r="AI2006" s="123"/>
      <c r="AJ2006" s="123"/>
      <c r="AK2006" s="123"/>
      <c r="AL2006" s="123"/>
      <c r="AM2006" s="123"/>
      <c r="AN2006" s="123"/>
      <c r="AO2006" s="123"/>
      <c r="AP2006" s="167"/>
    </row>
    <row r="2007" spans="16:42">
      <c r="P2007" s="123"/>
      <c r="Q2007" s="124"/>
      <c r="R2007" s="123"/>
      <c r="S2007" s="123"/>
      <c r="T2007" s="123"/>
      <c r="U2007" s="123"/>
      <c r="V2007" s="123"/>
      <c r="W2007" s="123"/>
      <c r="X2007" s="123"/>
      <c r="Y2007" s="125"/>
      <c r="Z2007" s="125"/>
      <c r="AA2007" s="123"/>
      <c r="AB2007" s="123"/>
      <c r="AC2007" s="123"/>
      <c r="AD2007" s="123"/>
      <c r="AE2007" s="123"/>
      <c r="AF2007" s="123"/>
      <c r="AG2007" s="123"/>
      <c r="AH2007" s="123"/>
      <c r="AI2007" s="123"/>
      <c r="AJ2007" s="123"/>
      <c r="AK2007" s="123"/>
      <c r="AL2007" s="123"/>
      <c r="AM2007" s="123"/>
      <c r="AN2007" s="123"/>
      <c r="AO2007" s="123"/>
      <c r="AP2007" s="167"/>
    </row>
    <row r="2008" spans="16:42">
      <c r="P2008" s="123"/>
      <c r="Q2008" s="124"/>
      <c r="R2008" s="123"/>
      <c r="S2008" s="123"/>
      <c r="T2008" s="123"/>
      <c r="U2008" s="123"/>
      <c r="V2008" s="123"/>
      <c r="W2008" s="123"/>
      <c r="X2008" s="123"/>
      <c r="Y2008" s="125"/>
      <c r="Z2008" s="125"/>
      <c r="AA2008" s="123"/>
      <c r="AB2008" s="123"/>
      <c r="AC2008" s="123"/>
      <c r="AD2008" s="123"/>
      <c r="AE2008" s="123"/>
      <c r="AF2008" s="123"/>
      <c r="AG2008" s="123"/>
      <c r="AH2008" s="123"/>
      <c r="AI2008" s="123"/>
      <c r="AJ2008" s="123"/>
      <c r="AK2008" s="123"/>
      <c r="AL2008" s="123"/>
      <c r="AM2008" s="123"/>
      <c r="AN2008" s="123"/>
      <c r="AO2008" s="123"/>
      <c r="AP2008" s="167"/>
    </row>
    <row r="2009" spans="16:42">
      <c r="P2009" s="123"/>
      <c r="Q2009" s="124"/>
      <c r="R2009" s="123"/>
      <c r="S2009" s="123"/>
      <c r="T2009" s="123"/>
      <c r="U2009" s="123"/>
      <c r="V2009" s="123"/>
      <c r="W2009" s="123"/>
      <c r="X2009" s="123"/>
      <c r="Y2009" s="125"/>
      <c r="Z2009" s="125"/>
      <c r="AA2009" s="123"/>
      <c r="AB2009" s="123"/>
      <c r="AC2009" s="123"/>
      <c r="AD2009" s="123"/>
      <c r="AE2009" s="123"/>
      <c r="AF2009" s="123"/>
      <c r="AG2009" s="123"/>
      <c r="AH2009" s="123"/>
      <c r="AI2009" s="123"/>
      <c r="AJ2009" s="123"/>
      <c r="AK2009" s="123"/>
      <c r="AL2009" s="123"/>
      <c r="AM2009" s="123"/>
      <c r="AN2009" s="123"/>
      <c r="AO2009" s="123"/>
      <c r="AP2009" s="167"/>
    </row>
    <row r="2010" spans="16:42">
      <c r="P2010" s="123"/>
      <c r="Q2010" s="124"/>
      <c r="R2010" s="123"/>
      <c r="S2010" s="123"/>
      <c r="T2010" s="123"/>
      <c r="U2010" s="123"/>
      <c r="V2010" s="123"/>
      <c r="W2010" s="123"/>
      <c r="X2010" s="123"/>
      <c r="Y2010" s="125"/>
      <c r="Z2010" s="125"/>
      <c r="AA2010" s="123"/>
      <c r="AB2010" s="123"/>
      <c r="AC2010" s="123"/>
      <c r="AD2010" s="123"/>
      <c r="AE2010" s="123"/>
      <c r="AF2010" s="123"/>
      <c r="AG2010" s="123"/>
      <c r="AH2010" s="123"/>
      <c r="AI2010" s="123"/>
      <c r="AJ2010" s="123"/>
      <c r="AK2010" s="123"/>
      <c r="AL2010" s="123"/>
      <c r="AM2010" s="123"/>
      <c r="AN2010" s="123"/>
      <c r="AO2010" s="123"/>
      <c r="AP2010" s="167"/>
    </row>
    <row r="2011" spans="16:42">
      <c r="P2011" s="123"/>
      <c r="Q2011" s="124"/>
      <c r="R2011" s="123"/>
      <c r="S2011" s="123"/>
      <c r="T2011" s="123"/>
      <c r="U2011" s="123"/>
      <c r="V2011" s="123"/>
      <c r="W2011" s="123"/>
      <c r="X2011" s="123"/>
      <c r="Y2011" s="125"/>
      <c r="Z2011" s="125"/>
      <c r="AA2011" s="123"/>
      <c r="AB2011" s="123"/>
      <c r="AC2011" s="123"/>
      <c r="AD2011" s="123"/>
      <c r="AE2011" s="123"/>
      <c r="AF2011" s="123"/>
      <c r="AG2011" s="123"/>
      <c r="AH2011" s="123"/>
      <c r="AI2011" s="123"/>
      <c r="AJ2011" s="123"/>
      <c r="AK2011" s="123"/>
      <c r="AL2011" s="123"/>
      <c r="AM2011" s="123"/>
      <c r="AN2011" s="123"/>
      <c r="AO2011" s="123"/>
      <c r="AP2011" s="167"/>
    </row>
    <row r="2012" spans="16:42">
      <c r="P2012" s="123"/>
      <c r="Q2012" s="124"/>
      <c r="R2012" s="123"/>
      <c r="S2012" s="123"/>
      <c r="T2012" s="123"/>
      <c r="U2012" s="123"/>
      <c r="V2012" s="123"/>
      <c r="W2012" s="123"/>
      <c r="X2012" s="123"/>
      <c r="Y2012" s="125"/>
      <c r="Z2012" s="125"/>
      <c r="AA2012" s="123"/>
      <c r="AB2012" s="123"/>
      <c r="AC2012" s="123"/>
      <c r="AD2012" s="123"/>
      <c r="AE2012" s="123"/>
      <c r="AF2012" s="123"/>
      <c r="AG2012" s="123"/>
      <c r="AH2012" s="123"/>
      <c r="AI2012" s="123"/>
      <c r="AJ2012" s="123"/>
      <c r="AK2012" s="123"/>
      <c r="AL2012" s="123"/>
      <c r="AM2012" s="123"/>
      <c r="AN2012" s="123"/>
      <c r="AO2012" s="123"/>
      <c r="AP2012" s="167"/>
    </row>
    <row r="2013" spans="16:42">
      <c r="P2013" s="123"/>
      <c r="Q2013" s="124"/>
      <c r="R2013" s="123"/>
      <c r="S2013" s="123"/>
      <c r="T2013" s="123"/>
      <c r="U2013" s="123"/>
      <c r="V2013" s="123"/>
      <c r="W2013" s="123"/>
      <c r="X2013" s="123"/>
      <c r="Y2013" s="125"/>
      <c r="Z2013" s="125"/>
      <c r="AA2013" s="123"/>
      <c r="AB2013" s="123"/>
      <c r="AC2013" s="123"/>
      <c r="AD2013" s="123"/>
      <c r="AE2013" s="123"/>
      <c r="AF2013" s="123"/>
      <c r="AG2013" s="123"/>
      <c r="AH2013" s="123"/>
      <c r="AI2013" s="123"/>
      <c r="AJ2013" s="123"/>
      <c r="AK2013" s="123"/>
      <c r="AL2013" s="123"/>
      <c r="AM2013" s="123"/>
      <c r="AN2013" s="123"/>
      <c r="AO2013" s="123"/>
      <c r="AP2013" s="167"/>
    </row>
    <row r="2014" spans="16:42">
      <c r="P2014" s="123"/>
      <c r="Q2014" s="124"/>
      <c r="R2014" s="123"/>
      <c r="S2014" s="123"/>
      <c r="T2014" s="123"/>
      <c r="U2014" s="123"/>
      <c r="V2014" s="123"/>
      <c r="W2014" s="123"/>
      <c r="X2014" s="123"/>
      <c r="Y2014" s="125"/>
      <c r="Z2014" s="125"/>
      <c r="AA2014" s="123"/>
      <c r="AB2014" s="123"/>
      <c r="AC2014" s="123"/>
      <c r="AD2014" s="123"/>
      <c r="AE2014" s="123"/>
      <c r="AF2014" s="123"/>
      <c r="AG2014" s="123"/>
      <c r="AH2014" s="123"/>
      <c r="AI2014" s="123"/>
      <c r="AJ2014" s="123"/>
      <c r="AK2014" s="123"/>
      <c r="AL2014" s="123"/>
      <c r="AM2014" s="123"/>
      <c r="AN2014" s="123"/>
      <c r="AO2014" s="123"/>
      <c r="AP2014" s="167"/>
    </row>
    <row r="2015" spans="16:42">
      <c r="P2015" s="123"/>
      <c r="Q2015" s="124"/>
      <c r="R2015" s="123"/>
      <c r="S2015" s="123"/>
      <c r="T2015" s="123"/>
      <c r="U2015" s="123"/>
      <c r="V2015" s="123"/>
      <c r="W2015" s="123"/>
      <c r="X2015" s="123"/>
      <c r="Y2015" s="125"/>
      <c r="Z2015" s="125"/>
      <c r="AA2015" s="123"/>
      <c r="AB2015" s="123"/>
      <c r="AC2015" s="123"/>
      <c r="AD2015" s="123"/>
      <c r="AE2015" s="123"/>
      <c r="AF2015" s="123"/>
      <c r="AG2015" s="123"/>
      <c r="AH2015" s="123"/>
      <c r="AI2015" s="123"/>
      <c r="AJ2015" s="123"/>
      <c r="AK2015" s="123"/>
      <c r="AL2015" s="123"/>
      <c r="AM2015" s="123"/>
      <c r="AN2015" s="123"/>
      <c r="AO2015" s="123"/>
      <c r="AP2015" s="167"/>
    </row>
    <row r="2016" spans="16:42">
      <c r="P2016" s="123"/>
      <c r="Q2016" s="124"/>
      <c r="R2016" s="123"/>
      <c r="S2016" s="123"/>
      <c r="T2016" s="123"/>
      <c r="U2016" s="123"/>
      <c r="V2016" s="123"/>
      <c r="W2016" s="123"/>
      <c r="X2016" s="123"/>
      <c r="Y2016" s="125"/>
      <c r="Z2016" s="125"/>
      <c r="AA2016" s="123"/>
      <c r="AB2016" s="123"/>
      <c r="AC2016" s="123"/>
      <c r="AD2016" s="123"/>
      <c r="AE2016" s="123"/>
      <c r="AF2016" s="123"/>
      <c r="AG2016" s="123"/>
      <c r="AH2016" s="123"/>
      <c r="AI2016" s="123"/>
      <c r="AJ2016" s="123"/>
      <c r="AK2016" s="123"/>
      <c r="AL2016" s="123"/>
      <c r="AM2016" s="123"/>
      <c r="AN2016" s="123"/>
      <c r="AO2016" s="123"/>
      <c r="AP2016" s="167"/>
    </row>
    <row r="2017" spans="16:42">
      <c r="P2017" s="123"/>
      <c r="Q2017" s="124"/>
      <c r="R2017" s="123"/>
      <c r="S2017" s="123"/>
      <c r="T2017" s="123"/>
      <c r="U2017" s="123"/>
      <c r="V2017" s="123"/>
      <c r="W2017" s="123"/>
      <c r="X2017" s="123"/>
      <c r="Y2017" s="125"/>
      <c r="Z2017" s="125"/>
      <c r="AA2017" s="123"/>
      <c r="AB2017" s="123"/>
      <c r="AC2017" s="123"/>
      <c r="AD2017" s="123"/>
      <c r="AE2017" s="123"/>
      <c r="AF2017" s="123"/>
      <c r="AG2017" s="123"/>
      <c r="AH2017" s="123"/>
      <c r="AI2017" s="123"/>
      <c r="AJ2017" s="123"/>
      <c r="AK2017" s="123"/>
      <c r="AL2017" s="123"/>
      <c r="AM2017" s="123"/>
      <c r="AN2017" s="123"/>
      <c r="AO2017" s="123"/>
      <c r="AP2017" s="167"/>
    </row>
    <row r="2018" spans="16:42">
      <c r="P2018" s="123"/>
      <c r="Q2018" s="124"/>
      <c r="R2018" s="123"/>
      <c r="S2018" s="123"/>
      <c r="T2018" s="123"/>
      <c r="U2018" s="123"/>
      <c r="V2018" s="123"/>
      <c r="W2018" s="123"/>
      <c r="X2018" s="123"/>
      <c r="Y2018" s="125"/>
      <c r="Z2018" s="125"/>
      <c r="AA2018" s="123"/>
      <c r="AB2018" s="123"/>
      <c r="AC2018" s="123"/>
      <c r="AD2018" s="123"/>
      <c r="AE2018" s="123"/>
      <c r="AF2018" s="123"/>
      <c r="AG2018" s="123"/>
      <c r="AH2018" s="123"/>
      <c r="AI2018" s="123"/>
      <c r="AJ2018" s="123"/>
      <c r="AK2018" s="123"/>
      <c r="AL2018" s="123"/>
      <c r="AM2018" s="123"/>
      <c r="AN2018" s="123"/>
      <c r="AO2018" s="123"/>
      <c r="AP2018" s="167"/>
    </row>
    <row r="2019" spans="16:42">
      <c r="P2019" s="123"/>
      <c r="Q2019" s="124"/>
      <c r="R2019" s="123"/>
      <c r="S2019" s="123"/>
      <c r="T2019" s="123"/>
      <c r="U2019" s="123"/>
      <c r="V2019" s="123"/>
      <c r="W2019" s="123"/>
      <c r="X2019" s="123"/>
      <c r="Y2019" s="125"/>
      <c r="Z2019" s="125"/>
      <c r="AA2019" s="123"/>
      <c r="AB2019" s="123"/>
      <c r="AC2019" s="123"/>
      <c r="AD2019" s="123"/>
      <c r="AE2019" s="123"/>
      <c r="AF2019" s="123"/>
      <c r="AG2019" s="123"/>
      <c r="AH2019" s="123"/>
      <c r="AI2019" s="123"/>
      <c r="AJ2019" s="123"/>
      <c r="AK2019" s="123"/>
      <c r="AL2019" s="123"/>
      <c r="AM2019" s="123"/>
      <c r="AN2019" s="123"/>
      <c r="AO2019" s="123"/>
      <c r="AP2019" s="167"/>
    </row>
    <row r="2020" spans="16:42">
      <c r="P2020" s="123"/>
      <c r="Q2020" s="124"/>
      <c r="R2020" s="123"/>
      <c r="S2020" s="123"/>
      <c r="T2020" s="123"/>
      <c r="U2020" s="123"/>
      <c r="V2020" s="123"/>
      <c r="W2020" s="123"/>
      <c r="X2020" s="123"/>
      <c r="Y2020" s="125"/>
      <c r="Z2020" s="125"/>
      <c r="AA2020" s="123"/>
      <c r="AB2020" s="123"/>
      <c r="AC2020" s="123"/>
      <c r="AD2020" s="123"/>
      <c r="AE2020" s="123"/>
      <c r="AF2020" s="123"/>
      <c r="AG2020" s="123"/>
      <c r="AH2020" s="123"/>
      <c r="AI2020" s="123"/>
      <c r="AJ2020" s="123"/>
      <c r="AK2020" s="123"/>
      <c r="AL2020" s="123"/>
      <c r="AM2020" s="123"/>
      <c r="AN2020" s="123"/>
      <c r="AO2020" s="123"/>
      <c r="AP2020" s="167"/>
    </row>
    <row r="2021" spans="16:42">
      <c r="P2021" s="123"/>
      <c r="Q2021" s="124"/>
      <c r="R2021" s="123"/>
      <c r="S2021" s="123"/>
      <c r="T2021" s="123"/>
      <c r="U2021" s="123"/>
      <c r="V2021" s="123"/>
      <c r="W2021" s="123"/>
      <c r="X2021" s="123"/>
      <c r="Y2021" s="125"/>
      <c r="Z2021" s="125"/>
      <c r="AA2021" s="123"/>
      <c r="AB2021" s="123"/>
      <c r="AC2021" s="123"/>
      <c r="AD2021" s="123"/>
      <c r="AE2021" s="123"/>
      <c r="AF2021" s="123"/>
      <c r="AG2021" s="123"/>
      <c r="AH2021" s="123"/>
      <c r="AI2021" s="123"/>
      <c r="AJ2021" s="123"/>
      <c r="AK2021" s="123"/>
      <c r="AL2021" s="123"/>
      <c r="AM2021" s="123"/>
      <c r="AN2021" s="123"/>
      <c r="AO2021" s="123"/>
      <c r="AP2021" s="167"/>
    </row>
    <row r="2022" spans="16:42">
      <c r="P2022" s="123"/>
      <c r="Q2022" s="124"/>
      <c r="R2022" s="123"/>
      <c r="S2022" s="123"/>
      <c r="T2022" s="123"/>
      <c r="U2022" s="123"/>
      <c r="V2022" s="123"/>
      <c r="W2022" s="123"/>
      <c r="X2022" s="123"/>
      <c r="Y2022" s="125"/>
      <c r="Z2022" s="125"/>
      <c r="AA2022" s="123"/>
      <c r="AB2022" s="123"/>
      <c r="AC2022" s="123"/>
      <c r="AD2022" s="123"/>
      <c r="AE2022" s="123"/>
      <c r="AF2022" s="123"/>
      <c r="AG2022" s="123"/>
      <c r="AH2022" s="123"/>
      <c r="AI2022" s="123"/>
      <c r="AJ2022" s="123"/>
      <c r="AK2022" s="123"/>
      <c r="AL2022" s="123"/>
      <c r="AM2022" s="123"/>
      <c r="AN2022" s="123"/>
      <c r="AO2022" s="123"/>
      <c r="AP2022" s="167"/>
    </row>
    <row r="2023" spans="16:42">
      <c r="P2023" s="123"/>
      <c r="Q2023" s="124"/>
      <c r="R2023" s="123"/>
      <c r="S2023" s="123"/>
      <c r="T2023" s="123"/>
      <c r="U2023" s="123"/>
      <c r="V2023" s="123"/>
      <c r="W2023" s="123"/>
      <c r="X2023" s="123"/>
      <c r="Y2023" s="125"/>
      <c r="Z2023" s="125"/>
      <c r="AA2023" s="123"/>
      <c r="AB2023" s="123"/>
      <c r="AC2023" s="123"/>
      <c r="AD2023" s="123"/>
      <c r="AE2023" s="123"/>
      <c r="AF2023" s="123"/>
      <c r="AG2023" s="123"/>
      <c r="AH2023" s="123"/>
      <c r="AI2023" s="123"/>
      <c r="AJ2023" s="123"/>
      <c r="AK2023" s="123"/>
      <c r="AL2023" s="123"/>
      <c r="AM2023" s="123"/>
      <c r="AN2023" s="123"/>
      <c r="AO2023" s="123"/>
      <c r="AP2023" s="167"/>
    </row>
    <row r="2024" spans="16:42">
      <c r="P2024" s="123"/>
      <c r="Q2024" s="124"/>
      <c r="R2024" s="123"/>
      <c r="S2024" s="123"/>
      <c r="T2024" s="123"/>
      <c r="U2024" s="123"/>
      <c r="V2024" s="123"/>
      <c r="W2024" s="123"/>
      <c r="X2024" s="123"/>
      <c r="Y2024" s="125"/>
      <c r="Z2024" s="125"/>
      <c r="AA2024" s="123"/>
      <c r="AB2024" s="123"/>
      <c r="AC2024" s="123"/>
      <c r="AD2024" s="123"/>
      <c r="AE2024" s="123"/>
      <c r="AF2024" s="123"/>
      <c r="AG2024" s="123"/>
      <c r="AH2024" s="123"/>
      <c r="AI2024" s="123"/>
      <c r="AJ2024" s="123"/>
      <c r="AK2024" s="123"/>
      <c r="AL2024" s="123"/>
      <c r="AM2024" s="123"/>
      <c r="AN2024" s="123"/>
      <c r="AO2024" s="123"/>
      <c r="AP2024" s="167"/>
    </row>
    <row r="2025" spans="16:42">
      <c r="P2025" s="123"/>
      <c r="Q2025" s="124"/>
      <c r="R2025" s="123"/>
      <c r="S2025" s="123"/>
      <c r="T2025" s="123"/>
      <c r="U2025" s="123"/>
      <c r="V2025" s="123"/>
      <c r="W2025" s="123"/>
      <c r="X2025" s="123"/>
      <c r="Y2025" s="125"/>
      <c r="Z2025" s="125"/>
      <c r="AA2025" s="123"/>
      <c r="AB2025" s="123"/>
      <c r="AC2025" s="123"/>
      <c r="AD2025" s="123"/>
      <c r="AE2025" s="123"/>
      <c r="AF2025" s="123"/>
      <c r="AG2025" s="123"/>
      <c r="AH2025" s="123"/>
      <c r="AI2025" s="123"/>
      <c r="AJ2025" s="123"/>
      <c r="AK2025" s="123"/>
      <c r="AL2025" s="123"/>
      <c r="AM2025" s="123"/>
      <c r="AN2025" s="123"/>
      <c r="AO2025" s="123"/>
      <c r="AP2025" s="167"/>
    </row>
    <row r="2026" spans="16:42">
      <c r="P2026" s="123"/>
      <c r="Q2026" s="124"/>
      <c r="R2026" s="123"/>
      <c r="S2026" s="123"/>
      <c r="T2026" s="123"/>
      <c r="U2026" s="123"/>
      <c r="V2026" s="123"/>
      <c r="W2026" s="123"/>
      <c r="X2026" s="123"/>
      <c r="Y2026" s="125"/>
      <c r="Z2026" s="125"/>
      <c r="AA2026" s="123"/>
      <c r="AB2026" s="123"/>
      <c r="AC2026" s="123"/>
      <c r="AD2026" s="123"/>
      <c r="AE2026" s="123"/>
      <c r="AF2026" s="123"/>
      <c r="AG2026" s="123"/>
      <c r="AH2026" s="123"/>
      <c r="AI2026" s="123"/>
      <c r="AJ2026" s="123"/>
      <c r="AK2026" s="123"/>
      <c r="AL2026" s="123"/>
      <c r="AM2026" s="123"/>
      <c r="AN2026" s="123"/>
      <c r="AO2026" s="123"/>
      <c r="AP2026" s="167"/>
    </row>
    <row r="2027" spans="16:42">
      <c r="P2027" s="123"/>
      <c r="Q2027" s="124"/>
      <c r="R2027" s="123"/>
      <c r="S2027" s="123"/>
      <c r="T2027" s="123"/>
      <c r="U2027" s="123"/>
      <c r="V2027" s="123"/>
      <c r="W2027" s="123"/>
      <c r="X2027" s="123"/>
      <c r="Y2027" s="125"/>
      <c r="Z2027" s="125"/>
      <c r="AA2027" s="123"/>
      <c r="AB2027" s="123"/>
      <c r="AC2027" s="123"/>
      <c r="AD2027" s="123"/>
      <c r="AE2027" s="123"/>
      <c r="AF2027" s="123"/>
      <c r="AG2027" s="123"/>
      <c r="AH2027" s="123"/>
      <c r="AI2027" s="123"/>
      <c r="AJ2027" s="123"/>
      <c r="AK2027" s="123"/>
      <c r="AL2027" s="123"/>
      <c r="AM2027" s="123"/>
      <c r="AN2027" s="123"/>
      <c r="AO2027" s="123"/>
      <c r="AP2027" s="167"/>
    </row>
    <row r="2028" spans="16:42">
      <c r="P2028" s="123"/>
      <c r="Q2028" s="124"/>
      <c r="R2028" s="123"/>
      <c r="S2028" s="123"/>
      <c r="T2028" s="123"/>
      <c r="U2028" s="123"/>
      <c r="V2028" s="123"/>
      <c r="W2028" s="123"/>
      <c r="X2028" s="123"/>
      <c r="Y2028" s="125"/>
      <c r="Z2028" s="125"/>
      <c r="AA2028" s="123"/>
      <c r="AB2028" s="123"/>
      <c r="AC2028" s="123"/>
      <c r="AD2028" s="123"/>
      <c r="AE2028" s="123"/>
      <c r="AF2028" s="123"/>
      <c r="AG2028" s="123"/>
      <c r="AH2028" s="123"/>
      <c r="AI2028" s="123"/>
      <c r="AJ2028" s="123"/>
      <c r="AK2028" s="123"/>
      <c r="AL2028" s="123"/>
      <c r="AM2028" s="123"/>
      <c r="AN2028" s="123"/>
      <c r="AO2028" s="123"/>
      <c r="AP2028" s="167"/>
    </row>
    <row r="2029" spans="16:42">
      <c r="P2029" s="123"/>
      <c r="Q2029" s="124"/>
      <c r="R2029" s="123"/>
      <c r="S2029" s="123"/>
      <c r="T2029" s="123"/>
      <c r="U2029" s="123"/>
      <c r="V2029" s="123"/>
      <c r="W2029" s="123"/>
      <c r="X2029" s="123"/>
      <c r="Y2029" s="125"/>
      <c r="Z2029" s="125"/>
      <c r="AA2029" s="123"/>
      <c r="AB2029" s="123"/>
      <c r="AC2029" s="123"/>
      <c r="AD2029" s="123"/>
      <c r="AE2029" s="123"/>
      <c r="AF2029" s="123"/>
      <c r="AG2029" s="123"/>
      <c r="AH2029" s="123"/>
      <c r="AI2029" s="123"/>
      <c r="AJ2029" s="123"/>
      <c r="AK2029" s="123"/>
      <c r="AL2029" s="123"/>
      <c r="AM2029" s="123"/>
      <c r="AN2029" s="123"/>
      <c r="AO2029" s="123"/>
      <c r="AP2029" s="167"/>
    </row>
    <row r="2030" spans="16:42">
      <c r="P2030" s="123"/>
      <c r="Q2030" s="124"/>
      <c r="R2030" s="123"/>
      <c r="S2030" s="123"/>
      <c r="T2030" s="123"/>
      <c r="U2030" s="123"/>
      <c r="V2030" s="123"/>
      <c r="W2030" s="123"/>
      <c r="X2030" s="123"/>
      <c r="Y2030" s="125"/>
      <c r="Z2030" s="125"/>
      <c r="AA2030" s="123"/>
      <c r="AB2030" s="123"/>
      <c r="AC2030" s="123"/>
      <c r="AD2030" s="123"/>
      <c r="AE2030" s="123"/>
      <c r="AF2030" s="123"/>
      <c r="AG2030" s="123"/>
      <c r="AH2030" s="123"/>
      <c r="AI2030" s="123"/>
      <c r="AJ2030" s="123"/>
      <c r="AK2030" s="123"/>
      <c r="AL2030" s="123"/>
      <c r="AM2030" s="123"/>
      <c r="AN2030" s="123"/>
      <c r="AO2030" s="123"/>
      <c r="AP2030" s="167"/>
    </row>
    <row r="2031" spans="16:42">
      <c r="P2031" s="123"/>
      <c r="Q2031" s="124"/>
      <c r="R2031" s="123"/>
      <c r="S2031" s="123"/>
      <c r="T2031" s="123"/>
      <c r="U2031" s="123"/>
      <c r="V2031" s="123"/>
      <c r="W2031" s="123"/>
      <c r="X2031" s="123"/>
      <c r="Y2031" s="125"/>
      <c r="Z2031" s="125"/>
      <c r="AA2031" s="123"/>
      <c r="AB2031" s="123"/>
      <c r="AC2031" s="123"/>
      <c r="AD2031" s="123"/>
      <c r="AE2031" s="123"/>
      <c r="AF2031" s="123"/>
      <c r="AG2031" s="123"/>
      <c r="AH2031" s="123"/>
      <c r="AI2031" s="123"/>
      <c r="AJ2031" s="123"/>
      <c r="AK2031" s="123"/>
      <c r="AL2031" s="123"/>
      <c r="AM2031" s="123"/>
      <c r="AN2031" s="123"/>
      <c r="AO2031" s="123"/>
      <c r="AP2031" s="167"/>
    </row>
    <row r="2032" spans="16:42">
      <c r="P2032" s="123"/>
      <c r="Q2032" s="124"/>
      <c r="R2032" s="123"/>
      <c r="S2032" s="123"/>
      <c r="T2032" s="123"/>
      <c r="U2032" s="123"/>
      <c r="V2032" s="123"/>
      <c r="W2032" s="123"/>
      <c r="X2032" s="123"/>
      <c r="Y2032" s="125"/>
      <c r="Z2032" s="125"/>
      <c r="AA2032" s="123"/>
      <c r="AB2032" s="123"/>
      <c r="AC2032" s="123"/>
      <c r="AD2032" s="123"/>
      <c r="AE2032" s="123"/>
      <c r="AF2032" s="123"/>
      <c r="AG2032" s="123"/>
      <c r="AH2032" s="123"/>
      <c r="AI2032" s="123"/>
      <c r="AJ2032" s="123"/>
      <c r="AK2032" s="123"/>
      <c r="AL2032" s="123"/>
      <c r="AM2032" s="123"/>
      <c r="AN2032" s="123"/>
      <c r="AO2032" s="123"/>
      <c r="AP2032" s="167"/>
    </row>
    <row r="2033" spans="16:42">
      <c r="P2033" s="123"/>
      <c r="Q2033" s="124"/>
      <c r="R2033" s="123"/>
      <c r="S2033" s="123"/>
      <c r="T2033" s="123"/>
      <c r="U2033" s="123"/>
      <c r="V2033" s="123"/>
      <c r="W2033" s="123"/>
      <c r="X2033" s="123"/>
      <c r="Y2033" s="125"/>
      <c r="Z2033" s="125"/>
      <c r="AA2033" s="123"/>
      <c r="AB2033" s="123"/>
      <c r="AC2033" s="123"/>
      <c r="AD2033" s="123"/>
      <c r="AE2033" s="123"/>
      <c r="AF2033" s="123"/>
      <c r="AG2033" s="123"/>
      <c r="AH2033" s="123"/>
      <c r="AI2033" s="123"/>
      <c r="AJ2033" s="123"/>
      <c r="AK2033" s="123"/>
      <c r="AL2033" s="123"/>
      <c r="AM2033" s="123"/>
      <c r="AN2033" s="123"/>
      <c r="AO2033" s="123"/>
      <c r="AP2033" s="167"/>
    </row>
    <row r="2034" spans="16:42">
      <c r="P2034" s="123"/>
      <c r="Q2034" s="124"/>
      <c r="R2034" s="123"/>
      <c r="S2034" s="123"/>
      <c r="T2034" s="123"/>
      <c r="U2034" s="123"/>
      <c r="V2034" s="123"/>
      <c r="W2034" s="123"/>
      <c r="X2034" s="123"/>
      <c r="Y2034" s="125"/>
      <c r="Z2034" s="125"/>
      <c r="AA2034" s="123"/>
      <c r="AB2034" s="123"/>
      <c r="AC2034" s="123"/>
      <c r="AD2034" s="123"/>
      <c r="AE2034" s="123"/>
      <c r="AF2034" s="123"/>
      <c r="AG2034" s="123"/>
      <c r="AH2034" s="123"/>
      <c r="AI2034" s="123"/>
      <c r="AJ2034" s="123"/>
      <c r="AK2034" s="123"/>
      <c r="AL2034" s="123"/>
      <c r="AM2034" s="123"/>
      <c r="AN2034" s="123"/>
      <c r="AO2034" s="123"/>
      <c r="AP2034" s="167"/>
    </row>
    <row r="2035" spans="16:42">
      <c r="P2035" s="123"/>
      <c r="Q2035" s="124"/>
      <c r="R2035" s="123"/>
      <c r="S2035" s="123"/>
      <c r="T2035" s="123"/>
      <c r="U2035" s="123"/>
      <c r="V2035" s="123"/>
      <c r="W2035" s="123"/>
      <c r="X2035" s="123"/>
      <c r="Y2035" s="125"/>
      <c r="Z2035" s="125"/>
      <c r="AA2035" s="123"/>
      <c r="AB2035" s="123"/>
      <c r="AC2035" s="123"/>
      <c r="AD2035" s="123"/>
      <c r="AE2035" s="123"/>
      <c r="AF2035" s="123"/>
      <c r="AG2035" s="123"/>
      <c r="AH2035" s="123"/>
      <c r="AI2035" s="123"/>
      <c r="AJ2035" s="123"/>
      <c r="AK2035" s="123"/>
      <c r="AL2035" s="123"/>
      <c r="AM2035" s="123"/>
      <c r="AN2035" s="123"/>
      <c r="AO2035" s="123"/>
      <c r="AP2035" s="167"/>
    </row>
    <row r="2036" spans="16:42">
      <c r="P2036" s="123"/>
      <c r="Q2036" s="124"/>
      <c r="R2036" s="123"/>
      <c r="S2036" s="123"/>
      <c r="T2036" s="123"/>
      <c r="U2036" s="123"/>
      <c r="V2036" s="123"/>
      <c r="W2036" s="123"/>
      <c r="X2036" s="123"/>
      <c r="Y2036" s="125"/>
      <c r="Z2036" s="125"/>
      <c r="AA2036" s="123"/>
      <c r="AB2036" s="123"/>
      <c r="AC2036" s="123"/>
      <c r="AD2036" s="123"/>
      <c r="AE2036" s="123"/>
      <c r="AF2036" s="123"/>
      <c r="AG2036" s="123"/>
      <c r="AH2036" s="123"/>
      <c r="AI2036" s="123"/>
      <c r="AJ2036" s="123"/>
      <c r="AK2036" s="123"/>
      <c r="AL2036" s="123"/>
      <c r="AM2036" s="123"/>
      <c r="AN2036" s="123"/>
      <c r="AO2036" s="123"/>
      <c r="AP2036" s="167"/>
    </row>
    <row r="2037" spans="16:42">
      <c r="P2037" s="123"/>
      <c r="Q2037" s="124"/>
      <c r="R2037" s="123"/>
      <c r="S2037" s="123"/>
      <c r="T2037" s="123"/>
      <c r="U2037" s="123"/>
      <c r="V2037" s="123"/>
      <c r="W2037" s="123"/>
      <c r="X2037" s="123"/>
      <c r="Y2037" s="125"/>
      <c r="Z2037" s="125"/>
      <c r="AA2037" s="123"/>
      <c r="AB2037" s="123"/>
      <c r="AC2037" s="123"/>
      <c r="AD2037" s="123"/>
      <c r="AE2037" s="123"/>
      <c r="AF2037" s="123"/>
      <c r="AG2037" s="123"/>
      <c r="AH2037" s="123"/>
      <c r="AI2037" s="123"/>
      <c r="AJ2037" s="123"/>
      <c r="AK2037" s="123"/>
      <c r="AL2037" s="123"/>
      <c r="AM2037" s="123"/>
      <c r="AN2037" s="123"/>
      <c r="AO2037" s="123"/>
      <c r="AP2037" s="167"/>
    </row>
    <row r="2038" spans="16:42">
      <c r="P2038" s="123"/>
      <c r="Q2038" s="124"/>
      <c r="R2038" s="123"/>
      <c r="S2038" s="123"/>
      <c r="T2038" s="123"/>
      <c r="U2038" s="123"/>
      <c r="V2038" s="123"/>
      <c r="W2038" s="123"/>
      <c r="X2038" s="123"/>
      <c r="Y2038" s="125"/>
      <c r="Z2038" s="125"/>
      <c r="AA2038" s="123"/>
      <c r="AB2038" s="123"/>
      <c r="AC2038" s="123"/>
      <c r="AD2038" s="123"/>
      <c r="AE2038" s="123"/>
      <c r="AF2038" s="123"/>
      <c r="AG2038" s="123"/>
      <c r="AH2038" s="123"/>
      <c r="AI2038" s="123"/>
      <c r="AJ2038" s="123"/>
      <c r="AK2038" s="123"/>
      <c r="AL2038" s="123"/>
      <c r="AM2038" s="123"/>
      <c r="AN2038" s="123"/>
      <c r="AO2038" s="123"/>
      <c r="AP2038" s="167"/>
    </row>
    <row r="2039" spans="16:42">
      <c r="P2039" s="123"/>
      <c r="Q2039" s="124"/>
      <c r="R2039" s="123"/>
      <c r="S2039" s="123"/>
      <c r="T2039" s="123"/>
      <c r="U2039" s="123"/>
      <c r="V2039" s="123"/>
      <c r="W2039" s="123"/>
      <c r="X2039" s="123"/>
      <c r="Y2039" s="125"/>
      <c r="Z2039" s="125"/>
      <c r="AA2039" s="123"/>
      <c r="AB2039" s="123"/>
      <c r="AC2039" s="123"/>
      <c r="AD2039" s="123"/>
      <c r="AE2039" s="123"/>
      <c r="AF2039" s="123"/>
      <c r="AG2039" s="123"/>
      <c r="AH2039" s="123"/>
      <c r="AI2039" s="123"/>
      <c r="AJ2039" s="123"/>
      <c r="AK2039" s="123"/>
      <c r="AL2039" s="123"/>
      <c r="AM2039" s="123"/>
      <c r="AN2039" s="123"/>
      <c r="AO2039" s="123"/>
      <c r="AP2039" s="167"/>
    </row>
    <row r="2040" spans="16:42">
      <c r="P2040" s="123"/>
      <c r="Q2040" s="124"/>
      <c r="R2040" s="123"/>
      <c r="S2040" s="123"/>
      <c r="T2040" s="123"/>
      <c r="U2040" s="123"/>
      <c r="V2040" s="123"/>
      <c r="W2040" s="123"/>
      <c r="X2040" s="123"/>
      <c r="Y2040" s="125"/>
      <c r="Z2040" s="125"/>
      <c r="AA2040" s="123"/>
      <c r="AB2040" s="123"/>
      <c r="AC2040" s="123"/>
      <c r="AD2040" s="123"/>
      <c r="AE2040" s="123"/>
      <c r="AF2040" s="123"/>
      <c r="AG2040" s="123"/>
      <c r="AH2040" s="123"/>
      <c r="AI2040" s="123"/>
      <c r="AJ2040" s="123"/>
      <c r="AK2040" s="123"/>
      <c r="AL2040" s="123"/>
      <c r="AM2040" s="123"/>
      <c r="AN2040" s="123"/>
      <c r="AO2040" s="123"/>
      <c r="AP2040" s="167"/>
    </row>
    <row r="2041" spans="16:42">
      <c r="P2041" s="123"/>
      <c r="Q2041" s="124"/>
      <c r="R2041" s="123"/>
      <c r="S2041" s="123"/>
      <c r="T2041" s="123"/>
      <c r="U2041" s="123"/>
      <c r="V2041" s="123"/>
      <c r="W2041" s="123"/>
      <c r="X2041" s="123"/>
      <c r="Y2041" s="125"/>
      <c r="Z2041" s="125"/>
      <c r="AA2041" s="123"/>
      <c r="AB2041" s="123"/>
      <c r="AC2041" s="123"/>
      <c r="AD2041" s="123"/>
      <c r="AE2041" s="123"/>
      <c r="AF2041" s="123"/>
      <c r="AG2041" s="123"/>
      <c r="AH2041" s="123"/>
      <c r="AI2041" s="123"/>
      <c r="AJ2041" s="123"/>
      <c r="AK2041" s="123"/>
      <c r="AL2041" s="123"/>
      <c r="AM2041" s="123"/>
      <c r="AN2041" s="123"/>
      <c r="AO2041" s="123"/>
      <c r="AP2041" s="167"/>
    </row>
    <row r="2042" spans="16:42">
      <c r="P2042" s="123"/>
      <c r="Q2042" s="124"/>
      <c r="R2042" s="123"/>
      <c r="S2042" s="123"/>
      <c r="T2042" s="123"/>
      <c r="U2042" s="123"/>
      <c r="V2042" s="123"/>
      <c r="W2042" s="123"/>
      <c r="X2042" s="123"/>
      <c r="Y2042" s="125"/>
      <c r="Z2042" s="125"/>
      <c r="AA2042" s="123"/>
      <c r="AB2042" s="123"/>
      <c r="AC2042" s="123"/>
      <c r="AD2042" s="123"/>
      <c r="AE2042" s="123"/>
      <c r="AF2042" s="123"/>
      <c r="AG2042" s="123"/>
      <c r="AH2042" s="123"/>
      <c r="AI2042" s="123"/>
      <c r="AJ2042" s="123"/>
      <c r="AK2042" s="123"/>
      <c r="AL2042" s="123"/>
      <c r="AM2042" s="123"/>
      <c r="AN2042" s="123"/>
      <c r="AO2042" s="123"/>
      <c r="AP2042" s="167"/>
    </row>
    <row r="2043" spans="16:42">
      <c r="P2043" s="123"/>
      <c r="Q2043" s="124"/>
      <c r="R2043" s="123"/>
      <c r="S2043" s="123"/>
      <c r="T2043" s="123"/>
      <c r="U2043" s="123"/>
      <c r="V2043" s="123"/>
      <c r="W2043" s="123"/>
      <c r="X2043" s="123"/>
      <c r="Y2043" s="125"/>
      <c r="Z2043" s="125"/>
      <c r="AA2043" s="123"/>
      <c r="AB2043" s="123"/>
      <c r="AC2043" s="123"/>
      <c r="AD2043" s="123"/>
      <c r="AE2043" s="123"/>
      <c r="AF2043" s="123"/>
      <c r="AG2043" s="123"/>
      <c r="AH2043" s="123"/>
      <c r="AI2043" s="123"/>
      <c r="AJ2043" s="123"/>
      <c r="AK2043" s="123"/>
      <c r="AL2043" s="123"/>
      <c r="AM2043" s="123"/>
      <c r="AN2043" s="123"/>
      <c r="AO2043" s="123"/>
      <c r="AP2043" s="167"/>
    </row>
    <row r="2044" spans="16:42">
      <c r="P2044" s="123"/>
      <c r="Q2044" s="124"/>
      <c r="R2044" s="123"/>
      <c r="S2044" s="123"/>
      <c r="T2044" s="123"/>
      <c r="U2044" s="123"/>
      <c r="V2044" s="123"/>
      <c r="W2044" s="123"/>
      <c r="X2044" s="123"/>
      <c r="Y2044" s="125"/>
      <c r="Z2044" s="125"/>
      <c r="AA2044" s="123"/>
      <c r="AB2044" s="123"/>
      <c r="AC2044" s="123"/>
      <c r="AD2044" s="123"/>
      <c r="AE2044" s="123"/>
      <c r="AF2044" s="123"/>
      <c r="AG2044" s="123"/>
      <c r="AH2044" s="123"/>
      <c r="AI2044" s="123"/>
      <c r="AJ2044" s="123"/>
      <c r="AK2044" s="123"/>
      <c r="AL2044" s="123"/>
      <c r="AM2044" s="123"/>
      <c r="AN2044" s="123"/>
      <c r="AO2044" s="123"/>
      <c r="AP2044" s="167"/>
    </row>
    <row r="2045" spans="16:42">
      <c r="P2045" s="123"/>
      <c r="Q2045" s="124"/>
      <c r="R2045" s="123"/>
      <c r="S2045" s="123"/>
      <c r="T2045" s="123"/>
      <c r="U2045" s="123"/>
      <c r="V2045" s="123"/>
      <c r="W2045" s="123"/>
      <c r="X2045" s="123"/>
      <c r="Y2045" s="125"/>
      <c r="Z2045" s="125"/>
      <c r="AA2045" s="123"/>
      <c r="AB2045" s="123"/>
      <c r="AC2045" s="123"/>
      <c r="AD2045" s="123"/>
      <c r="AE2045" s="123"/>
      <c r="AF2045" s="123"/>
      <c r="AG2045" s="123"/>
      <c r="AH2045" s="123"/>
      <c r="AI2045" s="123"/>
      <c r="AJ2045" s="123"/>
      <c r="AK2045" s="123"/>
      <c r="AL2045" s="123"/>
      <c r="AM2045" s="123"/>
      <c r="AN2045" s="123"/>
      <c r="AO2045" s="123"/>
      <c r="AP2045" s="167"/>
    </row>
    <row r="2046" spans="16:42">
      <c r="P2046" s="123"/>
      <c r="Q2046" s="124"/>
      <c r="R2046" s="123"/>
      <c r="S2046" s="123"/>
      <c r="T2046" s="123"/>
      <c r="U2046" s="123"/>
      <c r="V2046" s="123"/>
      <c r="W2046" s="123"/>
      <c r="X2046" s="123"/>
      <c r="Y2046" s="125"/>
      <c r="Z2046" s="125"/>
      <c r="AA2046" s="123"/>
      <c r="AB2046" s="123"/>
      <c r="AC2046" s="123"/>
      <c r="AD2046" s="123"/>
      <c r="AE2046" s="123"/>
      <c r="AF2046" s="123"/>
      <c r="AG2046" s="123"/>
      <c r="AH2046" s="123"/>
      <c r="AI2046" s="123"/>
      <c r="AJ2046" s="123"/>
      <c r="AK2046" s="123"/>
      <c r="AL2046" s="123"/>
      <c r="AM2046" s="123"/>
      <c r="AN2046" s="123"/>
      <c r="AO2046" s="123"/>
      <c r="AP2046" s="167"/>
    </row>
    <row r="2047" spans="16:42">
      <c r="P2047" s="123"/>
      <c r="Q2047" s="124"/>
      <c r="R2047" s="123"/>
      <c r="S2047" s="123"/>
      <c r="T2047" s="123"/>
      <c r="U2047" s="123"/>
      <c r="V2047" s="123"/>
      <c r="W2047" s="123"/>
      <c r="X2047" s="123"/>
      <c r="Y2047" s="125"/>
      <c r="Z2047" s="125"/>
      <c r="AA2047" s="123"/>
      <c r="AB2047" s="123"/>
      <c r="AC2047" s="123"/>
      <c r="AD2047" s="123"/>
      <c r="AE2047" s="123"/>
      <c r="AF2047" s="123"/>
      <c r="AG2047" s="123"/>
      <c r="AH2047" s="123"/>
      <c r="AI2047" s="123"/>
      <c r="AJ2047" s="123"/>
      <c r="AK2047" s="123"/>
      <c r="AL2047" s="123"/>
      <c r="AM2047" s="123"/>
      <c r="AN2047" s="123"/>
      <c r="AO2047" s="123"/>
      <c r="AP2047" s="167"/>
    </row>
    <row r="2048" spans="16:42">
      <c r="P2048" s="123"/>
      <c r="Q2048" s="124"/>
      <c r="R2048" s="123"/>
      <c r="S2048" s="123"/>
      <c r="T2048" s="123"/>
      <c r="U2048" s="123"/>
      <c r="V2048" s="123"/>
      <c r="W2048" s="123"/>
      <c r="X2048" s="123"/>
      <c r="Y2048" s="125"/>
      <c r="Z2048" s="125"/>
      <c r="AA2048" s="123"/>
      <c r="AB2048" s="123"/>
      <c r="AC2048" s="123"/>
      <c r="AD2048" s="123"/>
      <c r="AE2048" s="123"/>
      <c r="AF2048" s="123"/>
      <c r="AG2048" s="123"/>
      <c r="AH2048" s="123"/>
      <c r="AI2048" s="123"/>
      <c r="AJ2048" s="123"/>
      <c r="AK2048" s="123"/>
      <c r="AL2048" s="123"/>
      <c r="AM2048" s="123"/>
      <c r="AN2048" s="123"/>
      <c r="AO2048" s="123"/>
      <c r="AP2048" s="167"/>
    </row>
    <row r="2049" spans="16:42">
      <c r="P2049" s="123"/>
      <c r="Q2049" s="124"/>
      <c r="R2049" s="123"/>
      <c r="S2049" s="123"/>
      <c r="T2049" s="123"/>
      <c r="U2049" s="123"/>
      <c r="V2049" s="123"/>
      <c r="W2049" s="123"/>
      <c r="X2049" s="123"/>
      <c r="Y2049" s="125"/>
      <c r="Z2049" s="125"/>
      <c r="AA2049" s="123"/>
      <c r="AB2049" s="123"/>
      <c r="AC2049" s="123"/>
      <c r="AD2049" s="123"/>
      <c r="AE2049" s="123"/>
      <c r="AF2049" s="123"/>
      <c r="AG2049" s="123"/>
      <c r="AH2049" s="123"/>
      <c r="AI2049" s="123"/>
      <c r="AJ2049" s="123"/>
      <c r="AK2049" s="123"/>
      <c r="AL2049" s="123"/>
      <c r="AM2049" s="123"/>
      <c r="AN2049" s="123"/>
      <c r="AO2049" s="123"/>
      <c r="AP2049" s="167"/>
    </row>
    <row r="2050" spans="16:42">
      <c r="P2050" s="123"/>
      <c r="Q2050" s="124"/>
      <c r="R2050" s="123"/>
      <c r="S2050" s="123"/>
      <c r="T2050" s="123"/>
      <c r="U2050" s="123"/>
      <c r="V2050" s="123"/>
      <c r="W2050" s="123"/>
      <c r="X2050" s="123"/>
      <c r="Y2050" s="125"/>
      <c r="Z2050" s="125"/>
      <c r="AA2050" s="123"/>
      <c r="AB2050" s="123"/>
      <c r="AC2050" s="123"/>
      <c r="AD2050" s="123"/>
      <c r="AE2050" s="123"/>
      <c r="AF2050" s="123"/>
      <c r="AG2050" s="123"/>
      <c r="AH2050" s="123"/>
      <c r="AI2050" s="123"/>
      <c r="AJ2050" s="123"/>
      <c r="AK2050" s="123"/>
      <c r="AL2050" s="123"/>
      <c r="AM2050" s="123"/>
      <c r="AN2050" s="123"/>
      <c r="AO2050" s="123"/>
      <c r="AP2050" s="167"/>
    </row>
    <row r="2051" spans="16:42">
      <c r="P2051" s="123"/>
      <c r="Q2051" s="124"/>
      <c r="R2051" s="123"/>
      <c r="S2051" s="123"/>
      <c r="T2051" s="123"/>
      <c r="U2051" s="123"/>
      <c r="V2051" s="123"/>
      <c r="W2051" s="123"/>
      <c r="X2051" s="123"/>
      <c r="Y2051" s="125"/>
      <c r="Z2051" s="125"/>
      <c r="AA2051" s="123"/>
      <c r="AB2051" s="123"/>
      <c r="AC2051" s="123"/>
      <c r="AD2051" s="123"/>
      <c r="AE2051" s="123"/>
      <c r="AF2051" s="123"/>
      <c r="AG2051" s="123"/>
      <c r="AH2051" s="123"/>
      <c r="AI2051" s="123"/>
      <c r="AJ2051" s="123"/>
      <c r="AK2051" s="123"/>
      <c r="AL2051" s="123"/>
      <c r="AM2051" s="123"/>
      <c r="AN2051" s="123"/>
      <c r="AO2051" s="123"/>
      <c r="AP2051" s="167"/>
    </row>
    <row r="2052" spans="16:42">
      <c r="P2052" s="123"/>
      <c r="Q2052" s="124"/>
      <c r="R2052" s="123"/>
      <c r="S2052" s="123"/>
      <c r="T2052" s="123"/>
      <c r="U2052" s="123"/>
      <c r="V2052" s="123"/>
      <c r="W2052" s="123"/>
      <c r="X2052" s="123"/>
      <c r="Y2052" s="125"/>
      <c r="Z2052" s="125"/>
      <c r="AA2052" s="123"/>
      <c r="AB2052" s="123"/>
      <c r="AC2052" s="123"/>
      <c r="AD2052" s="123"/>
      <c r="AE2052" s="123"/>
      <c r="AF2052" s="123"/>
      <c r="AG2052" s="123"/>
      <c r="AH2052" s="123"/>
      <c r="AI2052" s="123"/>
      <c r="AJ2052" s="123"/>
      <c r="AK2052" s="123"/>
      <c r="AL2052" s="123"/>
      <c r="AM2052" s="123"/>
      <c r="AN2052" s="123"/>
      <c r="AO2052" s="123"/>
      <c r="AP2052" s="167"/>
    </row>
    <row r="2053" spans="16:42">
      <c r="P2053" s="123"/>
      <c r="Q2053" s="124"/>
      <c r="R2053" s="123"/>
      <c r="S2053" s="123"/>
      <c r="T2053" s="123"/>
      <c r="U2053" s="123"/>
      <c r="V2053" s="123"/>
      <c r="W2053" s="123"/>
      <c r="X2053" s="123"/>
      <c r="Y2053" s="125"/>
      <c r="Z2053" s="125"/>
      <c r="AA2053" s="123"/>
      <c r="AB2053" s="123"/>
      <c r="AC2053" s="123"/>
      <c r="AD2053" s="123"/>
      <c r="AE2053" s="123"/>
      <c r="AF2053" s="123"/>
      <c r="AG2053" s="123"/>
      <c r="AH2053" s="123"/>
      <c r="AI2053" s="123"/>
      <c r="AJ2053" s="123"/>
      <c r="AK2053" s="123"/>
      <c r="AL2053" s="123"/>
      <c r="AM2053" s="123"/>
      <c r="AN2053" s="123"/>
      <c r="AO2053" s="123"/>
      <c r="AP2053" s="167"/>
    </row>
    <row r="2054" spans="16:42">
      <c r="P2054" s="123"/>
      <c r="Q2054" s="124"/>
      <c r="R2054" s="123"/>
      <c r="S2054" s="123"/>
      <c r="T2054" s="123"/>
      <c r="U2054" s="123"/>
      <c r="V2054" s="123"/>
      <c r="W2054" s="123"/>
      <c r="X2054" s="123"/>
      <c r="Y2054" s="125"/>
      <c r="Z2054" s="125"/>
      <c r="AA2054" s="123"/>
      <c r="AB2054" s="123"/>
      <c r="AC2054" s="123"/>
      <c r="AD2054" s="123"/>
      <c r="AE2054" s="123"/>
      <c r="AF2054" s="123"/>
      <c r="AG2054" s="123"/>
      <c r="AH2054" s="123"/>
      <c r="AI2054" s="123"/>
      <c r="AJ2054" s="123"/>
      <c r="AK2054" s="123"/>
      <c r="AL2054" s="123"/>
      <c r="AM2054" s="123"/>
      <c r="AN2054" s="123"/>
      <c r="AO2054" s="123"/>
      <c r="AP2054" s="167"/>
    </row>
    <row r="2055" spans="16:42">
      <c r="P2055" s="123"/>
      <c r="Q2055" s="124"/>
      <c r="R2055" s="123"/>
      <c r="S2055" s="123"/>
      <c r="T2055" s="123"/>
      <c r="U2055" s="123"/>
      <c r="V2055" s="123"/>
      <c r="W2055" s="123"/>
      <c r="X2055" s="123"/>
      <c r="Y2055" s="125"/>
      <c r="Z2055" s="125"/>
      <c r="AA2055" s="123"/>
      <c r="AB2055" s="123"/>
      <c r="AC2055" s="123"/>
      <c r="AD2055" s="123"/>
      <c r="AE2055" s="123"/>
      <c r="AF2055" s="123"/>
      <c r="AG2055" s="123"/>
      <c r="AH2055" s="123"/>
      <c r="AI2055" s="123"/>
      <c r="AJ2055" s="123"/>
      <c r="AK2055" s="123"/>
      <c r="AL2055" s="123"/>
      <c r="AM2055" s="123"/>
      <c r="AN2055" s="123"/>
      <c r="AO2055" s="123"/>
      <c r="AP2055" s="167"/>
    </row>
    <row r="2056" spans="16:42">
      <c r="P2056" s="123"/>
      <c r="Q2056" s="124"/>
      <c r="R2056" s="123"/>
      <c r="S2056" s="123"/>
      <c r="T2056" s="123"/>
      <c r="U2056" s="123"/>
      <c r="V2056" s="123"/>
      <c r="W2056" s="123"/>
      <c r="X2056" s="123"/>
      <c r="Y2056" s="125"/>
      <c r="Z2056" s="125"/>
      <c r="AA2056" s="123"/>
      <c r="AB2056" s="123"/>
      <c r="AC2056" s="123"/>
      <c r="AD2056" s="123"/>
      <c r="AE2056" s="123"/>
      <c r="AF2056" s="123"/>
      <c r="AG2056" s="123"/>
      <c r="AH2056" s="123"/>
      <c r="AI2056" s="123"/>
      <c r="AJ2056" s="123"/>
      <c r="AK2056" s="123"/>
      <c r="AL2056" s="123"/>
      <c r="AM2056" s="123"/>
      <c r="AN2056" s="123"/>
      <c r="AO2056" s="123"/>
      <c r="AP2056" s="167"/>
    </row>
    <row r="2057" spans="16:42">
      <c r="P2057" s="123"/>
      <c r="Q2057" s="124"/>
      <c r="R2057" s="123"/>
      <c r="S2057" s="123"/>
      <c r="T2057" s="123"/>
      <c r="U2057" s="123"/>
      <c r="V2057" s="123"/>
      <c r="W2057" s="123"/>
      <c r="X2057" s="123"/>
      <c r="Y2057" s="125"/>
      <c r="Z2057" s="125"/>
      <c r="AA2057" s="123"/>
      <c r="AB2057" s="123"/>
      <c r="AC2057" s="123"/>
      <c r="AD2057" s="123"/>
      <c r="AE2057" s="123"/>
      <c r="AF2057" s="123"/>
      <c r="AG2057" s="123"/>
      <c r="AH2057" s="123"/>
      <c r="AI2057" s="123"/>
      <c r="AJ2057" s="123"/>
      <c r="AK2057" s="123"/>
      <c r="AL2057" s="123"/>
      <c r="AM2057" s="123"/>
      <c r="AN2057" s="123"/>
      <c r="AO2057" s="123"/>
      <c r="AP2057" s="167"/>
    </row>
    <row r="2058" spans="16:42">
      <c r="P2058" s="123"/>
      <c r="Q2058" s="124"/>
      <c r="R2058" s="123"/>
      <c r="S2058" s="123"/>
      <c r="T2058" s="123"/>
      <c r="U2058" s="123"/>
      <c r="V2058" s="123"/>
      <c r="W2058" s="123"/>
      <c r="X2058" s="123"/>
      <c r="Y2058" s="125"/>
      <c r="Z2058" s="125"/>
      <c r="AA2058" s="123"/>
      <c r="AB2058" s="123"/>
      <c r="AC2058" s="123"/>
      <c r="AD2058" s="123"/>
      <c r="AE2058" s="123"/>
      <c r="AF2058" s="123"/>
      <c r="AG2058" s="123"/>
      <c r="AH2058" s="123"/>
      <c r="AI2058" s="123"/>
      <c r="AJ2058" s="123"/>
      <c r="AK2058" s="123"/>
      <c r="AL2058" s="123"/>
      <c r="AM2058" s="123"/>
      <c r="AN2058" s="123"/>
      <c r="AO2058" s="123"/>
      <c r="AP2058" s="167"/>
    </row>
    <row r="2059" spans="16:42">
      <c r="P2059" s="123"/>
      <c r="Q2059" s="124"/>
      <c r="R2059" s="123"/>
      <c r="S2059" s="123"/>
      <c r="T2059" s="123"/>
      <c r="U2059" s="123"/>
      <c r="V2059" s="123"/>
      <c r="W2059" s="123"/>
      <c r="X2059" s="123"/>
      <c r="Y2059" s="125"/>
      <c r="Z2059" s="125"/>
      <c r="AA2059" s="123"/>
      <c r="AB2059" s="123"/>
      <c r="AC2059" s="123"/>
      <c r="AD2059" s="123"/>
      <c r="AE2059" s="123"/>
      <c r="AF2059" s="123"/>
      <c r="AG2059" s="123"/>
      <c r="AH2059" s="123"/>
      <c r="AI2059" s="123"/>
      <c r="AJ2059" s="123"/>
      <c r="AK2059" s="123"/>
      <c r="AL2059" s="123"/>
      <c r="AM2059" s="123"/>
      <c r="AN2059" s="123"/>
      <c r="AO2059" s="123"/>
      <c r="AP2059" s="167"/>
    </row>
    <row r="2060" spans="16:42">
      <c r="P2060" s="123"/>
      <c r="Q2060" s="124"/>
      <c r="R2060" s="123"/>
      <c r="S2060" s="123"/>
      <c r="T2060" s="123"/>
      <c r="U2060" s="123"/>
      <c r="V2060" s="123"/>
      <c r="W2060" s="123"/>
      <c r="X2060" s="123"/>
      <c r="Y2060" s="125"/>
      <c r="Z2060" s="125"/>
      <c r="AA2060" s="123"/>
      <c r="AB2060" s="123"/>
      <c r="AC2060" s="123"/>
      <c r="AD2060" s="123"/>
      <c r="AE2060" s="123"/>
      <c r="AF2060" s="123"/>
      <c r="AG2060" s="123"/>
      <c r="AH2060" s="123"/>
      <c r="AI2060" s="123"/>
      <c r="AJ2060" s="123"/>
      <c r="AK2060" s="123"/>
      <c r="AL2060" s="123"/>
      <c r="AM2060" s="123"/>
      <c r="AN2060" s="123"/>
      <c r="AO2060" s="123"/>
      <c r="AP2060" s="167"/>
    </row>
    <row r="2061" spans="16:42">
      <c r="P2061" s="123"/>
      <c r="Q2061" s="124"/>
      <c r="R2061" s="123"/>
      <c r="S2061" s="123"/>
      <c r="T2061" s="123"/>
      <c r="U2061" s="123"/>
      <c r="V2061" s="123"/>
      <c r="W2061" s="123"/>
      <c r="X2061" s="123"/>
      <c r="Y2061" s="125"/>
      <c r="Z2061" s="125"/>
      <c r="AA2061" s="123"/>
      <c r="AB2061" s="123"/>
      <c r="AC2061" s="123"/>
      <c r="AD2061" s="123"/>
      <c r="AE2061" s="123"/>
      <c r="AF2061" s="123"/>
      <c r="AG2061" s="123"/>
      <c r="AH2061" s="123"/>
      <c r="AI2061" s="123"/>
      <c r="AJ2061" s="123"/>
      <c r="AK2061" s="123"/>
      <c r="AL2061" s="123"/>
      <c r="AM2061" s="123"/>
      <c r="AN2061" s="123"/>
      <c r="AO2061" s="123"/>
      <c r="AP2061" s="167"/>
    </row>
    <row r="2062" spans="16:42">
      <c r="P2062" s="123"/>
      <c r="Q2062" s="124"/>
      <c r="R2062" s="123"/>
      <c r="S2062" s="123"/>
      <c r="T2062" s="123"/>
      <c r="U2062" s="123"/>
      <c r="V2062" s="123"/>
      <c r="W2062" s="123"/>
      <c r="X2062" s="123"/>
      <c r="Y2062" s="125"/>
      <c r="Z2062" s="125"/>
      <c r="AA2062" s="123"/>
      <c r="AB2062" s="123"/>
      <c r="AC2062" s="123"/>
      <c r="AD2062" s="123"/>
      <c r="AE2062" s="123"/>
      <c r="AF2062" s="123"/>
      <c r="AG2062" s="123"/>
      <c r="AH2062" s="123"/>
      <c r="AI2062" s="123"/>
      <c r="AJ2062" s="123"/>
      <c r="AK2062" s="123"/>
      <c r="AL2062" s="123"/>
      <c r="AM2062" s="123"/>
      <c r="AN2062" s="123"/>
      <c r="AO2062" s="123"/>
      <c r="AP2062" s="167"/>
    </row>
    <row r="2063" spans="16:42">
      <c r="P2063" s="123"/>
      <c r="Q2063" s="124"/>
      <c r="R2063" s="123"/>
      <c r="S2063" s="123"/>
      <c r="T2063" s="123"/>
      <c r="U2063" s="123"/>
      <c r="V2063" s="123"/>
      <c r="W2063" s="123"/>
      <c r="X2063" s="123"/>
      <c r="Y2063" s="125"/>
      <c r="Z2063" s="125"/>
      <c r="AA2063" s="123"/>
      <c r="AB2063" s="123"/>
      <c r="AC2063" s="123"/>
      <c r="AD2063" s="123"/>
      <c r="AE2063" s="123"/>
      <c r="AF2063" s="123"/>
      <c r="AG2063" s="123"/>
      <c r="AH2063" s="123"/>
      <c r="AI2063" s="123"/>
      <c r="AJ2063" s="123"/>
      <c r="AK2063" s="123"/>
      <c r="AL2063" s="123"/>
      <c r="AM2063" s="123"/>
      <c r="AN2063" s="123"/>
      <c r="AO2063" s="123"/>
      <c r="AP2063" s="167"/>
    </row>
    <row r="2064" spans="16:42">
      <c r="P2064" s="123"/>
      <c r="Q2064" s="124"/>
      <c r="R2064" s="123"/>
      <c r="S2064" s="123"/>
      <c r="T2064" s="123"/>
      <c r="U2064" s="123"/>
      <c r="V2064" s="123"/>
      <c r="W2064" s="123"/>
      <c r="X2064" s="123"/>
      <c r="Y2064" s="125"/>
      <c r="Z2064" s="125"/>
      <c r="AA2064" s="123"/>
      <c r="AB2064" s="123"/>
      <c r="AC2064" s="123"/>
      <c r="AD2064" s="123"/>
      <c r="AE2064" s="123"/>
      <c r="AF2064" s="123"/>
      <c r="AG2064" s="123"/>
      <c r="AH2064" s="123"/>
      <c r="AI2064" s="123"/>
      <c r="AJ2064" s="123"/>
      <c r="AK2064" s="123"/>
      <c r="AL2064" s="123"/>
      <c r="AM2064" s="123"/>
      <c r="AN2064" s="123"/>
      <c r="AO2064" s="123"/>
      <c r="AP2064" s="167"/>
    </row>
    <row r="2065" spans="16:42">
      <c r="P2065" s="123"/>
      <c r="Q2065" s="124"/>
      <c r="R2065" s="123"/>
      <c r="S2065" s="123"/>
      <c r="T2065" s="123"/>
      <c r="U2065" s="123"/>
      <c r="V2065" s="123"/>
      <c r="W2065" s="123"/>
      <c r="X2065" s="123"/>
      <c r="Y2065" s="125"/>
      <c r="Z2065" s="125"/>
      <c r="AA2065" s="123"/>
      <c r="AB2065" s="123"/>
      <c r="AC2065" s="123"/>
      <c r="AD2065" s="123"/>
      <c r="AE2065" s="123"/>
      <c r="AF2065" s="123"/>
      <c r="AG2065" s="123"/>
      <c r="AH2065" s="123"/>
      <c r="AI2065" s="123"/>
      <c r="AJ2065" s="123"/>
      <c r="AK2065" s="123"/>
      <c r="AL2065" s="123"/>
      <c r="AM2065" s="123"/>
      <c r="AN2065" s="123"/>
      <c r="AO2065" s="123"/>
      <c r="AP2065" s="167"/>
    </row>
    <row r="2066" spans="16:42">
      <c r="P2066" s="123"/>
      <c r="Q2066" s="124"/>
      <c r="R2066" s="123"/>
      <c r="S2066" s="123"/>
      <c r="T2066" s="123"/>
      <c r="U2066" s="123"/>
      <c r="V2066" s="123"/>
      <c r="W2066" s="123"/>
      <c r="X2066" s="123"/>
      <c r="Y2066" s="125"/>
      <c r="Z2066" s="125"/>
      <c r="AA2066" s="123"/>
      <c r="AB2066" s="123"/>
      <c r="AC2066" s="123"/>
      <c r="AD2066" s="123"/>
      <c r="AE2066" s="123"/>
      <c r="AF2066" s="123"/>
      <c r="AG2066" s="123"/>
      <c r="AH2066" s="123"/>
      <c r="AI2066" s="123"/>
      <c r="AJ2066" s="123"/>
      <c r="AK2066" s="123"/>
      <c r="AL2066" s="123"/>
      <c r="AM2066" s="123"/>
      <c r="AN2066" s="123"/>
      <c r="AO2066" s="123"/>
      <c r="AP2066" s="167"/>
    </row>
    <row r="2067" spans="16:42">
      <c r="P2067" s="123"/>
      <c r="Q2067" s="124"/>
      <c r="R2067" s="123"/>
      <c r="S2067" s="123"/>
      <c r="T2067" s="123"/>
      <c r="U2067" s="123"/>
      <c r="V2067" s="123"/>
      <c r="W2067" s="123"/>
      <c r="X2067" s="123"/>
      <c r="Y2067" s="125"/>
      <c r="Z2067" s="125"/>
      <c r="AA2067" s="123"/>
      <c r="AB2067" s="123"/>
      <c r="AC2067" s="123"/>
      <c r="AD2067" s="123"/>
      <c r="AE2067" s="123"/>
      <c r="AF2067" s="123"/>
      <c r="AG2067" s="123"/>
      <c r="AH2067" s="123"/>
      <c r="AI2067" s="123"/>
      <c r="AJ2067" s="123"/>
      <c r="AK2067" s="123"/>
      <c r="AL2067" s="123"/>
      <c r="AM2067" s="123"/>
      <c r="AN2067" s="123"/>
      <c r="AO2067" s="123"/>
      <c r="AP2067" s="167"/>
    </row>
    <row r="2068" spans="16:42">
      <c r="P2068" s="123"/>
      <c r="Q2068" s="124"/>
      <c r="R2068" s="123"/>
      <c r="S2068" s="123"/>
      <c r="T2068" s="123"/>
      <c r="U2068" s="123"/>
      <c r="V2068" s="123"/>
      <c r="W2068" s="123"/>
      <c r="X2068" s="123"/>
      <c r="Y2068" s="125"/>
      <c r="Z2068" s="125"/>
      <c r="AA2068" s="123"/>
      <c r="AB2068" s="123"/>
      <c r="AC2068" s="123"/>
      <c r="AD2068" s="123"/>
      <c r="AE2068" s="123"/>
      <c r="AF2068" s="123"/>
      <c r="AG2068" s="123"/>
      <c r="AH2068" s="123"/>
      <c r="AI2068" s="123"/>
      <c r="AJ2068" s="123"/>
      <c r="AK2068" s="123"/>
      <c r="AL2068" s="123"/>
      <c r="AM2068" s="123"/>
      <c r="AN2068" s="123"/>
      <c r="AO2068" s="123"/>
      <c r="AP2068" s="167"/>
    </row>
    <row r="2069" spans="16:42">
      <c r="P2069" s="123"/>
      <c r="Q2069" s="124"/>
      <c r="R2069" s="123"/>
      <c r="S2069" s="123"/>
      <c r="T2069" s="123"/>
      <c r="U2069" s="123"/>
      <c r="V2069" s="123"/>
      <c r="W2069" s="123"/>
      <c r="X2069" s="123"/>
      <c r="Y2069" s="125"/>
      <c r="Z2069" s="125"/>
      <c r="AA2069" s="123"/>
      <c r="AB2069" s="123"/>
      <c r="AC2069" s="123"/>
      <c r="AD2069" s="123"/>
      <c r="AE2069" s="123"/>
      <c r="AF2069" s="123"/>
      <c r="AG2069" s="123"/>
      <c r="AH2069" s="123"/>
      <c r="AI2069" s="123"/>
      <c r="AJ2069" s="123"/>
      <c r="AK2069" s="123"/>
      <c r="AL2069" s="123"/>
      <c r="AM2069" s="123"/>
      <c r="AN2069" s="123"/>
      <c r="AO2069" s="123"/>
      <c r="AP2069" s="167"/>
    </row>
    <row r="2070" spans="16:42">
      <c r="P2070" s="123"/>
      <c r="Q2070" s="124"/>
      <c r="R2070" s="123"/>
      <c r="S2070" s="123"/>
      <c r="T2070" s="123"/>
      <c r="U2070" s="123"/>
      <c r="V2070" s="123"/>
      <c r="W2070" s="123"/>
      <c r="X2070" s="123"/>
      <c r="Y2070" s="125"/>
      <c r="Z2070" s="125"/>
      <c r="AA2070" s="123"/>
      <c r="AB2070" s="123"/>
      <c r="AC2070" s="123"/>
      <c r="AD2070" s="123"/>
      <c r="AE2070" s="123"/>
      <c r="AF2070" s="123"/>
      <c r="AG2070" s="123"/>
      <c r="AH2070" s="123"/>
      <c r="AI2070" s="123"/>
      <c r="AJ2070" s="123"/>
      <c r="AK2070" s="123"/>
      <c r="AL2070" s="123"/>
      <c r="AM2070" s="123"/>
      <c r="AN2070" s="123"/>
      <c r="AO2070" s="123"/>
      <c r="AP2070" s="167"/>
    </row>
    <row r="2071" spans="16:42">
      <c r="P2071" s="123"/>
      <c r="Q2071" s="124"/>
      <c r="R2071" s="123"/>
      <c r="S2071" s="123"/>
      <c r="T2071" s="123"/>
      <c r="U2071" s="123"/>
      <c r="V2071" s="123"/>
      <c r="W2071" s="123"/>
      <c r="X2071" s="123"/>
      <c r="Y2071" s="125"/>
      <c r="Z2071" s="125"/>
      <c r="AA2071" s="123"/>
      <c r="AB2071" s="123"/>
      <c r="AC2071" s="123"/>
      <c r="AD2071" s="123"/>
      <c r="AE2071" s="123"/>
      <c r="AF2071" s="123"/>
      <c r="AG2071" s="123"/>
      <c r="AH2071" s="123"/>
      <c r="AI2071" s="123"/>
      <c r="AJ2071" s="123"/>
      <c r="AK2071" s="123"/>
      <c r="AL2071" s="123"/>
      <c r="AM2071" s="123"/>
      <c r="AN2071" s="123"/>
      <c r="AO2071" s="123"/>
      <c r="AP2071" s="167"/>
    </row>
    <row r="2072" spans="16:42">
      <c r="P2072" s="123"/>
      <c r="Q2072" s="124"/>
      <c r="R2072" s="123"/>
      <c r="S2072" s="123"/>
      <c r="T2072" s="123"/>
      <c r="U2072" s="123"/>
      <c r="V2072" s="123"/>
      <c r="W2072" s="123"/>
      <c r="X2072" s="123"/>
      <c r="Y2072" s="125"/>
      <c r="Z2072" s="125"/>
      <c r="AA2072" s="123"/>
      <c r="AB2072" s="123"/>
      <c r="AC2072" s="123"/>
      <c r="AD2072" s="123"/>
      <c r="AE2072" s="123"/>
      <c r="AF2072" s="123"/>
      <c r="AG2072" s="123"/>
      <c r="AH2072" s="123"/>
      <c r="AI2072" s="123"/>
      <c r="AJ2072" s="123"/>
      <c r="AK2072" s="123"/>
      <c r="AL2072" s="123"/>
      <c r="AM2072" s="123"/>
      <c r="AN2072" s="123"/>
      <c r="AO2072" s="123"/>
      <c r="AP2072" s="167"/>
    </row>
    <row r="2073" spans="16:42">
      <c r="P2073" s="123"/>
      <c r="Q2073" s="124"/>
      <c r="R2073" s="123"/>
      <c r="S2073" s="123"/>
      <c r="T2073" s="123"/>
      <c r="U2073" s="123"/>
      <c r="V2073" s="123"/>
      <c r="W2073" s="123"/>
      <c r="X2073" s="123"/>
      <c r="Y2073" s="125"/>
      <c r="Z2073" s="125"/>
      <c r="AA2073" s="123"/>
      <c r="AB2073" s="123"/>
      <c r="AC2073" s="123"/>
      <c r="AD2073" s="123"/>
      <c r="AE2073" s="123"/>
      <c r="AF2073" s="123"/>
      <c r="AG2073" s="123"/>
      <c r="AH2073" s="123"/>
      <c r="AI2073" s="123"/>
      <c r="AJ2073" s="123"/>
      <c r="AK2073" s="123"/>
      <c r="AL2073" s="123"/>
      <c r="AM2073" s="123"/>
      <c r="AN2073" s="123"/>
      <c r="AO2073" s="123"/>
      <c r="AP2073" s="167"/>
    </row>
    <row r="2074" spans="16:42">
      <c r="P2074" s="123"/>
      <c r="Q2074" s="124"/>
      <c r="R2074" s="123"/>
      <c r="S2074" s="123"/>
      <c r="T2074" s="123"/>
      <c r="U2074" s="123"/>
      <c r="V2074" s="123"/>
      <c r="W2074" s="123"/>
      <c r="X2074" s="123"/>
      <c r="Y2074" s="125"/>
      <c r="Z2074" s="125"/>
      <c r="AA2074" s="123"/>
      <c r="AB2074" s="123"/>
      <c r="AC2074" s="123"/>
      <c r="AD2074" s="123"/>
      <c r="AE2074" s="123"/>
      <c r="AF2074" s="123"/>
      <c r="AG2074" s="123"/>
      <c r="AH2074" s="123"/>
      <c r="AI2074" s="123"/>
      <c r="AJ2074" s="123"/>
      <c r="AK2074" s="123"/>
      <c r="AL2074" s="123"/>
      <c r="AM2074" s="123"/>
      <c r="AN2074" s="123"/>
      <c r="AO2074" s="123"/>
      <c r="AP2074" s="167"/>
    </row>
    <row r="2075" spans="16:42">
      <c r="P2075" s="123"/>
      <c r="Q2075" s="124"/>
      <c r="R2075" s="123"/>
      <c r="S2075" s="123"/>
      <c r="T2075" s="123"/>
      <c r="U2075" s="123"/>
      <c r="V2075" s="123"/>
      <c r="W2075" s="123"/>
      <c r="X2075" s="123"/>
      <c r="Y2075" s="125"/>
      <c r="Z2075" s="125"/>
      <c r="AA2075" s="123"/>
      <c r="AB2075" s="123"/>
      <c r="AC2075" s="123"/>
      <c r="AD2075" s="123"/>
      <c r="AE2075" s="123"/>
      <c r="AF2075" s="123"/>
      <c r="AG2075" s="123"/>
      <c r="AH2075" s="123"/>
      <c r="AI2075" s="123"/>
      <c r="AJ2075" s="123"/>
      <c r="AK2075" s="123"/>
      <c r="AL2075" s="123"/>
      <c r="AM2075" s="123"/>
      <c r="AN2075" s="123"/>
      <c r="AO2075" s="123"/>
      <c r="AP2075" s="167"/>
    </row>
    <row r="2076" spans="16:42">
      <c r="P2076" s="123"/>
      <c r="Q2076" s="124"/>
      <c r="R2076" s="123"/>
      <c r="S2076" s="123"/>
      <c r="T2076" s="123"/>
      <c r="U2076" s="123"/>
      <c r="V2076" s="123"/>
      <c r="W2076" s="123"/>
      <c r="X2076" s="123"/>
      <c r="Y2076" s="125"/>
      <c r="Z2076" s="125"/>
      <c r="AA2076" s="123"/>
      <c r="AB2076" s="123"/>
      <c r="AC2076" s="123"/>
      <c r="AD2076" s="123"/>
      <c r="AE2076" s="123"/>
      <c r="AF2076" s="123"/>
      <c r="AG2076" s="123"/>
      <c r="AH2076" s="123"/>
      <c r="AI2076" s="123"/>
      <c r="AJ2076" s="123"/>
      <c r="AK2076" s="123"/>
      <c r="AL2076" s="123"/>
      <c r="AM2076" s="123"/>
      <c r="AN2076" s="123"/>
      <c r="AO2076" s="123"/>
      <c r="AP2076" s="167"/>
    </row>
    <row r="2077" spans="16:42">
      <c r="P2077" s="123"/>
      <c r="Q2077" s="124"/>
      <c r="R2077" s="123"/>
      <c r="S2077" s="123"/>
      <c r="T2077" s="123"/>
      <c r="U2077" s="123"/>
      <c r="V2077" s="123"/>
      <c r="W2077" s="123"/>
      <c r="X2077" s="123"/>
      <c r="Y2077" s="125"/>
      <c r="Z2077" s="125"/>
      <c r="AA2077" s="123"/>
      <c r="AB2077" s="123"/>
      <c r="AC2077" s="123"/>
      <c r="AD2077" s="123"/>
      <c r="AE2077" s="123"/>
      <c r="AF2077" s="123"/>
      <c r="AG2077" s="123"/>
      <c r="AH2077" s="123"/>
      <c r="AI2077" s="123"/>
      <c r="AJ2077" s="123"/>
      <c r="AK2077" s="123"/>
      <c r="AL2077" s="123"/>
      <c r="AM2077" s="123"/>
      <c r="AN2077" s="123"/>
      <c r="AO2077" s="123"/>
      <c r="AP2077" s="167"/>
    </row>
    <row r="2078" spans="16:42">
      <c r="P2078" s="123"/>
      <c r="Q2078" s="124"/>
      <c r="R2078" s="123"/>
      <c r="S2078" s="123"/>
      <c r="T2078" s="123"/>
      <c r="U2078" s="123"/>
      <c r="V2078" s="123"/>
      <c r="W2078" s="123"/>
      <c r="X2078" s="123"/>
      <c r="Y2078" s="125"/>
      <c r="Z2078" s="125"/>
      <c r="AA2078" s="123"/>
      <c r="AB2078" s="123"/>
      <c r="AC2078" s="123"/>
      <c r="AD2078" s="123"/>
      <c r="AE2078" s="123"/>
      <c r="AF2078" s="123"/>
      <c r="AG2078" s="123"/>
      <c r="AH2078" s="123"/>
      <c r="AI2078" s="123"/>
      <c r="AJ2078" s="123"/>
      <c r="AK2078" s="123"/>
      <c r="AL2078" s="123"/>
      <c r="AM2078" s="123"/>
      <c r="AN2078" s="123"/>
      <c r="AO2078" s="123"/>
      <c r="AP2078" s="167"/>
    </row>
    <row r="2079" spans="16:42">
      <c r="P2079" s="123"/>
      <c r="Q2079" s="124"/>
      <c r="R2079" s="123"/>
      <c r="S2079" s="123"/>
      <c r="T2079" s="123"/>
      <c r="U2079" s="123"/>
      <c r="V2079" s="123"/>
      <c r="W2079" s="123"/>
      <c r="X2079" s="123"/>
      <c r="Y2079" s="125"/>
      <c r="Z2079" s="125"/>
      <c r="AA2079" s="123"/>
      <c r="AB2079" s="123"/>
      <c r="AC2079" s="123"/>
      <c r="AD2079" s="123"/>
      <c r="AE2079" s="123"/>
      <c r="AF2079" s="123"/>
      <c r="AG2079" s="123"/>
      <c r="AH2079" s="123"/>
      <c r="AI2079" s="123"/>
      <c r="AJ2079" s="123"/>
      <c r="AK2079" s="123"/>
      <c r="AL2079" s="123"/>
      <c r="AM2079" s="123"/>
      <c r="AN2079" s="123"/>
      <c r="AO2079" s="123"/>
      <c r="AP2079" s="167"/>
    </row>
    <row r="2080" spans="16:42">
      <c r="P2080" s="123"/>
      <c r="Q2080" s="124"/>
      <c r="R2080" s="123"/>
      <c r="S2080" s="123"/>
      <c r="T2080" s="123"/>
      <c r="U2080" s="123"/>
      <c r="V2080" s="123"/>
      <c r="W2080" s="123"/>
      <c r="X2080" s="123"/>
      <c r="Y2080" s="125"/>
      <c r="Z2080" s="125"/>
      <c r="AA2080" s="123"/>
      <c r="AB2080" s="123"/>
      <c r="AC2080" s="123"/>
      <c r="AD2080" s="123"/>
      <c r="AE2080" s="123"/>
      <c r="AF2080" s="123"/>
      <c r="AG2080" s="123"/>
      <c r="AH2080" s="123"/>
      <c r="AI2080" s="123"/>
      <c r="AJ2080" s="123"/>
      <c r="AK2080" s="123"/>
      <c r="AL2080" s="123"/>
      <c r="AM2080" s="123"/>
      <c r="AN2080" s="123"/>
      <c r="AO2080" s="123"/>
      <c r="AP2080" s="167"/>
    </row>
    <row r="2081" spans="16:42">
      <c r="P2081" s="123"/>
      <c r="Q2081" s="124"/>
      <c r="R2081" s="123"/>
      <c r="S2081" s="123"/>
      <c r="T2081" s="123"/>
      <c r="U2081" s="123"/>
      <c r="V2081" s="123"/>
      <c r="W2081" s="123"/>
      <c r="X2081" s="123"/>
      <c r="Y2081" s="125"/>
      <c r="Z2081" s="125"/>
      <c r="AA2081" s="123"/>
      <c r="AB2081" s="123"/>
      <c r="AC2081" s="123"/>
      <c r="AD2081" s="123"/>
      <c r="AE2081" s="123"/>
      <c r="AF2081" s="123"/>
      <c r="AG2081" s="123"/>
      <c r="AH2081" s="123"/>
      <c r="AI2081" s="123"/>
      <c r="AJ2081" s="123"/>
      <c r="AK2081" s="123"/>
      <c r="AL2081" s="123"/>
      <c r="AM2081" s="123"/>
      <c r="AN2081" s="123"/>
      <c r="AO2081" s="123"/>
      <c r="AP2081" s="167"/>
    </row>
    <row r="2082" spans="16:42">
      <c r="P2082" s="123"/>
      <c r="Q2082" s="124"/>
      <c r="R2082" s="123"/>
      <c r="S2082" s="123"/>
      <c r="T2082" s="123"/>
      <c r="U2082" s="123"/>
      <c r="V2082" s="123"/>
      <c r="W2082" s="123"/>
      <c r="X2082" s="123"/>
      <c r="Y2082" s="125"/>
      <c r="Z2082" s="125"/>
      <c r="AA2082" s="123"/>
      <c r="AB2082" s="123"/>
      <c r="AC2082" s="123"/>
      <c r="AD2082" s="123"/>
      <c r="AE2082" s="123"/>
      <c r="AF2082" s="123"/>
      <c r="AG2082" s="123"/>
      <c r="AH2082" s="123"/>
      <c r="AI2082" s="123"/>
      <c r="AJ2082" s="123"/>
      <c r="AK2082" s="123"/>
      <c r="AL2082" s="123"/>
      <c r="AM2082" s="123"/>
      <c r="AN2082" s="123"/>
      <c r="AO2082" s="123"/>
      <c r="AP2082" s="167"/>
    </row>
    <row r="2083" spans="16:42">
      <c r="P2083" s="123"/>
      <c r="Q2083" s="124"/>
      <c r="R2083" s="123"/>
      <c r="S2083" s="123"/>
      <c r="T2083" s="123"/>
      <c r="U2083" s="123"/>
      <c r="V2083" s="123"/>
      <c r="W2083" s="123"/>
      <c r="X2083" s="123"/>
      <c r="Y2083" s="125"/>
      <c r="Z2083" s="125"/>
      <c r="AA2083" s="123"/>
      <c r="AB2083" s="123"/>
      <c r="AC2083" s="123"/>
      <c r="AD2083" s="123"/>
      <c r="AE2083" s="123"/>
      <c r="AF2083" s="123"/>
      <c r="AG2083" s="123"/>
      <c r="AH2083" s="123"/>
      <c r="AI2083" s="123"/>
      <c r="AJ2083" s="123"/>
      <c r="AK2083" s="123"/>
      <c r="AL2083" s="123"/>
      <c r="AM2083" s="123"/>
      <c r="AN2083" s="123"/>
      <c r="AO2083" s="123"/>
      <c r="AP2083" s="167"/>
    </row>
    <row r="2084" spans="16:42">
      <c r="P2084" s="123"/>
      <c r="Q2084" s="124"/>
      <c r="R2084" s="123"/>
      <c r="S2084" s="123"/>
      <c r="T2084" s="123"/>
      <c r="U2084" s="123"/>
      <c r="V2084" s="123"/>
      <c r="W2084" s="123"/>
      <c r="X2084" s="123"/>
      <c r="Y2084" s="125"/>
      <c r="Z2084" s="125"/>
      <c r="AA2084" s="123"/>
      <c r="AB2084" s="123"/>
      <c r="AC2084" s="123"/>
      <c r="AD2084" s="123"/>
      <c r="AE2084" s="123"/>
      <c r="AF2084" s="123"/>
      <c r="AG2084" s="123"/>
      <c r="AH2084" s="123"/>
      <c r="AI2084" s="123"/>
      <c r="AJ2084" s="123"/>
      <c r="AK2084" s="123"/>
      <c r="AL2084" s="123"/>
      <c r="AM2084" s="123"/>
      <c r="AN2084" s="123"/>
      <c r="AO2084" s="123"/>
      <c r="AP2084" s="167"/>
    </row>
    <row r="2085" spans="16:42">
      <c r="P2085" s="123"/>
      <c r="Q2085" s="124"/>
      <c r="R2085" s="123"/>
      <c r="S2085" s="123"/>
      <c r="T2085" s="123"/>
      <c r="U2085" s="123"/>
      <c r="V2085" s="123"/>
      <c r="W2085" s="123"/>
      <c r="X2085" s="123"/>
      <c r="Y2085" s="125"/>
      <c r="Z2085" s="125"/>
      <c r="AA2085" s="123"/>
      <c r="AB2085" s="123"/>
      <c r="AC2085" s="123"/>
      <c r="AD2085" s="123"/>
      <c r="AE2085" s="123"/>
      <c r="AF2085" s="123"/>
      <c r="AG2085" s="123"/>
      <c r="AH2085" s="123"/>
      <c r="AI2085" s="123"/>
      <c r="AJ2085" s="123"/>
      <c r="AK2085" s="123"/>
      <c r="AL2085" s="123"/>
      <c r="AM2085" s="123"/>
      <c r="AN2085" s="123"/>
      <c r="AO2085" s="123"/>
      <c r="AP2085" s="167"/>
    </row>
    <row r="2086" spans="16:42">
      <c r="P2086" s="123"/>
      <c r="Q2086" s="124"/>
      <c r="R2086" s="123"/>
      <c r="S2086" s="123"/>
      <c r="T2086" s="123"/>
      <c r="U2086" s="123"/>
      <c r="V2086" s="123"/>
      <c r="W2086" s="123"/>
      <c r="X2086" s="123"/>
      <c r="Y2086" s="125"/>
      <c r="Z2086" s="125"/>
      <c r="AA2086" s="123"/>
      <c r="AB2086" s="123"/>
      <c r="AC2086" s="123"/>
      <c r="AD2086" s="123"/>
      <c r="AE2086" s="123"/>
      <c r="AF2086" s="123"/>
      <c r="AG2086" s="123"/>
      <c r="AH2086" s="123"/>
      <c r="AI2086" s="123"/>
      <c r="AJ2086" s="123"/>
      <c r="AK2086" s="123"/>
      <c r="AL2086" s="123"/>
      <c r="AM2086" s="123"/>
      <c r="AN2086" s="123"/>
      <c r="AO2086" s="123"/>
      <c r="AP2086" s="167"/>
    </row>
    <row r="2087" spans="16:42">
      <c r="P2087" s="123"/>
      <c r="Q2087" s="124"/>
      <c r="R2087" s="123"/>
      <c r="S2087" s="123"/>
      <c r="T2087" s="123"/>
      <c r="U2087" s="123"/>
      <c r="V2087" s="123"/>
      <c r="W2087" s="123"/>
      <c r="X2087" s="123"/>
      <c r="Y2087" s="125"/>
      <c r="Z2087" s="125"/>
      <c r="AA2087" s="123"/>
      <c r="AB2087" s="123"/>
      <c r="AC2087" s="123"/>
      <c r="AD2087" s="123"/>
      <c r="AE2087" s="123"/>
      <c r="AF2087" s="123"/>
      <c r="AG2087" s="123"/>
      <c r="AH2087" s="123"/>
      <c r="AI2087" s="123"/>
      <c r="AJ2087" s="123"/>
      <c r="AK2087" s="123"/>
      <c r="AL2087" s="123"/>
      <c r="AM2087" s="123"/>
      <c r="AN2087" s="123"/>
      <c r="AO2087" s="123"/>
      <c r="AP2087" s="167"/>
    </row>
    <row r="2088" spans="16:42">
      <c r="P2088" s="123"/>
      <c r="Q2088" s="124"/>
      <c r="R2088" s="123"/>
      <c r="S2088" s="123"/>
      <c r="T2088" s="123"/>
      <c r="U2088" s="123"/>
      <c r="V2088" s="123"/>
      <c r="W2088" s="123"/>
      <c r="X2088" s="123"/>
      <c r="Y2088" s="125"/>
      <c r="Z2088" s="125"/>
      <c r="AA2088" s="123"/>
      <c r="AB2088" s="123"/>
      <c r="AC2088" s="123"/>
      <c r="AD2088" s="123"/>
      <c r="AE2088" s="123"/>
      <c r="AF2088" s="123"/>
      <c r="AG2088" s="123"/>
      <c r="AH2088" s="123"/>
      <c r="AI2088" s="123"/>
      <c r="AJ2088" s="123"/>
      <c r="AK2088" s="123"/>
      <c r="AL2088" s="123"/>
      <c r="AM2088" s="123"/>
      <c r="AN2088" s="123"/>
      <c r="AO2088" s="123"/>
      <c r="AP2088" s="167"/>
    </row>
    <row r="2089" spans="16:42">
      <c r="P2089" s="123"/>
      <c r="Q2089" s="124"/>
      <c r="R2089" s="123"/>
      <c r="S2089" s="123"/>
      <c r="T2089" s="123"/>
      <c r="U2089" s="123"/>
      <c r="V2089" s="123"/>
      <c r="W2089" s="123"/>
      <c r="X2089" s="123"/>
      <c r="Y2089" s="125"/>
      <c r="Z2089" s="125"/>
      <c r="AA2089" s="123"/>
      <c r="AB2089" s="123"/>
      <c r="AC2089" s="123"/>
      <c r="AD2089" s="123"/>
      <c r="AE2089" s="123"/>
      <c r="AF2089" s="123"/>
      <c r="AG2089" s="123"/>
      <c r="AH2089" s="123"/>
      <c r="AI2089" s="123"/>
      <c r="AJ2089" s="123"/>
      <c r="AK2089" s="123"/>
      <c r="AL2089" s="123"/>
      <c r="AM2089" s="123"/>
      <c r="AN2089" s="123"/>
      <c r="AO2089" s="123"/>
      <c r="AP2089" s="167"/>
    </row>
    <row r="2090" spans="16:42">
      <c r="P2090" s="123"/>
      <c r="Q2090" s="124"/>
      <c r="R2090" s="123"/>
      <c r="S2090" s="123"/>
      <c r="T2090" s="123"/>
      <c r="U2090" s="123"/>
      <c r="V2090" s="123"/>
      <c r="W2090" s="123"/>
      <c r="X2090" s="123"/>
      <c r="Y2090" s="125"/>
      <c r="Z2090" s="125"/>
      <c r="AA2090" s="123"/>
      <c r="AB2090" s="123"/>
      <c r="AC2090" s="123"/>
      <c r="AD2090" s="123"/>
      <c r="AE2090" s="123"/>
      <c r="AF2090" s="123"/>
      <c r="AG2090" s="123"/>
      <c r="AH2090" s="123"/>
      <c r="AI2090" s="123"/>
      <c r="AJ2090" s="123"/>
      <c r="AK2090" s="123"/>
      <c r="AL2090" s="123"/>
      <c r="AM2090" s="123"/>
      <c r="AN2090" s="123"/>
      <c r="AO2090" s="123"/>
      <c r="AP2090" s="167"/>
    </row>
    <row r="2091" spans="16:42">
      <c r="P2091" s="123"/>
      <c r="Q2091" s="124"/>
      <c r="R2091" s="123"/>
      <c r="S2091" s="123"/>
      <c r="T2091" s="123"/>
      <c r="U2091" s="123"/>
      <c r="V2091" s="123"/>
      <c r="W2091" s="123"/>
      <c r="X2091" s="123"/>
      <c r="Y2091" s="125"/>
      <c r="Z2091" s="125"/>
      <c r="AA2091" s="123"/>
      <c r="AB2091" s="123"/>
      <c r="AC2091" s="123"/>
      <c r="AD2091" s="123"/>
      <c r="AE2091" s="123"/>
      <c r="AF2091" s="123"/>
      <c r="AG2091" s="123"/>
      <c r="AH2091" s="123"/>
      <c r="AI2091" s="123"/>
      <c r="AJ2091" s="123"/>
      <c r="AK2091" s="123"/>
      <c r="AL2091" s="123"/>
      <c r="AM2091" s="123"/>
      <c r="AN2091" s="123"/>
      <c r="AO2091" s="123"/>
      <c r="AP2091" s="167"/>
    </row>
    <row r="2092" spans="16:42">
      <c r="P2092" s="123"/>
      <c r="Q2092" s="124"/>
      <c r="R2092" s="123"/>
      <c r="S2092" s="123"/>
      <c r="T2092" s="123"/>
      <c r="U2092" s="123"/>
      <c r="V2092" s="123"/>
      <c r="W2092" s="123"/>
      <c r="X2092" s="123"/>
      <c r="Y2092" s="125"/>
      <c r="Z2092" s="125"/>
      <c r="AA2092" s="123"/>
      <c r="AB2092" s="123"/>
      <c r="AC2092" s="123"/>
      <c r="AD2092" s="123"/>
      <c r="AE2092" s="123"/>
      <c r="AF2092" s="123"/>
      <c r="AG2092" s="123"/>
      <c r="AH2092" s="123"/>
      <c r="AI2092" s="123"/>
      <c r="AJ2092" s="123"/>
      <c r="AK2092" s="123"/>
      <c r="AL2092" s="123"/>
      <c r="AM2092" s="123"/>
      <c r="AN2092" s="123"/>
      <c r="AO2092" s="123"/>
      <c r="AP2092" s="167"/>
    </row>
    <row r="2093" spans="16:42">
      <c r="P2093" s="123"/>
      <c r="Q2093" s="124"/>
      <c r="R2093" s="123"/>
      <c r="S2093" s="123"/>
      <c r="T2093" s="123"/>
      <c r="U2093" s="123"/>
      <c r="V2093" s="123"/>
      <c r="W2093" s="123"/>
      <c r="X2093" s="123"/>
      <c r="Y2093" s="125"/>
      <c r="Z2093" s="125"/>
      <c r="AA2093" s="123"/>
      <c r="AB2093" s="123"/>
      <c r="AC2093" s="123"/>
      <c r="AD2093" s="123"/>
      <c r="AE2093" s="123"/>
      <c r="AF2093" s="123"/>
      <c r="AG2093" s="123"/>
      <c r="AH2093" s="123"/>
      <c r="AI2093" s="123"/>
      <c r="AJ2093" s="123"/>
      <c r="AK2093" s="123"/>
      <c r="AL2093" s="123"/>
      <c r="AM2093" s="123"/>
      <c r="AN2093" s="123"/>
      <c r="AO2093" s="123"/>
      <c r="AP2093" s="167"/>
    </row>
    <row r="2094" spans="16:42">
      <c r="P2094" s="123"/>
      <c r="Q2094" s="124"/>
      <c r="R2094" s="123"/>
      <c r="S2094" s="123"/>
      <c r="T2094" s="123"/>
      <c r="U2094" s="123"/>
      <c r="V2094" s="123"/>
      <c r="W2094" s="123"/>
      <c r="X2094" s="123"/>
      <c r="Y2094" s="125"/>
      <c r="Z2094" s="125"/>
      <c r="AA2094" s="123"/>
      <c r="AB2094" s="123"/>
      <c r="AC2094" s="123"/>
      <c r="AD2094" s="123"/>
      <c r="AE2094" s="123"/>
      <c r="AF2094" s="123"/>
      <c r="AG2094" s="123"/>
      <c r="AH2094" s="123"/>
      <c r="AI2094" s="123"/>
      <c r="AJ2094" s="123"/>
      <c r="AK2094" s="123"/>
      <c r="AL2094" s="123"/>
      <c r="AM2094" s="123"/>
      <c r="AN2094" s="123"/>
      <c r="AO2094" s="123"/>
      <c r="AP2094" s="167"/>
    </row>
    <row r="2095" spans="16:42">
      <c r="P2095" s="123"/>
      <c r="Q2095" s="124"/>
      <c r="R2095" s="123"/>
      <c r="S2095" s="123"/>
      <c r="T2095" s="123"/>
      <c r="U2095" s="123"/>
      <c r="V2095" s="123"/>
      <c r="W2095" s="123"/>
      <c r="X2095" s="123"/>
      <c r="Y2095" s="125"/>
      <c r="Z2095" s="125"/>
      <c r="AA2095" s="123"/>
      <c r="AB2095" s="123"/>
      <c r="AC2095" s="123"/>
      <c r="AD2095" s="123"/>
      <c r="AE2095" s="123"/>
      <c r="AF2095" s="123"/>
      <c r="AG2095" s="123"/>
      <c r="AH2095" s="123"/>
      <c r="AI2095" s="123"/>
      <c r="AJ2095" s="123"/>
      <c r="AK2095" s="123"/>
      <c r="AL2095" s="123"/>
      <c r="AM2095" s="123"/>
      <c r="AN2095" s="123"/>
      <c r="AO2095" s="123"/>
      <c r="AP2095" s="167"/>
    </row>
    <row r="2096" spans="16:42">
      <c r="P2096" s="123"/>
      <c r="Q2096" s="124"/>
      <c r="R2096" s="123"/>
      <c r="S2096" s="123"/>
      <c r="T2096" s="123"/>
      <c r="U2096" s="123"/>
      <c r="V2096" s="123"/>
      <c r="W2096" s="123"/>
      <c r="X2096" s="123"/>
      <c r="Y2096" s="125"/>
      <c r="Z2096" s="125"/>
      <c r="AA2096" s="123"/>
      <c r="AB2096" s="123"/>
      <c r="AC2096" s="123"/>
      <c r="AD2096" s="123"/>
      <c r="AE2096" s="123"/>
      <c r="AF2096" s="123"/>
      <c r="AG2096" s="123"/>
      <c r="AH2096" s="123"/>
      <c r="AI2096" s="123"/>
      <c r="AJ2096" s="123"/>
      <c r="AK2096" s="123"/>
      <c r="AL2096" s="123"/>
      <c r="AM2096" s="123"/>
      <c r="AN2096" s="123"/>
      <c r="AO2096" s="123"/>
      <c r="AP2096" s="167"/>
    </row>
    <row r="2097" spans="16:42">
      <c r="P2097" s="123"/>
      <c r="Q2097" s="124"/>
      <c r="R2097" s="123"/>
      <c r="S2097" s="123"/>
      <c r="T2097" s="123"/>
      <c r="U2097" s="123"/>
      <c r="V2097" s="123"/>
      <c r="W2097" s="123"/>
      <c r="X2097" s="123"/>
      <c r="Y2097" s="125"/>
      <c r="Z2097" s="125"/>
      <c r="AA2097" s="123"/>
      <c r="AB2097" s="123"/>
      <c r="AC2097" s="123"/>
      <c r="AD2097" s="123"/>
      <c r="AE2097" s="123"/>
      <c r="AF2097" s="123"/>
      <c r="AG2097" s="123"/>
      <c r="AH2097" s="123"/>
      <c r="AI2097" s="123"/>
      <c r="AJ2097" s="123"/>
      <c r="AK2097" s="123"/>
      <c r="AL2097" s="123"/>
      <c r="AM2097" s="123"/>
      <c r="AN2097" s="123"/>
      <c r="AO2097" s="123"/>
      <c r="AP2097" s="167"/>
    </row>
    <row r="2098" spans="16:42">
      <c r="P2098" s="123"/>
      <c r="Q2098" s="124"/>
      <c r="R2098" s="123"/>
      <c r="S2098" s="123"/>
      <c r="T2098" s="123"/>
      <c r="U2098" s="123"/>
      <c r="V2098" s="123"/>
      <c r="W2098" s="123"/>
      <c r="X2098" s="123"/>
      <c r="Y2098" s="125"/>
      <c r="Z2098" s="125"/>
      <c r="AA2098" s="123"/>
      <c r="AB2098" s="123"/>
      <c r="AC2098" s="123"/>
      <c r="AD2098" s="123"/>
      <c r="AE2098" s="123"/>
      <c r="AF2098" s="123"/>
      <c r="AG2098" s="123"/>
      <c r="AH2098" s="123"/>
      <c r="AI2098" s="123"/>
      <c r="AJ2098" s="123"/>
      <c r="AK2098" s="123"/>
      <c r="AL2098" s="123"/>
      <c r="AM2098" s="123"/>
      <c r="AN2098" s="123"/>
      <c r="AO2098" s="123"/>
      <c r="AP2098" s="167"/>
    </row>
    <row r="2099" spans="16:42">
      <c r="P2099" s="123"/>
      <c r="Q2099" s="124"/>
      <c r="R2099" s="123"/>
      <c r="S2099" s="123"/>
      <c r="T2099" s="123"/>
      <c r="U2099" s="123"/>
      <c r="V2099" s="123"/>
      <c r="W2099" s="123"/>
      <c r="X2099" s="123"/>
      <c r="Y2099" s="125"/>
      <c r="Z2099" s="125"/>
      <c r="AA2099" s="123"/>
      <c r="AB2099" s="123"/>
      <c r="AC2099" s="123"/>
      <c r="AD2099" s="123"/>
      <c r="AE2099" s="123"/>
      <c r="AF2099" s="123"/>
      <c r="AG2099" s="123"/>
      <c r="AH2099" s="123"/>
      <c r="AI2099" s="123"/>
      <c r="AJ2099" s="123"/>
      <c r="AK2099" s="123"/>
      <c r="AL2099" s="123"/>
      <c r="AM2099" s="123"/>
      <c r="AN2099" s="123"/>
      <c r="AO2099" s="123"/>
      <c r="AP2099" s="167"/>
    </row>
    <row r="2100" spans="16:42">
      <c r="P2100" s="123"/>
      <c r="Q2100" s="124"/>
      <c r="R2100" s="123"/>
      <c r="S2100" s="123"/>
      <c r="T2100" s="123"/>
      <c r="U2100" s="123"/>
      <c r="V2100" s="123"/>
      <c r="W2100" s="123"/>
      <c r="X2100" s="123"/>
      <c r="Y2100" s="125"/>
      <c r="Z2100" s="125"/>
      <c r="AA2100" s="123"/>
      <c r="AB2100" s="123"/>
      <c r="AC2100" s="123"/>
      <c r="AD2100" s="123"/>
      <c r="AE2100" s="123"/>
      <c r="AF2100" s="123"/>
      <c r="AG2100" s="123"/>
      <c r="AH2100" s="123"/>
      <c r="AI2100" s="123"/>
      <c r="AJ2100" s="123"/>
      <c r="AK2100" s="123"/>
      <c r="AL2100" s="123"/>
      <c r="AM2100" s="123"/>
      <c r="AN2100" s="123"/>
      <c r="AO2100" s="123"/>
      <c r="AP2100" s="167"/>
    </row>
    <row r="2101" spans="16:42">
      <c r="P2101" s="123"/>
      <c r="Q2101" s="124"/>
      <c r="R2101" s="123"/>
      <c r="S2101" s="123"/>
      <c r="T2101" s="123"/>
      <c r="U2101" s="123"/>
      <c r="V2101" s="123"/>
      <c r="W2101" s="123"/>
      <c r="X2101" s="123"/>
      <c r="Y2101" s="125"/>
      <c r="Z2101" s="125"/>
      <c r="AA2101" s="123"/>
      <c r="AB2101" s="123"/>
      <c r="AC2101" s="123"/>
      <c r="AD2101" s="123"/>
      <c r="AE2101" s="123"/>
      <c r="AF2101" s="123"/>
      <c r="AG2101" s="123"/>
      <c r="AH2101" s="123"/>
      <c r="AI2101" s="123"/>
      <c r="AJ2101" s="123"/>
      <c r="AK2101" s="123"/>
      <c r="AL2101" s="123"/>
      <c r="AM2101" s="123"/>
      <c r="AN2101" s="123"/>
      <c r="AO2101" s="123"/>
      <c r="AP2101" s="167"/>
    </row>
    <row r="2102" spans="16:42">
      <c r="P2102" s="123"/>
      <c r="Q2102" s="124"/>
      <c r="R2102" s="123"/>
      <c r="S2102" s="123"/>
      <c r="T2102" s="123"/>
      <c r="U2102" s="123"/>
      <c r="V2102" s="123"/>
      <c r="W2102" s="123"/>
      <c r="X2102" s="123"/>
      <c r="Y2102" s="125"/>
      <c r="Z2102" s="125"/>
      <c r="AA2102" s="123"/>
      <c r="AB2102" s="123"/>
      <c r="AC2102" s="123"/>
      <c r="AD2102" s="123"/>
      <c r="AE2102" s="123"/>
      <c r="AF2102" s="123"/>
      <c r="AG2102" s="123"/>
      <c r="AH2102" s="123"/>
      <c r="AI2102" s="123"/>
      <c r="AJ2102" s="123"/>
      <c r="AK2102" s="123"/>
      <c r="AL2102" s="123"/>
      <c r="AM2102" s="123"/>
      <c r="AN2102" s="123"/>
      <c r="AO2102" s="123"/>
      <c r="AP2102" s="167"/>
    </row>
    <row r="2103" spans="16:42">
      <c r="P2103" s="123"/>
      <c r="Q2103" s="124"/>
      <c r="R2103" s="123"/>
      <c r="S2103" s="123"/>
      <c r="T2103" s="123"/>
      <c r="U2103" s="123"/>
      <c r="V2103" s="123"/>
      <c r="W2103" s="123"/>
      <c r="X2103" s="123"/>
      <c r="Y2103" s="125"/>
      <c r="Z2103" s="125"/>
      <c r="AA2103" s="123"/>
      <c r="AB2103" s="123"/>
      <c r="AC2103" s="123"/>
      <c r="AD2103" s="123"/>
      <c r="AE2103" s="123"/>
      <c r="AF2103" s="123"/>
      <c r="AG2103" s="123"/>
      <c r="AH2103" s="123"/>
      <c r="AI2103" s="123"/>
      <c r="AJ2103" s="123"/>
      <c r="AK2103" s="123"/>
      <c r="AL2103" s="123"/>
      <c r="AM2103" s="123"/>
      <c r="AN2103" s="123"/>
      <c r="AO2103" s="123"/>
      <c r="AP2103" s="167"/>
    </row>
    <row r="2104" spans="16:42">
      <c r="P2104" s="123"/>
      <c r="Q2104" s="124"/>
      <c r="R2104" s="123"/>
      <c r="S2104" s="123"/>
      <c r="T2104" s="123"/>
      <c r="U2104" s="123"/>
      <c r="V2104" s="123"/>
      <c r="W2104" s="123"/>
      <c r="X2104" s="123"/>
      <c r="Y2104" s="125"/>
      <c r="Z2104" s="125"/>
      <c r="AA2104" s="123"/>
      <c r="AB2104" s="123"/>
      <c r="AC2104" s="123"/>
      <c r="AD2104" s="123"/>
      <c r="AE2104" s="123"/>
      <c r="AF2104" s="123"/>
      <c r="AG2104" s="123"/>
      <c r="AH2104" s="123"/>
      <c r="AI2104" s="123"/>
      <c r="AJ2104" s="123"/>
      <c r="AK2104" s="123"/>
      <c r="AL2104" s="123"/>
      <c r="AM2104" s="123"/>
      <c r="AN2104" s="123"/>
      <c r="AO2104" s="123"/>
      <c r="AP2104" s="167"/>
    </row>
    <row r="2105" spans="16:42">
      <c r="P2105" s="123"/>
      <c r="Q2105" s="124"/>
      <c r="R2105" s="123"/>
      <c r="S2105" s="123"/>
      <c r="T2105" s="123"/>
      <c r="U2105" s="123"/>
      <c r="V2105" s="123"/>
      <c r="W2105" s="123"/>
      <c r="X2105" s="123"/>
      <c r="Y2105" s="125"/>
      <c r="Z2105" s="125"/>
      <c r="AA2105" s="123"/>
      <c r="AB2105" s="123"/>
      <c r="AC2105" s="123"/>
      <c r="AD2105" s="123"/>
      <c r="AE2105" s="123"/>
      <c r="AF2105" s="123"/>
      <c r="AG2105" s="123"/>
      <c r="AH2105" s="123"/>
      <c r="AI2105" s="123"/>
      <c r="AJ2105" s="123"/>
      <c r="AK2105" s="123"/>
      <c r="AL2105" s="123"/>
      <c r="AM2105" s="123"/>
      <c r="AN2105" s="123"/>
      <c r="AO2105" s="123"/>
      <c r="AP2105" s="167"/>
    </row>
    <row r="2106" spans="16:42">
      <c r="P2106" s="123"/>
      <c r="Q2106" s="124"/>
      <c r="R2106" s="123"/>
      <c r="S2106" s="123"/>
      <c r="T2106" s="123"/>
      <c r="U2106" s="123"/>
      <c r="V2106" s="123"/>
      <c r="W2106" s="123"/>
      <c r="X2106" s="123"/>
      <c r="Y2106" s="125"/>
      <c r="Z2106" s="125"/>
      <c r="AA2106" s="123"/>
      <c r="AB2106" s="123"/>
      <c r="AC2106" s="123"/>
      <c r="AD2106" s="123"/>
      <c r="AE2106" s="123"/>
      <c r="AF2106" s="123"/>
      <c r="AG2106" s="123"/>
      <c r="AH2106" s="123"/>
      <c r="AI2106" s="123"/>
      <c r="AJ2106" s="123"/>
      <c r="AK2106" s="123"/>
      <c r="AL2106" s="123"/>
      <c r="AM2106" s="123"/>
      <c r="AN2106" s="123"/>
      <c r="AO2106" s="123"/>
      <c r="AP2106" s="167"/>
    </row>
    <row r="2107" spans="16:42">
      <c r="P2107" s="123"/>
      <c r="Q2107" s="124"/>
      <c r="R2107" s="123"/>
      <c r="S2107" s="123"/>
      <c r="T2107" s="123"/>
      <c r="U2107" s="123"/>
      <c r="V2107" s="123"/>
      <c r="W2107" s="123"/>
      <c r="X2107" s="123"/>
      <c r="Y2107" s="125"/>
      <c r="Z2107" s="125"/>
      <c r="AA2107" s="123"/>
      <c r="AB2107" s="123"/>
      <c r="AC2107" s="123"/>
      <c r="AD2107" s="123"/>
      <c r="AE2107" s="123"/>
      <c r="AF2107" s="123"/>
      <c r="AG2107" s="123"/>
      <c r="AH2107" s="123"/>
      <c r="AI2107" s="123"/>
      <c r="AJ2107" s="123"/>
      <c r="AK2107" s="123"/>
      <c r="AL2107" s="123"/>
      <c r="AM2107" s="123"/>
      <c r="AN2107" s="123"/>
      <c r="AO2107" s="123"/>
      <c r="AP2107" s="167"/>
    </row>
    <row r="2108" spans="16:42">
      <c r="P2108" s="123"/>
      <c r="Q2108" s="124"/>
      <c r="R2108" s="123"/>
      <c r="S2108" s="123"/>
      <c r="T2108" s="123"/>
      <c r="U2108" s="123"/>
      <c r="V2108" s="123"/>
      <c r="W2108" s="123"/>
      <c r="X2108" s="123"/>
      <c r="Y2108" s="125"/>
      <c r="Z2108" s="125"/>
      <c r="AA2108" s="123"/>
      <c r="AB2108" s="123"/>
      <c r="AC2108" s="123"/>
      <c r="AD2108" s="123"/>
      <c r="AE2108" s="123"/>
      <c r="AF2108" s="123"/>
      <c r="AG2108" s="123"/>
      <c r="AH2108" s="123"/>
      <c r="AI2108" s="123"/>
      <c r="AJ2108" s="123"/>
      <c r="AK2108" s="123"/>
      <c r="AL2108" s="123"/>
      <c r="AM2108" s="123"/>
      <c r="AN2108" s="123"/>
      <c r="AO2108" s="123"/>
      <c r="AP2108" s="167"/>
    </row>
    <row r="2109" spans="16:42">
      <c r="P2109" s="123"/>
      <c r="Q2109" s="124"/>
      <c r="R2109" s="123"/>
      <c r="S2109" s="123"/>
      <c r="T2109" s="123"/>
      <c r="U2109" s="123"/>
      <c r="V2109" s="123"/>
      <c r="W2109" s="123"/>
      <c r="X2109" s="123"/>
      <c r="Y2109" s="125"/>
      <c r="Z2109" s="125"/>
      <c r="AA2109" s="123"/>
      <c r="AB2109" s="123"/>
      <c r="AC2109" s="123"/>
      <c r="AD2109" s="123"/>
      <c r="AE2109" s="123"/>
      <c r="AF2109" s="123"/>
      <c r="AG2109" s="123"/>
      <c r="AH2109" s="123"/>
      <c r="AI2109" s="123"/>
      <c r="AJ2109" s="123"/>
      <c r="AK2109" s="123"/>
      <c r="AL2109" s="123"/>
      <c r="AM2109" s="123"/>
      <c r="AN2109" s="123"/>
      <c r="AO2109" s="123"/>
      <c r="AP2109" s="167"/>
    </row>
    <row r="2110" spans="16:42">
      <c r="P2110" s="123"/>
      <c r="Q2110" s="124"/>
      <c r="R2110" s="123"/>
      <c r="S2110" s="123"/>
      <c r="T2110" s="123"/>
      <c r="U2110" s="123"/>
      <c r="V2110" s="123"/>
      <c r="W2110" s="123"/>
      <c r="X2110" s="123"/>
      <c r="Y2110" s="125"/>
      <c r="Z2110" s="125"/>
      <c r="AA2110" s="123"/>
      <c r="AB2110" s="123"/>
      <c r="AC2110" s="123"/>
      <c r="AD2110" s="123"/>
      <c r="AE2110" s="123"/>
      <c r="AF2110" s="123"/>
      <c r="AG2110" s="123"/>
      <c r="AH2110" s="123"/>
      <c r="AI2110" s="123"/>
      <c r="AJ2110" s="123"/>
      <c r="AK2110" s="123"/>
      <c r="AL2110" s="123"/>
      <c r="AM2110" s="123"/>
      <c r="AN2110" s="123"/>
      <c r="AO2110" s="123"/>
      <c r="AP2110" s="167"/>
    </row>
    <row r="2111" spans="16:42">
      <c r="P2111" s="123"/>
      <c r="Q2111" s="124"/>
      <c r="R2111" s="123"/>
      <c r="S2111" s="123"/>
      <c r="T2111" s="123"/>
      <c r="U2111" s="123"/>
      <c r="V2111" s="123"/>
      <c r="W2111" s="123"/>
      <c r="X2111" s="123"/>
      <c r="Y2111" s="125"/>
      <c r="Z2111" s="125"/>
      <c r="AA2111" s="123"/>
      <c r="AB2111" s="123"/>
      <c r="AC2111" s="123"/>
      <c r="AD2111" s="123"/>
      <c r="AE2111" s="123"/>
      <c r="AF2111" s="123"/>
      <c r="AG2111" s="123"/>
      <c r="AH2111" s="123"/>
      <c r="AI2111" s="123"/>
      <c r="AJ2111" s="123"/>
      <c r="AK2111" s="123"/>
      <c r="AL2111" s="123"/>
      <c r="AM2111" s="123"/>
      <c r="AN2111" s="123"/>
      <c r="AO2111" s="123"/>
      <c r="AP2111" s="167"/>
    </row>
    <row r="2112" spans="16:42">
      <c r="P2112" s="123"/>
      <c r="Q2112" s="124"/>
      <c r="R2112" s="123"/>
      <c r="S2112" s="123"/>
      <c r="T2112" s="123"/>
      <c r="U2112" s="123"/>
      <c r="V2112" s="123"/>
      <c r="W2112" s="123"/>
      <c r="X2112" s="123"/>
      <c r="Y2112" s="125"/>
      <c r="Z2112" s="125"/>
      <c r="AA2112" s="123"/>
      <c r="AB2112" s="123"/>
      <c r="AC2112" s="123"/>
      <c r="AD2112" s="123"/>
      <c r="AE2112" s="123"/>
      <c r="AF2112" s="123"/>
      <c r="AG2112" s="123"/>
      <c r="AH2112" s="123"/>
      <c r="AI2112" s="123"/>
      <c r="AJ2112" s="123"/>
      <c r="AK2112" s="123"/>
      <c r="AL2112" s="123"/>
      <c r="AM2112" s="123"/>
      <c r="AN2112" s="123"/>
      <c r="AO2112" s="123"/>
      <c r="AP2112" s="167"/>
    </row>
    <row r="2113" spans="16:42">
      <c r="P2113" s="123"/>
      <c r="Q2113" s="124"/>
      <c r="R2113" s="123"/>
      <c r="S2113" s="123"/>
      <c r="T2113" s="123"/>
      <c r="U2113" s="123"/>
      <c r="V2113" s="123"/>
      <c r="W2113" s="123"/>
      <c r="X2113" s="123"/>
      <c r="Y2113" s="125"/>
      <c r="Z2113" s="125"/>
      <c r="AA2113" s="123"/>
      <c r="AB2113" s="123"/>
      <c r="AC2113" s="123"/>
      <c r="AD2113" s="123"/>
      <c r="AE2113" s="123"/>
      <c r="AF2113" s="123"/>
      <c r="AG2113" s="123"/>
      <c r="AH2113" s="123"/>
      <c r="AI2113" s="123"/>
      <c r="AJ2113" s="123"/>
      <c r="AK2113" s="123"/>
      <c r="AL2113" s="123"/>
      <c r="AM2113" s="123"/>
      <c r="AN2113" s="123"/>
      <c r="AO2113" s="123"/>
      <c r="AP2113" s="167"/>
    </row>
    <row r="2114" spans="16:42">
      <c r="P2114" s="123"/>
      <c r="Q2114" s="124"/>
      <c r="R2114" s="123"/>
      <c r="S2114" s="123"/>
      <c r="T2114" s="123"/>
      <c r="U2114" s="123"/>
      <c r="V2114" s="123"/>
      <c r="W2114" s="123"/>
      <c r="X2114" s="123"/>
      <c r="Y2114" s="125"/>
      <c r="Z2114" s="125"/>
      <c r="AA2114" s="123"/>
      <c r="AB2114" s="123"/>
      <c r="AC2114" s="123"/>
      <c r="AD2114" s="123"/>
      <c r="AE2114" s="123"/>
      <c r="AF2114" s="123"/>
      <c r="AG2114" s="123"/>
      <c r="AH2114" s="123"/>
      <c r="AI2114" s="123"/>
      <c r="AJ2114" s="123"/>
      <c r="AK2114" s="123"/>
      <c r="AL2114" s="123"/>
      <c r="AM2114" s="123"/>
      <c r="AN2114" s="123"/>
      <c r="AO2114" s="123"/>
      <c r="AP2114" s="167"/>
    </row>
    <row r="2115" spans="16:42">
      <c r="P2115" s="123"/>
      <c r="Q2115" s="124"/>
      <c r="R2115" s="123"/>
      <c r="S2115" s="123"/>
      <c r="T2115" s="123"/>
      <c r="U2115" s="123"/>
      <c r="V2115" s="123"/>
      <c r="W2115" s="123"/>
      <c r="X2115" s="123"/>
      <c r="Y2115" s="125"/>
      <c r="Z2115" s="125"/>
      <c r="AA2115" s="123"/>
      <c r="AB2115" s="123"/>
      <c r="AC2115" s="123"/>
      <c r="AD2115" s="123"/>
      <c r="AE2115" s="123"/>
      <c r="AF2115" s="123"/>
      <c r="AG2115" s="123"/>
      <c r="AH2115" s="123"/>
      <c r="AI2115" s="123"/>
      <c r="AJ2115" s="123"/>
      <c r="AK2115" s="123"/>
      <c r="AL2115" s="123"/>
      <c r="AM2115" s="123"/>
      <c r="AN2115" s="123"/>
      <c r="AO2115" s="123"/>
      <c r="AP2115" s="167"/>
    </row>
    <row r="2116" spans="16:42">
      <c r="P2116" s="123"/>
      <c r="Q2116" s="124"/>
      <c r="R2116" s="123"/>
      <c r="S2116" s="123"/>
      <c r="T2116" s="123"/>
      <c r="U2116" s="123"/>
      <c r="V2116" s="123"/>
      <c r="W2116" s="123"/>
      <c r="X2116" s="123"/>
      <c r="Y2116" s="125"/>
      <c r="Z2116" s="125"/>
      <c r="AA2116" s="123"/>
      <c r="AB2116" s="123"/>
      <c r="AC2116" s="123"/>
      <c r="AD2116" s="123"/>
      <c r="AE2116" s="123"/>
      <c r="AF2116" s="123"/>
      <c r="AG2116" s="123"/>
      <c r="AH2116" s="123"/>
      <c r="AI2116" s="123"/>
      <c r="AJ2116" s="123"/>
      <c r="AK2116" s="123"/>
      <c r="AL2116" s="123"/>
      <c r="AM2116" s="123"/>
      <c r="AN2116" s="123"/>
      <c r="AO2116" s="123"/>
      <c r="AP2116" s="167"/>
    </row>
    <row r="2117" spans="16:42">
      <c r="P2117" s="123"/>
      <c r="Q2117" s="124"/>
      <c r="R2117" s="123"/>
      <c r="S2117" s="123"/>
      <c r="T2117" s="123"/>
      <c r="U2117" s="123"/>
      <c r="V2117" s="123"/>
      <c r="W2117" s="123"/>
      <c r="X2117" s="123"/>
      <c r="Y2117" s="125"/>
      <c r="Z2117" s="125"/>
      <c r="AA2117" s="123"/>
      <c r="AB2117" s="123"/>
      <c r="AC2117" s="123"/>
      <c r="AD2117" s="123"/>
      <c r="AE2117" s="123"/>
      <c r="AF2117" s="123"/>
      <c r="AG2117" s="123"/>
      <c r="AH2117" s="123"/>
      <c r="AI2117" s="123"/>
      <c r="AJ2117" s="123"/>
      <c r="AK2117" s="123"/>
      <c r="AL2117" s="123"/>
      <c r="AM2117" s="123"/>
      <c r="AN2117" s="123"/>
      <c r="AO2117" s="123"/>
      <c r="AP2117" s="167"/>
    </row>
    <row r="2118" spans="16:42">
      <c r="P2118" s="123"/>
      <c r="Q2118" s="124"/>
      <c r="R2118" s="123"/>
      <c r="S2118" s="123"/>
      <c r="T2118" s="123"/>
      <c r="U2118" s="123"/>
      <c r="V2118" s="123"/>
      <c r="W2118" s="123"/>
      <c r="X2118" s="123"/>
      <c r="Y2118" s="125"/>
      <c r="Z2118" s="125"/>
      <c r="AA2118" s="123"/>
      <c r="AB2118" s="123"/>
      <c r="AC2118" s="123"/>
      <c r="AD2118" s="123"/>
      <c r="AE2118" s="123"/>
      <c r="AF2118" s="123"/>
      <c r="AG2118" s="123"/>
      <c r="AH2118" s="123"/>
      <c r="AI2118" s="123"/>
      <c r="AJ2118" s="123"/>
      <c r="AK2118" s="123"/>
      <c r="AL2118" s="123"/>
      <c r="AM2118" s="123"/>
      <c r="AN2118" s="123"/>
      <c r="AO2118" s="123"/>
      <c r="AP2118" s="167"/>
    </row>
    <row r="2119" spans="16:42">
      <c r="P2119" s="123"/>
      <c r="Q2119" s="124"/>
      <c r="R2119" s="123"/>
      <c r="S2119" s="123"/>
      <c r="T2119" s="123"/>
      <c r="U2119" s="123"/>
      <c r="V2119" s="123"/>
      <c r="W2119" s="123"/>
      <c r="X2119" s="123"/>
      <c r="Y2119" s="125"/>
      <c r="Z2119" s="125"/>
      <c r="AA2119" s="123"/>
      <c r="AB2119" s="123"/>
      <c r="AC2119" s="123"/>
      <c r="AD2119" s="123"/>
      <c r="AE2119" s="123"/>
      <c r="AF2119" s="123"/>
      <c r="AG2119" s="123"/>
      <c r="AH2119" s="123"/>
      <c r="AI2119" s="123"/>
      <c r="AJ2119" s="123"/>
      <c r="AK2119" s="123"/>
      <c r="AL2119" s="123"/>
      <c r="AM2119" s="123"/>
      <c r="AN2119" s="123"/>
      <c r="AO2119" s="123"/>
      <c r="AP2119" s="167"/>
    </row>
    <row r="2120" spans="16:42">
      <c r="P2120" s="123"/>
      <c r="Q2120" s="124"/>
      <c r="R2120" s="123"/>
      <c r="S2120" s="123"/>
      <c r="T2120" s="123"/>
      <c r="U2120" s="123"/>
      <c r="V2120" s="123"/>
      <c r="W2120" s="123"/>
      <c r="X2120" s="123"/>
      <c r="Y2120" s="125"/>
      <c r="Z2120" s="125"/>
      <c r="AA2120" s="123"/>
      <c r="AB2120" s="123"/>
      <c r="AC2120" s="123"/>
      <c r="AD2120" s="123"/>
      <c r="AE2120" s="123"/>
      <c r="AF2120" s="123"/>
      <c r="AG2120" s="123"/>
      <c r="AH2120" s="123"/>
      <c r="AI2120" s="123"/>
      <c r="AJ2120" s="123"/>
      <c r="AK2120" s="123"/>
      <c r="AL2120" s="123"/>
      <c r="AM2120" s="123"/>
      <c r="AN2120" s="123"/>
      <c r="AO2120" s="123"/>
      <c r="AP2120" s="167"/>
    </row>
    <row r="2121" spans="16:42">
      <c r="P2121" s="123"/>
      <c r="Q2121" s="124"/>
      <c r="R2121" s="123"/>
      <c r="S2121" s="123"/>
      <c r="T2121" s="123"/>
      <c r="U2121" s="123"/>
      <c r="V2121" s="123"/>
      <c r="W2121" s="123"/>
      <c r="X2121" s="123"/>
      <c r="Y2121" s="125"/>
      <c r="Z2121" s="125"/>
      <c r="AA2121" s="123"/>
      <c r="AB2121" s="123"/>
      <c r="AC2121" s="123"/>
      <c r="AD2121" s="123"/>
      <c r="AE2121" s="123"/>
      <c r="AF2121" s="123"/>
      <c r="AG2121" s="123"/>
      <c r="AH2121" s="123"/>
      <c r="AI2121" s="123"/>
      <c r="AJ2121" s="123"/>
      <c r="AK2121" s="123"/>
      <c r="AL2121" s="123"/>
      <c r="AM2121" s="123"/>
      <c r="AN2121" s="123"/>
      <c r="AO2121" s="123"/>
      <c r="AP2121" s="167"/>
    </row>
    <row r="2122" spans="16:42">
      <c r="P2122" s="123"/>
      <c r="Q2122" s="124"/>
      <c r="R2122" s="123"/>
      <c r="S2122" s="123"/>
      <c r="T2122" s="123"/>
      <c r="U2122" s="123"/>
      <c r="V2122" s="123"/>
      <c r="W2122" s="123"/>
      <c r="X2122" s="123"/>
      <c r="Y2122" s="125"/>
      <c r="Z2122" s="125"/>
      <c r="AA2122" s="123"/>
      <c r="AB2122" s="123"/>
      <c r="AC2122" s="123"/>
      <c r="AD2122" s="123"/>
      <c r="AE2122" s="123"/>
      <c r="AF2122" s="123"/>
      <c r="AG2122" s="123"/>
      <c r="AH2122" s="123"/>
      <c r="AI2122" s="123"/>
      <c r="AJ2122" s="123"/>
      <c r="AK2122" s="123"/>
      <c r="AL2122" s="123"/>
      <c r="AM2122" s="123"/>
      <c r="AN2122" s="123"/>
      <c r="AO2122" s="123"/>
      <c r="AP2122" s="167"/>
    </row>
    <row r="2123" spans="16:42">
      <c r="P2123" s="123"/>
      <c r="Q2123" s="124"/>
      <c r="R2123" s="123"/>
      <c r="S2123" s="123"/>
      <c r="T2123" s="123"/>
      <c r="U2123" s="123"/>
      <c r="V2123" s="123"/>
      <c r="W2123" s="123"/>
      <c r="X2123" s="123"/>
      <c r="Y2123" s="125"/>
      <c r="Z2123" s="125"/>
      <c r="AA2123" s="123"/>
      <c r="AB2123" s="123"/>
      <c r="AC2123" s="123"/>
      <c r="AD2123" s="123"/>
      <c r="AE2123" s="123"/>
      <c r="AF2123" s="123"/>
      <c r="AG2123" s="123"/>
      <c r="AH2123" s="123"/>
      <c r="AI2123" s="123"/>
      <c r="AJ2123" s="123"/>
      <c r="AK2123" s="123"/>
      <c r="AL2123" s="123"/>
      <c r="AM2123" s="123"/>
      <c r="AN2123" s="123"/>
      <c r="AO2123" s="123"/>
      <c r="AP2123" s="167"/>
    </row>
    <row r="2124" spans="16:42">
      <c r="P2124" s="123"/>
      <c r="Q2124" s="124"/>
      <c r="R2124" s="123"/>
      <c r="S2124" s="123"/>
      <c r="T2124" s="123"/>
      <c r="U2124" s="123"/>
      <c r="V2124" s="123"/>
      <c r="W2124" s="123"/>
      <c r="X2124" s="123"/>
      <c r="Y2124" s="125"/>
      <c r="Z2124" s="125"/>
      <c r="AA2124" s="123"/>
      <c r="AB2124" s="123"/>
      <c r="AC2124" s="123"/>
      <c r="AD2124" s="123"/>
      <c r="AE2124" s="123"/>
      <c r="AF2124" s="123"/>
      <c r="AG2124" s="123"/>
      <c r="AH2124" s="123"/>
      <c r="AI2124" s="123"/>
      <c r="AJ2124" s="123"/>
      <c r="AK2124" s="123"/>
      <c r="AL2124" s="123"/>
      <c r="AM2124" s="123"/>
      <c r="AN2124" s="123"/>
      <c r="AO2124" s="123"/>
      <c r="AP2124" s="167"/>
    </row>
    <row r="2125" spans="16:42">
      <c r="P2125" s="123"/>
      <c r="Q2125" s="124"/>
      <c r="R2125" s="123"/>
      <c r="S2125" s="123"/>
      <c r="T2125" s="123"/>
      <c r="U2125" s="123"/>
      <c r="V2125" s="123"/>
      <c r="W2125" s="123"/>
      <c r="X2125" s="123"/>
      <c r="Y2125" s="125"/>
      <c r="Z2125" s="125"/>
      <c r="AA2125" s="123"/>
      <c r="AB2125" s="123"/>
      <c r="AC2125" s="123"/>
      <c r="AD2125" s="123"/>
      <c r="AE2125" s="123"/>
      <c r="AF2125" s="123"/>
      <c r="AG2125" s="123"/>
      <c r="AH2125" s="123"/>
      <c r="AI2125" s="123"/>
      <c r="AJ2125" s="123"/>
      <c r="AK2125" s="123"/>
      <c r="AL2125" s="123"/>
      <c r="AM2125" s="123"/>
      <c r="AN2125" s="123"/>
      <c r="AO2125" s="123"/>
      <c r="AP2125" s="167"/>
    </row>
    <row r="2126" spans="16:42">
      <c r="P2126" s="123"/>
      <c r="Q2126" s="124"/>
      <c r="R2126" s="123"/>
      <c r="S2126" s="123"/>
      <c r="T2126" s="123"/>
      <c r="U2126" s="123"/>
      <c r="V2126" s="123"/>
      <c r="W2126" s="123"/>
      <c r="X2126" s="123"/>
      <c r="Y2126" s="125"/>
      <c r="Z2126" s="125"/>
      <c r="AA2126" s="123"/>
      <c r="AB2126" s="123"/>
      <c r="AC2126" s="123"/>
      <c r="AD2126" s="123"/>
      <c r="AE2126" s="123"/>
      <c r="AF2126" s="123"/>
      <c r="AG2126" s="123"/>
      <c r="AH2126" s="123"/>
      <c r="AI2126" s="123"/>
      <c r="AJ2126" s="123"/>
      <c r="AK2126" s="123"/>
      <c r="AL2126" s="123"/>
      <c r="AM2126" s="123"/>
      <c r="AN2126" s="123"/>
      <c r="AO2126" s="123"/>
      <c r="AP2126" s="167"/>
    </row>
    <row r="2127" spans="16:42">
      <c r="P2127" s="123"/>
      <c r="Q2127" s="124"/>
      <c r="R2127" s="123"/>
      <c r="S2127" s="123"/>
      <c r="T2127" s="123"/>
      <c r="U2127" s="123"/>
      <c r="V2127" s="123"/>
      <c r="W2127" s="123"/>
      <c r="X2127" s="123"/>
      <c r="Y2127" s="125"/>
      <c r="Z2127" s="125"/>
      <c r="AA2127" s="123"/>
      <c r="AB2127" s="123"/>
      <c r="AC2127" s="123"/>
      <c r="AD2127" s="123"/>
      <c r="AE2127" s="123"/>
      <c r="AF2127" s="123"/>
      <c r="AG2127" s="123"/>
      <c r="AH2127" s="123"/>
      <c r="AI2127" s="123"/>
      <c r="AJ2127" s="123"/>
      <c r="AK2127" s="123"/>
      <c r="AL2127" s="123"/>
      <c r="AM2127" s="123"/>
      <c r="AN2127" s="123"/>
      <c r="AO2127" s="123"/>
      <c r="AP2127" s="167"/>
    </row>
    <row r="2128" spans="16:42">
      <c r="P2128" s="123"/>
      <c r="Q2128" s="124"/>
      <c r="R2128" s="123"/>
      <c r="S2128" s="123"/>
      <c r="T2128" s="123"/>
      <c r="U2128" s="123"/>
      <c r="V2128" s="123"/>
      <c r="W2128" s="123"/>
      <c r="X2128" s="123"/>
      <c r="Y2128" s="125"/>
      <c r="Z2128" s="125"/>
      <c r="AA2128" s="123"/>
      <c r="AB2128" s="123"/>
      <c r="AC2128" s="123"/>
      <c r="AD2128" s="123"/>
      <c r="AE2128" s="123"/>
      <c r="AF2128" s="123"/>
      <c r="AG2128" s="123"/>
      <c r="AH2128" s="123"/>
      <c r="AI2128" s="123"/>
      <c r="AJ2128" s="123"/>
      <c r="AK2128" s="123"/>
      <c r="AL2128" s="123"/>
      <c r="AM2128" s="123"/>
      <c r="AN2128" s="123"/>
      <c r="AO2128" s="123"/>
      <c r="AP2128" s="167"/>
    </row>
    <row r="2129" spans="16:42">
      <c r="P2129" s="123"/>
      <c r="Q2129" s="124"/>
      <c r="R2129" s="123"/>
      <c r="S2129" s="123"/>
      <c r="T2129" s="123"/>
      <c r="U2129" s="123"/>
      <c r="V2129" s="123"/>
      <c r="W2129" s="123"/>
      <c r="X2129" s="123"/>
      <c r="Y2129" s="125"/>
      <c r="Z2129" s="125"/>
      <c r="AA2129" s="123"/>
      <c r="AB2129" s="123"/>
      <c r="AC2129" s="123"/>
      <c r="AD2129" s="123"/>
      <c r="AE2129" s="123"/>
      <c r="AF2129" s="123"/>
      <c r="AG2129" s="123"/>
      <c r="AH2129" s="123"/>
      <c r="AI2129" s="123"/>
      <c r="AJ2129" s="123"/>
      <c r="AK2129" s="123"/>
      <c r="AL2129" s="123"/>
      <c r="AM2129" s="123"/>
      <c r="AN2129" s="123"/>
      <c r="AO2129" s="123"/>
      <c r="AP2129" s="167"/>
    </row>
    <row r="2130" spans="16:42">
      <c r="P2130" s="123"/>
      <c r="Q2130" s="124"/>
      <c r="R2130" s="123"/>
      <c r="S2130" s="123"/>
      <c r="T2130" s="123"/>
      <c r="U2130" s="123"/>
      <c r="V2130" s="123"/>
      <c r="W2130" s="123"/>
      <c r="X2130" s="123"/>
      <c r="Y2130" s="125"/>
      <c r="Z2130" s="125"/>
      <c r="AA2130" s="123"/>
      <c r="AB2130" s="123"/>
      <c r="AC2130" s="123"/>
      <c r="AD2130" s="123"/>
      <c r="AE2130" s="123"/>
      <c r="AF2130" s="123"/>
      <c r="AG2130" s="123"/>
      <c r="AH2130" s="123"/>
      <c r="AI2130" s="123"/>
      <c r="AJ2130" s="123"/>
      <c r="AK2130" s="123"/>
      <c r="AL2130" s="123"/>
      <c r="AM2130" s="123"/>
      <c r="AN2130" s="123"/>
      <c r="AO2130" s="123"/>
      <c r="AP2130" s="167"/>
    </row>
    <row r="2131" spans="16:42">
      <c r="P2131" s="123"/>
      <c r="Q2131" s="124"/>
      <c r="R2131" s="123"/>
      <c r="S2131" s="123"/>
      <c r="T2131" s="123"/>
      <c r="U2131" s="123"/>
      <c r="V2131" s="123"/>
      <c r="W2131" s="123"/>
      <c r="X2131" s="123"/>
      <c r="Y2131" s="125"/>
      <c r="Z2131" s="125"/>
      <c r="AA2131" s="123"/>
      <c r="AB2131" s="123"/>
      <c r="AC2131" s="123"/>
      <c r="AD2131" s="123"/>
      <c r="AE2131" s="123"/>
      <c r="AF2131" s="123"/>
      <c r="AG2131" s="123"/>
      <c r="AH2131" s="123"/>
      <c r="AI2131" s="123"/>
      <c r="AJ2131" s="123"/>
      <c r="AK2131" s="123"/>
      <c r="AL2131" s="123"/>
      <c r="AM2131" s="123"/>
      <c r="AN2131" s="123"/>
      <c r="AO2131" s="123"/>
      <c r="AP2131" s="167"/>
    </row>
    <row r="2132" spans="16:42">
      <c r="P2132" s="123"/>
      <c r="Q2132" s="124"/>
      <c r="R2132" s="123"/>
      <c r="S2132" s="123"/>
      <c r="T2132" s="123"/>
      <c r="U2132" s="123"/>
      <c r="V2132" s="123"/>
      <c r="W2132" s="123"/>
      <c r="X2132" s="123"/>
      <c r="Y2132" s="125"/>
      <c r="Z2132" s="125"/>
      <c r="AA2132" s="123"/>
      <c r="AB2132" s="123"/>
      <c r="AC2132" s="123"/>
      <c r="AD2132" s="123"/>
      <c r="AE2132" s="123"/>
      <c r="AF2132" s="123"/>
      <c r="AG2132" s="123"/>
      <c r="AH2132" s="123"/>
      <c r="AI2132" s="123"/>
      <c r="AJ2132" s="123"/>
      <c r="AK2132" s="123"/>
      <c r="AL2132" s="123"/>
      <c r="AM2132" s="123"/>
      <c r="AN2132" s="123"/>
      <c r="AO2132" s="123"/>
      <c r="AP2132" s="167"/>
    </row>
    <row r="2133" spans="16:42">
      <c r="P2133" s="123"/>
      <c r="Q2133" s="124"/>
      <c r="R2133" s="123"/>
      <c r="S2133" s="123"/>
      <c r="T2133" s="123"/>
      <c r="U2133" s="123"/>
      <c r="V2133" s="123"/>
      <c r="W2133" s="123"/>
      <c r="X2133" s="123"/>
      <c r="Y2133" s="125"/>
      <c r="Z2133" s="125"/>
      <c r="AA2133" s="123"/>
      <c r="AB2133" s="123"/>
      <c r="AC2133" s="123"/>
      <c r="AD2133" s="123"/>
      <c r="AE2133" s="123"/>
      <c r="AF2133" s="123"/>
      <c r="AG2133" s="123"/>
      <c r="AH2133" s="123"/>
      <c r="AI2133" s="123"/>
      <c r="AJ2133" s="123"/>
      <c r="AK2133" s="123"/>
      <c r="AL2133" s="123"/>
      <c r="AM2133" s="123"/>
      <c r="AN2133" s="123"/>
      <c r="AO2133" s="123"/>
      <c r="AP2133" s="167"/>
    </row>
    <row r="2134" spans="16:42">
      <c r="P2134" s="123"/>
      <c r="Q2134" s="124"/>
      <c r="R2134" s="123"/>
      <c r="S2134" s="123"/>
      <c r="T2134" s="123"/>
      <c r="U2134" s="123"/>
      <c r="V2134" s="123"/>
      <c r="W2134" s="123"/>
      <c r="X2134" s="123"/>
      <c r="Y2134" s="125"/>
      <c r="Z2134" s="125"/>
      <c r="AA2134" s="123"/>
      <c r="AB2134" s="123"/>
      <c r="AC2134" s="123"/>
      <c r="AD2134" s="123"/>
      <c r="AE2134" s="123"/>
      <c r="AF2134" s="123"/>
      <c r="AG2134" s="123"/>
      <c r="AH2134" s="123"/>
      <c r="AI2134" s="123"/>
      <c r="AJ2134" s="123"/>
      <c r="AK2134" s="123"/>
      <c r="AL2134" s="123"/>
      <c r="AM2134" s="123"/>
      <c r="AN2134" s="123"/>
      <c r="AO2134" s="123"/>
      <c r="AP2134" s="167"/>
    </row>
    <row r="2135" spans="16:42">
      <c r="P2135" s="123"/>
      <c r="Q2135" s="124"/>
      <c r="R2135" s="123"/>
      <c r="S2135" s="123"/>
      <c r="T2135" s="123"/>
      <c r="U2135" s="123"/>
      <c r="V2135" s="123"/>
      <c r="W2135" s="123"/>
      <c r="X2135" s="123"/>
      <c r="Y2135" s="125"/>
      <c r="Z2135" s="125"/>
      <c r="AA2135" s="123"/>
      <c r="AB2135" s="123"/>
      <c r="AC2135" s="123"/>
      <c r="AD2135" s="123"/>
      <c r="AE2135" s="123"/>
      <c r="AF2135" s="123"/>
      <c r="AG2135" s="123"/>
      <c r="AH2135" s="123"/>
      <c r="AI2135" s="123"/>
      <c r="AJ2135" s="123"/>
      <c r="AK2135" s="123"/>
      <c r="AL2135" s="123"/>
      <c r="AM2135" s="123"/>
      <c r="AN2135" s="123"/>
      <c r="AO2135" s="123"/>
      <c r="AP2135" s="167"/>
    </row>
    <row r="2136" spans="16:42">
      <c r="P2136" s="123"/>
      <c r="Q2136" s="124"/>
      <c r="R2136" s="123"/>
      <c r="S2136" s="123"/>
      <c r="T2136" s="123"/>
      <c r="U2136" s="123"/>
      <c r="V2136" s="123"/>
      <c r="W2136" s="123"/>
      <c r="X2136" s="123"/>
      <c r="Y2136" s="125"/>
      <c r="Z2136" s="125"/>
      <c r="AA2136" s="123"/>
      <c r="AB2136" s="123"/>
      <c r="AC2136" s="123"/>
      <c r="AD2136" s="123"/>
      <c r="AE2136" s="123"/>
      <c r="AF2136" s="123"/>
      <c r="AG2136" s="123"/>
      <c r="AH2136" s="123"/>
      <c r="AI2136" s="123"/>
      <c r="AJ2136" s="123"/>
      <c r="AK2136" s="123"/>
      <c r="AL2136" s="123"/>
      <c r="AM2136" s="123"/>
      <c r="AN2136" s="123"/>
      <c r="AO2136" s="123"/>
      <c r="AP2136" s="167"/>
    </row>
    <row r="2137" spans="16:42">
      <c r="P2137" s="123"/>
      <c r="Q2137" s="124"/>
      <c r="R2137" s="123"/>
      <c r="S2137" s="123"/>
      <c r="T2137" s="123"/>
      <c r="U2137" s="123"/>
      <c r="V2137" s="123"/>
      <c r="W2137" s="123"/>
      <c r="X2137" s="123"/>
      <c r="Y2137" s="125"/>
      <c r="Z2137" s="125"/>
      <c r="AA2137" s="123"/>
      <c r="AB2137" s="123"/>
      <c r="AC2137" s="123"/>
      <c r="AD2137" s="123"/>
      <c r="AE2137" s="123"/>
      <c r="AF2137" s="123"/>
      <c r="AG2137" s="123"/>
      <c r="AH2137" s="123"/>
      <c r="AI2137" s="123"/>
      <c r="AJ2137" s="123"/>
      <c r="AK2137" s="123"/>
      <c r="AL2137" s="123"/>
      <c r="AM2137" s="123"/>
      <c r="AN2137" s="123"/>
      <c r="AO2137" s="123"/>
      <c r="AP2137" s="167"/>
    </row>
    <row r="2138" spans="16:42">
      <c r="P2138" s="123"/>
      <c r="Q2138" s="124"/>
      <c r="R2138" s="123"/>
      <c r="S2138" s="123"/>
      <c r="T2138" s="123"/>
      <c r="U2138" s="123"/>
      <c r="V2138" s="123"/>
      <c r="W2138" s="123"/>
      <c r="X2138" s="123"/>
      <c r="Y2138" s="125"/>
      <c r="Z2138" s="125"/>
      <c r="AA2138" s="123"/>
      <c r="AB2138" s="123"/>
      <c r="AC2138" s="123"/>
      <c r="AD2138" s="123"/>
      <c r="AE2138" s="123"/>
      <c r="AF2138" s="123"/>
      <c r="AG2138" s="123"/>
      <c r="AH2138" s="123"/>
      <c r="AI2138" s="123"/>
      <c r="AJ2138" s="123"/>
      <c r="AK2138" s="123"/>
      <c r="AL2138" s="123"/>
      <c r="AM2138" s="123"/>
      <c r="AN2138" s="123"/>
      <c r="AO2138" s="123"/>
      <c r="AP2138" s="167"/>
    </row>
    <row r="2139" spans="16:42">
      <c r="P2139" s="123"/>
      <c r="Q2139" s="124"/>
      <c r="R2139" s="123"/>
      <c r="S2139" s="123"/>
      <c r="T2139" s="123"/>
      <c r="U2139" s="123"/>
      <c r="V2139" s="123"/>
      <c r="W2139" s="123"/>
      <c r="X2139" s="123"/>
      <c r="Y2139" s="125"/>
      <c r="Z2139" s="125"/>
      <c r="AA2139" s="123"/>
      <c r="AB2139" s="123"/>
      <c r="AC2139" s="123"/>
      <c r="AD2139" s="123"/>
      <c r="AE2139" s="123"/>
      <c r="AF2139" s="123"/>
      <c r="AG2139" s="123"/>
      <c r="AH2139" s="123"/>
      <c r="AI2139" s="123"/>
      <c r="AJ2139" s="123"/>
      <c r="AK2139" s="123"/>
      <c r="AL2139" s="123"/>
      <c r="AM2139" s="123"/>
      <c r="AN2139" s="123"/>
      <c r="AO2139" s="123"/>
      <c r="AP2139" s="167"/>
    </row>
    <row r="2140" spans="16:42">
      <c r="P2140" s="123"/>
      <c r="Q2140" s="124"/>
      <c r="R2140" s="123"/>
      <c r="S2140" s="123"/>
      <c r="T2140" s="123"/>
      <c r="U2140" s="123"/>
      <c r="V2140" s="123"/>
      <c r="W2140" s="123"/>
      <c r="X2140" s="123"/>
      <c r="Y2140" s="125"/>
      <c r="Z2140" s="125"/>
      <c r="AA2140" s="123"/>
      <c r="AB2140" s="123"/>
      <c r="AC2140" s="123"/>
      <c r="AD2140" s="123"/>
      <c r="AE2140" s="123"/>
      <c r="AF2140" s="123"/>
      <c r="AG2140" s="123"/>
      <c r="AH2140" s="123"/>
      <c r="AI2140" s="123"/>
      <c r="AJ2140" s="123"/>
      <c r="AK2140" s="123"/>
      <c r="AL2140" s="123"/>
      <c r="AM2140" s="123"/>
      <c r="AN2140" s="123"/>
      <c r="AO2140" s="123"/>
      <c r="AP2140" s="167"/>
    </row>
    <row r="2141" spans="16:42">
      <c r="P2141" s="123"/>
      <c r="Q2141" s="124"/>
      <c r="R2141" s="123"/>
      <c r="S2141" s="123"/>
      <c r="T2141" s="123"/>
      <c r="U2141" s="123"/>
      <c r="V2141" s="123"/>
      <c r="W2141" s="123"/>
      <c r="X2141" s="123"/>
      <c r="Y2141" s="125"/>
      <c r="Z2141" s="125"/>
      <c r="AA2141" s="123"/>
      <c r="AB2141" s="123"/>
      <c r="AC2141" s="123"/>
      <c r="AD2141" s="123"/>
      <c r="AE2141" s="123"/>
      <c r="AF2141" s="123"/>
      <c r="AG2141" s="123"/>
      <c r="AH2141" s="123"/>
      <c r="AI2141" s="123"/>
      <c r="AJ2141" s="123"/>
      <c r="AK2141" s="123"/>
      <c r="AL2141" s="123"/>
      <c r="AM2141" s="123"/>
      <c r="AN2141" s="123"/>
      <c r="AO2141" s="123"/>
      <c r="AP2141" s="167"/>
    </row>
    <row r="2142" spans="16:42">
      <c r="P2142" s="123"/>
      <c r="Q2142" s="124"/>
      <c r="R2142" s="123"/>
      <c r="S2142" s="123"/>
      <c r="T2142" s="123"/>
      <c r="U2142" s="123"/>
      <c r="V2142" s="123"/>
      <c r="W2142" s="123"/>
      <c r="X2142" s="123"/>
      <c r="Y2142" s="125"/>
      <c r="Z2142" s="125"/>
      <c r="AA2142" s="123"/>
      <c r="AB2142" s="123"/>
      <c r="AC2142" s="123"/>
      <c r="AD2142" s="123"/>
      <c r="AE2142" s="123"/>
      <c r="AF2142" s="123"/>
      <c r="AG2142" s="123"/>
      <c r="AH2142" s="123"/>
      <c r="AI2142" s="123"/>
      <c r="AJ2142" s="123"/>
      <c r="AK2142" s="123"/>
      <c r="AL2142" s="123"/>
      <c r="AM2142" s="123"/>
      <c r="AN2142" s="123"/>
      <c r="AO2142" s="123"/>
      <c r="AP2142" s="167"/>
    </row>
    <row r="2143" spans="16:42">
      <c r="P2143" s="123"/>
      <c r="Q2143" s="124"/>
      <c r="R2143" s="123"/>
      <c r="S2143" s="123"/>
      <c r="T2143" s="123"/>
      <c r="U2143" s="123"/>
      <c r="V2143" s="123"/>
      <c r="W2143" s="123"/>
      <c r="X2143" s="123"/>
      <c r="Y2143" s="125"/>
      <c r="Z2143" s="125"/>
      <c r="AA2143" s="123"/>
      <c r="AB2143" s="123"/>
      <c r="AC2143" s="123"/>
      <c r="AD2143" s="123"/>
      <c r="AE2143" s="123"/>
      <c r="AF2143" s="123"/>
      <c r="AG2143" s="123"/>
      <c r="AH2143" s="123"/>
      <c r="AI2143" s="123"/>
      <c r="AJ2143" s="123"/>
      <c r="AK2143" s="123"/>
      <c r="AL2143" s="123"/>
      <c r="AM2143" s="123"/>
      <c r="AN2143" s="123"/>
      <c r="AO2143" s="123"/>
      <c r="AP2143" s="167"/>
    </row>
    <row r="2144" spans="16:42">
      <c r="P2144" s="123"/>
      <c r="Q2144" s="124"/>
      <c r="R2144" s="123"/>
      <c r="S2144" s="123"/>
      <c r="T2144" s="123"/>
      <c r="U2144" s="123"/>
      <c r="V2144" s="123"/>
      <c r="W2144" s="123"/>
      <c r="X2144" s="123"/>
      <c r="Y2144" s="125"/>
      <c r="Z2144" s="125"/>
      <c r="AA2144" s="123"/>
      <c r="AB2144" s="123"/>
      <c r="AC2144" s="123"/>
      <c r="AD2144" s="123"/>
      <c r="AE2144" s="123"/>
      <c r="AF2144" s="123"/>
      <c r="AG2144" s="123"/>
      <c r="AH2144" s="123"/>
      <c r="AI2144" s="123"/>
      <c r="AJ2144" s="123"/>
      <c r="AK2144" s="123"/>
      <c r="AL2144" s="123"/>
      <c r="AM2144" s="123"/>
      <c r="AN2144" s="123"/>
      <c r="AO2144" s="123"/>
      <c r="AP2144" s="167"/>
    </row>
    <row r="2145" spans="16:42">
      <c r="P2145" s="123"/>
      <c r="Q2145" s="124"/>
      <c r="R2145" s="123"/>
      <c r="S2145" s="123"/>
      <c r="T2145" s="123"/>
      <c r="U2145" s="123"/>
      <c r="V2145" s="123"/>
      <c r="W2145" s="123"/>
      <c r="X2145" s="123"/>
      <c r="Y2145" s="125"/>
      <c r="Z2145" s="125"/>
      <c r="AA2145" s="123"/>
      <c r="AB2145" s="123"/>
      <c r="AC2145" s="123"/>
      <c r="AD2145" s="123"/>
      <c r="AE2145" s="123"/>
      <c r="AF2145" s="123"/>
      <c r="AG2145" s="123"/>
      <c r="AH2145" s="123"/>
      <c r="AI2145" s="123"/>
      <c r="AJ2145" s="123"/>
      <c r="AK2145" s="123"/>
      <c r="AL2145" s="123"/>
      <c r="AM2145" s="123"/>
      <c r="AN2145" s="123"/>
      <c r="AO2145" s="123"/>
      <c r="AP2145" s="167"/>
    </row>
    <row r="2146" spans="16:42">
      <c r="P2146" s="123"/>
      <c r="Q2146" s="124"/>
      <c r="R2146" s="123"/>
      <c r="S2146" s="123"/>
      <c r="T2146" s="123"/>
      <c r="U2146" s="123"/>
      <c r="V2146" s="123"/>
      <c r="W2146" s="123"/>
      <c r="X2146" s="123"/>
      <c r="Y2146" s="125"/>
      <c r="Z2146" s="125"/>
      <c r="AA2146" s="123"/>
      <c r="AB2146" s="123"/>
      <c r="AC2146" s="123"/>
      <c r="AD2146" s="123"/>
      <c r="AE2146" s="123"/>
      <c r="AF2146" s="123"/>
      <c r="AG2146" s="123"/>
      <c r="AH2146" s="123"/>
      <c r="AI2146" s="123"/>
      <c r="AJ2146" s="123"/>
      <c r="AK2146" s="123"/>
      <c r="AL2146" s="123"/>
      <c r="AM2146" s="123"/>
      <c r="AN2146" s="123"/>
      <c r="AO2146" s="123"/>
      <c r="AP2146" s="167"/>
    </row>
    <row r="2147" spans="16:42">
      <c r="P2147" s="123"/>
      <c r="Q2147" s="124"/>
      <c r="R2147" s="123"/>
      <c r="S2147" s="123"/>
      <c r="T2147" s="123"/>
      <c r="U2147" s="123"/>
      <c r="V2147" s="123"/>
      <c r="W2147" s="123"/>
      <c r="X2147" s="123"/>
      <c r="Y2147" s="125"/>
      <c r="Z2147" s="125"/>
      <c r="AA2147" s="123"/>
      <c r="AB2147" s="123"/>
      <c r="AC2147" s="123"/>
      <c r="AD2147" s="123"/>
      <c r="AE2147" s="123"/>
      <c r="AF2147" s="123"/>
      <c r="AG2147" s="123"/>
      <c r="AH2147" s="123"/>
      <c r="AI2147" s="123"/>
      <c r="AJ2147" s="123"/>
      <c r="AK2147" s="123"/>
      <c r="AL2147" s="123"/>
      <c r="AM2147" s="123"/>
      <c r="AN2147" s="123"/>
      <c r="AO2147" s="123"/>
      <c r="AP2147" s="167"/>
    </row>
    <row r="2148" spans="16:42">
      <c r="P2148" s="123"/>
      <c r="Q2148" s="124"/>
      <c r="R2148" s="123"/>
      <c r="S2148" s="123"/>
      <c r="T2148" s="123"/>
      <c r="U2148" s="123"/>
      <c r="V2148" s="123"/>
      <c r="W2148" s="123"/>
      <c r="X2148" s="123"/>
      <c r="Y2148" s="125"/>
      <c r="Z2148" s="125"/>
      <c r="AA2148" s="123"/>
      <c r="AB2148" s="123"/>
      <c r="AC2148" s="123"/>
      <c r="AD2148" s="123"/>
      <c r="AE2148" s="123"/>
      <c r="AF2148" s="123"/>
      <c r="AG2148" s="123"/>
      <c r="AH2148" s="123"/>
      <c r="AI2148" s="123"/>
      <c r="AJ2148" s="123"/>
      <c r="AK2148" s="123"/>
      <c r="AL2148" s="123"/>
      <c r="AM2148" s="123"/>
      <c r="AN2148" s="123"/>
      <c r="AO2148" s="123"/>
      <c r="AP2148" s="167"/>
    </row>
    <row r="2149" spans="16:42">
      <c r="P2149" s="123"/>
      <c r="Q2149" s="124"/>
      <c r="R2149" s="123"/>
      <c r="S2149" s="123"/>
      <c r="T2149" s="123"/>
      <c r="U2149" s="123"/>
      <c r="V2149" s="123"/>
      <c r="W2149" s="123"/>
      <c r="X2149" s="123"/>
      <c r="Y2149" s="125"/>
      <c r="Z2149" s="125"/>
      <c r="AA2149" s="123"/>
      <c r="AB2149" s="123"/>
      <c r="AC2149" s="123"/>
      <c r="AD2149" s="123"/>
      <c r="AE2149" s="123"/>
      <c r="AF2149" s="123"/>
      <c r="AG2149" s="123"/>
      <c r="AH2149" s="123"/>
      <c r="AI2149" s="123"/>
      <c r="AJ2149" s="123"/>
      <c r="AK2149" s="123"/>
      <c r="AL2149" s="123"/>
      <c r="AM2149" s="123"/>
      <c r="AN2149" s="123"/>
      <c r="AO2149" s="123"/>
      <c r="AP2149" s="167"/>
    </row>
    <row r="2150" spans="16:42">
      <c r="P2150" s="123"/>
      <c r="Q2150" s="124"/>
      <c r="R2150" s="123"/>
      <c r="S2150" s="123"/>
      <c r="T2150" s="123"/>
      <c r="U2150" s="123"/>
      <c r="V2150" s="123"/>
      <c r="W2150" s="123"/>
      <c r="X2150" s="123"/>
      <c r="Y2150" s="125"/>
      <c r="Z2150" s="125"/>
      <c r="AA2150" s="123"/>
      <c r="AB2150" s="123"/>
      <c r="AC2150" s="123"/>
      <c r="AD2150" s="123"/>
      <c r="AE2150" s="123"/>
      <c r="AF2150" s="123"/>
      <c r="AG2150" s="123"/>
      <c r="AH2150" s="123"/>
      <c r="AI2150" s="123"/>
      <c r="AJ2150" s="123"/>
      <c r="AK2150" s="123"/>
      <c r="AL2150" s="123"/>
      <c r="AM2150" s="123"/>
      <c r="AN2150" s="123"/>
      <c r="AO2150" s="123"/>
      <c r="AP2150" s="167"/>
    </row>
    <row r="2151" spans="16:42">
      <c r="P2151" s="123"/>
      <c r="Q2151" s="124"/>
      <c r="R2151" s="123"/>
      <c r="S2151" s="123"/>
      <c r="T2151" s="123"/>
      <c r="U2151" s="123"/>
      <c r="V2151" s="123"/>
      <c r="W2151" s="123"/>
      <c r="X2151" s="123"/>
      <c r="Y2151" s="125"/>
      <c r="Z2151" s="125"/>
      <c r="AA2151" s="123"/>
      <c r="AB2151" s="123"/>
      <c r="AC2151" s="123"/>
      <c r="AD2151" s="123"/>
      <c r="AE2151" s="123"/>
      <c r="AF2151" s="123"/>
      <c r="AG2151" s="123"/>
      <c r="AH2151" s="123"/>
      <c r="AI2151" s="123"/>
      <c r="AJ2151" s="123"/>
      <c r="AK2151" s="123"/>
      <c r="AL2151" s="123"/>
      <c r="AM2151" s="123"/>
      <c r="AN2151" s="123"/>
      <c r="AO2151" s="123"/>
      <c r="AP2151" s="167"/>
    </row>
    <row r="2152" spans="16:42">
      <c r="P2152" s="123"/>
      <c r="Q2152" s="124"/>
      <c r="R2152" s="123"/>
      <c r="S2152" s="123"/>
      <c r="T2152" s="123"/>
      <c r="U2152" s="123"/>
      <c r="V2152" s="123"/>
      <c r="W2152" s="123"/>
      <c r="X2152" s="123"/>
      <c r="Y2152" s="125"/>
      <c r="Z2152" s="125"/>
      <c r="AA2152" s="123"/>
      <c r="AB2152" s="123"/>
      <c r="AC2152" s="123"/>
      <c r="AD2152" s="123"/>
      <c r="AE2152" s="123"/>
      <c r="AF2152" s="123"/>
      <c r="AG2152" s="123"/>
      <c r="AH2152" s="123"/>
      <c r="AI2152" s="123"/>
      <c r="AJ2152" s="123"/>
      <c r="AK2152" s="123"/>
      <c r="AL2152" s="123"/>
      <c r="AM2152" s="123"/>
      <c r="AN2152" s="123"/>
      <c r="AO2152" s="123"/>
      <c r="AP2152" s="167"/>
    </row>
    <row r="2153" spans="16:42">
      <c r="P2153" s="123"/>
      <c r="Q2153" s="124"/>
      <c r="R2153" s="123"/>
      <c r="S2153" s="123"/>
      <c r="T2153" s="123"/>
      <c r="U2153" s="123"/>
      <c r="V2153" s="123"/>
      <c r="W2153" s="123"/>
      <c r="X2153" s="123"/>
      <c r="Y2153" s="125"/>
      <c r="Z2153" s="125"/>
      <c r="AA2153" s="123"/>
      <c r="AB2153" s="123"/>
      <c r="AC2153" s="123"/>
      <c r="AD2153" s="123"/>
      <c r="AE2153" s="123"/>
      <c r="AF2153" s="123"/>
      <c r="AG2153" s="123"/>
      <c r="AH2153" s="123"/>
      <c r="AI2153" s="123"/>
      <c r="AJ2153" s="123"/>
      <c r="AK2153" s="123"/>
      <c r="AL2153" s="123"/>
      <c r="AM2153" s="123"/>
      <c r="AN2153" s="123"/>
      <c r="AO2153" s="123"/>
      <c r="AP2153" s="167"/>
    </row>
    <row r="2154" spans="16:42">
      <c r="P2154" s="123"/>
      <c r="Q2154" s="124"/>
      <c r="R2154" s="123"/>
      <c r="S2154" s="123"/>
      <c r="T2154" s="123"/>
      <c r="U2154" s="123"/>
      <c r="V2154" s="123"/>
      <c r="W2154" s="123"/>
      <c r="X2154" s="123"/>
      <c r="Y2154" s="125"/>
      <c r="Z2154" s="125"/>
      <c r="AA2154" s="123"/>
      <c r="AB2154" s="123"/>
      <c r="AC2154" s="123"/>
      <c r="AD2154" s="123"/>
      <c r="AE2154" s="123"/>
      <c r="AF2154" s="123"/>
      <c r="AG2154" s="123"/>
      <c r="AH2154" s="123"/>
      <c r="AI2154" s="123"/>
      <c r="AJ2154" s="123"/>
      <c r="AK2154" s="123"/>
      <c r="AL2154" s="123"/>
      <c r="AM2154" s="123"/>
      <c r="AN2154" s="123"/>
      <c r="AO2154" s="123"/>
      <c r="AP2154" s="167"/>
    </row>
    <row r="2155" spans="16:42">
      <c r="P2155" s="123"/>
      <c r="Q2155" s="124"/>
      <c r="R2155" s="123"/>
      <c r="S2155" s="123"/>
      <c r="T2155" s="123"/>
      <c r="U2155" s="123"/>
      <c r="V2155" s="123"/>
      <c r="W2155" s="123"/>
      <c r="X2155" s="123"/>
      <c r="Y2155" s="125"/>
      <c r="Z2155" s="125"/>
      <c r="AA2155" s="123"/>
      <c r="AB2155" s="123"/>
      <c r="AC2155" s="123"/>
      <c r="AD2155" s="123"/>
      <c r="AE2155" s="123"/>
      <c r="AF2155" s="123"/>
      <c r="AG2155" s="123"/>
      <c r="AH2155" s="123"/>
      <c r="AI2155" s="123"/>
      <c r="AJ2155" s="123"/>
      <c r="AK2155" s="123"/>
      <c r="AL2155" s="123"/>
      <c r="AM2155" s="123"/>
      <c r="AN2155" s="123"/>
      <c r="AO2155" s="123"/>
      <c r="AP2155" s="167"/>
    </row>
    <row r="2156" spans="16:42">
      <c r="P2156" s="123"/>
      <c r="Q2156" s="124"/>
      <c r="R2156" s="123"/>
      <c r="S2156" s="123"/>
      <c r="T2156" s="123"/>
      <c r="U2156" s="123"/>
      <c r="V2156" s="123"/>
      <c r="W2156" s="123"/>
      <c r="X2156" s="123"/>
      <c r="Y2156" s="125"/>
      <c r="Z2156" s="125"/>
      <c r="AA2156" s="123"/>
      <c r="AB2156" s="123"/>
      <c r="AC2156" s="123"/>
      <c r="AD2156" s="123"/>
      <c r="AE2156" s="123"/>
      <c r="AF2156" s="123"/>
      <c r="AG2156" s="123"/>
      <c r="AH2156" s="123"/>
      <c r="AI2156" s="123"/>
      <c r="AJ2156" s="123"/>
      <c r="AK2156" s="123"/>
      <c r="AL2156" s="123"/>
      <c r="AM2156" s="123"/>
      <c r="AN2156" s="123"/>
      <c r="AO2156" s="123"/>
      <c r="AP2156" s="167"/>
    </row>
    <row r="2157" spans="16:42">
      <c r="P2157" s="123"/>
      <c r="Q2157" s="124"/>
      <c r="R2157" s="123"/>
      <c r="S2157" s="123"/>
      <c r="T2157" s="123"/>
      <c r="U2157" s="123"/>
      <c r="V2157" s="123"/>
      <c r="W2157" s="123"/>
      <c r="X2157" s="123"/>
      <c r="Y2157" s="125"/>
      <c r="Z2157" s="125"/>
      <c r="AA2157" s="123"/>
      <c r="AB2157" s="123"/>
      <c r="AC2157" s="123"/>
      <c r="AD2157" s="123"/>
      <c r="AE2157" s="123"/>
      <c r="AF2157" s="123"/>
      <c r="AG2157" s="123"/>
      <c r="AH2157" s="123"/>
      <c r="AI2157" s="123"/>
      <c r="AJ2157" s="123"/>
      <c r="AK2157" s="123"/>
      <c r="AL2157" s="123"/>
      <c r="AM2157" s="123"/>
      <c r="AN2157" s="123"/>
      <c r="AO2157" s="123"/>
      <c r="AP2157" s="167"/>
    </row>
    <row r="2158" spans="16:42">
      <c r="P2158" s="123"/>
      <c r="Q2158" s="124"/>
      <c r="R2158" s="123"/>
      <c r="S2158" s="123"/>
      <c r="T2158" s="123"/>
      <c r="U2158" s="123"/>
      <c r="V2158" s="123"/>
      <c r="W2158" s="123"/>
      <c r="X2158" s="123"/>
      <c r="Y2158" s="125"/>
      <c r="Z2158" s="125"/>
      <c r="AA2158" s="123"/>
      <c r="AB2158" s="123"/>
      <c r="AC2158" s="123"/>
      <c r="AD2158" s="123"/>
      <c r="AE2158" s="123"/>
      <c r="AF2158" s="123"/>
      <c r="AG2158" s="123"/>
      <c r="AH2158" s="123"/>
      <c r="AI2158" s="123"/>
      <c r="AJ2158" s="123"/>
      <c r="AK2158" s="123"/>
      <c r="AL2158" s="123"/>
      <c r="AM2158" s="123"/>
      <c r="AN2158" s="123"/>
      <c r="AO2158" s="123"/>
      <c r="AP2158" s="167"/>
    </row>
    <row r="2159" spans="16:42">
      <c r="P2159" s="123"/>
      <c r="Q2159" s="124"/>
      <c r="R2159" s="123"/>
      <c r="S2159" s="123"/>
      <c r="T2159" s="123"/>
      <c r="U2159" s="123"/>
      <c r="V2159" s="123"/>
      <c r="W2159" s="123"/>
      <c r="X2159" s="123"/>
      <c r="Y2159" s="125"/>
      <c r="Z2159" s="125"/>
      <c r="AA2159" s="123"/>
      <c r="AB2159" s="123"/>
      <c r="AC2159" s="123"/>
      <c r="AD2159" s="123"/>
      <c r="AE2159" s="123"/>
      <c r="AF2159" s="123"/>
      <c r="AG2159" s="123"/>
      <c r="AH2159" s="123"/>
      <c r="AI2159" s="123"/>
      <c r="AJ2159" s="123"/>
      <c r="AK2159" s="123"/>
      <c r="AL2159" s="123"/>
      <c r="AM2159" s="123"/>
      <c r="AN2159" s="123"/>
      <c r="AO2159" s="123"/>
      <c r="AP2159" s="167"/>
    </row>
    <row r="2160" spans="16:42">
      <c r="P2160" s="123"/>
      <c r="Q2160" s="124"/>
      <c r="R2160" s="123"/>
      <c r="S2160" s="123"/>
      <c r="T2160" s="123"/>
      <c r="U2160" s="123"/>
      <c r="V2160" s="123"/>
      <c r="W2160" s="123"/>
      <c r="X2160" s="123"/>
      <c r="Y2160" s="125"/>
      <c r="Z2160" s="125"/>
      <c r="AA2160" s="123"/>
      <c r="AB2160" s="123"/>
      <c r="AC2160" s="123"/>
      <c r="AD2160" s="123"/>
      <c r="AE2160" s="123"/>
      <c r="AF2160" s="123"/>
      <c r="AG2160" s="123"/>
      <c r="AH2160" s="123"/>
      <c r="AI2160" s="123"/>
      <c r="AJ2160" s="123"/>
      <c r="AK2160" s="123"/>
      <c r="AL2160" s="123"/>
      <c r="AM2160" s="123"/>
      <c r="AN2160" s="123"/>
      <c r="AO2160" s="123"/>
      <c r="AP2160" s="167"/>
    </row>
    <row r="2161" spans="16:42">
      <c r="P2161" s="123"/>
      <c r="Q2161" s="124"/>
      <c r="R2161" s="123"/>
      <c r="S2161" s="123"/>
      <c r="T2161" s="123"/>
      <c r="U2161" s="123"/>
      <c r="V2161" s="123"/>
      <c r="W2161" s="123"/>
      <c r="X2161" s="123"/>
      <c r="Y2161" s="125"/>
      <c r="Z2161" s="125"/>
      <c r="AA2161" s="123"/>
      <c r="AB2161" s="123"/>
      <c r="AC2161" s="123"/>
      <c r="AD2161" s="123"/>
      <c r="AE2161" s="123"/>
      <c r="AF2161" s="123"/>
      <c r="AG2161" s="123"/>
      <c r="AH2161" s="123"/>
      <c r="AI2161" s="123"/>
      <c r="AJ2161" s="123"/>
      <c r="AK2161" s="123"/>
      <c r="AL2161" s="123"/>
      <c r="AM2161" s="123"/>
      <c r="AN2161" s="123"/>
      <c r="AO2161" s="123"/>
      <c r="AP2161" s="167"/>
    </row>
    <row r="2162" spans="16:42">
      <c r="P2162" s="123"/>
      <c r="Q2162" s="124"/>
      <c r="R2162" s="123"/>
      <c r="S2162" s="123"/>
      <c r="T2162" s="123"/>
      <c r="U2162" s="123"/>
      <c r="V2162" s="123"/>
      <c r="W2162" s="123"/>
      <c r="X2162" s="123"/>
      <c r="Y2162" s="125"/>
      <c r="Z2162" s="125"/>
      <c r="AA2162" s="123"/>
      <c r="AB2162" s="123"/>
      <c r="AC2162" s="123"/>
      <c r="AD2162" s="123"/>
      <c r="AE2162" s="123"/>
      <c r="AF2162" s="123"/>
      <c r="AG2162" s="123"/>
      <c r="AH2162" s="123"/>
      <c r="AI2162" s="123"/>
      <c r="AJ2162" s="123"/>
      <c r="AK2162" s="123"/>
      <c r="AL2162" s="123"/>
      <c r="AM2162" s="123"/>
      <c r="AN2162" s="123"/>
      <c r="AO2162" s="123"/>
      <c r="AP2162" s="167"/>
    </row>
    <row r="2163" spans="16:42">
      <c r="P2163" s="123"/>
      <c r="Q2163" s="124"/>
      <c r="R2163" s="123"/>
      <c r="S2163" s="123"/>
      <c r="T2163" s="123"/>
      <c r="U2163" s="123"/>
      <c r="V2163" s="123"/>
      <c r="W2163" s="123"/>
      <c r="X2163" s="123"/>
      <c r="Y2163" s="125"/>
      <c r="Z2163" s="125"/>
      <c r="AA2163" s="123"/>
      <c r="AB2163" s="123"/>
      <c r="AC2163" s="123"/>
      <c r="AD2163" s="123"/>
      <c r="AE2163" s="123"/>
      <c r="AF2163" s="123"/>
      <c r="AG2163" s="123"/>
      <c r="AH2163" s="123"/>
      <c r="AI2163" s="123"/>
      <c r="AJ2163" s="123"/>
      <c r="AK2163" s="123"/>
      <c r="AL2163" s="123"/>
      <c r="AM2163" s="123"/>
      <c r="AN2163" s="123"/>
      <c r="AO2163" s="123"/>
      <c r="AP2163" s="167"/>
    </row>
    <row r="2164" spans="16:42">
      <c r="P2164" s="123"/>
      <c r="Q2164" s="124"/>
      <c r="R2164" s="123"/>
      <c r="S2164" s="123"/>
      <c r="T2164" s="123"/>
      <c r="U2164" s="123"/>
      <c r="V2164" s="123"/>
      <c r="W2164" s="123"/>
      <c r="X2164" s="123"/>
      <c r="Y2164" s="125"/>
      <c r="Z2164" s="125"/>
      <c r="AA2164" s="123"/>
      <c r="AB2164" s="123"/>
      <c r="AC2164" s="123"/>
      <c r="AD2164" s="123"/>
      <c r="AE2164" s="123"/>
      <c r="AF2164" s="123"/>
      <c r="AG2164" s="123"/>
      <c r="AH2164" s="123"/>
      <c r="AI2164" s="123"/>
      <c r="AJ2164" s="123"/>
      <c r="AK2164" s="123"/>
      <c r="AL2164" s="123"/>
      <c r="AM2164" s="123"/>
      <c r="AN2164" s="123"/>
      <c r="AO2164" s="123"/>
      <c r="AP2164" s="167"/>
    </row>
    <row r="2165" spans="16:42">
      <c r="P2165" s="123"/>
      <c r="Q2165" s="124"/>
      <c r="R2165" s="123"/>
      <c r="S2165" s="123"/>
      <c r="T2165" s="123"/>
      <c r="U2165" s="123"/>
      <c r="V2165" s="123"/>
      <c r="W2165" s="123"/>
      <c r="X2165" s="123"/>
      <c r="Y2165" s="125"/>
      <c r="Z2165" s="125"/>
      <c r="AA2165" s="123"/>
      <c r="AB2165" s="123"/>
      <c r="AC2165" s="123"/>
      <c r="AD2165" s="123"/>
      <c r="AE2165" s="123"/>
      <c r="AF2165" s="123"/>
      <c r="AG2165" s="123"/>
      <c r="AH2165" s="123"/>
      <c r="AI2165" s="123"/>
      <c r="AJ2165" s="123"/>
      <c r="AK2165" s="123"/>
      <c r="AL2165" s="123"/>
      <c r="AM2165" s="123"/>
      <c r="AN2165" s="123"/>
      <c r="AO2165" s="123"/>
      <c r="AP2165" s="167"/>
    </row>
    <row r="2166" spans="16:42">
      <c r="P2166" s="123"/>
      <c r="Q2166" s="124"/>
      <c r="R2166" s="123"/>
      <c r="S2166" s="123"/>
      <c r="T2166" s="123"/>
      <c r="U2166" s="123"/>
      <c r="V2166" s="123"/>
      <c r="W2166" s="123"/>
      <c r="X2166" s="123"/>
      <c r="Y2166" s="125"/>
      <c r="Z2166" s="125"/>
      <c r="AA2166" s="123"/>
      <c r="AB2166" s="123"/>
      <c r="AC2166" s="123"/>
      <c r="AD2166" s="123"/>
      <c r="AE2166" s="123"/>
      <c r="AF2166" s="123"/>
      <c r="AG2166" s="123"/>
      <c r="AH2166" s="123"/>
      <c r="AI2166" s="123"/>
      <c r="AJ2166" s="123"/>
      <c r="AK2166" s="123"/>
      <c r="AL2166" s="123"/>
      <c r="AM2166" s="123"/>
      <c r="AN2166" s="123"/>
      <c r="AO2166" s="123"/>
      <c r="AP2166" s="167"/>
    </row>
    <row r="2167" spans="16:42">
      <c r="P2167" s="123"/>
      <c r="Q2167" s="124"/>
      <c r="R2167" s="123"/>
      <c r="S2167" s="123"/>
      <c r="T2167" s="123"/>
      <c r="U2167" s="123"/>
      <c r="V2167" s="123"/>
      <c r="W2167" s="123"/>
      <c r="X2167" s="123"/>
      <c r="Y2167" s="125"/>
      <c r="Z2167" s="125"/>
      <c r="AA2167" s="123"/>
      <c r="AB2167" s="123"/>
      <c r="AC2167" s="123"/>
      <c r="AD2167" s="123"/>
      <c r="AE2167" s="123"/>
      <c r="AF2167" s="123"/>
      <c r="AG2167" s="123"/>
      <c r="AH2167" s="123"/>
      <c r="AI2167" s="123"/>
      <c r="AJ2167" s="123"/>
      <c r="AK2167" s="123"/>
      <c r="AL2167" s="123"/>
      <c r="AM2167" s="123"/>
      <c r="AN2167" s="123"/>
      <c r="AO2167" s="123"/>
      <c r="AP2167" s="167"/>
    </row>
    <row r="2168" spans="16:42">
      <c r="P2168" s="123"/>
      <c r="Q2168" s="124"/>
      <c r="R2168" s="123"/>
      <c r="S2168" s="123"/>
      <c r="T2168" s="123"/>
      <c r="U2168" s="123"/>
      <c r="V2168" s="123"/>
      <c r="W2168" s="123"/>
      <c r="X2168" s="123"/>
      <c r="Y2168" s="125"/>
      <c r="Z2168" s="125"/>
      <c r="AA2168" s="123"/>
      <c r="AB2168" s="123"/>
      <c r="AC2168" s="123"/>
      <c r="AD2168" s="123"/>
      <c r="AE2168" s="123"/>
      <c r="AF2168" s="123"/>
      <c r="AG2168" s="123"/>
      <c r="AH2168" s="123"/>
      <c r="AI2168" s="123"/>
      <c r="AJ2168" s="123"/>
      <c r="AK2168" s="123"/>
      <c r="AL2168" s="123"/>
      <c r="AM2168" s="123"/>
      <c r="AN2168" s="123"/>
      <c r="AO2168" s="123"/>
      <c r="AP2168" s="167"/>
    </row>
    <row r="2169" spans="16:42">
      <c r="P2169" s="123"/>
      <c r="Q2169" s="124"/>
      <c r="R2169" s="123"/>
      <c r="S2169" s="123"/>
      <c r="T2169" s="123"/>
      <c r="U2169" s="123"/>
      <c r="V2169" s="123"/>
      <c r="W2169" s="123"/>
      <c r="X2169" s="123"/>
      <c r="Y2169" s="125"/>
      <c r="Z2169" s="125"/>
      <c r="AA2169" s="123"/>
      <c r="AB2169" s="123"/>
      <c r="AC2169" s="123"/>
      <c r="AD2169" s="123"/>
      <c r="AE2169" s="123"/>
      <c r="AF2169" s="123"/>
      <c r="AG2169" s="123"/>
      <c r="AH2169" s="123"/>
      <c r="AI2169" s="123"/>
      <c r="AJ2169" s="123"/>
      <c r="AK2169" s="123"/>
      <c r="AL2169" s="123"/>
      <c r="AM2169" s="123"/>
      <c r="AN2169" s="123"/>
      <c r="AO2169" s="123"/>
      <c r="AP2169" s="167"/>
    </row>
    <row r="2170" spans="16:42">
      <c r="P2170" s="123"/>
      <c r="Q2170" s="124"/>
      <c r="R2170" s="123"/>
      <c r="S2170" s="123"/>
      <c r="T2170" s="123"/>
      <c r="U2170" s="123"/>
      <c r="V2170" s="123"/>
      <c r="W2170" s="123"/>
      <c r="X2170" s="123"/>
      <c r="Y2170" s="125"/>
      <c r="Z2170" s="125"/>
      <c r="AA2170" s="123"/>
      <c r="AB2170" s="123"/>
      <c r="AC2170" s="123"/>
      <c r="AD2170" s="123"/>
      <c r="AE2170" s="123"/>
      <c r="AF2170" s="123"/>
      <c r="AG2170" s="123"/>
      <c r="AH2170" s="123"/>
      <c r="AI2170" s="123"/>
      <c r="AJ2170" s="123"/>
      <c r="AK2170" s="123"/>
      <c r="AL2170" s="123"/>
      <c r="AM2170" s="123"/>
      <c r="AN2170" s="123"/>
      <c r="AO2170" s="123"/>
      <c r="AP2170" s="167"/>
    </row>
    <row r="2171" spans="16:42">
      <c r="P2171" s="123"/>
      <c r="Q2171" s="124"/>
      <c r="R2171" s="123"/>
      <c r="S2171" s="123"/>
      <c r="T2171" s="123"/>
      <c r="U2171" s="123"/>
      <c r="V2171" s="123"/>
      <c r="W2171" s="123"/>
      <c r="X2171" s="123"/>
      <c r="Y2171" s="125"/>
      <c r="Z2171" s="125"/>
      <c r="AA2171" s="123"/>
      <c r="AB2171" s="123"/>
      <c r="AC2171" s="123"/>
      <c r="AD2171" s="123"/>
      <c r="AE2171" s="123"/>
      <c r="AF2171" s="123"/>
      <c r="AG2171" s="123"/>
      <c r="AH2171" s="123"/>
      <c r="AI2171" s="123"/>
      <c r="AJ2171" s="123"/>
      <c r="AK2171" s="123"/>
      <c r="AL2171" s="123"/>
      <c r="AM2171" s="123"/>
      <c r="AN2171" s="123"/>
      <c r="AO2171" s="123"/>
      <c r="AP2171" s="167"/>
    </row>
    <row r="2172" spans="16:42">
      <c r="P2172" s="123"/>
      <c r="Q2172" s="124"/>
      <c r="R2172" s="123"/>
      <c r="S2172" s="123"/>
      <c r="T2172" s="123"/>
      <c r="U2172" s="123"/>
      <c r="V2172" s="123"/>
      <c r="W2172" s="123"/>
      <c r="X2172" s="123"/>
      <c r="Y2172" s="125"/>
      <c r="Z2172" s="125"/>
      <c r="AA2172" s="123"/>
      <c r="AB2172" s="123"/>
      <c r="AC2172" s="123"/>
      <c r="AD2172" s="123"/>
      <c r="AE2172" s="123"/>
      <c r="AF2172" s="123"/>
      <c r="AG2172" s="123"/>
      <c r="AH2172" s="123"/>
      <c r="AI2172" s="123"/>
      <c r="AJ2172" s="123"/>
      <c r="AK2172" s="123"/>
      <c r="AL2172" s="123"/>
      <c r="AM2172" s="123"/>
      <c r="AN2172" s="123"/>
      <c r="AO2172" s="123"/>
      <c r="AP2172" s="167"/>
    </row>
    <row r="2173" spans="16:42">
      <c r="P2173" s="123"/>
      <c r="Q2173" s="124"/>
      <c r="R2173" s="123"/>
      <c r="S2173" s="123"/>
      <c r="T2173" s="123"/>
      <c r="U2173" s="123"/>
      <c r="V2173" s="123"/>
      <c r="W2173" s="123"/>
      <c r="X2173" s="123"/>
      <c r="Y2173" s="125"/>
      <c r="Z2173" s="125"/>
      <c r="AA2173" s="123"/>
      <c r="AB2173" s="123"/>
      <c r="AC2173" s="123"/>
      <c r="AD2173" s="123"/>
      <c r="AE2173" s="123"/>
      <c r="AF2173" s="123"/>
      <c r="AG2173" s="123"/>
      <c r="AH2173" s="123"/>
      <c r="AI2173" s="123"/>
      <c r="AJ2173" s="123"/>
      <c r="AK2173" s="123"/>
      <c r="AL2173" s="123"/>
      <c r="AM2173" s="123"/>
      <c r="AN2173" s="123"/>
      <c r="AO2173" s="123"/>
      <c r="AP2173" s="167"/>
    </row>
    <row r="2174" spans="16:42">
      <c r="P2174" s="123"/>
      <c r="Q2174" s="124"/>
      <c r="R2174" s="123"/>
      <c r="S2174" s="123"/>
      <c r="T2174" s="123"/>
      <c r="U2174" s="123"/>
      <c r="V2174" s="123"/>
      <c r="W2174" s="123"/>
      <c r="X2174" s="123"/>
      <c r="Y2174" s="125"/>
      <c r="Z2174" s="125"/>
      <c r="AA2174" s="123"/>
      <c r="AB2174" s="123"/>
      <c r="AC2174" s="123"/>
      <c r="AD2174" s="123"/>
      <c r="AE2174" s="123"/>
      <c r="AF2174" s="123"/>
      <c r="AG2174" s="123"/>
      <c r="AH2174" s="123"/>
      <c r="AI2174" s="123"/>
      <c r="AJ2174" s="123"/>
      <c r="AK2174" s="123"/>
      <c r="AL2174" s="123"/>
      <c r="AM2174" s="123"/>
      <c r="AN2174" s="123"/>
      <c r="AO2174" s="123"/>
      <c r="AP2174" s="167"/>
    </row>
    <row r="2175" spans="16:42">
      <c r="P2175" s="123"/>
      <c r="Q2175" s="124"/>
      <c r="R2175" s="123"/>
      <c r="S2175" s="123"/>
      <c r="T2175" s="123"/>
      <c r="U2175" s="123"/>
      <c r="V2175" s="123"/>
      <c r="W2175" s="123"/>
      <c r="X2175" s="123"/>
      <c r="Y2175" s="125"/>
      <c r="Z2175" s="125"/>
      <c r="AA2175" s="123"/>
      <c r="AB2175" s="123"/>
      <c r="AC2175" s="123"/>
      <c r="AD2175" s="123"/>
      <c r="AE2175" s="123"/>
      <c r="AF2175" s="123"/>
      <c r="AG2175" s="123"/>
      <c r="AH2175" s="123"/>
      <c r="AI2175" s="123"/>
      <c r="AJ2175" s="123"/>
      <c r="AK2175" s="123"/>
      <c r="AL2175" s="123"/>
      <c r="AM2175" s="123"/>
      <c r="AN2175" s="123"/>
      <c r="AO2175" s="123"/>
      <c r="AP2175" s="167"/>
    </row>
    <row r="2176" spans="16:42">
      <c r="P2176" s="123"/>
      <c r="Q2176" s="124"/>
      <c r="R2176" s="123"/>
      <c r="S2176" s="123"/>
      <c r="T2176" s="123"/>
      <c r="U2176" s="123"/>
      <c r="V2176" s="123"/>
      <c r="W2176" s="123"/>
      <c r="X2176" s="123"/>
      <c r="Y2176" s="125"/>
      <c r="Z2176" s="125"/>
      <c r="AA2176" s="123"/>
      <c r="AB2176" s="123"/>
      <c r="AC2176" s="123"/>
      <c r="AD2176" s="123"/>
      <c r="AE2176" s="123"/>
      <c r="AF2176" s="123"/>
      <c r="AG2176" s="123"/>
      <c r="AH2176" s="123"/>
      <c r="AI2176" s="123"/>
      <c r="AJ2176" s="123"/>
      <c r="AK2176" s="123"/>
      <c r="AL2176" s="123"/>
      <c r="AM2176" s="123"/>
      <c r="AN2176" s="123"/>
      <c r="AO2176" s="123"/>
      <c r="AP2176" s="167"/>
    </row>
    <row r="2177" spans="16:42">
      <c r="P2177" s="123"/>
      <c r="Q2177" s="124"/>
      <c r="R2177" s="123"/>
      <c r="S2177" s="123"/>
      <c r="T2177" s="123"/>
      <c r="U2177" s="123"/>
      <c r="V2177" s="123"/>
      <c r="W2177" s="123"/>
      <c r="X2177" s="123"/>
      <c r="Y2177" s="125"/>
      <c r="Z2177" s="125"/>
      <c r="AA2177" s="123"/>
      <c r="AB2177" s="123"/>
      <c r="AC2177" s="123"/>
      <c r="AD2177" s="123"/>
      <c r="AE2177" s="123"/>
      <c r="AF2177" s="123"/>
      <c r="AG2177" s="123"/>
      <c r="AH2177" s="123"/>
      <c r="AI2177" s="123"/>
      <c r="AJ2177" s="123"/>
      <c r="AK2177" s="123"/>
      <c r="AL2177" s="123"/>
      <c r="AM2177" s="123"/>
      <c r="AN2177" s="123"/>
      <c r="AO2177" s="123"/>
      <c r="AP2177" s="167"/>
    </row>
    <row r="2178" spans="16:42">
      <c r="P2178" s="123"/>
      <c r="Q2178" s="124"/>
      <c r="R2178" s="123"/>
      <c r="S2178" s="123"/>
      <c r="T2178" s="123"/>
      <c r="U2178" s="123"/>
      <c r="V2178" s="123"/>
      <c r="W2178" s="123"/>
      <c r="X2178" s="123"/>
      <c r="Y2178" s="125"/>
      <c r="Z2178" s="125"/>
      <c r="AA2178" s="123"/>
      <c r="AB2178" s="123"/>
      <c r="AC2178" s="123"/>
      <c r="AD2178" s="123"/>
      <c r="AE2178" s="123"/>
      <c r="AF2178" s="123"/>
      <c r="AG2178" s="123"/>
      <c r="AH2178" s="123"/>
      <c r="AI2178" s="123"/>
      <c r="AJ2178" s="123"/>
      <c r="AK2178" s="123"/>
      <c r="AL2178" s="123"/>
      <c r="AM2178" s="123"/>
      <c r="AN2178" s="123"/>
      <c r="AO2178" s="123"/>
      <c r="AP2178" s="167"/>
    </row>
    <row r="2179" spans="16:42">
      <c r="P2179" s="123"/>
      <c r="Q2179" s="124"/>
      <c r="R2179" s="123"/>
      <c r="S2179" s="123"/>
      <c r="T2179" s="123"/>
      <c r="U2179" s="123"/>
      <c r="V2179" s="123"/>
      <c r="W2179" s="123"/>
      <c r="X2179" s="123"/>
      <c r="Y2179" s="125"/>
      <c r="Z2179" s="125"/>
      <c r="AA2179" s="123"/>
      <c r="AB2179" s="123"/>
      <c r="AC2179" s="123"/>
      <c r="AD2179" s="123"/>
      <c r="AE2179" s="123"/>
      <c r="AF2179" s="123"/>
      <c r="AG2179" s="123"/>
      <c r="AH2179" s="123"/>
      <c r="AI2179" s="123"/>
      <c r="AJ2179" s="123"/>
      <c r="AK2179" s="123"/>
      <c r="AL2179" s="123"/>
      <c r="AM2179" s="123"/>
      <c r="AN2179" s="123"/>
      <c r="AO2179" s="123"/>
      <c r="AP2179" s="167"/>
    </row>
    <row r="2180" spans="16:42">
      <c r="P2180" s="123"/>
      <c r="Q2180" s="124"/>
      <c r="R2180" s="123"/>
      <c r="S2180" s="123"/>
      <c r="T2180" s="123"/>
      <c r="U2180" s="123"/>
      <c r="V2180" s="123"/>
      <c r="W2180" s="123"/>
      <c r="X2180" s="123"/>
      <c r="Y2180" s="125"/>
      <c r="Z2180" s="125"/>
      <c r="AA2180" s="123"/>
      <c r="AB2180" s="123"/>
      <c r="AC2180" s="123"/>
      <c r="AD2180" s="123"/>
      <c r="AE2180" s="123"/>
      <c r="AF2180" s="123"/>
      <c r="AG2180" s="123"/>
      <c r="AH2180" s="123"/>
      <c r="AI2180" s="123"/>
      <c r="AJ2180" s="123"/>
      <c r="AK2180" s="123"/>
      <c r="AL2180" s="123"/>
      <c r="AM2180" s="123"/>
      <c r="AN2180" s="123"/>
      <c r="AO2180" s="123"/>
      <c r="AP2180" s="167"/>
    </row>
    <row r="2181" spans="16:42">
      <c r="P2181" s="123"/>
      <c r="Q2181" s="124"/>
      <c r="R2181" s="123"/>
      <c r="S2181" s="123"/>
      <c r="T2181" s="123"/>
      <c r="U2181" s="123"/>
      <c r="V2181" s="123"/>
      <c r="W2181" s="123"/>
      <c r="X2181" s="123"/>
      <c r="Y2181" s="125"/>
      <c r="Z2181" s="125"/>
      <c r="AA2181" s="123"/>
      <c r="AB2181" s="123"/>
      <c r="AC2181" s="123"/>
      <c r="AD2181" s="123"/>
      <c r="AE2181" s="123"/>
      <c r="AF2181" s="123"/>
      <c r="AG2181" s="123"/>
      <c r="AH2181" s="123"/>
      <c r="AI2181" s="123"/>
      <c r="AJ2181" s="123"/>
      <c r="AK2181" s="123"/>
      <c r="AL2181" s="123"/>
      <c r="AM2181" s="123"/>
      <c r="AN2181" s="123"/>
      <c r="AO2181" s="123"/>
      <c r="AP2181" s="167"/>
    </row>
    <row r="2182" spans="16:42">
      <c r="P2182" s="123"/>
      <c r="Q2182" s="124"/>
      <c r="R2182" s="123"/>
      <c r="S2182" s="123"/>
      <c r="T2182" s="123"/>
      <c r="U2182" s="123"/>
      <c r="V2182" s="123"/>
      <c r="W2182" s="123"/>
      <c r="X2182" s="123"/>
      <c r="Y2182" s="125"/>
      <c r="Z2182" s="125"/>
      <c r="AA2182" s="123"/>
      <c r="AB2182" s="123"/>
      <c r="AC2182" s="123"/>
      <c r="AD2182" s="123"/>
      <c r="AE2182" s="123"/>
      <c r="AF2182" s="123"/>
      <c r="AG2182" s="123"/>
      <c r="AH2182" s="123"/>
      <c r="AI2182" s="123"/>
      <c r="AJ2182" s="123"/>
      <c r="AK2182" s="123"/>
      <c r="AL2182" s="123"/>
      <c r="AM2182" s="123"/>
      <c r="AN2182" s="123"/>
      <c r="AO2182" s="123"/>
      <c r="AP2182" s="167"/>
    </row>
    <row r="2183" spans="16:42">
      <c r="P2183" s="123"/>
      <c r="Q2183" s="124"/>
      <c r="R2183" s="123"/>
      <c r="S2183" s="123"/>
      <c r="T2183" s="123"/>
      <c r="U2183" s="123"/>
      <c r="V2183" s="123"/>
      <c r="W2183" s="123"/>
      <c r="X2183" s="123"/>
      <c r="Y2183" s="125"/>
      <c r="Z2183" s="125"/>
      <c r="AA2183" s="123"/>
      <c r="AB2183" s="123"/>
      <c r="AC2183" s="123"/>
      <c r="AD2183" s="123"/>
      <c r="AE2183" s="123"/>
      <c r="AF2183" s="123"/>
      <c r="AG2183" s="123"/>
      <c r="AH2183" s="123"/>
      <c r="AI2183" s="123"/>
      <c r="AJ2183" s="123"/>
      <c r="AK2183" s="123"/>
      <c r="AL2183" s="123"/>
      <c r="AM2183" s="123"/>
      <c r="AN2183" s="123"/>
      <c r="AO2183" s="123"/>
      <c r="AP2183" s="167"/>
    </row>
    <row r="2184" spans="16:42">
      <c r="P2184" s="123"/>
      <c r="Q2184" s="124"/>
      <c r="R2184" s="123"/>
      <c r="S2184" s="123"/>
      <c r="T2184" s="123"/>
      <c r="U2184" s="123"/>
      <c r="V2184" s="123"/>
      <c r="W2184" s="123"/>
      <c r="X2184" s="123"/>
      <c r="Y2184" s="125"/>
      <c r="Z2184" s="125"/>
      <c r="AA2184" s="123"/>
      <c r="AB2184" s="123"/>
      <c r="AC2184" s="123"/>
      <c r="AD2184" s="123"/>
      <c r="AE2184" s="123"/>
      <c r="AF2184" s="123"/>
      <c r="AG2184" s="123"/>
      <c r="AH2184" s="123"/>
      <c r="AI2184" s="123"/>
      <c r="AJ2184" s="123"/>
      <c r="AK2184" s="123"/>
      <c r="AL2184" s="123"/>
      <c r="AM2184" s="123"/>
      <c r="AN2184" s="123"/>
      <c r="AO2184" s="123"/>
      <c r="AP2184" s="167"/>
    </row>
    <row r="2185" spans="16:42">
      <c r="P2185" s="123"/>
      <c r="Q2185" s="124"/>
      <c r="R2185" s="123"/>
      <c r="S2185" s="123"/>
      <c r="T2185" s="123"/>
      <c r="U2185" s="123"/>
      <c r="V2185" s="123"/>
      <c r="W2185" s="123"/>
      <c r="X2185" s="123"/>
      <c r="Y2185" s="125"/>
      <c r="Z2185" s="125"/>
      <c r="AA2185" s="123"/>
      <c r="AB2185" s="123"/>
      <c r="AC2185" s="123"/>
      <c r="AD2185" s="123"/>
      <c r="AE2185" s="123"/>
      <c r="AF2185" s="123"/>
      <c r="AG2185" s="123"/>
      <c r="AH2185" s="123"/>
      <c r="AI2185" s="123"/>
      <c r="AJ2185" s="123"/>
      <c r="AK2185" s="123"/>
      <c r="AL2185" s="123"/>
      <c r="AM2185" s="123"/>
      <c r="AN2185" s="123"/>
      <c r="AO2185" s="123"/>
      <c r="AP2185" s="167"/>
    </row>
    <row r="2186" spans="16:42">
      <c r="P2186" s="123"/>
      <c r="Q2186" s="124"/>
      <c r="R2186" s="123"/>
      <c r="S2186" s="123"/>
      <c r="T2186" s="123"/>
      <c r="U2186" s="123"/>
      <c r="V2186" s="123"/>
      <c r="W2186" s="123"/>
      <c r="X2186" s="123"/>
      <c r="Y2186" s="125"/>
      <c r="Z2186" s="125"/>
      <c r="AA2186" s="123"/>
      <c r="AB2186" s="123"/>
      <c r="AC2186" s="123"/>
      <c r="AD2186" s="123"/>
      <c r="AE2186" s="123"/>
      <c r="AF2186" s="123"/>
      <c r="AG2186" s="123"/>
      <c r="AH2186" s="123"/>
      <c r="AI2186" s="123"/>
      <c r="AJ2186" s="123"/>
      <c r="AK2186" s="123"/>
      <c r="AL2186" s="123"/>
      <c r="AM2186" s="123"/>
      <c r="AN2186" s="123"/>
      <c r="AO2186" s="123"/>
      <c r="AP2186" s="167"/>
    </row>
    <row r="2187" spans="16:42">
      <c r="P2187" s="123"/>
      <c r="Q2187" s="124"/>
      <c r="R2187" s="123"/>
      <c r="S2187" s="123"/>
      <c r="T2187" s="123"/>
      <c r="U2187" s="123"/>
      <c r="V2187" s="123"/>
      <c r="W2187" s="123"/>
      <c r="X2187" s="123"/>
      <c r="Y2187" s="125"/>
      <c r="Z2187" s="125"/>
      <c r="AA2187" s="123"/>
      <c r="AB2187" s="123"/>
      <c r="AC2187" s="123"/>
      <c r="AD2187" s="123"/>
      <c r="AE2187" s="123"/>
      <c r="AF2187" s="123"/>
      <c r="AG2187" s="123"/>
      <c r="AH2187" s="123"/>
      <c r="AI2187" s="123"/>
      <c r="AJ2187" s="123"/>
      <c r="AK2187" s="123"/>
      <c r="AL2187" s="123"/>
      <c r="AM2187" s="123"/>
      <c r="AN2187" s="123"/>
      <c r="AO2187" s="123"/>
      <c r="AP2187" s="167"/>
    </row>
    <row r="2188" spans="16:42">
      <c r="P2188" s="123"/>
      <c r="Q2188" s="124"/>
      <c r="R2188" s="123"/>
      <c r="S2188" s="123"/>
      <c r="T2188" s="123"/>
      <c r="U2188" s="123"/>
      <c r="V2188" s="123"/>
      <c r="W2188" s="123"/>
      <c r="X2188" s="123"/>
      <c r="Y2188" s="125"/>
      <c r="Z2188" s="125"/>
      <c r="AA2188" s="123"/>
      <c r="AB2188" s="123"/>
      <c r="AC2188" s="123"/>
      <c r="AD2188" s="123"/>
      <c r="AE2188" s="123"/>
      <c r="AF2188" s="123"/>
      <c r="AG2188" s="123"/>
      <c r="AH2188" s="123"/>
      <c r="AI2188" s="123"/>
      <c r="AJ2188" s="123"/>
      <c r="AK2188" s="123"/>
      <c r="AL2188" s="123"/>
      <c r="AM2188" s="123"/>
      <c r="AN2188" s="123"/>
      <c r="AO2188" s="123"/>
      <c r="AP2188" s="167"/>
    </row>
    <row r="2189" spans="16:42">
      <c r="P2189" s="123"/>
      <c r="Q2189" s="124"/>
      <c r="R2189" s="123"/>
      <c r="S2189" s="123"/>
      <c r="T2189" s="123"/>
      <c r="U2189" s="123"/>
      <c r="V2189" s="123"/>
      <c r="W2189" s="123"/>
      <c r="X2189" s="123"/>
      <c r="Y2189" s="125"/>
      <c r="Z2189" s="125"/>
      <c r="AA2189" s="123"/>
      <c r="AB2189" s="123"/>
      <c r="AC2189" s="123"/>
      <c r="AD2189" s="123"/>
      <c r="AE2189" s="123"/>
      <c r="AF2189" s="123"/>
      <c r="AG2189" s="123"/>
      <c r="AH2189" s="123"/>
      <c r="AI2189" s="123"/>
      <c r="AJ2189" s="123"/>
      <c r="AK2189" s="123"/>
      <c r="AL2189" s="123"/>
      <c r="AM2189" s="123"/>
      <c r="AN2189" s="123"/>
      <c r="AO2189" s="123"/>
      <c r="AP2189" s="167"/>
    </row>
    <row r="2190" spans="16:42">
      <c r="P2190" s="123"/>
      <c r="Q2190" s="124"/>
      <c r="R2190" s="123"/>
      <c r="S2190" s="123"/>
      <c r="T2190" s="123"/>
      <c r="U2190" s="123"/>
      <c r="V2190" s="123"/>
      <c r="W2190" s="123"/>
      <c r="X2190" s="123"/>
      <c r="Y2190" s="125"/>
      <c r="Z2190" s="125"/>
      <c r="AA2190" s="123"/>
      <c r="AB2190" s="123"/>
      <c r="AC2190" s="123"/>
      <c r="AD2190" s="123"/>
      <c r="AE2190" s="123"/>
      <c r="AF2190" s="123"/>
      <c r="AG2190" s="123"/>
      <c r="AH2190" s="123"/>
      <c r="AI2190" s="123"/>
      <c r="AJ2190" s="123"/>
      <c r="AK2190" s="123"/>
      <c r="AL2190" s="123"/>
      <c r="AM2190" s="123"/>
      <c r="AN2190" s="123"/>
      <c r="AO2190" s="123"/>
      <c r="AP2190" s="167"/>
    </row>
    <row r="2191" spans="16:42">
      <c r="P2191" s="123"/>
      <c r="Q2191" s="124"/>
      <c r="R2191" s="123"/>
      <c r="S2191" s="123"/>
      <c r="T2191" s="123"/>
      <c r="U2191" s="123"/>
      <c r="V2191" s="123"/>
      <c r="W2191" s="123"/>
      <c r="X2191" s="123"/>
      <c r="Y2191" s="125"/>
      <c r="Z2191" s="125"/>
      <c r="AA2191" s="123"/>
      <c r="AB2191" s="123"/>
      <c r="AC2191" s="123"/>
      <c r="AD2191" s="123"/>
      <c r="AE2191" s="123"/>
      <c r="AF2191" s="123"/>
      <c r="AG2191" s="123"/>
      <c r="AH2191" s="123"/>
      <c r="AI2191" s="123"/>
      <c r="AJ2191" s="123"/>
      <c r="AK2191" s="123"/>
      <c r="AL2191" s="123"/>
      <c r="AM2191" s="123"/>
      <c r="AN2191" s="123"/>
      <c r="AO2191" s="123"/>
      <c r="AP2191" s="167"/>
    </row>
    <row r="2192" spans="16:42">
      <c r="P2192" s="123"/>
      <c r="Q2192" s="124"/>
      <c r="R2192" s="123"/>
      <c r="S2192" s="123"/>
      <c r="T2192" s="123"/>
      <c r="U2192" s="123"/>
      <c r="V2192" s="123"/>
      <c r="W2192" s="123"/>
      <c r="X2192" s="123"/>
      <c r="Y2192" s="125"/>
      <c r="Z2192" s="125"/>
      <c r="AA2192" s="123"/>
      <c r="AB2192" s="123"/>
      <c r="AC2192" s="123"/>
      <c r="AD2192" s="123"/>
      <c r="AE2192" s="123"/>
      <c r="AF2192" s="123"/>
      <c r="AG2192" s="123"/>
      <c r="AH2192" s="123"/>
      <c r="AI2192" s="123"/>
      <c r="AJ2192" s="123"/>
      <c r="AK2192" s="123"/>
      <c r="AL2192" s="123"/>
      <c r="AM2192" s="123"/>
      <c r="AN2192" s="123"/>
      <c r="AO2192" s="123"/>
      <c r="AP2192" s="167"/>
    </row>
    <row r="2193" spans="16:42">
      <c r="P2193" s="123"/>
      <c r="Q2193" s="124"/>
      <c r="R2193" s="123"/>
      <c r="S2193" s="123"/>
      <c r="T2193" s="123"/>
      <c r="U2193" s="123"/>
      <c r="V2193" s="123"/>
      <c r="W2193" s="123"/>
      <c r="X2193" s="123"/>
      <c r="Y2193" s="125"/>
      <c r="Z2193" s="125"/>
      <c r="AA2193" s="123"/>
      <c r="AB2193" s="123"/>
      <c r="AC2193" s="123"/>
      <c r="AD2193" s="123"/>
      <c r="AE2193" s="123"/>
      <c r="AF2193" s="123"/>
      <c r="AG2193" s="123"/>
      <c r="AH2193" s="123"/>
      <c r="AI2193" s="123"/>
      <c r="AJ2193" s="123"/>
      <c r="AK2193" s="123"/>
      <c r="AL2193" s="123"/>
      <c r="AM2193" s="123"/>
      <c r="AN2193" s="123"/>
      <c r="AO2193" s="123"/>
      <c r="AP2193" s="167"/>
    </row>
    <row r="2194" spans="16:42">
      <c r="P2194" s="123"/>
      <c r="Q2194" s="124"/>
      <c r="R2194" s="123"/>
      <c r="S2194" s="123"/>
      <c r="T2194" s="123"/>
      <c r="U2194" s="123"/>
      <c r="V2194" s="123"/>
      <c r="W2194" s="123"/>
      <c r="X2194" s="123"/>
      <c r="Y2194" s="125"/>
      <c r="Z2194" s="125"/>
      <c r="AA2194" s="123"/>
      <c r="AB2194" s="123"/>
      <c r="AC2194" s="123"/>
      <c r="AD2194" s="123"/>
      <c r="AE2194" s="123"/>
      <c r="AF2194" s="123"/>
      <c r="AG2194" s="123"/>
      <c r="AH2194" s="123"/>
      <c r="AI2194" s="123"/>
      <c r="AJ2194" s="123"/>
      <c r="AK2194" s="123"/>
      <c r="AL2194" s="123"/>
      <c r="AM2194" s="123"/>
      <c r="AN2194" s="123"/>
      <c r="AO2194" s="123"/>
      <c r="AP2194" s="167"/>
    </row>
    <row r="2195" spans="16:42">
      <c r="P2195" s="123"/>
      <c r="Q2195" s="124"/>
      <c r="R2195" s="123"/>
      <c r="S2195" s="123"/>
      <c r="T2195" s="123"/>
      <c r="U2195" s="123"/>
      <c r="V2195" s="123"/>
      <c r="W2195" s="123"/>
      <c r="X2195" s="123"/>
      <c r="Y2195" s="125"/>
      <c r="Z2195" s="125"/>
      <c r="AA2195" s="123"/>
      <c r="AB2195" s="123"/>
      <c r="AC2195" s="123"/>
      <c r="AD2195" s="123"/>
      <c r="AE2195" s="123"/>
      <c r="AF2195" s="123"/>
      <c r="AG2195" s="123"/>
      <c r="AH2195" s="123"/>
      <c r="AI2195" s="123"/>
      <c r="AJ2195" s="123"/>
      <c r="AK2195" s="123"/>
      <c r="AL2195" s="123"/>
      <c r="AM2195" s="123"/>
      <c r="AN2195" s="123"/>
      <c r="AO2195" s="123"/>
      <c r="AP2195" s="167"/>
    </row>
    <row r="2196" spans="16:42">
      <c r="P2196" s="123"/>
      <c r="Q2196" s="124"/>
      <c r="R2196" s="123"/>
      <c r="S2196" s="123"/>
      <c r="T2196" s="123"/>
      <c r="U2196" s="123"/>
      <c r="V2196" s="123"/>
      <c r="W2196" s="123"/>
      <c r="X2196" s="123"/>
      <c r="Y2196" s="125"/>
      <c r="Z2196" s="125"/>
      <c r="AA2196" s="123"/>
      <c r="AB2196" s="123"/>
      <c r="AC2196" s="123"/>
      <c r="AD2196" s="123"/>
      <c r="AE2196" s="123"/>
      <c r="AF2196" s="123"/>
      <c r="AG2196" s="123"/>
      <c r="AH2196" s="123"/>
      <c r="AI2196" s="123"/>
      <c r="AJ2196" s="123"/>
      <c r="AK2196" s="123"/>
      <c r="AL2196" s="123"/>
      <c r="AM2196" s="123"/>
      <c r="AN2196" s="123"/>
      <c r="AO2196" s="123"/>
      <c r="AP2196" s="167"/>
    </row>
    <row r="2197" spans="16:42">
      <c r="P2197" s="123"/>
      <c r="Q2197" s="124"/>
      <c r="R2197" s="123"/>
      <c r="S2197" s="123"/>
      <c r="T2197" s="123"/>
      <c r="U2197" s="123"/>
      <c r="V2197" s="123"/>
      <c r="W2197" s="123"/>
      <c r="X2197" s="123"/>
      <c r="Y2197" s="125"/>
      <c r="Z2197" s="125"/>
      <c r="AA2197" s="123"/>
      <c r="AB2197" s="123"/>
      <c r="AC2197" s="123"/>
      <c r="AD2197" s="123"/>
      <c r="AE2197" s="123"/>
      <c r="AF2197" s="123"/>
      <c r="AG2197" s="123"/>
      <c r="AH2197" s="123"/>
      <c r="AI2197" s="123"/>
      <c r="AJ2197" s="123"/>
      <c r="AK2197" s="123"/>
      <c r="AL2197" s="123"/>
      <c r="AM2197" s="123"/>
      <c r="AN2197" s="123"/>
      <c r="AO2197" s="123"/>
      <c r="AP2197" s="167"/>
    </row>
    <row r="2198" spans="16:42">
      <c r="P2198" s="123"/>
      <c r="Q2198" s="124"/>
      <c r="R2198" s="123"/>
      <c r="S2198" s="123"/>
      <c r="T2198" s="123"/>
      <c r="U2198" s="123"/>
      <c r="V2198" s="123"/>
      <c r="W2198" s="123"/>
      <c r="X2198" s="123"/>
      <c r="Y2198" s="125"/>
      <c r="Z2198" s="125"/>
      <c r="AA2198" s="123"/>
      <c r="AB2198" s="123"/>
      <c r="AC2198" s="123"/>
      <c r="AD2198" s="123"/>
      <c r="AE2198" s="123"/>
      <c r="AF2198" s="123"/>
      <c r="AG2198" s="123"/>
      <c r="AH2198" s="123"/>
      <c r="AI2198" s="123"/>
      <c r="AJ2198" s="123"/>
      <c r="AK2198" s="123"/>
      <c r="AL2198" s="123"/>
      <c r="AM2198" s="123"/>
      <c r="AN2198" s="123"/>
      <c r="AO2198" s="123"/>
      <c r="AP2198" s="167"/>
    </row>
    <row r="2199" spans="16:42">
      <c r="P2199" s="123"/>
      <c r="Q2199" s="124"/>
      <c r="R2199" s="123"/>
      <c r="S2199" s="123"/>
      <c r="T2199" s="123"/>
      <c r="U2199" s="123"/>
      <c r="V2199" s="123"/>
      <c r="W2199" s="123"/>
      <c r="X2199" s="123"/>
      <c r="Y2199" s="125"/>
      <c r="Z2199" s="125"/>
      <c r="AA2199" s="123"/>
      <c r="AB2199" s="123"/>
      <c r="AC2199" s="123"/>
      <c r="AD2199" s="123"/>
      <c r="AE2199" s="123"/>
      <c r="AF2199" s="123"/>
      <c r="AG2199" s="123"/>
      <c r="AH2199" s="123"/>
      <c r="AI2199" s="123"/>
      <c r="AJ2199" s="123"/>
      <c r="AK2199" s="123"/>
      <c r="AL2199" s="123"/>
      <c r="AM2199" s="123"/>
      <c r="AN2199" s="123"/>
      <c r="AO2199" s="123"/>
      <c r="AP2199" s="167"/>
    </row>
    <row r="2200" spans="16:42">
      <c r="P2200" s="123"/>
      <c r="Q2200" s="124"/>
      <c r="R2200" s="123"/>
      <c r="S2200" s="123"/>
      <c r="T2200" s="123"/>
      <c r="U2200" s="123"/>
      <c r="V2200" s="123"/>
      <c r="W2200" s="123"/>
      <c r="X2200" s="123"/>
      <c r="Y2200" s="125"/>
      <c r="Z2200" s="125"/>
      <c r="AA2200" s="123"/>
      <c r="AB2200" s="123"/>
      <c r="AC2200" s="123"/>
      <c r="AD2200" s="123"/>
      <c r="AE2200" s="123"/>
      <c r="AF2200" s="123"/>
      <c r="AG2200" s="123"/>
      <c r="AH2200" s="123"/>
      <c r="AI2200" s="123"/>
      <c r="AJ2200" s="123"/>
      <c r="AK2200" s="123"/>
      <c r="AL2200" s="123"/>
      <c r="AM2200" s="123"/>
      <c r="AN2200" s="123"/>
      <c r="AO2200" s="123"/>
      <c r="AP2200" s="167"/>
    </row>
    <row r="2201" spans="16:42">
      <c r="P2201" s="123"/>
      <c r="Q2201" s="124"/>
      <c r="R2201" s="123"/>
      <c r="S2201" s="123"/>
      <c r="T2201" s="123"/>
      <c r="U2201" s="123"/>
      <c r="V2201" s="123"/>
      <c r="W2201" s="123"/>
      <c r="X2201" s="123"/>
      <c r="Y2201" s="125"/>
      <c r="Z2201" s="125"/>
      <c r="AA2201" s="123"/>
      <c r="AB2201" s="123"/>
      <c r="AC2201" s="123"/>
      <c r="AD2201" s="123"/>
      <c r="AE2201" s="123"/>
      <c r="AF2201" s="123"/>
      <c r="AG2201" s="123"/>
      <c r="AH2201" s="123"/>
      <c r="AI2201" s="123"/>
      <c r="AJ2201" s="123"/>
      <c r="AK2201" s="123"/>
      <c r="AL2201" s="123"/>
      <c r="AM2201" s="123"/>
      <c r="AN2201" s="123"/>
      <c r="AO2201" s="123"/>
      <c r="AP2201" s="167"/>
    </row>
    <row r="2202" spans="16:42">
      <c r="P2202" s="123"/>
      <c r="Q2202" s="124"/>
      <c r="R2202" s="123"/>
      <c r="S2202" s="123"/>
      <c r="T2202" s="123"/>
      <c r="U2202" s="123"/>
      <c r="V2202" s="123"/>
      <c r="W2202" s="123"/>
      <c r="X2202" s="123"/>
      <c r="Y2202" s="125"/>
      <c r="Z2202" s="125"/>
      <c r="AA2202" s="123"/>
      <c r="AB2202" s="123"/>
      <c r="AC2202" s="123"/>
      <c r="AD2202" s="123"/>
      <c r="AE2202" s="123"/>
      <c r="AF2202" s="123"/>
      <c r="AG2202" s="123"/>
      <c r="AH2202" s="123"/>
      <c r="AI2202" s="123"/>
      <c r="AJ2202" s="123"/>
      <c r="AK2202" s="123"/>
      <c r="AL2202" s="123"/>
      <c r="AM2202" s="123"/>
      <c r="AN2202" s="123"/>
      <c r="AO2202" s="123"/>
      <c r="AP2202" s="167"/>
    </row>
    <row r="2203" spans="16:42">
      <c r="P2203" s="123"/>
      <c r="Q2203" s="124"/>
      <c r="R2203" s="123"/>
      <c r="S2203" s="123"/>
      <c r="T2203" s="123"/>
      <c r="U2203" s="123"/>
      <c r="V2203" s="123"/>
      <c r="W2203" s="123"/>
      <c r="X2203" s="123"/>
      <c r="Y2203" s="125"/>
      <c r="Z2203" s="125"/>
      <c r="AA2203" s="123"/>
      <c r="AB2203" s="123"/>
      <c r="AC2203" s="123"/>
      <c r="AD2203" s="123"/>
      <c r="AE2203" s="123"/>
      <c r="AF2203" s="123"/>
      <c r="AG2203" s="123"/>
      <c r="AH2203" s="123"/>
      <c r="AI2203" s="123"/>
      <c r="AJ2203" s="123"/>
      <c r="AK2203" s="123"/>
      <c r="AL2203" s="123"/>
      <c r="AM2203" s="123"/>
      <c r="AN2203" s="123"/>
      <c r="AO2203" s="123"/>
      <c r="AP2203" s="167"/>
    </row>
    <row r="2204" spans="16:42">
      <c r="P2204" s="123"/>
      <c r="Q2204" s="124"/>
      <c r="R2204" s="123"/>
      <c r="S2204" s="123"/>
      <c r="T2204" s="123"/>
      <c r="U2204" s="123"/>
      <c r="V2204" s="123"/>
      <c r="W2204" s="123"/>
      <c r="X2204" s="123"/>
      <c r="Y2204" s="125"/>
      <c r="Z2204" s="125"/>
      <c r="AA2204" s="123"/>
      <c r="AB2204" s="123"/>
      <c r="AC2204" s="123"/>
      <c r="AD2204" s="123"/>
      <c r="AE2204" s="123"/>
      <c r="AF2204" s="123"/>
      <c r="AG2204" s="123"/>
      <c r="AH2204" s="123"/>
      <c r="AI2204" s="123"/>
      <c r="AJ2204" s="123"/>
      <c r="AK2204" s="123"/>
      <c r="AL2204" s="123"/>
      <c r="AM2204" s="123"/>
      <c r="AN2204" s="123"/>
      <c r="AO2204" s="123"/>
      <c r="AP2204" s="167"/>
    </row>
    <row r="2205" spans="16:42">
      <c r="P2205" s="123"/>
      <c r="Q2205" s="124"/>
      <c r="R2205" s="123"/>
      <c r="S2205" s="123"/>
      <c r="T2205" s="123"/>
      <c r="U2205" s="123"/>
      <c r="V2205" s="123"/>
      <c r="W2205" s="123"/>
      <c r="X2205" s="123"/>
      <c r="Y2205" s="125"/>
      <c r="Z2205" s="125"/>
      <c r="AA2205" s="123"/>
      <c r="AB2205" s="123"/>
      <c r="AC2205" s="123"/>
      <c r="AD2205" s="123"/>
      <c r="AE2205" s="123"/>
      <c r="AF2205" s="123"/>
      <c r="AG2205" s="123"/>
      <c r="AH2205" s="123"/>
      <c r="AI2205" s="123"/>
      <c r="AJ2205" s="123"/>
      <c r="AK2205" s="123"/>
      <c r="AL2205" s="123"/>
      <c r="AM2205" s="123"/>
      <c r="AN2205" s="123"/>
      <c r="AO2205" s="123"/>
      <c r="AP2205" s="167"/>
    </row>
    <row r="2206" spans="16:42">
      <c r="P2206" s="123"/>
      <c r="Q2206" s="124"/>
      <c r="R2206" s="123"/>
      <c r="S2206" s="123"/>
      <c r="T2206" s="123"/>
      <c r="U2206" s="123"/>
      <c r="V2206" s="123"/>
      <c r="W2206" s="123"/>
      <c r="X2206" s="123"/>
      <c r="Y2206" s="125"/>
      <c r="Z2206" s="125"/>
      <c r="AA2206" s="123"/>
      <c r="AB2206" s="123"/>
      <c r="AC2206" s="123"/>
      <c r="AD2206" s="123"/>
      <c r="AE2206" s="123"/>
      <c r="AF2206" s="123"/>
      <c r="AG2206" s="123"/>
      <c r="AH2206" s="123"/>
      <c r="AI2206" s="123"/>
      <c r="AJ2206" s="123"/>
      <c r="AK2206" s="123"/>
      <c r="AL2206" s="123"/>
      <c r="AM2206" s="123"/>
      <c r="AN2206" s="123"/>
      <c r="AO2206" s="123"/>
      <c r="AP2206" s="167"/>
    </row>
    <row r="2207" spans="16:42">
      <c r="P2207" s="123"/>
      <c r="Q2207" s="124"/>
      <c r="R2207" s="123"/>
      <c r="S2207" s="123"/>
      <c r="T2207" s="123"/>
      <c r="U2207" s="123"/>
      <c r="V2207" s="123"/>
      <c r="W2207" s="123"/>
      <c r="X2207" s="123"/>
      <c r="Y2207" s="125"/>
      <c r="Z2207" s="125"/>
      <c r="AA2207" s="123"/>
      <c r="AB2207" s="123"/>
      <c r="AC2207" s="123"/>
      <c r="AD2207" s="123"/>
      <c r="AE2207" s="123"/>
      <c r="AF2207" s="123"/>
      <c r="AG2207" s="123"/>
      <c r="AH2207" s="123"/>
      <c r="AI2207" s="123"/>
      <c r="AJ2207" s="123"/>
      <c r="AK2207" s="123"/>
      <c r="AL2207" s="123"/>
      <c r="AM2207" s="123"/>
      <c r="AN2207" s="123"/>
      <c r="AO2207" s="123"/>
      <c r="AP2207" s="167"/>
    </row>
    <row r="2208" spans="16:42">
      <c r="P2208" s="123"/>
      <c r="Q2208" s="124"/>
      <c r="R2208" s="123"/>
      <c r="S2208" s="123"/>
      <c r="T2208" s="123"/>
      <c r="U2208" s="123"/>
      <c r="V2208" s="123"/>
      <c r="W2208" s="123"/>
      <c r="X2208" s="123"/>
      <c r="Y2208" s="125"/>
      <c r="Z2208" s="125"/>
      <c r="AA2208" s="123"/>
      <c r="AB2208" s="123"/>
      <c r="AC2208" s="123"/>
      <c r="AD2208" s="123"/>
      <c r="AE2208" s="123"/>
      <c r="AF2208" s="123"/>
      <c r="AG2208" s="123"/>
      <c r="AH2208" s="123"/>
      <c r="AI2208" s="123"/>
      <c r="AJ2208" s="123"/>
      <c r="AK2208" s="123"/>
      <c r="AL2208" s="123"/>
      <c r="AM2208" s="123"/>
      <c r="AN2208" s="123"/>
      <c r="AO2208" s="123"/>
      <c r="AP2208" s="167"/>
    </row>
    <row r="2209" spans="16:42">
      <c r="P2209" s="123"/>
      <c r="Q2209" s="124"/>
      <c r="R2209" s="123"/>
      <c r="S2209" s="123"/>
      <c r="T2209" s="123"/>
      <c r="U2209" s="123"/>
      <c r="V2209" s="123"/>
      <c r="W2209" s="123"/>
      <c r="X2209" s="123"/>
      <c r="Y2209" s="125"/>
      <c r="Z2209" s="125"/>
      <c r="AA2209" s="123"/>
      <c r="AB2209" s="123"/>
      <c r="AC2209" s="123"/>
      <c r="AD2209" s="123"/>
      <c r="AE2209" s="123"/>
      <c r="AF2209" s="123"/>
      <c r="AG2209" s="123"/>
      <c r="AH2209" s="123"/>
      <c r="AI2209" s="123"/>
      <c r="AJ2209" s="123"/>
      <c r="AK2209" s="123"/>
      <c r="AL2209" s="123"/>
      <c r="AM2209" s="123"/>
      <c r="AN2209" s="123"/>
      <c r="AO2209" s="123"/>
      <c r="AP2209" s="167"/>
    </row>
    <row r="2210" spans="16:42">
      <c r="P2210" s="123"/>
      <c r="Q2210" s="124"/>
      <c r="R2210" s="123"/>
      <c r="S2210" s="123"/>
      <c r="T2210" s="123"/>
      <c r="U2210" s="123"/>
      <c r="V2210" s="123"/>
      <c r="W2210" s="123"/>
      <c r="X2210" s="123"/>
      <c r="Y2210" s="125"/>
      <c r="Z2210" s="125"/>
      <c r="AA2210" s="123"/>
      <c r="AB2210" s="123"/>
      <c r="AC2210" s="123"/>
      <c r="AD2210" s="123"/>
      <c r="AE2210" s="123"/>
      <c r="AF2210" s="123"/>
      <c r="AG2210" s="123"/>
      <c r="AH2210" s="123"/>
      <c r="AI2210" s="123"/>
      <c r="AJ2210" s="123"/>
      <c r="AK2210" s="123"/>
      <c r="AL2210" s="123"/>
      <c r="AM2210" s="123"/>
      <c r="AN2210" s="123"/>
      <c r="AO2210" s="123"/>
      <c r="AP2210" s="167"/>
    </row>
    <row r="2211" spans="16:42">
      <c r="P2211" s="123"/>
      <c r="Q2211" s="124"/>
      <c r="R2211" s="123"/>
      <c r="S2211" s="123"/>
      <c r="T2211" s="123"/>
      <c r="U2211" s="123"/>
      <c r="V2211" s="123"/>
      <c r="W2211" s="123"/>
      <c r="X2211" s="123"/>
      <c r="Y2211" s="125"/>
      <c r="Z2211" s="125"/>
      <c r="AA2211" s="123"/>
      <c r="AB2211" s="123"/>
      <c r="AC2211" s="123"/>
      <c r="AD2211" s="123"/>
      <c r="AE2211" s="123"/>
      <c r="AF2211" s="123"/>
      <c r="AG2211" s="123"/>
      <c r="AH2211" s="123"/>
      <c r="AI2211" s="123"/>
      <c r="AJ2211" s="123"/>
      <c r="AK2211" s="123"/>
      <c r="AL2211" s="123"/>
      <c r="AM2211" s="123"/>
      <c r="AN2211" s="123"/>
      <c r="AO2211" s="123"/>
      <c r="AP2211" s="167"/>
    </row>
    <row r="2212" spans="16:42">
      <c r="P2212" s="123"/>
      <c r="Q2212" s="124"/>
      <c r="R2212" s="123"/>
      <c r="S2212" s="123"/>
      <c r="T2212" s="123"/>
      <c r="U2212" s="123"/>
      <c r="V2212" s="123"/>
      <c r="W2212" s="123"/>
      <c r="X2212" s="123"/>
      <c r="Y2212" s="125"/>
      <c r="Z2212" s="125"/>
      <c r="AA2212" s="123"/>
      <c r="AB2212" s="123"/>
      <c r="AC2212" s="123"/>
      <c r="AD2212" s="123"/>
      <c r="AE2212" s="123"/>
      <c r="AF2212" s="123"/>
      <c r="AG2212" s="123"/>
      <c r="AH2212" s="123"/>
      <c r="AI2212" s="123"/>
      <c r="AJ2212" s="123"/>
      <c r="AK2212" s="123"/>
      <c r="AL2212" s="123"/>
      <c r="AM2212" s="123"/>
      <c r="AN2212" s="123"/>
      <c r="AO2212" s="123"/>
      <c r="AP2212" s="167"/>
    </row>
    <row r="2213" spans="16:42">
      <c r="P2213" s="123"/>
      <c r="Q2213" s="124"/>
      <c r="R2213" s="123"/>
      <c r="S2213" s="123"/>
      <c r="T2213" s="123"/>
      <c r="U2213" s="123"/>
      <c r="V2213" s="123"/>
      <c r="W2213" s="123"/>
      <c r="X2213" s="123"/>
      <c r="Y2213" s="125"/>
      <c r="Z2213" s="125"/>
      <c r="AA2213" s="123"/>
      <c r="AB2213" s="123"/>
      <c r="AC2213" s="123"/>
      <c r="AD2213" s="123"/>
      <c r="AE2213" s="123"/>
      <c r="AF2213" s="123"/>
      <c r="AG2213" s="123"/>
      <c r="AH2213" s="123"/>
      <c r="AI2213" s="123"/>
      <c r="AJ2213" s="123"/>
      <c r="AK2213" s="123"/>
      <c r="AL2213" s="123"/>
      <c r="AM2213" s="123"/>
      <c r="AN2213" s="123"/>
      <c r="AO2213" s="123"/>
      <c r="AP2213" s="167"/>
    </row>
    <row r="2214" spans="16:42">
      <c r="P2214" s="123"/>
      <c r="Q2214" s="124"/>
      <c r="R2214" s="123"/>
      <c r="S2214" s="123"/>
      <c r="T2214" s="123"/>
      <c r="U2214" s="123"/>
      <c r="V2214" s="123"/>
      <c r="W2214" s="123"/>
      <c r="X2214" s="123"/>
      <c r="Y2214" s="125"/>
      <c r="Z2214" s="125"/>
      <c r="AA2214" s="123"/>
      <c r="AB2214" s="123"/>
      <c r="AC2214" s="123"/>
      <c r="AD2214" s="123"/>
      <c r="AE2214" s="123"/>
      <c r="AF2214" s="123"/>
      <c r="AG2214" s="123"/>
      <c r="AH2214" s="123"/>
      <c r="AI2214" s="123"/>
      <c r="AJ2214" s="123"/>
      <c r="AK2214" s="123"/>
      <c r="AL2214" s="123"/>
      <c r="AM2214" s="123"/>
      <c r="AN2214" s="123"/>
      <c r="AO2214" s="123"/>
      <c r="AP2214" s="167"/>
    </row>
    <row r="2215" spans="16:42">
      <c r="P2215" s="123"/>
      <c r="Q2215" s="124"/>
      <c r="R2215" s="123"/>
      <c r="S2215" s="123"/>
      <c r="T2215" s="123"/>
      <c r="U2215" s="123"/>
      <c r="V2215" s="123"/>
      <c r="W2215" s="123"/>
      <c r="X2215" s="123"/>
      <c r="Y2215" s="125"/>
      <c r="Z2215" s="125"/>
      <c r="AA2215" s="123"/>
      <c r="AB2215" s="123"/>
      <c r="AC2215" s="123"/>
      <c r="AD2215" s="123"/>
      <c r="AE2215" s="123"/>
      <c r="AF2215" s="123"/>
      <c r="AG2215" s="123"/>
      <c r="AH2215" s="123"/>
      <c r="AI2215" s="123"/>
      <c r="AJ2215" s="123"/>
      <c r="AK2215" s="123"/>
      <c r="AL2215" s="123"/>
      <c r="AM2215" s="123"/>
      <c r="AN2215" s="123"/>
      <c r="AO2215" s="123"/>
      <c r="AP2215" s="167"/>
    </row>
    <row r="2216" spans="16:42">
      <c r="P2216" s="123"/>
      <c r="Q2216" s="124"/>
      <c r="R2216" s="123"/>
      <c r="S2216" s="123"/>
      <c r="T2216" s="123"/>
      <c r="U2216" s="123"/>
      <c r="V2216" s="123"/>
      <c r="W2216" s="123"/>
      <c r="X2216" s="123"/>
      <c r="Y2216" s="125"/>
      <c r="Z2216" s="125"/>
      <c r="AA2216" s="123"/>
      <c r="AB2216" s="123"/>
      <c r="AC2216" s="123"/>
      <c r="AD2216" s="123"/>
      <c r="AE2216" s="123"/>
      <c r="AF2216" s="123"/>
      <c r="AG2216" s="123"/>
      <c r="AH2216" s="123"/>
      <c r="AI2216" s="123"/>
      <c r="AJ2216" s="123"/>
      <c r="AK2216" s="123"/>
      <c r="AL2216" s="123"/>
      <c r="AM2216" s="123"/>
      <c r="AN2216" s="123"/>
      <c r="AO2216" s="123"/>
      <c r="AP2216" s="167"/>
    </row>
    <row r="2217" spans="16:42">
      <c r="P2217" s="123"/>
      <c r="Q2217" s="124"/>
      <c r="R2217" s="123"/>
      <c r="S2217" s="123"/>
      <c r="T2217" s="123"/>
      <c r="U2217" s="123"/>
      <c r="V2217" s="123"/>
      <c r="W2217" s="123"/>
      <c r="X2217" s="123"/>
      <c r="Y2217" s="125"/>
      <c r="Z2217" s="125"/>
      <c r="AA2217" s="123"/>
      <c r="AB2217" s="123"/>
      <c r="AC2217" s="123"/>
      <c r="AD2217" s="123"/>
      <c r="AE2217" s="123"/>
      <c r="AF2217" s="123"/>
      <c r="AG2217" s="123"/>
      <c r="AH2217" s="123"/>
      <c r="AI2217" s="123"/>
      <c r="AJ2217" s="123"/>
      <c r="AK2217" s="123"/>
      <c r="AL2217" s="123"/>
      <c r="AM2217" s="123"/>
      <c r="AN2217" s="123"/>
      <c r="AO2217" s="123"/>
      <c r="AP2217" s="167"/>
    </row>
    <row r="2218" spans="16:42">
      <c r="P2218" s="123"/>
      <c r="Q2218" s="124"/>
      <c r="R2218" s="123"/>
      <c r="S2218" s="123"/>
      <c r="T2218" s="123"/>
      <c r="U2218" s="123"/>
      <c r="V2218" s="123"/>
      <c r="W2218" s="123"/>
      <c r="X2218" s="123"/>
      <c r="Y2218" s="125"/>
      <c r="Z2218" s="125"/>
      <c r="AA2218" s="123"/>
      <c r="AB2218" s="123"/>
      <c r="AC2218" s="123"/>
      <c r="AD2218" s="123"/>
      <c r="AE2218" s="123"/>
      <c r="AF2218" s="123"/>
      <c r="AG2218" s="123"/>
      <c r="AH2218" s="123"/>
      <c r="AI2218" s="123"/>
      <c r="AJ2218" s="123"/>
      <c r="AK2218" s="123"/>
      <c r="AL2218" s="123"/>
      <c r="AM2218" s="123"/>
      <c r="AN2218" s="123"/>
      <c r="AO2218" s="123"/>
      <c r="AP2218" s="167"/>
    </row>
    <row r="2219" spans="16:42">
      <c r="P2219" s="123"/>
      <c r="Q2219" s="124"/>
      <c r="R2219" s="123"/>
      <c r="S2219" s="123"/>
      <c r="T2219" s="123"/>
      <c r="U2219" s="123"/>
      <c r="V2219" s="123"/>
      <c r="W2219" s="123"/>
      <c r="X2219" s="123"/>
      <c r="Y2219" s="125"/>
      <c r="Z2219" s="125"/>
      <c r="AA2219" s="123"/>
      <c r="AB2219" s="123"/>
      <c r="AC2219" s="123"/>
      <c r="AD2219" s="123"/>
      <c r="AE2219" s="123"/>
      <c r="AF2219" s="123"/>
      <c r="AG2219" s="123"/>
      <c r="AH2219" s="123"/>
      <c r="AI2219" s="123"/>
      <c r="AJ2219" s="123"/>
      <c r="AK2219" s="123"/>
      <c r="AL2219" s="123"/>
      <c r="AM2219" s="123"/>
      <c r="AN2219" s="123"/>
      <c r="AO2219" s="123"/>
      <c r="AP2219" s="167"/>
    </row>
    <row r="2220" spans="16:42">
      <c r="P2220" s="123"/>
      <c r="Q2220" s="124"/>
      <c r="R2220" s="123"/>
      <c r="S2220" s="123"/>
      <c r="T2220" s="123"/>
      <c r="U2220" s="123"/>
      <c r="V2220" s="123"/>
      <c r="W2220" s="123"/>
      <c r="X2220" s="123"/>
      <c r="Y2220" s="125"/>
      <c r="Z2220" s="125"/>
      <c r="AA2220" s="123"/>
      <c r="AB2220" s="123"/>
      <c r="AC2220" s="123"/>
      <c r="AD2220" s="123"/>
      <c r="AE2220" s="123"/>
      <c r="AF2220" s="123"/>
      <c r="AG2220" s="123"/>
      <c r="AH2220" s="123"/>
      <c r="AI2220" s="123"/>
      <c r="AJ2220" s="123"/>
      <c r="AK2220" s="123"/>
      <c r="AL2220" s="123"/>
      <c r="AM2220" s="123"/>
      <c r="AN2220" s="123"/>
      <c r="AO2220" s="123"/>
      <c r="AP2220" s="167"/>
    </row>
    <row r="2221" spans="16:42">
      <c r="P2221" s="123"/>
      <c r="Q2221" s="124"/>
      <c r="R2221" s="123"/>
      <c r="S2221" s="123"/>
      <c r="T2221" s="123"/>
      <c r="U2221" s="123"/>
      <c r="V2221" s="123"/>
      <c r="W2221" s="123"/>
      <c r="X2221" s="123"/>
      <c r="Y2221" s="125"/>
      <c r="Z2221" s="125"/>
      <c r="AA2221" s="123"/>
      <c r="AB2221" s="123"/>
      <c r="AC2221" s="123"/>
      <c r="AD2221" s="123"/>
      <c r="AE2221" s="123"/>
      <c r="AF2221" s="123"/>
      <c r="AG2221" s="123"/>
      <c r="AH2221" s="123"/>
      <c r="AI2221" s="123"/>
      <c r="AJ2221" s="123"/>
      <c r="AK2221" s="123"/>
      <c r="AL2221" s="123"/>
      <c r="AM2221" s="123"/>
      <c r="AN2221" s="123"/>
      <c r="AO2221" s="123"/>
      <c r="AP2221" s="167"/>
    </row>
    <row r="2222" spans="16:42">
      <c r="P2222" s="123"/>
      <c r="Q2222" s="124"/>
      <c r="R2222" s="123"/>
      <c r="S2222" s="123"/>
      <c r="T2222" s="123"/>
      <c r="U2222" s="123"/>
      <c r="V2222" s="123"/>
      <c r="W2222" s="123"/>
      <c r="X2222" s="123"/>
      <c r="Y2222" s="125"/>
      <c r="Z2222" s="125"/>
      <c r="AA2222" s="123"/>
      <c r="AB2222" s="123"/>
      <c r="AC2222" s="123"/>
      <c r="AD2222" s="123"/>
      <c r="AE2222" s="123"/>
      <c r="AF2222" s="123"/>
      <c r="AG2222" s="123"/>
      <c r="AH2222" s="123"/>
      <c r="AI2222" s="123"/>
      <c r="AJ2222" s="123"/>
      <c r="AK2222" s="123"/>
      <c r="AL2222" s="123"/>
      <c r="AM2222" s="123"/>
      <c r="AN2222" s="123"/>
      <c r="AO2222" s="123"/>
      <c r="AP2222" s="167"/>
    </row>
    <row r="2223" spans="16:42">
      <c r="P2223" s="123"/>
      <c r="Q2223" s="124"/>
      <c r="R2223" s="123"/>
      <c r="S2223" s="123"/>
      <c r="T2223" s="123"/>
      <c r="U2223" s="123"/>
      <c r="V2223" s="123"/>
      <c r="W2223" s="123"/>
      <c r="X2223" s="123"/>
      <c r="Y2223" s="125"/>
      <c r="Z2223" s="125"/>
      <c r="AA2223" s="123"/>
      <c r="AB2223" s="123"/>
      <c r="AC2223" s="123"/>
      <c r="AD2223" s="123"/>
      <c r="AE2223" s="123"/>
      <c r="AF2223" s="123"/>
      <c r="AG2223" s="123"/>
      <c r="AH2223" s="123"/>
      <c r="AI2223" s="123"/>
      <c r="AJ2223" s="123"/>
      <c r="AK2223" s="123"/>
      <c r="AL2223" s="123"/>
      <c r="AM2223" s="123"/>
      <c r="AN2223" s="123"/>
      <c r="AO2223" s="123"/>
      <c r="AP2223" s="167"/>
    </row>
    <row r="2224" spans="16:42">
      <c r="P2224" s="123"/>
      <c r="Q2224" s="124"/>
      <c r="R2224" s="123"/>
      <c r="S2224" s="123"/>
      <c r="T2224" s="123"/>
      <c r="U2224" s="123"/>
      <c r="V2224" s="123"/>
      <c r="W2224" s="123"/>
      <c r="X2224" s="123"/>
      <c r="Y2224" s="125"/>
      <c r="Z2224" s="125"/>
      <c r="AA2224" s="123"/>
      <c r="AB2224" s="123"/>
      <c r="AC2224" s="123"/>
      <c r="AD2224" s="123"/>
      <c r="AE2224" s="123"/>
      <c r="AF2224" s="123"/>
      <c r="AG2224" s="123"/>
      <c r="AH2224" s="123"/>
      <c r="AI2224" s="123"/>
      <c r="AJ2224" s="123"/>
      <c r="AK2224" s="123"/>
      <c r="AL2224" s="123"/>
      <c r="AM2224" s="123"/>
      <c r="AN2224" s="123"/>
      <c r="AO2224" s="123"/>
      <c r="AP2224" s="167"/>
    </row>
    <row r="2225" spans="16:42">
      <c r="P2225" s="123"/>
      <c r="Q2225" s="124"/>
      <c r="R2225" s="123"/>
      <c r="S2225" s="123"/>
      <c r="T2225" s="123"/>
      <c r="U2225" s="123"/>
      <c r="V2225" s="123"/>
      <c r="W2225" s="123"/>
      <c r="X2225" s="123"/>
      <c r="Y2225" s="125"/>
      <c r="Z2225" s="125"/>
      <c r="AA2225" s="123"/>
      <c r="AB2225" s="123"/>
      <c r="AC2225" s="123"/>
      <c r="AD2225" s="123"/>
      <c r="AE2225" s="123"/>
      <c r="AF2225" s="123"/>
      <c r="AG2225" s="123"/>
      <c r="AH2225" s="123"/>
      <c r="AI2225" s="123"/>
      <c r="AJ2225" s="123"/>
      <c r="AK2225" s="123"/>
      <c r="AL2225" s="123"/>
      <c r="AM2225" s="123"/>
      <c r="AN2225" s="123"/>
      <c r="AO2225" s="123"/>
      <c r="AP2225" s="167"/>
    </row>
    <row r="2226" spans="16:42">
      <c r="P2226" s="123"/>
      <c r="Q2226" s="124"/>
      <c r="R2226" s="123"/>
      <c r="S2226" s="123"/>
      <c r="T2226" s="123"/>
      <c r="U2226" s="123"/>
      <c r="V2226" s="123"/>
      <c r="W2226" s="123"/>
      <c r="X2226" s="123"/>
      <c r="Y2226" s="125"/>
      <c r="Z2226" s="125"/>
      <c r="AA2226" s="123"/>
      <c r="AB2226" s="123"/>
      <c r="AC2226" s="123"/>
      <c r="AD2226" s="123"/>
      <c r="AE2226" s="123"/>
      <c r="AF2226" s="123"/>
      <c r="AG2226" s="123"/>
      <c r="AH2226" s="123"/>
      <c r="AI2226" s="123"/>
      <c r="AJ2226" s="123"/>
      <c r="AK2226" s="123"/>
      <c r="AL2226" s="123"/>
      <c r="AM2226" s="123"/>
      <c r="AN2226" s="123"/>
      <c r="AO2226" s="123"/>
      <c r="AP2226" s="167"/>
    </row>
    <row r="2227" spans="16:42">
      <c r="P2227" s="123"/>
      <c r="Q2227" s="124"/>
      <c r="R2227" s="123"/>
      <c r="S2227" s="123"/>
      <c r="T2227" s="123"/>
      <c r="U2227" s="123"/>
      <c r="V2227" s="123"/>
      <c r="W2227" s="123"/>
      <c r="X2227" s="123"/>
      <c r="Y2227" s="125"/>
      <c r="Z2227" s="125"/>
      <c r="AA2227" s="123"/>
      <c r="AB2227" s="123"/>
      <c r="AC2227" s="123"/>
      <c r="AD2227" s="123"/>
      <c r="AE2227" s="123"/>
      <c r="AF2227" s="123"/>
      <c r="AG2227" s="123"/>
      <c r="AH2227" s="123"/>
      <c r="AI2227" s="123"/>
      <c r="AJ2227" s="123"/>
      <c r="AK2227" s="123"/>
      <c r="AL2227" s="123"/>
      <c r="AM2227" s="123"/>
      <c r="AN2227" s="123"/>
      <c r="AO2227" s="123"/>
      <c r="AP2227" s="167"/>
    </row>
    <row r="2228" spans="16:42">
      <c r="P2228" s="123"/>
      <c r="Q2228" s="124"/>
      <c r="R2228" s="123"/>
      <c r="S2228" s="123"/>
      <c r="T2228" s="123"/>
      <c r="U2228" s="123"/>
      <c r="V2228" s="123"/>
      <c r="W2228" s="123"/>
      <c r="X2228" s="123"/>
      <c r="Y2228" s="125"/>
      <c r="Z2228" s="125"/>
      <c r="AA2228" s="123"/>
      <c r="AB2228" s="123"/>
      <c r="AC2228" s="123"/>
      <c r="AD2228" s="123"/>
      <c r="AE2228" s="123"/>
      <c r="AF2228" s="123"/>
      <c r="AG2228" s="123"/>
      <c r="AH2228" s="123"/>
      <c r="AI2228" s="123"/>
      <c r="AJ2228" s="123"/>
      <c r="AK2228" s="123"/>
      <c r="AL2228" s="123"/>
      <c r="AM2228" s="123"/>
      <c r="AN2228" s="123"/>
      <c r="AO2228" s="123"/>
      <c r="AP2228" s="167"/>
    </row>
    <row r="2229" spans="16:42">
      <c r="P2229" s="123"/>
      <c r="Q2229" s="124"/>
      <c r="R2229" s="123"/>
      <c r="S2229" s="123"/>
      <c r="T2229" s="123"/>
      <c r="U2229" s="123"/>
      <c r="V2229" s="123"/>
      <c r="W2229" s="123"/>
      <c r="X2229" s="123"/>
      <c r="Y2229" s="125"/>
      <c r="Z2229" s="125"/>
      <c r="AA2229" s="123"/>
      <c r="AB2229" s="123"/>
      <c r="AC2229" s="123"/>
      <c r="AD2229" s="123"/>
      <c r="AE2229" s="123"/>
      <c r="AF2229" s="123"/>
      <c r="AG2229" s="123"/>
      <c r="AH2229" s="123"/>
      <c r="AI2229" s="123"/>
      <c r="AJ2229" s="123"/>
      <c r="AK2229" s="123"/>
      <c r="AL2229" s="123"/>
      <c r="AM2229" s="123"/>
      <c r="AN2229" s="123"/>
      <c r="AO2229" s="123"/>
      <c r="AP2229" s="167"/>
    </row>
    <row r="2230" spans="16:42">
      <c r="P2230" s="123"/>
      <c r="Q2230" s="124"/>
      <c r="R2230" s="123"/>
      <c r="S2230" s="123"/>
      <c r="T2230" s="123"/>
      <c r="U2230" s="123"/>
      <c r="V2230" s="123"/>
      <c r="W2230" s="123"/>
      <c r="X2230" s="123"/>
      <c r="Y2230" s="125"/>
      <c r="Z2230" s="125"/>
      <c r="AA2230" s="123"/>
      <c r="AB2230" s="123"/>
      <c r="AC2230" s="123"/>
      <c r="AD2230" s="123"/>
      <c r="AE2230" s="123"/>
      <c r="AF2230" s="123"/>
      <c r="AG2230" s="123"/>
      <c r="AH2230" s="123"/>
      <c r="AI2230" s="123"/>
      <c r="AJ2230" s="123"/>
      <c r="AK2230" s="123"/>
      <c r="AL2230" s="123"/>
      <c r="AM2230" s="123"/>
      <c r="AN2230" s="123"/>
      <c r="AO2230" s="123"/>
      <c r="AP2230" s="167"/>
    </row>
    <row r="2231" spans="16:42">
      <c r="P2231" s="123"/>
      <c r="Q2231" s="124"/>
      <c r="R2231" s="123"/>
      <c r="S2231" s="123"/>
      <c r="T2231" s="123"/>
      <c r="U2231" s="123"/>
      <c r="V2231" s="123"/>
      <c r="W2231" s="123"/>
      <c r="X2231" s="123"/>
      <c r="Y2231" s="125"/>
      <c r="Z2231" s="125"/>
      <c r="AA2231" s="123"/>
      <c r="AB2231" s="123"/>
      <c r="AC2231" s="123"/>
      <c r="AD2231" s="123"/>
      <c r="AE2231" s="123"/>
      <c r="AF2231" s="123"/>
      <c r="AG2231" s="123"/>
      <c r="AH2231" s="123"/>
      <c r="AI2231" s="123"/>
      <c r="AJ2231" s="123"/>
      <c r="AK2231" s="123"/>
      <c r="AL2231" s="123"/>
      <c r="AM2231" s="123"/>
      <c r="AN2231" s="123"/>
      <c r="AO2231" s="123"/>
      <c r="AP2231" s="167"/>
    </row>
    <row r="2232" spans="16:42">
      <c r="P2232" s="123"/>
      <c r="Q2232" s="124"/>
      <c r="R2232" s="123"/>
      <c r="S2232" s="123"/>
      <c r="T2232" s="123"/>
      <c r="U2232" s="123"/>
      <c r="V2232" s="123"/>
      <c r="W2232" s="123"/>
      <c r="X2232" s="123"/>
      <c r="Y2232" s="125"/>
      <c r="Z2232" s="125"/>
      <c r="AA2232" s="123"/>
      <c r="AB2232" s="123"/>
      <c r="AC2232" s="123"/>
      <c r="AD2232" s="123"/>
      <c r="AE2232" s="123"/>
      <c r="AF2232" s="123"/>
      <c r="AG2232" s="123"/>
      <c r="AH2232" s="123"/>
      <c r="AI2232" s="123"/>
      <c r="AJ2232" s="123"/>
      <c r="AK2232" s="123"/>
      <c r="AL2232" s="123"/>
      <c r="AM2232" s="123"/>
      <c r="AN2232" s="123"/>
      <c r="AO2232" s="123"/>
      <c r="AP2232" s="167"/>
    </row>
    <row r="2233" spans="16:42">
      <c r="P2233" s="123"/>
      <c r="Q2233" s="124"/>
      <c r="R2233" s="123"/>
      <c r="S2233" s="123"/>
      <c r="T2233" s="123"/>
      <c r="U2233" s="123"/>
      <c r="V2233" s="123"/>
      <c r="W2233" s="123"/>
      <c r="X2233" s="123"/>
      <c r="Y2233" s="125"/>
      <c r="Z2233" s="125"/>
      <c r="AA2233" s="123"/>
      <c r="AB2233" s="123"/>
      <c r="AC2233" s="123"/>
      <c r="AD2233" s="123"/>
      <c r="AE2233" s="123"/>
      <c r="AF2233" s="123"/>
      <c r="AG2233" s="123"/>
      <c r="AH2233" s="123"/>
      <c r="AI2233" s="123"/>
      <c r="AJ2233" s="123"/>
      <c r="AK2233" s="123"/>
      <c r="AL2233" s="123"/>
      <c r="AM2233" s="123"/>
      <c r="AN2233" s="123"/>
      <c r="AO2233" s="123"/>
      <c r="AP2233" s="167"/>
    </row>
    <row r="2234" spans="16:42">
      <c r="P2234" s="123"/>
      <c r="Q2234" s="124"/>
      <c r="R2234" s="123"/>
      <c r="S2234" s="123"/>
      <c r="T2234" s="123"/>
      <c r="U2234" s="123"/>
      <c r="V2234" s="123"/>
      <c r="W2234" s="123"/>
      <c r="X2234" s="123"/>
      <c r="Y2234" s="125"/>
      <c r="Z2234" s="125"/>
      <c r="AA2234" s="123"/>
      <c r="AB2234" s="123"/>
      <c r="AC2234" s="123"/>
      <c r="AD2234" s="123"/>
      <c r="AE2234" s="123"/>
      <c r="AF2234" s="123"/>
      <c r="AG2234" s="123"/>
      <c r="AH2234" s="123"/>
      <c r="AI2234" s="123"/>
      <c r="AJ2234" s="123"/>
      <c r="AK2234" s="123"/>
      <c r="AL2234" s="123"/>
      <c r="AM2234" s="123"/>
      <c r="AN2234" s="123"/>
      <c r="AO2234" s="123"/>
      <c r="AP2234" s="167"/>
    </row>
    <row r="2235" spans="16:42">
      <c r="P2235" s="123"/>
      <c r="Q2235" s="124"/>
      <c r="R2235" s="123"/>
      <c r="S2235" s="123"/>
      <c r="T2235" s="123"/>
      <c r="U2235" s="123"/>
      <c r="V2235" s="123"/>
      <c r="W2235" s="123"/>
      <c r="X2235" s="123"/>
      <c r="Y2235" s="125"/>
      <c r="Z2235" s="125"/>
      <c r="AA2235" s="123"/>
      <c r="AB2235" s="123"/>
      <c r="AC2235" s="123"/>
      <c r="AD2235" s="123"/>
      <c r="AE2235" s="123"/>
      <c r="AF2235" s="123"/>
      <c r="AG2235" s="123"/>
      <c r="AH2235" s="123"/>
      <c r="AI2235" s="123"/>
      <c r="AJ2235" s="123"/>
      <c r="AK2235" s="123"/>
      <c r="AL2235" s="123"/>
      <c r="AM2235" s="123"/>
      <c r="AN2235" s="123"/>
      <c r="AO2235" s="123"/>
      <c r="AP2235" s="167"/>
    </row>
    <row r="2236" spans="16:42">
      <c r="P2236" s="123"/>
      <c r="Q2236" s="124"/>
      <c r="R2236" s="123"/>
      <c r="S2236" s="123"/>
      <c r="T2236" s="123"/>
      <c r="U2236" s="123"/>
      <c r="V2236" s="123"/>
      <c r="W2236" s="123"/>
      <c r="X2236" s="123"/>
      <c r="Y2236" s="125"/>
      <c r="Z2236" s="125"/>
      <c r="AA2236" s="123"/>
      <c r="AB2236" s="123"/>
      <c r="AC2236" s="123"/>
      <c r="AD2236" s="123"/>
      <c r="AE2236" s="123"/>
      <c r="AF2236" s="123"/>
      <c r="AG2236" s="123"/>
      <c r="AH2236" s="123"/>
      <c r="AI2236" s="123"/>
      <c r="AJ2236" s="123"/>
      <c r="AK2236" s="123"/>
      <c r="AL2236" s="123"/>
      <c r="AM2236" s="123"/>
      <c r="AN2236" s="123"/>
      <c r="AO2236" s="123"/>
      <c r="AP2236" s="167"/>
    </row>
    <row r="2237" spans="16:42">
      <c r="P2237" s="123"/>
      <c r="Q2237" s="124"/>
      <c r="R2237" s="123"/>
      <c r="S2237" s="123"/>
      <c r="T2237" s="123"/>
      <c r="U2237" s="123"/>
      <c r="V2237" s="123"/>
      <c r="W2237" s="123"/>
      <c r="X2237" s="123"/>
      <c r="Y2237" s="125"/>
      <c r="Z2237" s="125"/>
      <c r="AA2237" s="123"/>
      <c r="AB2237" s="123"/>
      <c r="AC2237" s="123"/>
      <c r="AD2237" s="123"/>
      <c r="AE2237" s="123"/>
      <c r="AF2237" s="123"/>
      <c r="AG2237" s="123"/>
      <c r="AH2237" s="123"/>
      <c r="AI2237" s="123"/>
      <c r="AJ2237" s="123"/>
      <c r="AK2237" s="123"/>
      <c r="AL2237" s="123"/>
      <c r="AM2237" s="123"/>
      <c r="AN2237" s="123"/>
      <c r="AO2237" s="123"/>
      <c r="AP2237" s="167"/>
    </row>
    <row r="2238" spans="16:42">
      <c r="P2238" s="123"/>
      <c r="Q2238" s="124"/>
      <c r="R2238" s="123"/>
      <c r="S2238" s="123"/>
      <c r="T2238" s="123"/>
      <c r="U2238" s="123"/>
      <c r="V2238" s="123"/>
      <c r="W2238" s="123"/>
      <c r="X2238" s="123"/>
      <c r="Y2238" s="125"/>
      <c r="Z2238" s="125"/>
      <c r="AA2238" s="123"/>
      <c r="AB2238" s="123"/>
      <c r="AC2238" s="123"/>
      <c r="AD2238" s="123"/>
      <c r="AE2238" s="123"/>
      <c r="AF2238" s="123"/>
      <c r="AG2238" s="123"/>
      <c r="AH2238" s="123"/>
      <c r="AI2238" s="123"/>
      <c r="AJ2238" s="123"/>
      <c r="AK2238" s="123"/>
      <c r="AL2238" s="123"/>
      <c r="AM2238" s="123"/>
      <c r="AN2238" s="123"/>
      <c r="AO2238" s="123"/>
      <c r="AP2238" s="167"/>
    </row>
    <row r="2239" spans="16:42">
      <c r="P2239" s="123"/>
      <c r="Q2239" s="124"/>
      <c r="R2239" s="123"/>
      <c r="S2239" s="123"/>
      <c r="T2239" s="123"/>
      <c r="U2239" s="123"/>
      <c r="V2239" s="123"/>
      <c r="W2239" s="123"/>
      <c r="X2239" s="123"/>
      <c r="Y2239" s="125"/>
      <c r="Z2239" s="125"/>
      <c r="AA2239" s="123"/>
      <c r="AB2239" s="123"/>
      <c r="AC2239" s="123"/>
      <c r="AD2239" s="123"/>
      <c r="AE2239" s="123"/>
      <c r="AF2239" s="123"/>
      <c r="AG2239" s="123"/>
      <c r="AH2239" s="123"/>
      <c r="AI2239" s="123"/>
      <c r="AJ2239" s="123"/>
      <c r="AK2239" s="123"/>
      <c r="AL2239" s="123"/>
      <c r="AM2239" s="123"/>
      <c r="AN2239" s="123"/>
      <c r="AO2239" s="123"/>
      <c r="AP2239" s="167"/>
    </row>
    <row r="2240" spans="16:42">
      <c r="P2240" s="123"/>
      <c r="Q2240" s="124"/>
      <c r="R2240" s="123"/>
      <c r="S2240" s="123"/>
      <c r="T2240" s="123"/>
      <c r="U2240" s="123"/>
      <c r="V2240" s="123"/>
      <c r="W2240" s="123"/>
      <c r="X2240" s="123"/>
      <c r="Y2240" s="125"/>
      <c r="Z2240" s="125"/>
      <c r="AA2240" s="123"/>
      <c r="AB2240" s="123"/>
      <c r="AC2240" s="123"/>
      <c r="AD2240" s="123"/>
      <c r="AE2240" s="123"/>
      <c r="AF2240" s="123"/>
      <c r="AG2240" s="123"/>
      <c r="AH2240" s="123"/>
      <c r="AI2240" s="123"/>
      <c r="AJ2240" s="123"/>
      <c r="AK2240" s="123"/>
      <c r="AL2240" s="123"/>
      <c r="AM2240" s="123"/>
      <c r="AN2240" s="123"/>
      <c r="AO2240" s="123"/>
      <c r="AP2240" s="167"/>
    </row>
    <row r="2241" spans="16:42">
      <c r="P2241" s="123"/>
      <c r="Q2241" s="124"/>
      <c r="R2241" s="123"/>
      <c r="S2241" s="123"/>
      <c r="T2241" s="123"/>
      <c r="U2241" s="123"/>
      <c r="V2241" s="123"/>
      <c r="W2241" s="123"/>
      <c r="X2241" s="123"/>
      <c r="Y2241" s="125"/>
      <c r="Z2241" s="125"/>
      <c r="AA2241" s="123"/>
      <c r="AB2241" s="123"/>
      <c r="AC2241" s="123"/>
      <c r="AD2241" s="123"/>
      <c r="AE2241" s="123"/>
      <c r="AF2241" s="123"/>
      <c r="AG2241" s="123"/>
      <c r="AH2241" s="123"/>
      <c r="AI2241" s="123"/>
      <c r="AJ2241" s="123"/>
      <c r="AK2241" s="123"/>
      <c r="AL2241" s="123"/>
      <c r="AM2241" s="123"/>
      <c r="AN2241" s="123"/>
      <c r="AO2241" s="123"/>
      <c r="AP2241" s="167"/>
    </row>
    <row r="2242" spans="16:42">
      <c r="P2242" s="123"/>
      <c r="Q2242" s="124"/>
      <c r="R2242" s="123"/>
      <c r="S2242" s="123"/>
      <c r="T2242" s="123"/>
      <c r="U2242" s="123"/>
      <c r="V2242" s="123"/>
      <c r="W2242" s="123"/>
      <c r="X2242" s="123"/>
      <c r="Y2242" s="125"/>
      <c r="Z2242" s="125"/>
      <c r="AA2242" s="123"/>
      <c r="AB2242" s="123"/>
      <c r="AC2242" s="123"/>
      <c r="AD2242" s="123"/>
      <c r="AE2242" s="123"/>
      <c r="AF2242" s="123"/>
      <c r="AG2242" s="123"/>
      <c r="AH2242" s="123"/>
      <c r="AI2242" s="123"/>
      <c r="AJ2242" s="123"/>
      <c r="AK2242" s="123"/>
      <c r="AL2242" s="123"/>
      <c r="AM2242" s="123"/>
      <c r="AN2242" s="123"/>
      <c r="AO2242" s="123"/>
      <c r="AP2242" s="167"/>
    </row>
    <row r="2243" spans="16:42">
      <c r="P2243" s="123"/>
      <c r="Q2243" s="124"/>
      <c r="R2243" s="123"/>
      <c r="S2243" s="123"/>
      <c r="T2243" s="123"/>
      <c r="U2243" s="123"/>
      <c r="V2243" s="123"/>
      <c r="W2243" s="123"/>
      <c r="X2243" s="123"/>
      <c r="Y2243" s="125"/>
      <c r="Z2243" s="125"/>
      <c r="AA2243" s="123"/>
      <c r="AB2243" s="123"/>
      <c r="AC2243" s="123"/>
      <c r="AD2243" s="123"/>
      <c r="AE2243" s="123"/>
      <c r="AF2243" s="123"/>
      <c r="AG2243" s="123"/>
      <c r="AH2243" s="123"/>
      <c r="AI2243" s="123"/>
      <c r="AJ2243" s="123"/>
      <c r="AK2243" s="123"/>
      <c r="AL2243" s="123"/>
      <c r="AM2243" s="123"/>
      <c r="AN2243" s="123"/>
      <c r="AO2243" s="123"/>
      <c r="AP2243" s="167"/>
    </row>
    <row r="2244" spans="16:42">
      <c r="P2244" s="123"/>
      <c r="Q2244" s="124"/>
      <c r="R2244" s="123"/>
      <c r="S2244" s="123"/>
      <c r="T2244" s="123"/>
      <c r="U2244" s="123"/>
      <c r="V2244" s="123"/>
      <c r="W2244" s="123"/>
      <c r="X2244" s="123"/>
      <c r="Y2244" s="125"/>
      <c r="Z2244" s="125"/>
      <c r="AA2244" s="123"/>
      <c r="AB2244" s="123"/>
      <c r="AC2244" s="123"/>
      <c r="AD2244" s="123"/>
      <c r="AE2244" s="123"/>
      <c r="AF2244" s="123"/>
      <c r="AG2244" s="123"/>
      <c r="AH2244" s="123"/>
      <c r="AI2244" s="123"/>
      <c r="AJ2244" s="123"/>
      <c r="AK2244" s="123"/>
      <c r="AL2244" s="123"/>
      <c r="AM2244" s="123"/>
      <c r="AN2244" s="123"/>
      <c r="AO2244" s="123"/>
      <c r="AP2244" s="167"/>
    </row>
    <row r="2245" spans="16:42">
      <c r="P2245" s="123"/>
      <c r="Q2245" s="124"/>
      <c r="R2245" s="123"/>
      <c r="S2245" s="123"/>
      <c r="T2245" s="123"/>
      <c r="U2245" s="123"/>
      <c r="V2245" s="123"/>
      <c r="W2245" s="123"/>
      <c r="X2245" s="123"/>
      <c r="Y2245" s="125"/>
      <c r="Z2245" s="125"/>
      <c r="AA2245" s="123"/>
      <c r="AB2245" s="123"/>
      <c r="AC2245" s="123"/>
      <c r="AD2245" s="123"/>
      <c r="AE2245" s="123"/>
      <c r="AF2245" s="123"/>
      <c r="AG2245" s="123"/>
      <c r="AH2245" s="123"/>
      <c r="AI2245" s="123"/>
      <c r="AJ2245" s="123"/>
      <c r="AK2245" s="123"/>
      <c r="AL2245" s="123"/>
      <c r="AM2245" s="123"/>
      <c r="AN2245" s="123"/>
      <c r="AO2245" s="123"/>
      <c r="AP2245" s="167"/>
    </row>
    <row r="2246" spans="16:42">
      <c r="P2246" s="123"/>
      <c r="Q2246" s="124"/>
      <c r="R2246" s="123"/>
      <c r="S2246" s="123"/>
      <c r="T2246" s="123"/>
      <c r="U2246" s="123"/>
      <c r="V2246" s="123"/>
      <c r="W2246" s="123"/>
      <c r="X2246" s="123"/>
      <c r="Y2246" s="125"/>
      <c r="Z2246" s="125"/>
      <c r="AA2246" s="123"/>
      <c r="AB2246" s="123"/>
      <c r="AC2246" s="123"/>
      <c r="AD2246" s="123"/>
      <c r="AE2246" s="123"/>
      <c r="AF2246" s="123"/>
      <c r="AG2246" s="123"/>
      <c r="AH2246" s="123"/>
      <c r="AI2246" s="123"/>
      <c r="AJ2246" s="123"/>
      <c r="AK2246" s="123"/>
      <c r="AL2246" s="123"/>
      <c r="AM2246" s="123"/>
      <c r="AN2246" s="123"/>
      <c r="AO2246" s="123"/>
      <c r="AP2246" s="167"/>
    </row>
    <row r="2247" spans="16:42">
      <c r="P2247" s="123"/>
      <c r="Q2247" s="124"/>
      <c r="R2247" s="123"/>
      <c r="S2247" s="123"/>
      <c r="T2247" s="123"/>
      <c r="U2247" s="123"/>
      <c r="V2247" s="123"/>
      <c r="W2247" s="123"/>
      <c r="X2247" s="123"/>
      <c r="Y2247" s="125"/>
      <c r="Z2247" s="125"/>
      <c r="AA2247" s="123"/>
      <c r="AB2247" s="123"/>
      <c r="AC2247" s="123"/>
      <c r="AD2247" s="123"/>
      <c r="AE2247" s="123"/>
      <c r="AF2247" s="123"/>
      <c r="AG2247" s="123"/>
      <c r="AH2247" s="123"/>
      <c r="AI2247" s="123"/>
      <c r="AJ2247" s="123"/>
      <c r="AK2247" s="123"/>
      <c r="AL2247" s="123"/>
      <c r="AM2247" s="123"/>
      <c r="AN2247" s="123"/>
      <c r="AO2247" s="123"/>
      <c r="AP2247" s="167"/>
    </row>
    <row r="2248" spans="16:42">
      <c r="P2248" s="123"/>
      <c r="Q2248" s="124"/>
      <c r="R2248" s="123"/>
      <c r="S2248" s="123"/>
      <c r="T2248" s="123"/>
      <c r="U2248" s="123"/>
      <c r="V2248" s="123"/>
      <c r="W2248" s="123"/>
      <c r="X2248" s="123"/>
      <c r="Y2248" s="125"/>
      <c r="Z2248" s="125"/>
      <c r="AA2248" s="123"/>
      <c r="AB2248" s="123"/>
      <c r="AC2248" s="123"/>
      <c r="AD2248" s="123"/>
      <c r="AE2248" s="123"/>
      <c r="AF2248" s="123"/>
      <c r="AG2248" s="123"/>
      <c r="AH2248" s="123"/>
      <c r="AI2248" s="123"/>
      <c r="AJ2248" s="123"/>
      <c r="AK2248" s="123"/>
      <c r="AL2248" s="123"/>
      <c r="AM2248" s="123"/>
      <c r="AN2248" s="123"/>
      <c r="AO2248" s="123"/>
      <c r="AP2248" s="167"/>
    </row>
    <row r="2249" spans="16:42">
      <c r="P2249" s="123"/>
      <c r="Q2249" s="124"/>
      <c r="R2249" s="123"/>
      <c r="S2249" s="123"/>
      <c r="T2249" s="123"/>
      <c r="U2249" s="123"/>
      <c r="V2249" s="123"/>
      <c r="W2249" s="123"/>
      <c r="X2249" s="123"/>
      <c r="Y2249" s="125"/>
      <c r="Z2249" s="125"/>
      <c r="AA2249" s="123"/>
      <c r="AB2249" s="123"/>
      <c r="AC2249" s="123"/>
      <c r="AD2249" s="123"/>
      <c r="AE2249" s="123"/>
      <c r="AF2249" s="123"/>
      <c r="AG2249" s="123"/>
      <c r="AH2249" s="123"/>
      <c r="AI2249" s="123"/>
      <c r="AJ2249" s="123"/>
      <c r="AK2249" s="123"/>
      <c r="AL2249" s="123"/>
      <c r="AM2249" s="123"/>
      <c r="AN2249" s="123"/>
      <c r="AO2249" s="123"/>
      <c r="AP2249" s="167"/>
    </row>
    <row r="2250" spans="16:42">
      <c r="P2250" s="123"/>
      <c r="Q2250" s="124"/>
      <c r="R2250" s="123"/>
      <c r="S2250" s="123"/>
      <c r="T2250" s="123"/>
      <c r="U2250" s="123"/>
      <c r="V2250" s="123"/>
      <c r="W2250" s="123"/>
      <c r="X2250" s="123"/>
      <c r="Y2250" s="125"/>
      <c r="Z2250" s="125"/>
      <c r="AA2250" s="123"/>
      <c r="AB2250" s="123"/>
      <c r="AC2250" s="123"/>
      <c r="AD2250" s="123"/>
      <c r="AE2250" s="123"/>
      <c r="AF2250" s="123"/>
      <c r="AG2250" s="123"/>
      <c r="AH2250" s="123"/>
      <c r="AI2250" s="123"/>
      <c r="AJ2250" s="123"/>
      <c r="AK2250" s="123"/>
      <c r="AL2250" s="123"/>
      <c r="AM2250" s="123"/>
      <c r="AN2250" s="123"/>
      <c r="AO2250" s="123"/>
      <c r="AP2250" s="167"/>
    </row>
    <row r="2251" spans="16:42">
      <c r="P2251" s="123"/>
      <c r="Q2251" s="124"/>
      <c r="R2251" s="123"/>
      <c r="S2251" s="123"/>
      <c r="T2251" s="123"/>
      <c r="U2251" s="123"/>
      <c r="V2251" s="123"/>
      <c r="W2251" s="123"/>
      <c r="X2251" s="123"/>
      <c r="Y2251" s="125"/>
      <c r="Z2251" s="125"/>
      <c r="AA2251" s="123"/>
      <c r="AB2251" s="123"/>
      <c r="AC2251" s="123"/>
      <c r="AD2251" s="123"/>
      <c r="AE2251" s="123"/>
      <c r="AF2251" s="123"/>
      <c r="AG2251" s="123"/>
      <c r="AH2251" s="123"/>
      <c r="AI2251" s="123"/>
      <c r="AJ2251" s="123"/>
      <c r="AK2251" s="123"/>
      <c r="AL2251" s="123"/>
      <c r="AM2251" s="123"/>
      <c r="AN2251" s="123"/>
      <c r="AO2251" s="123"/>
      <c r="AP2251" s="167"/>
    </row>
    <row r="2252" spans="16:42">
      <c r="P2252" s="123"/>
      <c r="Q2252" s="124"/>
      <c r="R2252" s="123"/>
      <c r="S2252" s="123"/>
      <c r="T2252" s="123"/>
      <c r="U2252" s="123"/>
      <c r="V2252" s="123"/>
      <c r="W2252" s="123"/>
      <c r="X2252" s="123"/>
      <c r="Y2252" s="125"/>
      <c r="Z2252" s="125"/>
      <c r="AA2252" s="123"/>
      <c r="AB2252" s="123"/>
      <c r="AC2252" s="123"/>
      <c r="AD2252" s="123"/>
      <c r="AE2252" s="123"/>
      <c r="AF2252" s="123"/>
      <c r="AG2252" s="123"/>
      <c r="AH2252" s="123"/>
      <c r="AI2252" s="123"/>
      <c r="AJ2252" s="123"/>
      <c r="AK2252" s="123"/>
      <c r="AL2252" s="123"/>
      <c r="AM2252" s="123"/>
      <c r="AN2252" s="123"/>
      <c r="AO2252" s="123"/>
      <c r="AP2252" s="167"/>
    </row>
    <row r="2253" spans="16:42">
      <c r="P2253" s="123"/>
      <c r="Q2253" s="124"/>
      <c r="R2253" s="123"/>
      <c r="S2253" s="123"/>
      <c r="T2253" s="123"/>
      <c r="U2253" s="123"/>
      <c r="V2253" s="123"/>
      <c r="W2253" s="123"/>
      <c r="X2253" s="123"/>
      <c r="Y2253" s="125"/>
      <c r="Z2253" s="125"/>
      <c r="AA2253" s="123"/>
      <c r="AB2253" s="123"/>
      <c r="AC2253" s="123"/>
      <c r="AD2253" s="123"/>
      <c r="AE2253" s="123"/>
      <c r="AF2253" s="123"/>
      <c r="AG2253" s="123"/>
      <c r="AH2253" s="123"/>
      <c r="AI2253" s="123"/>
      <c r="AJ2253" s="123"/>
      <c r="AK2253" s="123"/>
      <c r="AL2253" s="123"/>
      <c r="AM2253" s="123"/>
      <c r="AN2253" s="123"/>
      <c r="AO2253" s="123"/>
      <c r="AP2253" s="167"/>
    </row>
    <row r="2254" spans="16:42">
      <c r="P2254" s="123"/>
      <c r="Q2254" s="124"/>
      <c r="R2254" s="123"/>
      <c r="S2254" s="123"/>
      <c r="T2254" s="123"/>
      <c r="U2254" s="123"/>
      <c r="V2254" s="123"/>
      <c r="W2254" s="123"/>
      <c r="X2254" s="123"/>
      <c r="Y2254" s="125"/>
      <c r="Z2254" s="125"/>
      <c r="AA2254" s="123"/>
      <c r="AB2254" s="123"/>
      <c r="AC2254" s="123"/>
      <c r="AD2254" s="123"/>
      <c r="AE2254" s="123"/>
      <c r="AF2254" s="123"/>
      <c r="AG2254" s="123"/>
      <c r="AH2254" s="123"/>
      <c r="AI2254" s="123"/>
      <c r="AJ2254" s="123"/>
      <c r="AK2254" s="123"/>
      <c r="AL2254" s="123"/>
      <c r="AM2254" s="123"/>
      <c r="AN2254" s="123"/>
      <c r="AO2254" s="123"/>
      <c r="AP2254" s="167"/>
    </row>
    <row r="2255" spans="16:42">
      <c r="P2255" s="123"/>
      <c r="Q2255" s="124"/>
      <c r="R2255" s="123"/>
      <c r="S2255" s="123"/>
      <c r="T2255" s="123"/>
      <c r="U2255" s="123"/>
      <c r="V2255" s="123"/>
      <c r="W2255" s="123"/>
      <c r="X2255" s="123"/>
      <c r="Y2255" s="125"/>
      <c r="Z2255" s="125"/>
      <c r="AA2255" s="123"/>
      <c r="AB2255" s="123"/>
      <c r="AC2255" s="123"/>
      <c r="AD2255" s="123"/>
      <c r="AE2255" s="123"/>
      <c r="AF2255" s="123"/>
      <c r="AG2255" s="123"/>
      <c r="AH2255" s="123"/>
      <c r="AI2255" s="123"/>
      <c r="AJ2255" s="123"/>
      <c r="AK2255" s="123"/>
      <c r="AL2255" s="123"/>
      <c r="AM2255" s="123"/>
      <c r="AN2255" s="123"/>
      <c r="AO2255" s="123"/>
      <c r="AP2255" s="167"/>
    </row>
    <row r="2256" spans="16:42">
      <c r="P2256" s="123"/>
      <c r="Q2256" s="124"/>
      <c r="R2256" s="123"/>
      <c r="S2256" s="123"/>
      <c r="T2256" s="123"/>
      <c r="U2256" s="123"/>
      <c r="V2256" s="123"/>
      <c r="W2256" s="123"/>
      <c r="X2256" s="123"/>
      <c r="Y2256" s="125"/>
      <c r="Z2256" s="125"/>
      <c r="AA2256" s="123"/>
      <c r="AB2256" s="123"/>
      <c r="AC2256" s="123"/>
      <c r="AD2256" s="123"/>
      <c r="AE2256" s="123"/>
      <c r="AF2256" s="123"/>
      <c r="AG2256" s="123"/>
      <c r="AH2256" s="123"/>
      <c r="AI2256" s="123"/>
      <c r="AJ2256" s="123"/>
      <c r="AK2256" s="123"/>
      <c r="AL2256" s="123"/>
      <c r="AM2256" s="123"/>
      <c r="AN2256" s="123"/>
      <c r="AO2256" s="123"/>
      <c r="AP2256" s="167"/>
    </row>
    <row r="2257" spans="16:42">
      <c r="P2257" s="123"/>
      <c r="Q2257" s="124"/>
      <c r="R2257" s="123"/>
      <c r="S2257" s="123"/>
      <c r="T2257" s="123"/>
      <c r="U2257" s="123"/>
      <c r="V2257" s="123"/>
      <c r="W2257" s="123"/>
      <c r="X2257" s="123"/>
      <c r="Y2257" s="125"/>
      <c r="Z2257" s="125"/>
      <c r="AA2257" s="123"/>
      <c r="AB2257" s="123"/>
      <c r="AC2257" s="123"/>
      <c r="AD2257" s="123"/>
      <c r="AE2257" s="123"/>
      <c r="AF2257" s="123"/>
      <c r="AG2257" s="123"/>
      <c r="AH2257" s="123"/>
      <c r="AI2257" s="123"/>
      <c r="AJ2257" s="123"/>
      <c r="AK2257" s="123"/>
      <c r="AL2257" s="123"/>
      <c r="AM2257" s="123"/>
      <c r="AN2257" s="123"/>
      <c r="AO2257" s="123"/>
      <c r="AP2257" s="167"/>
    </row>
    <row r="2258" spans="16:42">
      <c r="P2258" s="123"/>
      <c r="Q2258" s="124"/>
      <c r="R2258" s="123"/>
      <c r="S2258" s="123"/>
      <c r="T2258" s="123"/>
      <c r="U2258" s="123"/>
      <c r="V2258" s="123"/>
      <c r="W2258" s="123"/>
      <c r="X2258" s="123"/>
      <c r="Y2258" s="125"/>
      <c r="Z2258" s="125"/>
      <c r="AA2258" s="123"/>
      <c r="AB2258" s="123"/>
      <c r="AC2258" s="123"/>
      <c r="AD2258" s="123"/>
      <c r="AE2258" s="123"/>
      <c r="AF2258" s="123"/>
      <c r="AG2258" s="123"/>
      <c r="AH2258" s="123"/>
      <c r="AI2258" s="123"/>
      <c r="AJ2258" s="123"/>
      <c r="AK2258" s="123"/>
      <c r="AL2258" s="123"/>
      <c r="AM2258" s="123"/>
      <c r="AN2258" s="123"/>
      <c r="AO2258" s="123"/>
      <c r="AP2258" s="167"/>
    </row>
    <row r="2259" spans="16:42">
      <c r="P2259" s="123"/>
      <c r="Q2259" s="124"/>
      <c r="R2259" s="123"/>
      <c r="S2259" s="123"/>
      <c r="T2259" s="123"/>
      <c r="U2259" s="123"/>
      <c r="V2259" s="123"/>
      <c r="W2259" s="123"/>
      <c r="X2259" s="123"/>
      <c r="Y2259" s="125"/>
      <c r="Z2259" s="125"/>
      <c r="AA2259" s="123"/>
      <c r="AB2259" s="123"/>
      <c r="AC2259" s="123"/>
      <c r="AD2259" s="123"/>
      <c r="AE2259" s="123"/>
      <c r="AF2259" s="123"/>
      <c r="AG2259" s="123"/>
      <c r="AH2259" s="123"/>
      <c r="AI2259" s="123"/>
      <c r="AJ2259" s="123"/>
      <c r="AK2259" s="123"/>
      <c r="AL2259" s="123"/>
      <c r="AM2259" s="123"/>
      <c r="AN2259" s="123"/>
      <c r="AO2259" s="123"/>
      <c r="AP2259" s="167"/>
    </row>
    <row r="2260" spans="16:42">
      <c r="P2260" s="123"/>
      <c r="Q2260" s="124"/>
      <c r="R2260" s="123"/>
      <c r="S2260" s="123"/>
      <c r="T2260" s="123"/>
      <c r="U2260" s="123"/>
      <c r="V2260" s="123"/>
      <c r="W2260" s="123"/>
      <c r="X2260" s="123"/>
      <c r="Y2260" s="125"/>
      <c r="Z2260" s="125"/>
      <c r="AA2260" s="123"/>
      <c r="AB2260" s="123"/>
      <c r="AC2260" s="123"/>
      <c r="AD2260" s="123"/>
      <c r="AE2260" s="123"/>
      <c r="AF2260" s="123"/>
      <c r="AG2260" s="123"/>
      <c r="AH2260" s="123"/>
      <c r="AI2260" s="123"/>
      <c r="AJ2260" s="123"/>
      <c r="AK2260" s="123"/>
      <c r="AL2260" s="123"/>
      <c r="AM2260" s="123"/>
      <c r="AN2260" s="123"/>
      <c r="AO2260" s="123"/>
      <c r="AP2260" s="167"/>
    </row>
    <row r="2261" spans="16:42">
      <c r="P2261" s="123"/>
      <c r="Q2261" s="124"/>
      <c r="R2261" s="123"/>
      <c r="S2261" s="123"/>
      <c r="T2261" s="123"/>
      <c r="U2261" s="123"/>
      <c r="V2261" s="123"/>
      <c r="W2261" s="123"/>
      <c r="X2261" s="123"/>
      <c r="Y2261" s="125"/>
      <c r="Z2261" s="125"/>
      <c r="AA2261" s="123"/>
      <c r="AB2261" s="123"/>
      <c r="AC2261" s="123"/>
      <c r="AD2261" s="123"/>
      <c r="AE2261" s="123"/>
      <c r="AF2261" s="123"/>
      <c r="AG2261" s="123"/>
      <c r="AH2261" s="123"/>
      <c r="AI2261" s="123"/>
      <c r="AJ2261" s="123"/>
      <c r="AK2261" s="123"/>
      <c r="AL2261" s="123"/>
      <c r="AM2261" s="123"/>
      <c r="AN2261" s="123"/>
      <c r="AO2261" s="123"/>
      <c r="AP2261" s="167"/>
    </row>
    <row r="2262" spans="16:42">
      <c r="P2262" s="123"/>
      <c r="Q2262" s="124"/>
      <c r="R2262" s="123"/>
      <c r="S2262" s="123"/>
      <c r="T2262" s="123"/>
      <c r="U2262" s="123"/>
      <c r="V2262" s="123"/>
      <c r="W2262" s="123"/>
      <c r="X2262" s="123"/>
      <c r="Y2262" s="125"/>
      <c r="Z2262" s="125"/>
      <c r="AA2262" s="123"/>
      <c r="AB2262" s="123"/>
      <c r="AC2262" s="123"/>
      <c r="AD2262" s="123"/>
      <c r="AE2262" s="123"/>
      <c r="AF2262" s="123"/>
      <c r="AG2262" s="123"/>
      <c r="AH2262" s="123"/>
      <c r="AI2262" s="123"/>
      <c r="AJ2262" s="123"/>
      <c r="AK2262" s="123"/>
      <c r="AL2262" s="123"/>
      <c r="AM2262" s="123"/>
      <c r="AN2262" s="123"/>
      <c r="AO2262" s="123"/>
      <c r="AP2262" s="167"/>
    </row>
    <row r="2263" spans="16:42">
      <c r="P2263" s="123"/>
      <c r="Q2263" s="124"/>
      <c r="R2263" s="123"/>
      <c r="S2263" s="123"/>
      <c r="T2263" s="123"/>
      <c r="U2263" s="123"/>
      <c r="V2263" s="123"/>
      <c r="W2263" s="123"/>
      <c r="X2263" s="123"/>
      <c r="Y2263" s="125"/>
      <c r="Z2263" s="125"/>
      <c r="AA2263" s="123"/>
      <c r="AB2263" s="123"/>
      <c r="AC2263" s="123"/>
      <c r="AD2263" s="123"/>
      <c r="AE2263" s="123"/>
      <c r="AF2263" s="123"/>
      <c r="AG2263" s="123"/>
      <c r="AH2263" s="123"/>
      <c r="AI2263" s="123"/>
      <c r="AJ2263" s="123"/>
      <c r="AK2263" s="123"/>
      <c r="AL2263" s="123"/>
      <c r="AM2263" s="123"/>
      <c r="AN2263" s="123"/>
      <c r="AO2263" s="123"/>
      <c r="AP2263" s="167"/>
    </row>
    <row r="2264" spans="16:42">
      <c r="P2264" s="123"/>
      <c r="Q2264" s="124"/>
      <c r="R2264" s="123"/>
      <c r="S2264" s="123"/>
      <c r="T2264" s="123"/>
      <c r="U2264" s="123"/>
      <c r="V2264" s="123"/>
      <c r="W2264" s="123"/>
      <c r="X2264" s="123"/>
      <c r="Y2264" s="125"/>
      <c r="Z2264" s="125"/>
      <c r="AA2264" s="123"/>
      <c r="AB2264" s="123"/>
      <c r="AC2264" s="123"/>
      <c r="AD2264" s="123"/>
      <c r="AE2264" s="123"/>
      <c r="AF2264" s="123"/>
      <c r="AG2264" s="123"/>
      <c r="AH2264" s="123"/>
      <c r="AI2264" s="123"/>
      <c r="AJ2264" s="123"/>
      <c r="AK2264" s="123"/>
      <c r="AL2264" s="123"/>
      <c r="AM2264" s="123"/>
      <c r="AN2264" s="123"/>
      <c r="AO2264" s="123"/>
      <c r="AP2264" s="167"/>
    </row>
    <row r="2265" spans="16:42">
      <c r="P2265" s="123"/>
      <c r="Q2265" s="124"/>
      <c r="R2265" s="123"/>
      <c r="S2265" s="123"/>
      <c r="T2265" s="123"/>
      <c r="U2265" s="123"/>
      <c r="V2265" s="123"/>
      <c r="W2265" s="123"/>
      <c r="X2265" s="123"/>
      <c r="Y2265" s="125"/>
      <c r="Z2265" s="125"/>
      <c r="AA2265" s="123"/>
      <c r="AB2265" s="123"/>
      <c r="AC2265" s="123"/>
      <c r="AD2265" s="123"/>
      <c r="AE2265" s="123"/>
      <c r="AF2265" s="123"/>
      <c r="AG2265" s="123"/>
      <c r="AH2265" s="123"/>
      <c r="AI2265" s="123"/>
      <c r="AJ2265" s="123"/>
      <c r="AK2265" s="123"/>
      <c r="AL2265" s="123"/>
      <c r="AM2265" s="123"/>
      <c r="AN2265" s="123"/>
      <c r="AO2265" s="123"/>
      <c r="AP2265" s="167"/>
    </row>
    <row r="2266" spans="16:42">
      <c r="P2266" s="123"/>
      <c r="Q2266" s="124"/>
      <c r="R2266" s="123"/>
      <c r="S2266" s="123"/>
      <c r="T2266" s="123"/>
      <c r="U2266" s="123"/>
      <c r="V2266" s="123"/>
      <c r="W2266" s="123"/>
      <c r="X2266" s="123"/>
      <c r="Y2266" s="125"/>
      <c r="Z2266" s="125"/>
      <c r="AA2266" s="123"/>
      <c r="AB2266" s="123"/>
      <c r="AC2266" s="123"/>
      <c r="AD2266" s="123"/>
      <c r="AE2266" s="123"/>
      <c r="AF2266" s="123"/>
      <c r="AG2266" s="123"/>
      <c r="AH2266" s="123"/>
      <c r="AI2266" s="123"/>
      <c r="AJ2266" s="123"/>
      <c r="AK2266" s="123"/>
      <c r="AL2266" s="123"/>
      <c r="AM2266" s="123"/>
      <c r="AN2266" s="123"/>
      <c r="AO2266" s="123"/>
      <c r="AP2266" s="167"/>
    </row>
    <row r="2267" spans="16:42">
      <c r="P2267" s="123"/>
      <c r="Q2267" s="124"/>
      <c r="R2267" s="123"/>
      <c r="S2267" s="123"/>
      <c r="T2267" s="123"/>
      <c r="U2267" s="123"/>
      <c r="V2267" s="123"/>
      <c r="W2267" s="123"/>
      <c r="X2267" s="123"/>
      <c r="Y2267" s="125"/>
      <c r="Z2267" s="125"/>
      <c r="AA2267" s="123"/>
      <c r="AB2267" s="123"/>
      <c r="AC2267" s="123"/>
      <c r="AD2267" s="123"/>
      <c r="AE2267" s="123"/>
      <c r="AF2267" s="123"/>
      <c r="AG2267" s="123"/>
      <c r="AH2267" s="123"/>
      <c r="AI2267" s="123"/>
      <c r="AJ2267" s="123"/>
      <c r="AK2267" s="123"/>
      <c r="AL2267" s="123"/>
      <c r="AM2267" s="123"/>
      <c r="AN2267" s="123"/>
      <c r="AO2267" s="123"/>
      <c r="AP2267" s="167"/>
    </row>
    <row r="2268" spans="16:42">
      <c r="P2268" s="123"/>
      <c r="Q2268" s="124"/>
      <c r="R2268" s="123"/>
      <c r="S2268" s="123"/>
      <c r="T2268" s="123"/>
      <c r="U2268" s="123"/>
      <c r="V2268" s="123"/>
      <c r="W2268" s="123"/>
      <c r="X2268" s="123"/>
      <c r="Y2268" s="125"/>
      <c r="Z2268" s="125"/>
      <c r="AA2268" s="123"/>
      <c r="AB2268" s="123"/>
      <c r="AC2268" s="123"/>
      <c r="AD2268" s="123"/>
      <c r="AE2268" s="123"/>
      <c r="AF2268" s="123"/>
      <c r="AG2268" s="123"/>
      <c r="AH2268" s="123"/>
      <c r="AI2268" s="123"/>
      <c r="AJ2268" s="123"/>
      <c r="AK2268" s="123"/>
      <c r="AL2268" s="123"/>
      <c r="AM2268" s="123"/>
      <c r="AN2268" s="123"/>
      <c r="AO2268" s="123"/>
      <c r="AP2268" s="167"/>
    </row>
    <row r="2269" spans="16:42">
      <c r="P2269" s="123"/>
      <c r="Q2269" s="124"/>
      <c r="R2269" s="123"/>
      <c r="S2269" s="123"/>
      <c r="T2269" s="123"/>
      <c r="U2269" s="123"/>
      <c r="V2269" s="123"/>
      <c r="W2269" s="123"/>
      <c r="X2269" s="123"/>
      <c r="Y2269" s="125"/>
      <c r="Z2269" s="125"/>
      <c r="AA2269" s="123"/>
      <c r="AB2269" s="123"/>
      <c r="AC2269" s="123"/>
      <c r="AD2269" s="123"/>
      <c r="AE2269" s="123"/>
      <c r="AF2269" s="123"/>
      <c r="AG2269" s="123"/>
      <c r="AH2269" s="123"/>
      <c r="AI2269" s="123"/>
      <c r="AJ2269" s="123"/>
      <c r="AK2269" s="123"/>
      <c r="AL2269" s="123"/>
      <c r="AM2269" s="123"/>
      <c r="AN2269" s="123"/>
      <c r="AO2269" s="123"/>
      <c r="AP2269" s="167"/>
    </row>
    <row r="2270" spans="16:42">
      <c r="P2270" s="123"/>
      <c r="Q2270" s="124"/>
      <c r="R2270" s="123"/>
      <c r="S2270" s="123"/>
      <c r="T2270" s="123"/>
      <c r="U2270" s="123"/>
      <c r="V2270" s="123"/>
      <c r="W2270" s="123"/>
      <c r="X2270" s="123"/>
      <c r="Y2270" s="125"/>
      <c r="Z2270" s="125"/>
      <c r="AA2270" s="123"/>
      <c r="AB2270" s="123"/>
      <c r="AC2270" s="123"/>
      <c r="AD2270" s="123"/>
      <c r="AE2270" s="123"/>
      <c r="AF2270" s="123"/>
      <c r="AG2270" s="123"/>
      <c r="AH2270" s="123"/>
      <c r="AI2270" s="123"/>
      <c r="AJ2270" s="123"/>
      <c r="AK2270" s="123"/>
      <c r="AL2270" s="123"/>
      <c r="AM2270" s="123"/>
      <c r="AN2270" s="123"/>
      <c r="AO2270" s="123"/>
      <c r="AP2270" s="167"/>
    </row>
    <row r="2271" spans="16:42">
      <c r="P2271" s="123"/>
      <c r="Q2271" s="124"/>
      <c r="R2271" s="123"/>
      <c r="S2271" s="123"/>
      <c r="T2271" s="123"/>
      <c r="U2271" s="123"/>
      <c r="V2271" s="123"/>
      <c r="W2271" s="123"/>
      <c r="X2271" s="123"/>
      <c r="Y2271" s="125"/>
      <c r="Z2271" s="125"/>
      <c r="AA2271" s="123"/>
      <c r="AB2271" s="123"/>
      <c r="AC2271" s="123"/>
      <c r="AD2271" s="123"/>
      <c r="AE2271" s="123"/>
      <c r="AF2271" s="123"/>
      <c r="AG2271" s="123"/>
      <c r="AH2271" s="123"/>
      <c r="AI2271" s="123"/>
      <c r="AJ2271" s="123"/>
      <c r="AK2271" s="123"/>
      <c r="AL2271" s="123"/>
      <c r="AM2271" s="123"/>
      <c r="AN2271" s="123"/>
      <c r="AO2271" s="123"/>
      <c r="AP2271" s="167"/>
    </row>
    <row r="2272" spans="16:42">
      <c r="P2272" s="123"/>
      <c r="Q2272" s="124"/>
      <c r="R2272" s="123"/>
      <c r="S2272" s="123"/>
      <c r="T2272" s="123"/>
      <c r="U2272" s="123"/>
      <c r="V2272" s="123"/>
      <c r="W2272" s="123"/>
      <c r="X2272" s="123"/>
      <c r="Y2272" s="125"/>
      <c r="Z2272" s="125"/>
      <c r="AA2272" s="123"/>
      <c r="AB2272" s="123"/>
      <c r="AC2272" s="123"/>
      <c r="AD2272" s="123"/>
      <c r="AE2272" s="123"/>
      <c r="AF2272" s="123"/>
      <c r="AG2272" s="123"/>
      <c r="AH2272" s="123"/>
      <c r="AI2272" s="123"/>
      <c r="AJ2272" s="123"/>
      <c r="AK2272" s="123"/>
      <c r="AL2272" s="123"/>
      <c r="AM2272" s="123"/>
      <c r="AN2272" s="123"/>
      <c r="AO2272" s="123"/>
      <c r="AP2272" s="167"/>
    </row>
    <row r="2273" spans="16:42">
      <c r="P2273" s="123"/>
      <c r="Q2273" s="124"/>
      <c r="R2273" s="123"/>
      <c r="S2273" s="123"/>
      <c r="T2273" s="123"/>
      <c r="U2273" s="123"/>
      <c r="V2273" s="123"/>
      <c r="W2273" s="123"/>
      <c r="X2273" s="123"/>
      <c r="Y2273" s="125"/>
      <c r="Z2273" s="125"/>
      <c r="AA2273" s="123"/>
      <c r="AB2273" s="123"/>
      <c r="AC2273" s="123"/>
      <c r="AD2273" s="123"/>
      <c r="AE2273" s="123"/>
      <c r="AF2273" s="123"/>
      <c r="AG2273" s="123"/>
      <c r="AH2273" s="123"/>
      <c r="AI2273" s="123"/>
      <c r="AJ2273" s="123"/>
      <c r="AK2273" s="123"/>
      <c r="AL2273" s="123"/>
      <c r="AM2273" s="123"/>
      <c r="AN2273" s="123"/>
      <c r="AO2273" s="123"/>
      <c r="AP2273" s="167"/>
    </row>
    <row r="2274" spans="16:42">
      <c r="P2274" s="123"/>
      <c r="Q2274" s="124"/>
      <c r="R2274" s="123"/>
      <c r="S2274" s="123"/>
      <c r="T2274" s="123"/>
      <c r="U2274" s="123"/>
      <c r="V2274" s="123"/>
      <c r="W2274" s="123"/>
      <c r="X2274" s="123"/>
      <c r="Y2274" s="125"/>
      <c r="Z2274" s="125"/>
      <c r="AA2274" s="123"/>
      <c r="AB2274" s="123"/>
      <c r="AC2274" s="123"/>
      <c r="AD2274" s="123"/>
      <c r="AE2274" s="123"/>
      <c r="AF2274" s="123"/>
      <c r="AG2274" s="123"/>
      <c r="AH2274" s="123"/>
      <c r="AI2274" s="123"/>
      <c r="AJ2274" s="123"/>
      <c r="AK2274" s="123"/>
      <c r="AL2274" s="123"/>
      <c r="AM2274" s="123"/>
      <c r="AN2274" s="123"/>
      <c r="AO2274" s="123"/>
      <c r="AP2274" s="167"/>
    </row>
    <row r="2275" spans="16:42">
      <c r="P2275" s="123"/>
      <c r="Q2275" s="124"/>
      <c r="R2275" s="123"/>
      <c r="S2275" s="123"/>
      <c r="T2275" s="123"/>
      <c r="U2275" s="123"/>
      <c r="V2275" s="123"/>
      <c r="W2275" s="123"/>
      <c r="X2275" s="123"/>
      <c r="Y2275" s="125"/>
      <c r="Z2275" s="125"/>
      <c r="AA2275" s="123"/>
      <c r="AB2275" s="123"/>
      <c r="AC2275" s="123"/>
      <c r="AD2275" s="123"/>
      <c r="AE2275" s="123"/>
      <c r="AF2275" s="123"/>
      <c r="AG2275" s="123"/>
      <c r="AH2275" s="123"/>
      <c r="AI2275" s="123"/>
      <c r="AJ2275" s="123"/>
      <c r="AK2275" s="123"/>
      <c r="AL2275" s="123"/>
      <c r="AM2275" s="123"/>
      <c r="AN2275" s="123"/>
      <c r="AO2275" s="123"/>
      <c r="AP2275" s="167"/>
    </row>
    <row r="2276" spans="16:42">
      <c r="P2276" s="123"/>
      <c r="Q2276" s="124"/>
      <c r="R2276" s="123"/>
      <c r="S2276" s="123"/>
      <c r="T2276" s="123"/>
      <c r="U2276" s="123"/>
      <c r="V2276" s="123"/>
      <c r="W2276" s="123"/>
      <c r="X2276" s="123"/>
      <c r="Y2276" s="125"/>
      <c r="Z2276" s="125"/>
      <c r="AA2276" s="123"/>
      <c r="AB2276" s="123"/>
      <c r="AC2276" s="123"/>
      <c r="AD2276" s="123"/>
      <c r="AE2276" s="123"/>
      <c r="AF2276" s="123"/>
      <c r="AG2276" s="123"/>
      <c r="AH2276" s="123"/>
      <c r="AI2276" s="123"/>
      <c r="AJ2276" s="123"/>
      <c r="AK2276" s="123"/>
      <c r="AL2276" s="123"/>
      <c r="AM2276" s="123"/>
      <c r="AN2276" s="123"/>
      <c r="AO2276" s="123"/>
      <c r="AP2276" s="167"/>
    </row>
    <row r="2277" spans="16:42">
      <c r="P2277" s="123"/>
      <c r="Q2277" s="124"/>
      <c r="R2277" s="123"/>
      <c r="S2277" s="123"/>
      <c r="T2277" s="123"/>
      <c r="U2277" s="123"/>
      <c r="V2277" s="123"/>
      <c r="W2277" s="123"/>
      <c r="X2277" s="123"/>
      <c r="Y2277" s="125"/>
      <c r="Z2277" s="125"/>
      <c r="AA2277" s="123"/>
      <c r="AB2277" s="123"/>
      <c r="AC2277" s="123"/>
      <c r="AD2277" s="123"/>
      <c r="AE2277" s="123"/>
      <c r="AF2277" s="123"/>
      <c r="AG2277" s="123"/>
      <c r="AH2277" s="123"/>
      <c r="AI2277" s="123"/>
      <c r="AJ2277" s="123"/>
      <c r="AK2277" s="123"/>
      <c r="AL2277" s="123"/>
      <c r="AM2277" s="123"/>
      <c r="AN2277" s="123"/>
      <c r="AO2277" s="123"/>
      <c r="AP2277" s="167"/>
    </row>
    <row r="2278" spans="16:42">
      <c r="P2278" s="123"/>
      <c r="Q2278" s="124"/>
      <c r="R2278" s="123"/>
      <c r="S2278" s="123"/>
      <c r="T2278" s="123"/>
      <c r="U2278" s="123"/>
      <c r="V2278" s="123"/>
      <c r="W2278" s="123"/>
      <c r="X2278" s="123"/>
      <c r="Y2278" s="125"/>
      <c r="Z2278" s="125"/>
      <c r="AA2278" s="123"/>
      <c r="AB2278" s="123"/>
      <c r="AC2278" s="123"/>
      <c r="AD2278" s="123"/>
      <c r="AE2278" s="123"/>
      <c r="AF2278" s="123"/>
      <c r="AG2278" s="123"/>
      <c r="AH2278" s="123"/>
      <c r="AI2278" s="123"/>
      <c r="AJ2278" s="123"/>
      <c r="AK2278" s="123"/>
      <c r="AL2278" s="123"/>
      <c r="AM2278" s="123"/>
      <c r="AN2278" s="123"/>
      <c r="AO2278" s="123"/>
      <c r="AP2278" s="167"/>
    </row>
    <row r="2279" spans="16:42">
      <c r="P2279" s="123"/>
      <c r="Q2279" s="124"/>
      <c r="R2279" s="123"/>
      <c r="S2279" s="123"/>
      <c r="T2279" s="123"/>
      <c r="U2279" s="123"/>
      <c r="V2279" s="123"/>
      <c r="W2279" s="123"/>
      <c r="X2279" s="123"/>
      <c r="Y2279" s="125"/>
      <c r="Z2279" s="125"/>
      <c r="AA2279" s="123"/>
      <c r="AB2279" s="123"/>
      <c r="AC2279" s="123"/>
      <c r="AD2279" s="123"/>
      <c r="AE2279" s="123"/>
      <c r="AF2279" s="123"/>
      <c r="AG2279" s="123"/>
      <c r="AH2279" s="123"/>
      <c r="AI2279" s="123"/>
      <c r="AJ2279" s="123"/>
      <c r="AK2279" s="123"/>
      <c r="AL2279" s="123"/>
      <c r="AM2279" s="123"/>
      <c r="AN2279" s="123"/>
      <c r="AO2279" s="123"/>
      <c r="AP2279" s="167"/>
    </row>
    <row r="2280" spans="16:42">
      <c r="P2280" s="123"/>
      <c r="Q2280" s="124"/>
      <c r="R2280" s="123"/>
      <c r="S2280" s="123"/>
      <c r="T2280" s="123"/>
      <c r="U2280" s="123"/>
      <c r="V2280" s="123"/>
      <c r="W2280" s="123"/>
      <c r="X2280" s="123"/>
      <c r="Y2280" s="125"/>
      <c r="Z2280" s="125"/>
      <c r="AA2280" s="123"/>
      <c r="AB2280" s="123"/>
      <c r="AC2280" s="123"/>
      <c r="AD2280" s="123"/>
      <c r="AE2280" s="123"/>
      <c r="AF2280" s="123"/>
      <c r="AG2280" s="123"/>
      <c r="AH2280" s="123"/>
      <c r="AI2280" s="123"/>
      <c r="AJ2280" s="123"/>
      <c r="AK2280" s="123"/>
      <c r="AL2280" s="123"/>
      <c r="AM2280" s="123"/>
      <c r="AN2280" s="123"/>
      <c r="AO2280" s="123"/>
      <c r="AP2280" s="167"/>
    </row>
    <row r="2281" spans="16:42">
      <c r="P2281" s="123"/>
      <c r="Q2281" s="124"/>
      <c r="R2281" s="123"/>
      <c r="S2281" s="123"/>
      <c r="T2281" s="123"/>
      <c r="U2281" s="123"/>
      <c r="V2281" s="123"/>
      <c r="W2281" s="123"/>
      <c r="X2281" s="123"/>
      <c r="Y2281" s="125"/>
      <c r="Z2281" s="125"/>
      <c r="AA2281" s="123"/>
      <c r="AB2281" s="123"/>
      <c r="AC2281" s="123"/>
      <c r="AD2281" s="123"/>
      <c r="AE2281" s="123"/>
      <c r="AF2281" s="123"/>
      <c r="AG2281" s="123"/>
      <c r="AH2281" s="123"/>
      <c r="AI2281" s="123"/>
      <c r="AJ2281" s="123"/>
      <c r="AK2281" s="123"/>
      <c r="AL2281" s="123"/>
      <c r="AM2281" s="123"/>
      <c r="AN2281" s="123"/>
      <c r="AO2281" s="123"/>
      <c r="AP2281" s="167"/>
    </row>
    <row r="2282" spans="16:42">
      <c r="P2282" s="123"/>
      <c r="Q2282" s="124"/>
      <c r="R2282" s="123"/>
      <c r="S2282" s="123"/>
      <c r="T2282" s="123"/>
      <c r="U2282" s="123"/>
      <c r="V2282" s="123"/>
      <c r="W2282" s="123"/>
      <c r="X2282" s="123"/>
      <c r="Y2282" s="125"/>
      <c r="Z2282" s="125"/>
      <c r="AA2282" s="123"/>
      <c r="AB2282" s="123"/>
      <c r="AC2282" s="123"/>
      <c r="AD2282" s="123"/>
      <c r="AE2282" s="123"/>
      <c r="AF2282" s="123"/>
      <c r="AG2282" s="123"/>
      <c r="AH2282" s="123"/>
      <c r="AI2282" s="123"/>
      <c r="AJ2282" s="123"/>
      <c r="AK2282" s="123"/>
      <c r="AL2282" s="123"/>
      <c r="AM2282" s="123"/>
      <c r="AN2282" s="123"/>
      <c r="AO2282" s="123"/>
      <c r="AP2282" s="167"/>
    </row>
    <row r="2283" spans="16:42">
      <c r="P2283" s="123"/>
      <c r="Q2283" s="124"/>
      <c r="R2283" s="123"/>
      <c r="S2283" s="123"/>
      <c r="T2283" s="123"/>
      <c r="U2283" s="123"/>
      <c r="V2283" s="123"/>
      <c r="W2283" s="123"/>
      <c r="X2283" s="123"/>
      <c r="Y2283" s="125"/>
      <c r="Z2283" s="125"/>
      <c r="AA2283" s="123"/>
      <c r="AB2283" s="123"/>
      <c r="AC2283" s="123"/>
      <c r="AD2283" s="123"/>
      <c r="AE2283" s="123"/>
      <c r="AF2283" s="123"/>
      <c r="AG2283" s="123"/>
      <c r="AH2283" s="123"/>
      <c r="AI2283" s="123"/>
      <c r="AJ2283" s="123"/>
      <c r="AK2283" s="123"/>
      <c r="AL2283" s="123"/>
      <c r="AM2283" s="123"/>
      <c r="AN2283" s="123"/>
      <c r="AO2283" s="123"/>
      <c r="AP2283" s="167"/>
    </row>
    <row r="2284" spans="16:42">
      <c r="P2284" s="123"/>
      <c r="Q2284" s="124"/>
      <c r="R2284" s="123"/>
      <c r="S2284" s="123"/>
      <c r="T2284" s="123"/>
      <c r="U2284" s="123"/>
      <c r="V2284" s="123"/>
      <c r="W2284" s="123"/>
      <c r="X2284" s="123"/>
      <c r="Y2284" s="125"/>
      <c r="Z2284" s="125"/>
      <c r="AA2284" s="123"/>
      <c r="AB2284" s="123"/>
      <c r="AC2284" s="123"/>
      <c r="AD2284" s="123"/>
      <c r="AE2284" s="123"/>
      <c r="AF2284" s="123"/>
      <c r="AG2284" s="123"/>
      <c r="AH2284" s="123"/>
      <c r="AI2284" s="123"/>
      <c r="AJ2284" s="123"/>
      <c r="AK2284" s="123"/>
      <c r="AL2284" s="123"/>
      <c r="AM2284" s="123"/>
      <c r="AN2284" s="123"/>
      <c r="AO2284" s="123"/>
      <c r="AP2284" s="167"/>
    </row>
    <row r="2285" spans="16:42">
      <c r="P2285" s="123"/>
      <c r="Q2285" s="124"/>
      <c r="R2285" s="123"/>
      <c r="S2285" s="123"/>
      <c r="T2285" s="123"/>
      <c r="U2285" s="123"/>
      <c r="V2285" s="123"/>
      <c r="W2285" s="123"/>
      <c r="X2285" s="123"/>
      <c r="Y2285" s="125"/>
      <c r="Z2285" s="125"/>
      <c r="AA2285" s="123"/>
      <c r="AB2285" s="123"/>
      <c r="AC2285" s="123"/>
      <c r="AD2285" s="123"/>
      <c r="AE2285" s="123"/>
      <c r="AF2285" s="123"/>
      <c r="AG2285" s="123"/>
      <c r="AH2285" s="123"/>
      <c r="AI2285" s="123"/>
      <c r="AJ2285" s="123"/>
      <c r="AK2285" s="123"/>
      <c r="AL2285" s="123"/>
      <c r="AM2285" s="123"/>
      <c r="AN2285" s="123"/>
      <c r="AO2285" s="123"/>
      <c r="AP2285" s="167"/>
    </row>
    <row r="2286" spans="16:42">
      <c r="P2286" s="123"/>
      <c r="Q2286" s="124"/>
      <c r="R2286" s="123"/>
      <c r="S2286" s="123"/>
      <c r="T2286" s="123"/>
      <c r="U2286" s="123"/>
      <c r="V2286" s="123"/>
      <c r="W2286" s="123"/>
      <c r="X2286" s="123"/>
      <c r="Y2286" s="125"/>
      <c r="Z2286" s="125"/>
      <c r="AA2286" s="123"/>
      <c r="AB2286" s="123"/>
      <c r="AC2286" s="123"/>
      <c r="AD2286" s="123"/>
      <c r="AE2286" s="123"/>
      <c r="AF2286" s="123"/>
      <c r="AG2286" s="123"/>
      <c r="AH2286" s="123"/>
      <c r="AI2286" s="123"/>
      <c r="AJ2286" s="123"/>
      <c r="AK2286" s="123"/>
      <c r="AL2286" s="123"/>
      <c r="AM2286" s="123"/>
      <c r="AN2286" s="123"/>
      <c r="AO2286" s="123"/>
      <c r="AP2286" s="167"/>
    </row>
    <row r="2287" spans="16:42">
      <c r="P2287" s="123"/>
      <c r="Q2287" s="124"/>
      <c r="R2287" s="123"/>
      <c r="S2287" s="123"/>
      <c r="T2287" s="123"/>
      <c r="U2287" s="123"/>
      <c r="V2287" s="123"/>
      <c r="W2287" s="123"/>
      <c r="X2287" s="123"/>
      <c r="Y2287" s="125"/>
      <c r="Z2287" s="125"/>
      <c r="AA2287" s="123"/>
      <c r="AB2287" s="123"/>
      <c r="AC2287" s="123"/>
      <c r="AD2287" s="123"/>
      <c r="AE2287" s="123"/>
      <c r="AF2287" s="123"/>
      <c r="AG2287" s="123"/>
      <c r="AH2287" s="123"/>
      <c r="AI2287" s="123"/>
      <c r="AJ2287" s="123"/>
      <c r="AK2287" s="123"/>
      <c r="AL2287" s="123"/>
      <c r="AM2287" s="123"/>
      <c r="AN2287" s="123"/>
      <c r="AO2287" s="123"/>
      <c r="AP2287" s="167"/>
    </row>
    <row r="2288" spans="16:42">
      <c r="P2288" s="123"/>
      <c r="Q2288" s="124"/>
      <c r="R2288" s="123"/>
      <c r="S2288" s="123"/>
      <c r="T2288" s="123"/>
      <c r="U2288" s="123"/>
      <c r="V2288" s="123"/>
      <c r="W2288" s="123"/>
      <c r="X2288" s="123"/>
      <c r="Y2288" s="125"/>
      <c r="Z2288" s="125"/>
      <c r="AA2288" s="123"/>
      <c r="AB2288" s="123"/>
      <c r="AC2288" s="123"/>
      <c r="AD2288" s="123"/>
      <c r="AE2288" s="123"/>
      <c r="AF2288" s="123"/>
      <c r="AG2288" s="123"/>
      <c r="AH2288" s="123"/>
      <c r="AI2288" s="123"/>
      <c r="AJ2288" s="123"/>
      <c r="AK2288" s="123"/>
      <c r="AL2288" s="123"/>
      <c r="AM2288" s="123"/>
      <c r="AN2288" s="123"/>
      <c r="AO2288" s="123"/>
      <c r="AP2288" s="167"/>
    </row>
    <row r="2289" spans="16:42">
      <c r="P2289" s="123"/>
      <c r="Q2289" s="124"/>
      <c r="R2289" s="123"/>
      <c r="S2289" s="123"/>
      <c r="T2289" s="123"/>
      <c r="U2289" s="123"/>
      <c r="V2289" s="123"/>
      <c r="W2289" s="123"/>
      <c r="X2289" s="123"/>
      <c r="Y2289" s="125"/>
      <c r="Z2289" s="125"/>
      <c r="AA2289" s="123"/>
      <c r="AB2289" s="123"/>
      <c r="AC2289" s="123"/>
      <c r="AD2289" s="123"/>
      <c r="AE2289" s="123"/>
      <c r="AF2289" s="123"/>
      <c r="AG2289" s="123"/>
      <c r="AH2289" s="123"/>
      <c r="AI2289" s="123"/>
      <c r="AJ2289" s="123"/>
      <c r="AK2289" s="123"/>
      <c r="AL2289" s="123"/>
      <c r="AM2289" s="123"/>
      <c r="AN2289" s="123"/>
      <c r="AO2289" s="123"/>
      <c r="AP2289" s="167"/>
    </row>
    <row r="2290" spans="16:42">
      <c r="P2290" s="123"/>
      <c r="Q2290" s="124"/>
      <c r="R2290" s="123"/>
      <c r="S2290" s="123"/>
      <c r="T2290" s="123"/>
      <c r="U2290" s="123"/>
      <c r="V2290" s="123"/>
      <c r="W2290" s="123"/>
      <c r="X2290" s="123"/>
      <c r="Y2290" s="125"/>
      <c r="Z2290" s="125"/>
      <c r="AA2290" s="123"/>
      <c r="AB2290" s="123"/>
      <c r="AC2290" s="123"/>
      <c r="AD2290" s="123"/>
      <c r="AE2290" s="123"/>
      <c r="AF2290" s="123"/>
      <c r="AG2290" s="123"/>
      <c r="AH2290" s="123"/>
      <c r="AI2290" s="123"/>
      <c r="AJ2290" s="123"/>
      <c r="AK2290" s="123"/>
      <c r="AL2290" s="123"/>
      <c r="AM2290" s="123"/>
      <c r="AN2290" s="123"/>
      <c r="AO2290" s="123"/>
      <c r="AP2290" s="167"/>
    </row>
    <row r="2291" spans="16:42">
      <c r="P2291" s="123"/>
      <c r="Q2291" s="124"/>
      <c r="R2291" s="123"/>
      <c r="S2291" s="123"/>
      <c r="T2291" s="123"/>
      <c r="U2291" s="123"/>
      <c r="V2291" s="123"/>
      <c r="W2291" s="123"/>
      <c r="X2291" s="123"/>
      <c r="Y2291" s="125"/>
      <c r="Z2291" s="125"/>
      <c r="AA2291" s="123"/>
      <c r="AB2291" s="123"/>
      <c r="AC2291" s="123"/>
      <c r="AD2291" s="123"/>
      <c r="AE2291" s="123"/>
      <c r="AF2291" s="123"/>
      <c r="AG2291" s="123"/>
      <c r="AH2291" s="123"/>
      <c r="AI2291" s="123"/>
      <c r="AJ2291" s="123"/>
      <c r="AK2291" s="123"/>
      <c r="AL2291" s="123"/>
      <c r="AM2291" s="123"/>
      <c r="AN2291" s="123"/>
      <c r="AO2291" s="123"/>
      <c r="AP2291" s="167"/>
    </row>
    <row r="2292" spans="16:42">
      <c r="P2292" s="123"/>
      <c r="Q2292" s="124"/>
      <c r="R2292" s="123"/>
      <c r="S2292" s="123"/>
      <c r="T2292" s="123"/>
      <c r="U2292" s="123"/>
      <c r="V2292" s="123"/>
      <c r="W2292" s="123"/>
      <c r="X2292" s="123"/>
      <c r="Y2292" s="125"/>
      <c r="Z2292" s="125"/>
      <c r="AA2292" s="123"/>
      <c r="AB2292" s="123"/>
      <c r="AC2292" s="123"/>
      <c r="AD2292" s="123"/>
      <c r="AE2292" s="123"/>
      <c r="AF2292" s="123"/>
      <c r="AG2292" s="123"/>
      <c r="AH2292" s="123"/>
      <c r="AI2292" s="123"/>
      <c r="AJ2292" s="123"/>
      <c r="AK2292" s="123"/>
      <c r="AL2292" s="123"/>
      <c r="AM2292" s="123"/>
      <c r="AN2292" s="123"/>
      <c r="AO2292" s="123"/>
      <c r="AP2292" s="167"/>
    </row>
    <row r="2293" spans="16:42">
      <c r="P2293" s="123"/>
      <c r="Q2293" s="124"/>
      <c r="R2293" s="123"/>
      <c r="S2293" s="123"/>
      <c r="T2293" s="123"/>
      <c r="U2293" s="123"/>
      <c r="V2293" s="123"/>
      <c r="W2293" s="123"/>
      <c r="X2293" s="123"/>
      <c r="Y2293" s="125"/>
      <c r="Z2293" s="125"/>
      <c r="AA2293" s="123"/>
      <c r="AB2293" s="123"/>
      <c r="AC2293" s="123"/>
      <c r="AD2293" s="123"/>
      <c r="AE2293" s="123"/>
      <c r="AF2293" s="123"/>
      <c r="AG2293" s="123"/>
      <c r="AH2293" s="123"/>
      <c r="AI2293" s="123"/>
      <c r="AJ2293" s="123"/>
      <c r="AK2293" s="123"/>
      <c r="AL2293" s="123"/>
      <c r="AM2293" s="123"/>
      <c r="AN2293" s="123"/>
      <c r="AO2293" s="123"/>
      <c r="AP2293" s="167"/>
    </row>
    <row r="2294" spans="16:42">
      <c r="P2294" s="123"/>
      <c r="Q2294" s="124"/>
      <c r="R2294" s="123"/>
      <c r="S2294" s="123"/>
      <c r="T2294" s="123"/>
      <c r="U2294" s="123"/>
      <c r="V2294" s="123"/>
      <c r="W2294" s="123"/>
      <c r="X2294" s="123"/>
      <c r="Y2294" s="125"/>
      <c r="Z2294" s="125"/>
      <c r="AA2294" s="123"/>
      <c r="AB2294" s="123"/>
      <c r="AC2294" s="123"/>
      <c r="AD2294" s="123"/>
      <c r="AE2294" s="123"/>
      <c r="AF2294" s="123"/>
      <c r="AG2294" s="123"/>
      <c r="AH2294" s="123"/>
      <c r="AI2294" s="123"/>
      <c r="AJ2294" s="123"/>
      <c r="AK2294" s="123"/>
      <c r="AL2294" s="123"/>
      <c r="AM2294" s="123"/>
      <c r="AN2294" s="123"/>
      <c r="AO2294" s="123"/>
      <c r="AP2294" s="167"/>
    </row>
    <row r="2295" spans="16:42">
      <c r="P2295" s="123"/>
      <c r="Q2295" s="124"/>
      <c r="R2295" s="123"/>
      <c r="S2295" s="123"/>
      <c r="T2295" s="123"/>
      <c r="U2295" s="123"/>
      <c r="V2295" s="123"/>
      <c r="W2295" s="123"/>
      <c r="X2295" s="123"/>
      <c r="Y2295" s="125"/>
      <c r="Z2295" s="125"/>
      <c r="AA2295" s="123"/>
      <c r="AB2295" s="123"/>
      <c r="AC2295" s="123"/>
      <c r="AD2295" s="123"/>
      <c r="AE2295" s="123"/>
      <c r="AF2295" s="123"/>
      <c r="AG2295" s="123"/>
      <c r="AH2295" s="123"/>
      <c r="AI2295" s="123"/>
      <c r="AJ2295" s="123"/>
      <c r="AK2295" s="123"/>
      <c r="AL2295" s="123"/>
      <c r="AM2295" s="123"/>
      <c r="AN2295" s="123"/>
      <c r="AO2295" s="123"/>
      <c r="AP2295" s="167"/>
    </row>
    <row r="2296" spans="16:42">
      <c r="P2296" s="123"/>
      <c r="Q2296" s="124"/>
      <c r="R2296" s="123"/>
      <c r="S2296" s="123"/>
      <c r="T2296" s="123"/>
      <c r="U2296" s="123"/>
      <c r="V2296" s="123"/>
      <c r="W2296" s="123"/>
      <c r="X2296" s="123"/>
      <c r="Y2296" s="125"/>
      <c r="Z2296" s="125"/>
      <c r="AA2296" s="123"/>
      <c r="AB2296" s="123"/>
      <c r="AC2296" s="123"/>
      <c r="AD2296" s="123"/>
      <c r="AE2296" s="123"/>
      <c r="AF2296" s="123"/>
      <c r="AG2296" s="123"/>
      <c r="AH2296" s="123"/>
      <c r="AI2296" s="123"/>
      <c r="AJ2296" s="123"/>
      <c r="AK2296" s="123"/>
      <c r="AL2296" s="123"/>
      <c r="AM2296" s="123"/>
      <c r="AN2296" s="123"/>
      <c r="AO2296" s="123"/>
      <c r="AP2296" s="167"/>
    </row>
    <row r="2297" spans="16:42">
      <c r="P2297" s="123"/>
      <c r="Q2297" s="124"/>
      <c r="R2297" s="123"/>
      <c r="S2297" s="123"/>
      <c r="T2297" s="123"/>
      <c r="U2297" s="123"/>
      <c r="V2297" s="123"/>
      <c r="W2297" s="123"/>
      <c r="X2297" s="123"/>
      <c r="Y2297" s="125"/>
      <c r="Z2297" s="125"/>
      <c r="AA2297" s="123"/>
      <c r="AB2297" s="123"/>
      <c r="AC2297" s="123"/>
      <c r="AD2297" s="123"/>
      <c r="AE2297" s="123"/>
      <c r="AF2297" s="123"/>
      <c r="AG2297" s="123"/>
      <c r="AH2297" s="123"/>
      <c r="AI2297" s="123"/>
      <c r="AJ2297" s="123"/>
      <c r="AK2297" s="123"/>
      <c r="AL2297" s="123"/>
      <c r="AM2297" s="123"/>
      <c r="AN2297" s="123"/>
      <c r="AO2297" s="123"/>
      <c r="AP2297" s="167"/>
    </row>
    <row r="2298" spans="16:42">
      <c r="P2298" s="123"/>
      <c r="Q2298" s="124"/>
      <c r="R2298" s="123"/>
      <c r="S2298" s="123"/>
      <c r="T2298" s="123"/>
      <c r="U2298" s="123"/>
      <c r="V2298" s="123"/>
      <c r="W2298" s="123"/>
      <c r="X2298" s="123"/>
      <c r="Y2298" s="125"/>
      <c r="Z2298" s="125"/>
      <c r="AA2298" s="123"/>
      <c r="AB2298" s="123"/>
      <c r="AC2298" s="123"/>
      <c r="AD2298" s="123"/>
      <c r="AE2298" s="123"/>
      <c r="AF2298" s="123"/>
      <c r="AG2298" s="123"/>
      <c r="AH2298" s="123"/>
      <c r="AI2298" s="123"/>
      <c r="AJ2298" s="123"/>
      <c r="AK2298" s="123"/>
      <c r="AL2298" s="123"/>
      <c r="AM2298" s="123"/>
      <c r="AN2298" s="123"/>
      <c r="AO2298" s="123"/>
      <c r="AP2298" s="167"/>
    </row>
    <row r="2299" spans="16:42">
      <c r="P2299" s="123"/>
      <c r="Q2299" s="124"/>
      <c r="R2299" s="123"/>
      <c r="S2299" s="123"/>
      <c r="T2299" s="123"/>
      <c r="U2299" s="123"/>
      <c r="V2299" s="123"/>
      <c r="W2299" s="123"/>
      <c r="X2299" s="123"/>
      <c r="Y2299" s="125"/>
      <c r="Z2299" s="125"/>
      <c r="AA2299" s="123"/>
      <c r="AB2299" s="123"/>
      <c r="AC2299" s="123"/>
      <c r="AD2299" s="123"/>
      <c r="AE2299" s="123"/>
      <c r="AF2299" s="123"/>
      <c r="AG2299" s="123"/>
      <c r="AH2299" s="123"/>
      <c r="AI2299" s="123"/>
      <c r="AJ2299" s="123"/>
      <c r="AK2299" s="123"/>
      <c r="AL2299" s="123"/>
      <c r="AM2299" s="123"/>
      <c r="AN2299" s="123"/>
      <c r="AO2299" s="123"/>
      <c r="AP2299" s="167"/>
    </row>
    <row r="2300" spans="16:42">
      <c r="P2300" s="123"/>
      <c r="Q2300" s="124"/>
      <c r="R2300" s="123"/>
      <c r="S2300" s="123"/>
      <c r="T2300" s="123"/>
      <c r="U2300" s="123"/>
      <c r="V2300" s="123"/>
      <c r="W2300" s="123"/>
      <c r="X2300" s="123"/>
      <c r="Y2300" s="125"/>
      <c r="Z2300" s="125"/>
      <c r="AA2300" s="123"/>
      <c r="AB2300" s="123"/>
      <c r="AC2300" s="123"/>
      <c r="AD2300" s="123"/>
      <c r="AE2300" s="123"/>
      <c r="AF2300" s="123"/>
      <c r="AG2300" s="123"/>
      <c r="AH2300" s="123"/>
      <c r="AI2300" s="123"/>
      <c r="AJ2300" s="123"/>
      <c r="AK2300" s="123"/>
      <c r="AL2300" s="123"/>
      <c r="AM2300" s="123"/>
      <c r="AN2300" s="123"/>
      <c r="AO2300" s="123"/>
      <c r="AP2300" s="167"/>
    </row>
    <row r="2301" spans="16:42">
      <c r="P2301" s="123"/>
      <c r="Q2301" s="124"/>
      <c r="R2301" s="123"/>
      <c r="S2301" s="123"/>
      <c r="T2301" s="123"/>
      <c r="U2301" s="123"/>
      <c r="V2301" s="123"/>
      <c r="W2301" s="123"/>
      <c r="X2301" s="123"/>
      <c r="Y2301" s="125"/>
      <c r="Z2301" s="125"/>
      <c r="AA2301" s="123"/>
      <c r="AB2301" s="123"/>
      <c r="AC2301" s="123"/>
      <c r="AD2301" s="123"/>
      <c r="AE2301" s="123"/>
      <c r="AF2301" s="123"/>
      <c r="AG2301" s="123"/>
      <c r="AH2301" s="123"/>
      <c r="AI2301" s="123"/>
      <c r="AJ2301" s="123"/>
      <c r="AK2301" s="123"/>
      <c r="AL2301" s="123"/>
      <c r="AM2301" s="123"/>
      <c r="AN2301" s="123"/>
      <c r="AO2301" s="123"/>
      <c r="AP2301" s="167"/>
    </row>
    <row r="2302" spans="16:42">
      <c r="P2302" s="123"/>
      <c r="Q2302" s="124"/>
      <c r="R2302" s="123"/>
      <c r="S2302" s="123"/>
      <c r="T2302" s="123"/>
      <c r="U2302" s="123"/>
      <c r="V2302" s="123"/>
      <c r="W2302" s="123"/>
      <c r="X2302" s="123"/>
      <c r="Y2302" s="125"/>
      <c r="Z2302" s="125"/>
      <c r="AA2302" s="123"/>
      <c r="AB2302" s="123"/>
      <c r="AC2302" s="123"/>
      <c r="AD2302" s="123"/>
      <c r="AE2302" s="123"/>
      <c r="AF2302" s="123"/>
      <c r="AG2302" s="123"/>
      <c r="AH2302" s="123"/>
      <c r="AI2302" s="123"/>
      <c r="AJ2302" s="123"/>
      <c r="AK2302" s="123"/>
      <c r="AL2302" s="123"/>
      <c r="AM2302" s="123"/>
      <c r="AN2302" s="123"/>
      <c r="AO2302" s="123"/>
      <c r="AP2302" s="167"/>
    </row>
    <row r="2303" spans="16:42">
      <c r="P2303" s="123"/>
      <c r="Q2303" s="124"/>
      <c r="R2303" s="123"/>
      <c r="S2303" s="123"/>
      <c r="T2303" s="123"/>
      <c r="U2303" s="123"/>
      <c r="V2303" s="123"/>
      <c r="W2303" s="123"/>
      <c r="X2303" s="123"/>
      <c r="Y2303" s="125"/>
      <c r="Z2303" s="125"/>
      <c r="AA2303" s="123"/>
      <c r="AB2303" s="123"/>
      <c r="AC2303" s="123"/>
      <c r="AD2303" s="123"/>
      <c r="AE2303" s="123"/>
      <c r="AF2303" s="123"/>
      <c r="AG2303" s="123"/>
      <c r="AH2303" s="123"/>
      <c r="AI2303" s="123"/>
      <c r="AJ2303" s="123"/>
      <c r="AK2303" s="123"/>
      <c r="AL2303" s="123"/>
      <c r="AM2303" s="123"/>
      <c r="AN2303" s="123"/>
      <c r="AO2303" s="123"/>
      <c r="AP2303" s="167"/>
    </row>
    <row r="2304" spans="16:42">
      <c r="P2304" s="123"/>
      <c r="Q2304" s="124"/>
      <c r="R2304" s="123"/>
      <c r="S2304" s="123"/>
      <c r="T2304" s="123"/>
      <c r="U2304" s="123"/>
      <c r="V2304" s="123"/>
      <c r="W2304" s="123"/>
      <c r="X2304" s="123"/>
      <c r="Y2304" s="125"/>
      <c r="Z2304" s="125"/>
      <c r="AA2304" s="123"/>
      <c r="AB2304" s="123"/>
      <c r="AC2304" s="123"/>
      <c r="AD2304" s="123"/>
      <c r="AE2304" s="123"/>
      <c r="AF2304" s="123"/>
      <c r="AG2304" s="123"/>
      <c r="AH2304" s="123"/>
      <c r="AI2304" s="123"/>
      <c r="AJ2304" s="123"/>
      <c r="AK2304" s="123"/>
      <c r="AL2304" s="123"/>
      <c r="AM2304" s="123"/>
      <c r="AN2304" s="123"/>
      <c r="AO2304" s="123"/>
      <c r="AP2304" s="167"/>
    </row>
    <row r="2305" spans="16:42">
      <c r="P2305" s="123"/>
      <c r="Q2305" s="124"/>
      <c r="R2305" s="123"/>
      <c r="S2305" s="123"/>
      <c r="T2305" s="123"/>
      <c r="U2305" s="123"/>
      <c r="V2305" s="123"/>
      <c r="W2305" s="123"/>
      <c r="X2305" s="123"/>
      <c r="Y2305" s="125"/>
      <c r="Z2305" s="125"/>
      <c r="AA2305" s="123"/>
      <c r="AB2305" s="123"/>
      <c r="AC2305" s="123"/>
      <c r="AD2305" s="123"/>
      <c r="AE2305" s="123"/>
      <c r="AF2305" s="123"/>
      <c r="AG2305" s="123"/>
      <c r="AH2305" s="123"/>
      <c r="AI2305" s="123"/>
      <c r="AJ2305" s="123"/>
      <c r="AK2305" s="123"/>
      <c r="AL2305" s="123"/>
      <c r="AM2305" s="123"/>
      <c r="AN2305" s="123"/>
      <c r="AO2305" s="123"/>
      <c r="AP2305" s="167"/>
    </row>
    <row r="2306" spans="16:42">
      <c r="P2306" s="123"/>
      <c r="Q2306" s="124"/>
      <c r="R2306" s="123"/>
      <c r="S2306" s="123"/>
      <c r="T2306" s="123"/>
      <c r="U2306" s="123"/>
      <c r="V2306" s="123"/>
      <c r="W2306" s="123"/>
      <c r="X2306" s="123"/>
      <c r="Y2306" s="125"/>
      <c r="Z2306" s="125"/>
      <c r="AA2306" s="123"/>
      <c r="AB2306" s="123"/>
      <c r="AC2306" s="123"/>
      <c r="AD2306" s="123"/>
      <c r="AE2306" s="123"/>
      <c r="AF2306" s="123"/>
      <c r="AG2306" s="123"/>
      <c r="AH2306" s="123"/>
      <c r="AI2306" s="123"/>
      <c r="AJ2306" s="123"/>
      <c r="AK2306" s="123"/>
      <c r="AL2306" s="123"/>
      <c r="AM2306" s="123"/>
      <c r="AN2306" s="123"/>
      <c r="AO2306" s="123"/>
      <c r="AP2306" s="167"/>
    </row>
    <row r="2307" spans="16:42">
      <c r="P2307" s="123"/>
      <c r="Q2307" s="124"/>
      <c r="R2307" s="123"/>
      <c r="S2307" s="123"/>
      <c r="T2307" s="123"/>
      <c r="U2307" s="123"/>
      <c r="V2307" s="123"/>
      <c r="W2307" s="123"/>
      <c r="X2307" s="123"/>
      <c r="Y2307" s="125"/>
      <c r="Z2307" s="125"/>
      <c r="AA2307" s="123"/>
      <c r="AB2307" s="123"/>
      <c r="AC2307" s="123"/>
      <c r="AD2307" s="123"/>
      <c r="AE2307" s="123"/>
      <c r="AF2307" s="123"/>
      <c r="AG2307" s="123"/>
      <c r="AH2307" s="123"/>
      <c r="AI2307" s="123"/>
      <c r="AJ2307" s="123"/>
      <c r="AK2307" s="123"/>
      <c r="AL2307" s="123"/>
      <c r="AM2307" s="123"/>
      <c r="AN2307" s="123"/>
      <c r="AO2307" s="123"/>
      <c r="AP2307" s="167"/>
    </row>
    <row r="2308" spans="16:42">
      <c r="P2308" s="123"/>
      <c r="Q2308" s="124"/>
      <c r="R2308" s="123"/>
      <c r="S2308" s="123"/>
      <c r="T2308" s="123"/>
      <c r="U2308" s="123"/>
      <c r="V2308" s="123"/>
      <c r="W2308" s="123"/>
      <c r="X2308" s="123"/>
      <c r="Y2308" s="125"/>
      <c r="Z2308" s="125"/>
      <c r="AA2308" s="123"/>
      <c r="AB2308" s="123"/>
      <c r="AC2308" s="123"/>
      <c r="AD2308" s="123"/>
      <c r="AE2308" s="123"/>
      <c r="AF2308" s="123"/>
      <c r="AG2308" s="123"/>
      <c r="AH2308" s="123"/>
      <c r="AI2308" s="123"/>
      <c r="AJ2308" s="123"/>
      <c r="AK2308" s="123"/>
      <c r="AL2308" s="123"/>
      <c r="AM2308" s="123"/>
      <c r="AN2308" s="123"/>
      <c r="AO2308" s="123"/>
      <c r="AP2308" s="167"/>
    </row>
    <row r="2309" spans="16:42">
      <c r="P2309" s="123"/>
      <c r="Q2309" s="124"/>
      <c r="R2309" s="123"/>
      <c r="S2309" s="123"/>
      <c r="T2309" s="123"/>
      <c r="U2309" s="123"/>
      <c r="V2309" s="123"/>
      <c r="W2309" s="123"/>
      <c r="X2309" s="123"/>
      <c r="Y2309" s="125"/>
      <c r="Z2309" s="125"/>
      <c r="AA2309" s="123"/>
      <c r="AB2309" s="123"/>
      <c r="AC2309" s="123"/>
      <c r="AD2309" s="123"/>
      <c r="AE2309" s="123"/>
      <c r="AF2309" s="123"/>
      <c r="AG2309" s="123"/>
      <c r="AH2309" s="123"/>
      <c r="AI2309" s="123"/>
      <c r="AJ2309" s="123"/>
      <c r="AK2309" s="123"/>
      <c r="AL2309" s="123"/>
      <c r="AM2309" s="123"/>
      <c r="AN2309" s="123"/>
      <c r="AO2309" s="123"/>
      <c r="AP2309" s="167"/>
    </row>
    <row r="2310" spans="16:42">
      <c r="P2310" s="123"/>
      <c r="Q2310" s="124"/>
      <c r="R2310" s="123"/>
      <c r="S2310" s="123"/>
      <c r="T2310" s="123"/>
      <c r="U2310" s="123"/>
      <c r="V2310" s="123"/>
      <c r="W2310" s="123"/>
      <c r="X2310" s="123"/>
      <c r="Y2310" s="125"/>
      <c r="Z2310" s="125"/>
      <c r="AA2310" s="123"/>
      <c r="AB2310" s="123"/>
      <c r="AC2310" s="123"/>
      <c r="AD2310" s="123"/>
      <c r="AE2310" s="123"/>
      <c r="AF2310" s="123"/>
      <c r="AG2310" s="123"/>
      <c r="AH2310" s="123"/>
      <c r="AI2310" s="123"/>
      <c r="AJ2310" s="123"/>
      <c r="AK2310" s="123"/>
      <c r="AL2310" s="123"/>
      <c r="AM2310" s="123"/>
      <c r="AN2310" s="123"/>
      <c r="AO2310" s="123"/>
      <c r="AP2310" s="167"/>
    </row>
    <row r="2311" spans="16:42">
      <c r="P2311" s="123"/>
      <c r="Q2311" s="124"/>
      <c r="R2311" s="123"/>
      <c r="S2311" s="123"/>
      <c r="T2311" s="123"/>
      <c r="U2311" s="123"/>
      <c r="V2311" s="123"/>
      <c r="W2311" s="123"/>
      <c r="X2311" s="123"/>
      <c r="Y2311" s="125"/>
      <c r="Z2311" s="125"/>
      <c r="AA2311" s="123"/>
      <c r="AB2311" s="123"/>
      <c r="AC2311" s="123"/>
      <c r="AD2311" s="123"/>
      <c r="AE2311" s="123"/>
      <c r="AF2311" s="123"/>
      <c r="AG2311" s="123"/>
      <c r="AH2311" s="123"/>
      <c r="AI2311" s="123"/>
      <c r="AJ2311" s="123"/>
      <c r="AK2311" s="123"/>
      <c r="AL2311" s="123"/>
      <c r="AM2311" s="123"/>
      <c r="AN2311" s="123"/>
      <c r="AO2311" s="123"/>
      <c r="AP2311" s="167"/>
    </row>
    <row r="2312" spans="16:42">
      <c r="P2312" s="123"/>
      <c r="Q2312" s="124"/>
      <c r="R2312" s="123"/>
      <c r="S2312" s="123"/>
      <c r="T2312" s="123"/>
      <c r="U2312" s="123"/>
      <c r="V2312" s="123"/>
      <c r="W2312" s="123"/>
      <c r="X2312" s="123"/>
      <c r="Y2312" s="125"/>
      <c r="Z2312" s="125"/>
      <c r="AA2312" s="123"/>
      <c r="AB2312" s="123"/>
      <c r="AC2312" s="123"/>
      <c r="AD2312" s="123"/>
      <c r="AE2312" s="123"/>
      <c r="AF2312" s="123"/>
      <c r="AG2312" s="123"/>
      <c r="AH2312" s="123"/>
      <c r="AI2312" s="123"/>
      <c r="AJ2312" s="123"/>
      <c r="AK2312" s="123"/>
      <c r="AL2312" s="123"/>
      <c r="AM2312" s="123"/>
      <c r="AN2312" s="123"/>
      <c r="AO2312" s="123"/>
      <c r="AP2312" s="167"/>
    </row>
    <row r="2313" spans="16:42">
      <c r="P2313" s="123"/>
      <c r="Q2313" s="124"/>
      <c r="R2313" s="123"/>
      <c r="S2313" s="123"/>
      <c r="T2313" s="123"/>
      <c r="U2313" s="123"/>
      <c r="V2313" s="123"/>
      <c r="W2313" s="123"/>
      <c r="X2313" s="123"/>
      <c r="Y2313" s="125"/>
      <c r="Z2313" s="125"/>
      <c r="AA2313" s="123"/>
      <c r="AB2313" s="123"/>
      <c r="AC2313" s="123"/>
      <c r="AD2313" s="123"/>
      <c r="AE2313" s="123"/>
      <c r="AF2313" s="123"/>
      <c r="AG2313" s="123"/>
      <c r="AH2313" s="123"/>
      <c r="AI2313" s="123"/>
      <c r="AJ2313" s="123"/>
      <c r="AK2313" s="123"/>
      <c r="AL2313" s="123"/>
      <c r="AM2313" s="123"/>
      <c r="AN2313" s="123"/>
      <c r="AO2313" s="123"/>
      <c r="AP2313" s="167"/>
    </row>
    <row r="2314" spans="16:42">
      <c r="P2314" s="123"/>
      <c r="Q2314" s="124"/>
      <c r="R2314" s="123"/>
      <c r="S2314" s="123"/>
      <c r="T2314" s="123"/>
      <c r="U2314" s="123"/>
      <c r="V2314" s="123"/>
      <c r="W2314" s="123"/>
      <c r="X2314" s="123"/>
      <c r="Y2314" s="125"/>
      <c r="Z2314" s="125"/>
      <c r="AA2314" s="123"/>
      <c r="AB2314" s="123"/>
      <c r="AC2314" s="123"/>
      <c r="AD2314" s="123"/>
      <c r="AE2314" s="123"/>
      <c r="AF2314" s="123"/>
      <c r="AG2314" s="123"/>
      <c r="AH2314" s="123"/>
      <c r="AI2314" s="123"/>
      <c r="AJ2314" s="123"/>
      <c r="AK2314" s="123"/>
      <c r="AL2314" s="123"/>
      <c r="AM2314" s="123"/>
      <c r="AN2314" s="123"/>
      <c r="AO2314" s="123"/>
      <c r="AP2314" s="167"/>
    </row>
    <row r="2315" spans="16:42">
      <c r="P2315" s="123"/>
      <c r="Q2315" s="124"/>
      <c r="R2315" s="123"/>
      <c r="S2315" s="123"/>
      <c r="T2315" s="123"/>
      <c r="U2315" s="123"/>
      <c r="V2315" s="123"/>
      <c r="W2315" s="123"/>
      <c r="X2315" s="123"/>
      <c r="Y2315" s="125"/>
      <c r="Z2315" s="125"/>
      <c r="AA2315" s="123"/>
      <c r="AB2315" s="123"/>
      <c r="AC2315" s="123"/>
      <c r="AD2315" s="123"/>
      <c r="AE2315" s="123"/>
      <c r="AF2315" s="123"/>
      <c r="AG2315" s="123"/>
      <c r="AH2315" s="123"/>
      <c r="AI2315" s="123"/>
      <c r="AJ2315" s="123"/>
      <c r="AK2315" s="123"/>
      <c r="AL2315" s="123"/>
      <c r="AM2315" s="123"/>
      <c r="AN2315" s="123"/>
      <c r="AO2315" s="123"/>
      <c r="AP2315" s="167"/>
    </row>
    <row r="2316" spans="16:42">
      <c r="P2316" s="123"/>
      <c r="Q2316" s="124"/>
      <c r="R2316" s="123"/>
      <c r="S2316" s="123"/>
      <c r="T2316" s="123"/>
      <c r="U2316" s="123"/>
      <c r="V2316" s="123"/>
      <c r="W2316" s="123"/>
      <c r="X2316" s="123"/>
      <c r="Y2316" s="125"/>
      <c r="Z2316" s="125"/>
      <c r="AA2316" s="123"/>
      <c r="AB2316" s="123"/>
      <c r="AC2316" s="123"/>
      <c r="AD2316" s="123"/>
      <c r="AE2316" s="123"/>
      <c r="AF2316" s="123"/>
      <c r="AG2316" s="123"/>
      <c r="AH2316" s="123"/>
      <c r="AI2316" s="123"/>
      <c r="AJ2316" s="123"/>
      <c r="AK2316" s="123"/>
      <c r="AL2316" s="123"/>
      <c r="AM2316" s="123"/>
      <c r="AN2316" s="123"/>
      <c r="AO2316" s="123"/>
      <c r="AP2316" s="167"/>
    </row>
    <row r="2317" spans="16:42">
      <c r="P2317" s="123"/>
      <c r="Q2317" s="124"/>
      <c r="R2317" s="123"/>
      <c r="S2317" s="123"/>
      <c r="T2317" s="123"/>
      <c r="U2317" s="123"/>
      <c r="V2317" s="123"/>
      <c r="W2317" s="123"/>
      <c r="X2317" s="123"/>
      <c r="Y2317" s="125"/>
      <c r="Z2317" s="125"/>
      <c r="AA2317" s="123"/>
      <c r="AB2317" s="123"/>
      <c r="AC2317" s="123"/>
      <c r="AD2317" s="123"/>
      <c r="AE2317" s="123"/>
      <c r="AF2317" s="123"/>
      <c r="AG2317" s="123"/>
      <c r="AH2317" s="123"/>
      <c r="AI2317" s="123"/>
      <c r="AJ2317" s="123"/>
      <c r="AK2317" s="123"/>
      <c r="AL2317" s="123"/>
      <c r="AM2317" s="123"/>
      <c r="AN2317" s="123"/>
      <c r="AO2317" s="123"/>
      <c r="AP2317" s="167"/>
    </row>
    <row r="2318" spans="16:42">
      <c r="P2318" s="123"/>
      <c r="Q2318" s="124"/>
      <c r="R2318" s="123"/>
      <c r="S2318" s="123"/>
      <c r="T2318" s="123"/>
      <c r="U2318" s="123"/>
      <c r="V2318" s="123"/>
      <c r="W2318" s="123"/>
      <c r="X2318" s="123"/>
      <c r="Y2318" s="125"/>
      <c r="Z2318" s="125"/>
      <c r="AA2318" s="123"/>
      <c r="AB2318" s="123"/>
      <c r="AC2318" s="123"/>
      <c r="AD2318" s="123"/>
      <c r="AE2318" s="123"/>
      <c r="AF2318" s="123"/>
      <c r="AG2318" s="123"/>
      <c r="AH2318" s="123"/>
      <c r="AI2318" s="123"/>
      <c r="AJ2318" s="123"/>
      <c r="AK2318" s="123"/>
      <c r="AL2318" s="123"/>
      <c r="AM2318" s="123"/>
      <c r="AN2318" s="123"/>
      <c r="AO2318" s="123"/>
      <c r="AP2318" s="167"/>
    </row>
    <row r="2319" spans="16:42">
      <c r="P2319" s="123"/>
      <c r="Q2319" s="124"/>
      <c r="R2319" s="123"/>
      <c r="S2319" s="123"/>
      <c r="T2319" s="123"/>
      <c r="U2319" s="123"/>
      <c r="V2319" s="123"/>
      <c r="W2319" s="123"/>
      <c r="X2319" s="123"/>
      <c r="Y2319" s="125"/>
      <c r="Z2319" s="125"/>
      <c r="AA2319" s="123"/>
      <c r="AB2319" s="123"/>
      <c r="AC2319" s="123"/>
      <c r="AD2319" s="123"/>
      <c r="AE2319" s="123"/>
      <c r="AF2319" s="123"/>
      <c r="AG2319" s="123"/>
      <c r="AH2319" s="123"/>
      <c r="AI2319" s="123"/>
      <c r="AJ2319" s="123"/>
      <c r="AK2319" s="123"/>
      <c r="AL2319" s="123"/>
      <c r="AM2319" s="123"/>
      <c r="AN2319" s="123"/>
      <c r="AO2319" s="123"/>
      <c r="AP2319" s="167"/>
    </row>
    <row r="2320" spans="16:42">
      <c r="P2320" s="123"/>
      <c r="Q2320" s="124"/>
      <c r="R2320" s="123"/>
      <c r="S2320" s="123"/>
      <c r="T2320" s="123"/>
      <c r="U2320" s="123"/>
      <c r="V2320" s="123"/>
      <c r="W2320" s="123"/>
      <c r="X2320" s="123"/>
      <c r="Y2320" s="125"/>
      <c r="Z2320" s="125"/>
      <c r="AA2320" s="123"/>
      <c r="AB2320" s="123"/>
      <c r="AC2320" s="123"/>
      <c r="AD2320" s="123"/>
      <c r="AE2320" s="123"/>
      <c r="AF2320" s="123"/>
      <c r="AG2320" s="123"/>
      <c r="AH2320" s="123"/>
      <c r="AI2320" s="123"/>
      <c r="AJ2320" s="123"/>
      <c r="AK2320" s="123"/>
      <c r="AL2320" s="123"/>
      <c r="AM2320" s="123"/>
      <c r="AN2320" s="123"/>
      <c r="AO2320" s="123"/>
      <c r="AP2320" s="167"/>
    </row>
    <row r="2321" spans="16:42">
      <c r="P2321" s="123"/>
      <c r="Q2321" s="124"/>
      <c r="R2321" s="123"/>
      <c r="S2321" s="123"/>
      <c r="T2321" s="123"/>
      <c r="U2321" s="123"/>
      <c r="V2321" s="123"/>
      <c r="W2321" s="123"/>
      <c r="X2321" s="123"/>
      <c r="Y2321" s="125"/>
      <c r="Z2321" s="125"/>
      <c r="AA2321" s="123"/>
      <c r="AB2321" s="123"/>
      <c r="AC2321" s="123"/>
      <c r="AD2321" s="123"/>
      <c r="AE2321" s="123"/>
      <c r="AF2321" s="123"/>
      <c r="AG2321" s="123"/>
      <c r="AH2321" s="123"/>
      <c r="AI2321" s="123"/>
      <c r="AJ2321" s="123"/>
      <c r="AK2321" s="123"/>
      <c r="AL2321" s="123"/>
      <c r="AM2321" s="123"/>
      <c r="AN2321" s="123"/>
      <c r="AO2321" s="123"/>
      <c r="AP2321" s="167"/>
    </row>
    <row r="2322" spans="16:42">
      <c r="P2322" s="123"/>
      <c r="Q2322" s="124"/>
      <c r="R2322" s="123"/>
      <c r="S2322" s="123"/>
      <c r="T2322" s="123"/>
      <c r="U2322" s="123"/>
      <c r="V2322" s="123"/>
      <c r="W2322" s="123"/>
      <c r="X2322" s="123"/>
      <c r="Y2322" s="125"/>
      <c r="Z2322" s="125"/>
      <c r="AA2322" s="123"/>
      <c r="AB2322" s="123"/>
      <c r="AC2322" s="123"/>
      <c r="AD2322" s="123"/>
      <c r="AE2322" s="123"/>
      <c r="AF2322" s="123"/>
      <c r="AG2322" s="123"/>
      <c r="AH2322" s="123"/>
      <c r="AI2322" s="123"/>
      <c r="AJ2322" s="123"/>
      <c r="AK2322" s="123"/>
      <c r="AL2322" s="123"/>
      <c r="AM2322" s="123"/>
      <c r="AN2322" s="123"/>
      <c r="AO2322" s="123"/>
      <c r="AP2322" s="167"/>
    </row>
    <row r="2323" spans="16:42">
      <c r="P2323" s="123"/>
      <c r="Q2323" s="124"/>
      <c r="R2323" s="123"/>
      <c r="S2323" s="123"/>
      <c r="T2323" s="123"/>
      <c r="U2323" s="123"/>
      <c r="V2323" s="123"/>
      <c r="W2323" s="123"/>
      <c r="X2323" s="123"/>
      <c r="Y2323" s="125"/>
      <c r="Z2323" s="125"/>
      <c r="AA2323" s="123"/>
      <c r="AB2323" s="123"/>
      <c r="AC2323" s="123"/>
      <c r="AD2323" s="123"/>
      <c r="AE2323" s="123"/>
      <c r="AF2323" s="123"/>
      <c r="AG2323" s="123"/>
      <c r="AH2323" s="123"/>
      <c r="AI2323" s="123"/>
      <c r="AJ2323" s="123"/>
      <c r="AK2323" s="123"/>
      <c r="AL2323" s="123"/>
      <c r="AM2323" s="123"/>
      <c r="AN2323" s="123"/>
      <c r="AO2323" s="123"/>
      <c r="AP2323" s="167"/>
    </row>
    <row r="2324" spans="16:42">
      <c r="P2324" s="123"/>
      <c r="Q2324" s="124"/>
      <c r="R2324" s="123"/>
      <c r="S2324" s="123"/>
      <c r="T2324" s="123"/>
      <c r="U2324" s="123"/>
      <c r="V2324" s="123"/>
      <c r="W2324" s="123"/>
      <c r="X2324" s="123"/>
      <c r="Y2324" s="125"/>
      <c r="Z2324" s="125"/>
      <c r="AA2324" s="123"/>
      <c r="AB2324" s="123"/>
      <c r="AC2324" s="123"/>
      <c r="AD2324" s="123"/>
      <c r="AE2324" s="123"/>
      <c r="AF2324" s="123"/>
      <c r="AG2324" s="123"/>
      <c r="AH2324" s="123"/>
      <c r="AI2324" s="123"/>
      <c r="AJ2324" s="123"/>
      <c r="AK2324" s="123"/>
      <c r="AL2324" s="123"/>
      <c r="AM2324" s="123"/>
      <c r="AN2324" s="123"/>
      <c r="AO2324" s="123"/>
      <c r="AP2324" s="167"/>
    </row>
    <row r="2325" spans="16:42">
      <c r="P2325" s="123"/>
      <c r="Q2325" s="124"/>
      <c r="R2325" s="123"/>
      <c r="S2325" s="123"/>
      <c r="T2325" s="123"/>
      <c r="U2325" s="123"/>
      <c r="V2325" s="123"/>
      <c r="W2325" s="123"/>
      <c r="X2325" s="123"/>
      <c r="Y2325" s="125"/>
      <c r="Z2325" s="125"/>
      <c r="AA2325" s="123"/>
      <c r="AB2325" s="123"/>
      <c r="AC2325" s="123"/>
      <c r="AD2325" s="123"/>
      <c r="AE2325" s="123"/>
      <c r="AF2325" s="123"/>
      <c r="AG2325" s="123"/>
      <c r="AH2325" s="123"/>
      <c r="AI2325" s="123"/>
      <c r="AJ2325" s="123"/>
      <c r="AK2325" s="123"/>
      <c r="AL2325" s="123"/>
      <c r="AM2325" s="123"/>
      <c r="AN2325" s="123"/>
      <c r="AO2325" s="123"/>
      <c r="AP2325" s="167"/>
    </row>
    <row r="2326" spans="16:42">
      <c r="P2326" s="123"/>
      <c r="Q2326" s="124"/>
      <c r="R2326" s="123"/>
      <c r="S2326" s="123"/>
      <c r="T2326" s="123"/>
      <c r="U2326" s="123"/>
      <c r="V2326" s="123"/>
      <c r="W2326" s="123"/>
      <c r="X2326" s="123"/>
      <c r="Y2326" s="125"/>
      <c r="Z2326" s="125"/>
      <c r="AA2326" s="123"/>
      <c r="AB2326" s="123"/>
      <c r="AC2326" s="123"/>
      <c r="AD2326" s="123"/>
      <c r="AE2326" s="123"/>
      <c r="AF2326" s="123"/>
      <c r="AG2326" s="123"/>
      <c r="AH2326" s="123"/>
      <c r="AI2326" s="123"/>
      <c r="AJ2326" s="123"/>
      <c r="AK2326" s="123"/>
      <c r="AL2326" s="123"/>
      <c r="AM2326" s="123"/>
      <c r="AN2326" s="123"/>
      <c r="AO2326" s="123"/>
      <c r="AP2326" s="167"/>
    </row>
    <row r="2327" spans="16:42">
      <c r="P2327" s="123"/>
      <c r="Q2327" s="124"/>
      <c r="R2327" s="123"/>
      <c r="S2327" s="123"/>
      <c r="T2327" s="123"/>
      <c r="U2327" s="123"/>
      <c r="V2327" s="123"/>
      <c r="W2327" s="123"/>
      <c r="X2327" s="123"/>
      <c r="Y2327" s="125"/>
      <c r="Z2327" s="125"/>
      <c r="AA2327" s="123"/>
      <c r="AB2327" s="123"/>
      <c r="AC2327" s="123"/>
      <c r="AD2327" s="123"/>
      <c r="AE2327" s="123"/>
      <c r="AF2327" s="123"/>
      <c r="AG2327" s="123"/>
      <c r="AH2327" s="123"/>
      <c r="AI2327" s="123"/>
      <c r="AJ2327" s="123"/>
      <c r="AK2327" s="123"/>
      <c r="AL2327" s="123"/>
      <c r="AM2327" s="123"/>
      <c r="AN2327" s="123"/>
      <c r="AO2327" s="123"/>
      <c r="AP2327" s="167"/>
    </row>
    <row r="2328" spans="16:42">
      <c r="P2328" s="123"/>
      <c r="Q2328" s="124"/>
      <c r="R2328" s="123"/>
      <c r="S2328" s="123"/>
      <c r="T2328" s="123"/>
      <c r="U2328" s="123"/>
      <c r="V2328" s="123"/>
      <c r="W2328" s="123"/>
      <c r="X2328" s="123"/>
      <c r="Y2328" s="125"/>
      <c r="Z2328" s="125"/>
      <c r="AA2328" s="123"/>
      <c r="AB2328" s="123"/>
      <c r="AC2328" s="123"/>
      <c r="AD2328" s="123"/>
      <c r="AE2328" s="123"/>
      <c r="AF2328" s="123"/>
      <c r="AG2328" s="123"/>
      <c r="AH2328" s="123"/>
      <c r="AI2328" s="123"/>
      <c r="AJ2328" s="123"/>
      <c r="AK2328" s="123"/>
      <c r="AL2328" s="123"/>
      <c r="AM2328" s="123"/>
      <c r="AN2328" s="123"/>
      <c r="AO2328" s="123"/>
      <c r="AP2328" s="167"/>
    </row>
    <row r="2329" spans="16:42">
      <c r="P2329" s="123"/>
      <c r="Q2329" s="124"/>
      <c r="R2329" s="123"/>
      <c r="S2329" s="123"/>
      <c r="T2329" s="123"/>
      <c r="U2329" s="123"/>
      <c r="V2329" s="123"/>
      <c r="W2329" s="123"/>
      <c r="X2329" s="123"/>
      <c r="Y2329" s="125"/>
      <c r="Z2329" s="125"/>
      <c r="AA2329" s="123"/>
      <c r="AB2329" s="123"/>
      <c r="AC2329" s="123"/>
      <c r="AD2329" s="123"/>
      <c r="AE2329" s="123"/>
      <c r="AF2329" s="123"/>
      <c r="AG2329" s="123"/>
      <c r="AH2329" s="123"/>
      <c r="AI2329" s="123"/>
      <c r="AJ2329" s="123"/>
      <c r="AK2329" s="123"/>
      <c r="AL2329" s="123"/>
      <c r="AM2329" s="123"/>
      <c r="AN2329" s="123"/>
      <c r="AO2329" s="123"/>
      <c r="AP2329" s="167"/>
    </row>
    <row r="2330" spans="16:42">
      <c r="P2330" s="123"/>
      <c r="Q2330" s="124"/>
      <c r="R2330" s="123"/>
      <c r="S2330" s="123"/>
      <c r="T2330" s="123"/>
      <c r="U2330" s="123"/>
      <c r="V2330" s="123"/>
      <c r="W2330" s="123"/>
      <c r="X2330" s="123"/>
      <c r="Y2330" s="125"/>
      <c r="Z2330" s="125"/>
      <c r="AA2330" s="123"/>
      <c r="AB2330" s="123"/>
      <c r="AC2330" s="123"/>
      <c r="AD2330" s="123"/>
      <c r="AE2330" s="123"/>
      <c r="AF2330" s="123"/>
      <c r="AG2330" s="123"/>
      <c r="AH2330" s="123"/>
      <c r="AI2330" s="123"/>
      <c r="AJ2330" s="123"/>
      <c r="AK2330" s="123"/>
      <c r="AL2330" s="123"/>
      <c r="AM2330" s="123"/>
      <c r="AN2330" s="123"/>
      <c r="AO2330" s="123"/>
      <c r="AP2330" s="167"/>
    </row>
    <row r="2331" spans="16:42">
      <c r="P2331" s="123"/>
      <c r="Q2331" s="124"/>
      <c r="R2331" s="123"/>
      <c r="S2331" s="123"/>
      <c r="T2331" s="123"/>
      <c r="U2331" s="123"/>
      <c r="V2331" s="123"/>
      <c r="W2331" s="123"/>
      <c r="X2331" s="123"/>
      <c r="Y2331" s="125"/>
      <c r="Z2331" s="125"/>
      <c r="AA2331" s="123"/>
      <c r="AB2331" s="123"/>
      <c r="AC2331" s="123"/>
      <c r="AD2331" s="123"/>
      <c r="AE2331" s="123"/>
      <c r="AF2331" s="123"/>
      <c r="AG2331" s="123"/>
      <c r="AH2331" s="123"/>
      <c r="AI2331" s="123"/>
      <c r="AJ2331" s="123"/>
      <c r="AK2331" s="123"/>
      <c r="AL2331" s="123"/>
      <c r="AM2331" s="123"/>
      <c r="AN2331" s="123"/>
      <c r="AO2331" s="123"/>
      <c r="AP2331" s="167"/>
    </row>
    <row r="2332" spans="16:42">
      <c r="P2332" s="123"/>
      <c r="Q2332" s="124"/>
      <c r="R2332" s="123"/>
      <c r="S2332" s="123"/>
      <c r="T2332" s="123"/>
      <c r="U2332" s="123"/>
      <c r="V2332" s="123"/>
      <c r="W2332" s="123"/>
      <c r="X2332" s="123"/>
      <c r="Y2332" s="125"/>
      <c r="Z2332" s="125"/>
      <c r="AA2332" s="123"/>
      <c r="AB2332" s="123"/>
      <c r="AC2332" s="123"/>
      <c r="AD2332" s="123"/>
      <c r="AE2332" s="123"/>
      <c r="AF2332" s="123"/>
      <c r="AG2332" s="123"/>
      <c r="AH2332" s="123"/>
      <c r="AI2332" s="123"/>
      <c r="AJ2332" s="123"/>
      <c r="AK2332" s="123"/>
      <c r="AL2332" s="123"/>
      <c r="AM2332" s="123"/>
      <c r="AN2332" s="123"/>
      <c r="AO2332" s="123"/>
      <c r="AP2332" s="167"/>
    </row>
    <row r="2333" spans="16:42">
      <c r="P2333" s="123"/>
      <c r="Q2333" s="124"/>
      <c r="R2333" s="123"/>
      <c r="S2333" s="123"/>
      <c r="T2333" s="123"/>
      <c r="U2333" s="123"/>
      <c r="V2333" s="123"/>
      <c r="W2333" s="123"/>
      <c r="X2333" s="123"/>
      <c r="Y2333" s="125"/>
      <c r="Z2333" s="125"/>
      <c r="AA2333" s="123"/>
      <c r="AB2333" s="123"/>
      <c r="AC2333" s="123"/>
      <c r="AD2333" s="123"/>
      <c r="AE2333" s="123"/>
      <c r="AF2333" s="123"/>
      <c r="AG2333" s="123"/>
      <c r="AH2333" s="123"/>
      <c r="AI2333" s="123"/>
      <c r="AJ2333" s="123"/>
      <c r="AK2333" s="123"/>
      <c r="AL2333" s="123"/>
      <c r="AM2333" s="123"/>
      <c r="AN2333" s="123"/>
      <c r="AO2333" s="123"/>
      <c r="AP2333" s="167"/>
    </row>
    <row r="2334" spans="16:42">
      <c r="P2334" s="123"/>
      <c r="Q2334" s="124"/>
      <c r="R2334" s="123"/>
      <c r="S2334" s="123"/>
      <c r="T2334" s="123"/>
      <c r="U2334" s="123"/>
      <c r="V2334" s="123"/>
      <c r="W2334" s="123"/>
      <c r="X2334" s="123"/>
      <c r="Y2334" s="125"/>
      <c r="Z2334" s="125"/>
      <c r="AA2334" s="123"/>
      <c r="AB2334" s="123"/>
      <c r="AC2334" s="123"/>
      <c r="AD2334" s="123"/>
      <c r="AE2334" s="123"/>
      <c r="AF2334" s="123"/>
      <c r="AG2334" s="123"/>
      <c r="AH2334" s="123"/>
      <c r="AI2334" s="123"/>
      <c r="AJ2334" s="123"/>
      <c r="AK2334" s="123"/>
      <c r="AL2334" s="123"/>
      <c r="AM2334" s="123"/>
      <c r="AN2334" s="123"/>
      <c r="AO2334" s="123"/>
      <c r="AP2334" s="167"/>
    </row>
    <row r="2335" spans="16:42">
      <c r="P2335" s="123"/>
      <c r="Q2335" s="124"/>
      <c r="R2335" s="123"/>
      <c r="S2335" s="123"/>
      <c r="T2335" s="123"/>
      <c r="U2335" s="123"/>
      <c r="V2335" s="123"/>
      <c r="W2335" s="123"/>
      <c r="X2335" s="123"/>
      <c r="Y2335" s="125"/>
      <c r="Z2335" s="125"/>
      <c r="AA2335" s="123"/>
      <c r="AB2335" s="123"/>
      <c r="AC2335" s="123"/>
      <c r="AD2335" s="123"/>
      <c r="AE2335" s="123"/>
      <c r="AF2335" s="123"/>
      <c r="AG2335" s="123"/>
      <c r="AH2335" s="123"/>
      <c r="AI2335" s="123"/>
      <c r="AJ2335" s="123"/>
      <c r="AK2335" s="123"/>
      <c r="AL2335" s="123"/>
      <c r="AM2335" s="123"/>
      <c r="AN2335" s="123"/>
      <c r="AO2335" s="123"/>
      <c r="AP2335" s="167"/>
    </row>
    <row r="2336" spans="16:42">
      <c r="P2336" s="123"/>
      <c r="Q2336" s="124"/>
      <c r="R2336" s="123"/>
      <c r="S2336" s="123"/>
      <c r="T2336" s="123"/>
      <c r="U2336" s="123"/>
      <c r="V2336" s="123"/>
      <c r="W2336" s="123"/>
      <c r="X2336" s="123"/>
      <c r="Y2336" s="125"/>
      <c r="Z2336" s="125"/>
      <c r="AA2336" s="123"/>
      <c r="AB2336" s="123"/>
      <c r="AC2336" s="123"/>
      <c r="AD2336" s="123"/>
      <c r="AE2336" s="123"/>
      <c r="AF2336" s="123"/>
      <c r="AG2336" s="123"/>
      <c r="AH2336" s="123"/>
      <c r="AI2336" s="123"/>
      <c r="AJ2336" s="123"/>
      <c r="AK2336" s="123"/>
      <c r="AL2336" s="123"/>
      <c r="AM2336" s="123"/>
      <c r="AN2336" s="123"/>
      <c r="AO2336" s="123"/>
      <c r="AP2336" s="167"/>
    </row>
    <row r="2337" spans="16:42">
      <c r="P2337" s="123"/>
      <c r="Q2337" s="124"/>
      <c r="R2337" s="123"/>
      <c r="S2337" s="123"/>
      <c r="T2337" s="123"/>
      <c r="U2337" s="123"/>
      <c r="V2337" s="123"/>
      <c r="W2337" s="123"/>
      <c r="X2337" s="123"/>
      <c r="Y2337" s="125"/>
      <c r="Z2337" s="125"/>
      <c r="AA2337" s="123"/>
      <c r="AB2337" s="123"/>
      <c r="AC2337" s="123"/>
      <c r="AD2337" s="123"/>
      <c r="AE2337" s="123"/>
      <c r="AF2337" s="123"/>
      <c r="AG2337" s="123"/>
      <c r="AH2337" s="123"/>
      <c r="AI2337" s="123"/>
      <c r="AJ2337" s="123"/>
      <c r="AK2337" s="123"/>
      <c r="AL2337" s="123"/>
      <c r="AM2337" s="123"/>
      <c r="AN2337" s="123"/>
      <c r="AO2337" s="123"/>
      <c r="AP2337" s="167"/>
    </row>
    <row r="2338" spans="16:42">
      <c r="P2338" s="123"/>
      <c r="Q2338" s="124"/>
      <c r="R2338" s="123"/>
      <c r="S2338" s="123"/>
      <c r="T2338" s="123"/>
      <c r="U2338" s="123"/>
      <c r="V2338" s="123"/>
      <c r="W2338" s="123"/>
      <c r="X2338" s="123"/>
      <c r="Y2338" s="125"/>
      <c r="Z2338" s="125"/>
      <c r="AA2338" s="123"/>
      <c r="AB2338" s="123"/>
      <c r="AC2338" s="123"/>
      <c r="AD2338" s="123"/>
      <c r="AE2338" s="123"/>
      <c r="AF2338" s="123"/>
      <c r="AG2338" s="123"/>
      <c r="AH2338" s="123"/>
      <c r="AI2338" s="123"/>
      <c r="AJ2338" s="123"/>
      <c r="AK2338" s="123"/>
      <c r="AL2338" s="123"/>
      <c r="AM2338" s="123"/>
      <c r="AN2338" s="123"/>
      <c r="AO2338" s="123"/>
      <c r="AP2338" s="167"/>
    </row>
    <row r="2339" spans="16:42">
      <c r="P2339" s="123"/>
      <c r="Q2339" s="124"/>
      <c r="R2339" s="123"/>
      <c r="S2339" s="123"/>
      <c r="T2339" s="123"/>
      <c r="U2339" s="123"/>
      <c r="V2339" s="123"/>
      <c r="W2339" s="123"/>
      <c r="X2339" s="123"/>
      <c r="Y2339" s="125"/>
      <c r="Z2339" s="125"/>
      <c r="AA2339" s="123"/>
      <c r="AB2339" s="123"/>
      <c r="AC2339" s="123"/>
      <c r="AD2339" s="123"/>
      <c r="AE2339" s="123"/>
      <c r="AF2339" s="123"/>
      <c r="AG2339" s="123"/>
      <c r="AH2339" s="123"/>
      <c r="AI2339" s="123"/>
      <c r="AJ2339" s="123"/>
      <c r="AK2339" s="123"/>
      <c r="AL2339" s="123"/>
      <c r="AM2339" s="123"/>
      <c r="AN2339" s="123"/>
      <c r="AO2339" s="123"/>
      <c r="AP2339" s="167"/>
    </row>
    <row r="2340" spans="16:42">
      <c r="P2340" s="123"/>
      <c r="Q2340" s="124"/>
      <c r="R2340" s="123"/>
      <c r="S2340" s="123"/>
      <c r="T2340" s="123"/>
      <c r="U2340" s="123"/>
      <c r="V2340" s="123"/>
      <c r="W2340" s="123"/>
      <c r="X2340" s="123"/>
      <c r="Y2340" s="125"/>
      <c r="Z2340" s="125"/>
      <c r="AA2340" s="123"/>
      <c r="AB2340" s="123"/>
      <c r="AC2340" s="123"/>
      <c r="AD2340" s="123"/>
      <c r="AE2340" s="123"/>
      <c r="AF2340" s="123"/>
      <c r="AG2340" s="123"/>
      <c r="AH2340" s="123"/>
      <c r="AI2340" s="123"/>
      <c r="AJ2340" s="123"/>
      <c r="AK2340" s="123"/>
      <c r="AL2340" s="123"/>
      <c r="AM2340" s="123"/>
      <c r="AN2340" s="123"/>
      <c r="AO2340" s="123"/>
      <c r="AP2340" s="167"/>
    </row>
    <row r="2341" spans="16:42">
      <c r="P2341" s="123"/>
      <c r="Q2341" s="124"/>
      <c r="R2341" s="123"/>
      <c r="S2341" s="123"/>
      <c r="T2341" s="123"/>
      <c r="U2341" s="123"/>
      <c r="V2341" s="123"/>
      <c r="W2341" s="123"/>
      <c r="X2341" s="123"/>
      <c r="Y2341" s="125"/>
      <c r="Z2341" s="125"/>
      <c r="AA2341" s="123"/>
      <c r="AB2341" s="123"/>
      <c r="AC2341" s="123"/>
      <c r="AD2341" s="123"/>
      <c r="AE2341" s="123"/>
      <c r="AF2341" s="123"/>
      <c r="AG2341" s="123"/>
      <c r="AH2341" s="123"/>
      <c r="AI2341" s="123"/>
      <c r="AJ2341" s="123"/>
      <c r="AK2341" s="123"/>
      <c r="AL2341" s="123"/>
      <c r="AM2341" s="123"/>
      <c r="AN2341" s="123"/>
      <c r="AO2341" s="123"/>
      <c r="AP2341" s="167"/>
    </row>
    <row r="2342" spans="16:42">
      <c r="P2342" s="123"/>
      <c r="Q2342" s="124"/>
      <c r="R2342" s="123"/>
      <c r="S2342" s="123"/>
      <c r="T2342" s="123"/>
      <c r="U2342" s="123"/>
      <c r="V2342" s="123"/>
      <c r="W2342" s="123"/>
      <c r="X2342" s="123"/>
      <c r="Y2342" s="125"/>
      <c r="Z2342" s="125"/>
      <c r="AA2342" s="123"/>
      <c r="AB2342" s="123"/>
      <c r="AC2342" s="123"/>
      <c r="AD2342" s="123"/>
      <c r="AE2342" s="123"/>
      <c r="AF2342" s="123"/>
      <c r="AG2342" s="123"/>
      <c r="AH2342" s="123"/>
      <c r="AI2342" s="123"/>
      <c r="AJ2342" s="123"/>
      <c r="AK2342" s="123"/>
      <c r="AL2342" s="123"/>
      <c r="AM2342" s="123"/>
      <c r="AN2342" s="123"/>
      <c r="AO2342" s="123"/>
      <c r="AP2342" s="167"/>
    </row>
    <row r="2343" spans="16:42">
      <c r="P2343" s="123"/>
      <c r="Q2343" s="124"/>
      <c r="R2343" s="123"/>
      <c r="S2343" s="123"/>
      <c r="T2343" s="123"/>
      <c r="U2343" s="123"/>
      <c r="V2343" s="123"/>
      <c r="W2343" s="123"/>
      <c r="X2343" s="123"/>
      <c r="Y2343" s="125"/>
      <c r="Z2343" s="125"/>
      <c r="AA2343" s="123"/>
      <c r="AB2343" s="123"/>
      <c r="AC2343" s="123"/>
      <c r="AD2343" s="123"/>
      <c r="AE2343" s="123"/>
      <c r="AF2343" s="123"/>
      <c r="AG2343" s="123"/>
      <c r="AH2343" s="123"/>
      <c r="AI2343" s="123"/>
      <c r="AJ2343" s="123"/>
      <c r="AK2343" s="123"/>
      <c r="AL2343" s="123"/>
      <c r="AM2343" s="123"/>
      <c r="AN2343" s="123"/>
      <c r="AO2343" s="123"/>
      <c r="AP2343" s="167"/>
    </row>
    <row r="2344" spans="16:42">
      <c r="P2344" s="123"/>
      <c r="Q2344" s="124"/>
      <c r="R2344" s="123"/>
      <c r="S2344" s="123"/>
      <c r="T2344" s="123"/>
      <c r="U2344" s="123"/>
      <c r="V2344" s="123"/>
      <c r="W2344" s="123"/>
      <c r="X2344" s="123"/>
      <c r="Y2344" s="125"/>
      <c r="Z2344" s="125"/>
      <c r="AA2344" s="123"/>
      <c r="AB2344" s="123"/>
      <c r="AC2344" s="123"/>
      <c r="AD2344" s="123"/>
      <c r="AE2344" s="123"/>
      <c r="AF2344" s="123"/>
      <c r="AG2344" s="123"/>
      <c r="AH2344" s="123"/>
      <c r="AI2344" s="123"/>
      <c r="AJ2344" s="123"/>
      <c r="AK2344" s="123"/>
      <c r="AL2344" s="123"/>
      <c r="AM2344" s="123"/>
      <c r="AN2344" s="123"/>
      <c r="AO2344" s="123"/>
      <c r="AP2344" s="167"/>
    </row>
    <row r="2345" spans="16:42">
      <c r="P2345" s="123"/>
      <c r="Q2345" s="124"/>
      <c r="R2345" s="123"/>
      <c r="S2345" s="123"/>
      <c r="T2345" s="123"/>
      <c r="U2345" s="123"/>
      <c r="V2345" s="123"/>
      <c r="W2345" s="123"/>
      <c r="X2345" s="123"/>
      <c r="Y2345" s="125"/>
      <c r="Z2345" s="125"/>
      <c r="AA2345" s="123"/>
      <c r="AB2345" s="123"/>
      <c r="AC2345" s="123"/>
      <c r="AD2345" s="123"/>
      <c r="AE2345" s="123"/>
      <c r="AF2345" s="123"/>
      <c r="AG2345" s="123"/>
      <c r="AH2345" s="123"/>
      <c r="AI2345" s="123"/>
      <c r="AJ2345" s="123"/>
      <c r="AK2345" s="123"/>
      <c r="AL2345" s="123"/>
      <c r="AM2345" s="123"/>
      <c r="AN2345" s="123"/>
      <c r="AO2345" s="123"/>
      <c r="AP2345" s="167"/>
    </row>
    <row r="2346" spans="16:42">
      <c r="P2346" s="123"/>
      <c r="Q2346" s="124"/>
      <c r="R2346" s="123"/>
      <c r="S2346" s="123"/>
      <c r="T2346" s="123"/>
      <c r="U2346" s="123"/>
      <c r="V2346" s="123"/>
      <c r="W2346" s="123"/>
      <c r="X2346" s="123"/>
      <c r="Y2346" s="125"/>
      <c r="Z2346" s="125"/>
      <c r="AA2346" s="123"/>
      <c r="AB2346" s="123"/>
      <c r="AC2346" s="123"/>
      <c r="AD2346" s="123"/>
      <c r="AE2346" s="123"/>
      <c r="AF2346" s="123"/>
      <c r="AG2346" s="123"/>
      <c r="AH2346" s="123"/>
      <c r="AI2346" s="123"/>
      <c r="AJ2346" s="123"/>
      <c r="AK2346" s="123"/>
      <c r="AL2346" s="123"/>
      <c r="AM2346" s="123"/>
      <c r="AN2346" s="123"/>
      <c r="AO2346" s="123"/>
      <c r="AP2346" s="167"/>
    </row>
    <row r="2347" spans="16:42">
      <c r="P2347" s="123"/>
      <c r="Q2347" s="124"/>
      <c r="R2347" s="123"/>
      <c r="S2347" s="123"/>
      <c r="T2347" s="123"/>
      <c r="U2347" s="123"/>
      <c r="V2347" s="123"/>
      <c r="W2347" s="123"/>
      <c r="X2347" s="123"/>
      <c r="Y2347" s="125"/>
      <c r="Z2347" s="125"/>
      <c r="AA2347" s="123"/>
      <c r="AB2347" s="123"/>
      <c r="AC2347" s="123"/>
      <c r="AD2347" s="123"/>
      <c r="AE2347" s="123"/>
      <c r="AF2347" s="123"/>
      <c r="AG2347" s="123"/>
      <c r="AH2347" s="123"/>
      <c r="AI2347" s="123"/>
      <c r="AJ2347" s="123"/>
      <c r="AK2347" s="123"/>
      <c r="AL2347" s="123"/>
      <c r="AM2347" s="123"/>
      <c r="AN2347" s="123"/>
      <c r="AO2347" s="123"/>
      <c r="AP2347" s="167"/>
    </row>
    <row r="2348" spans="16:42">
      <c r="P2348" s="123"/>
      <c r="Q2348" s="124"/>
      <c r="R2348" s="123"/>
      <c r="S2348" s="123"/>
      <c r="T2348" s="123"/>
      <c r="U2348" s="123"/>
      <c r="V2348" s="123"/>
      <c r="W2348" s="123"/>
      <c r="X2348" s="123"/>
      <c r="Y2348" s="125"/>
      <c r="Z2348" s="125"/>
      <c r="AA2348" s="123"/>
      <c r="AB2348" s="123"/>
      <c r="AC2348" s="123"/>
      <c r="AD2348" s="123"/>
      <c r="AE2348" s="123"/>
      <c r="AF2348" s="123"/>
      <c r="AG2348" s="123"/>
      <c r="AH2348" s="123"/>
      <c r="AI2348" s="123"/>
      <c r="AJ2348" s="123"/>
      <c r="AK2348" s="123"/>
      <c r="AL2348" s="123"/>
      <c r="AM2348" s="123"/>
      <c r="AN2348" s="123"/>
      <c r="AO2348" s="123"/>
      <c r="AP2348" s="167"/>
    </row>
    <row r="2349" spans="16:42">
      <c r="P2349" s="123"/>
      <c r="Q2349" s="124"/>
      <c r="R2349" s="123"/>
      <c r="S2349" s="123"/>
      <c r="T2349" s="123"/>
      <c r="U2349" s="123"/>
      <c r="V2349" s="123"/>
      <c r="W2349" s="123"/>
      <c r="X2349" s="123"/>
      <c r="Y2349" s="125"/>
      <c r="Z2349" s="125"/>
      <c r="AA2349" s="123"/>
      <c r="AB2349" s="123"/>
      <c r="AC2349" s="123"/>
      <c r="AD2349" s="123"/>
      <c r="AE2349" s="123"/>
      <c r="AF2349" s="123"/>
      <c r="AG2349" s="123"/>
      <c r="AH2349" s="123"/>
      <c r="AI2349" s="123"/>
      <c r="AJ2349" s="123"/>
      <c r="AK2349" s="123"/>
      <c r="AL2349" s="123"/>
      <c r="AM2349" s="123"/>
      <c r="AN2349" s="123"/>
      <c r="AO2349" s="123"/>
      <c r="AP2349" s="167"/>
    </row>
    <row r="2350" spans="16:42">
      <c r="P2350" s="123"/>
      <c r="Q2350" s="124"/>
      <c r="R2350" s="123"/>
      <c r="S2350" s="123"/>
      <c r="T2350" s="123"/>
      <c r="U2350" s="123"/>
      <c r="V2350" s="123"/>
      <c r="W2350" s="123"/>
      <c r="X2350" s="123"/>
      <c r="Y2350" s="125"/>
      <c r="Z2350" s="125"/>
      <c r="AA2350" s="123"/>
      <c r="AB2350" s="123"/>
      <c r="AC2350" s="123"/>
      <c r="AD2350" s="123"/>
      <c r="AE2350" s="123"/>
      <c r="AF2350" s="123"/>
      <c r="AG2350" s="123"/>
      <c r="AH2350" s="123"/>
      <c r="AI2350" s="123"/>
      <c r="AJ2350" s="123"/>
      <c r="AK2350" s="123"/>
      <c r="AL2350" s="123"/>
      <c r="AM2350" s="123"/>
      <c r="AN2350" s="123"/>
      <c r="AO2350" s="123"/>
      <c r="AP2350" s="167"/>
    </row>
    <row r="2351" spans="16:42">
      <c r="P2351" s="123"/>
      <c r="Q2351" s="124"/>
      <c r="R2351" s="123"/>
      <c r="S2351" s="123"/>
      <c r="T2351" s="123"/>
      <c r="U2351" s="123"/>
      <c r="V2351" s="123"/>
      <c r="W2351" s="123"/>
      <c r="X2351" s="123"/>
      <c r="Y2351" s="125"/>
      <c r="Z2351" s="125"/>
      <c r="AA2351" s="123"/>
      <c r="AB2351" s="123"/>
      <c r="AC2351" s="123"/>
      <c r="AD2351" s="123"/>
      <c r="AE2351" s="123"/>
      <c r="AF2351" s="123"/>
      <c r="AG2351" s="123"/>
      <c r="AH2351" s="123"/>
      <c r="AI2351" s="123"/>
      <c r="AJ2351" s="123"/>
      <c r="AK2351" s="123"/>
      <c r="AL2351" s="123"/>
      <c r="AM2351" s="123"/>
      <c r="AN2351" s="123"/>
      <c r="AO2351" s="123"/>
      <c r="AP2351" s="167"/>
    </row>
    <row r="2352" spans="16:42">
      <c r="P2352" s="123"/>
      <c r="Q2352" s="124"/>
      <c r="R2352" s="123"/>
      <c r="S2352" s="123"/>
      <c r="T2352" s="123"/>
      <c r="U2352" s="123"/>
      <c r="V2352" s="123"/>
      <c r="W2352" s="123"/>
      <c r="X2352" s="123"/>
      <c r="Y2352" s="125"/>
      <c r="Z2352" s="125"/>
      <c r="AA2352" s="123"/>
      <c r="AB2352" s="123"/>
      <c r="AC2352" s="123"/>
      <c r="AD2352" s="123"/>
      <c r="AE2352" s="123"/>
      <c r="AF2352" s="123"/>
      <c r="AG2352" s="123"/>
      <c r="AH2352" s="123"/>
      <c r="AI2352" s="123"/>
      <c r="AJ2352" s="123"/>
      <c r="AK2352" s="123"/>
      <c r="AL2352" s="123"/>
      <c r="AM2352" s="123"/>
      <c r="AN2352" s="123"/>
      <c r="AO2352" s="123"/>
      <c r="AP2352" s="167"/>
    </row>
    <row r="2353" spans="16:42">
      <c r="P2353" s="123"/>
      <c r="Q2353" s="124"/>
      <c r="R2353" s="123"/>
      <c r="S2353" s="123"/>
      <c r="T2353" s="123"/>
      <c r="U2353" s="123"/>
      <c r="V2353" s="123"/>
      <c r="W2353" s="123"/>
      <c r="X2353" s="123"/>
      <c r="Y2353" s="125"/>
      <c r="Z2353" s="125"/>
      <c r="AA2353" s="123"/>
      <c r="AB2353" s="123"/>
      <c r="AC2353" s="123"/>
      <c r="AD2353" s="123"/>
      <c r="AE2353" s="123"/>
      <c r="AF2353" s="123"/>
      <c r="AG2353" s="123"/>
      <c r="AH2353" s="123"/>
      <c r="AI2353" s="123"/>
      <c r="AJ2353" s="123"/>
      <c r="AK2353" s="123"/>
      <c r="AL2353" s="123"/>
      <c r="AM2353" s="123"/>
      <c r="AN2353" s="123"/>
      <c r="AO2353" s="123"/>
      <c r="AP2353" s="167"/>
    </row>
    <row r="2354" spans="16:42">
      <c r="P2354" s="123"/>
      <c r="Q2354" s="124"/>
      <c r="R2354" s="123"/>
      <c r="S2354" s="123"/>
      <c r="T2354" s="123"/>
      <c r="U2354" s="123"/>
      <c r="V2354" s="123"/>
      <c r="W2354" s="123"/>
      <c r="X2354" s="123"/>
      <c r="Y2354" s="125"/>
      <c r="Z2354" s="125"/>
      <c r="AA2354" s="123"/>
      <c r="AB2354" s="123"/>
      <c r="AC2354" s="123"/>
      <c r="AD2354" s="123"/>
      <c r="AE2354" s="123"/>
      <c r="AF2354" s="123"/>
      <c r="AG2354" s="123"/>
      <c r="AH2354" s="123"/>
      <c r="AI2354" s="123"/>
      <c r="AJ2354" s="123"/>
      <c r="AK2354" s="123"/>
      <c r="AL2354" s="123"/>
      <c r="AM2354" s="123"/>
      <c r="AN2354" s="123"/>
      <c r="AO2354" s="123"/>
      <c r="AP2354" s="167"/>
    </row>
    <row r="2355" spans="16:42">
      <c r="P2355" s="123"/>
      <c r="Q2355" s="124"/>
      <c r="R2355" s="123"/>
      <c r="S2355" s="123"/>
      <c r="T2355" s="123"/>
      <c r="U2355" s="123"/>
      <c r="V2355" s="123"/>
      <c r="W2355" s="123"/>
      <c r="X2355" s="123"/>
      <c r="Y2355" s="125"/>
      <c r="Z2355" s="125"/>
      <c r="AA2355" s="123"/>
      <c r="AB2355" s="123"/>
      <c r="AC2355" s="123"/>
      <c r="AD2355" s="123"/>
      <c r="AE2355" s="123"/>
      <c r="AF2355" s="123"/>
      <c r="AG2355" s="123"/>
      <c r="AH2355" s="123"/>
      <c r="AI2355" s="123"/>
      <c r="AJ2355" s="123"/>
      <c r="AK2355" s="123"/>
      <c r="AL2355" s="123"/>
      <c r="AM2355" s="123"/>
      <c r="AN2355" s="123"/>
      <c r="AO2355" s="123"/>
      <c r="AP2355" s="167"/>
    </row>
    <row r="2356" spans="16:42">
      <c r="P2356" s="123"/>
      <c r="Q2356" s="124"/>
      <c r="R2356" s="123"/>
      <c r="S2356" s="123"/>
      <c r="T2356" s="123"/>
      <c r="U2356" s="123"/>
      <c r="V2356" s="123"/>
      <c r="W2356" s="123"/>
      <c r="X2356" s="123"/>
      <c r="Y2356" s="125"/>
      <c r="Z2356" s="125"/>
      <c r="AA2356" s="123"/>
      <c r="AB2356" s="123"/>
      <c r="AC2356" s="123"/>
      <c r="AD2356" s="123"/>
      <c r="AE2356" s="123"/>
      <c r="AF2356" s="123"/>
      <c r="AG2356" s="123"/>
      <c r="AH2356" s="123"/>
      <c r="AI2356" s="123"/>
      <c r="AJ2356" s="123"/>
      <c r="AK2356" s="123"/>
      <c r="AL2356" s="123"/>
      <c r="AM2356" s="123"/>
      <c r="AN2356" s="123"/>
      <c r="AO2356" s="123"/>
      <c r="AP2356" s="167"/>
    </row>
    <row r="2357" spans="16:42">
      <c r="P2357" s="123"/>
      <c r="Q2357" s="124"/>
      <c r="R2357" s="123"/>
      <c r="S2357" s="123"/>
      <c r="T2357" s="123"/>
      <c r="U2357" s="123"/>
      <c r="V2357" s="123"/>
      <c r="W2357" s="123"/>
      <c r="X2357" s="123"/>
      <c r="Y2357" s="125"/>
      <c r="Z2357" s="125"/>
      <c r="AA2357" s="123"/>
      <c r="AB2357" s="123"/>
      <c r="AC2357" s="123"/>
      <c r="AD2357" s="123"/>
      <c r="AE2357" s="123"/>
      <c r="AF2357" s="123"/>
      <c r="AG2357" s="123"/>
      <c r="AH2357" s="123"/>
      <c r="AI2357" s="123"/>
      <c r="AJ2357" s="123"/>
      <c r="AK2357" s="123"/>
      <c r="AL2357" s="123"/>
      <c r="AM2357" s="123"/>
      <c r="AN2357" s="123"/>
      <c r="AO2357" s="123"/>
      <c r="AP2357" s="167"/>
    </row>
    <row r="2358" spans="16:42">
      <c r="P2358" s="123"/>
      <c r="Q2358" s="124"/>
      <c r="R2358" s="123"/>
      <c r="S2358" s="123"/>
      <c r="T2358" s="123"/>
      <c r="U2358" s="123"/>
      <c r="V2358" s="123"/>
      <c r="W2358" s="123"/>
      <c r="X2358" s="123"/>
      <c r="Y2358" s="125"/>
      <c r="Z2358" s="125"/>
      <c r="AA2358" s="123"/>
      <c r="AB2358" s="123"/>
      <c r="AC2358" s="123"/>
      <c r="AD2358" s="123"/>
      <c r="AE2358" s="123"/>
      <c r="AF2358" s="123"/>
      <c r="AG2358" s="123"/>
      <c r="AH2358" s="123"/>
      <c r="AI2358" s="123"/>
      <c r="AJ2358" s="123"/>
      <c r="AK2358" s="123"/>
      <c r="AL2358" s="123"/>
      <c r="AM2358" s="123"/>
      <c r="AN2358" s="123"/>
      <c r="AO2358" s="123"/>
      <c r="AP2358" s="167"/>
    </row>
    <row r="2359" spans="16:42">
      <c r="P2359" s="123"/>
      <c r="Q2359" s="124"/>
      <c r="R2359" s="123"/>
      <c r="S2359" s="123"/>
      <c r="T2359" s="123"/>
      <c r="U2359" s="123"/>
      <c r="V2359" s="123"/>
      <c r="W2359" s="123"/>
      <c r="X2359" s="123"/>
      <c r="Y2359" s="125"/>
      <c r="Z2359" s="125"/>
      <c r="AA2359" s="123"/>
      <c r="AB2359" s="123"/>
      <c r="AC2359" s="123"/>
      <c r="AD2359" s="123"/>
      <c r="AE2359" s="123"/>
      <c r="AF2359" s="123"/>
      <c r="AG2359" s="123"/>
      <c r="AH2359" s="123"/>
      <c r="AI2359" s="123"/>
      <c r="AJ2359" s="123"/>
      <c r="AK2359" s="123"/>
      <c r="AL2359" s="123"/>
      <c r="AM2359" s="123"/>
      <c r="AN2359" s="123"/>
      <c r="AO2359" s="123"/>
      <c r="AP2359" s="167"/>
    </row>
    <row r="2360" spans="16:42">
      <c r="P2360" s="123"/>
      <c r="Q2360" s="124"/>
      <c r="R2360" s="123"/>
      <c r="S2360" s="123"/>
      <c r="T2360" s="123"/>
      <c r="U2360" s="123"/>
      <c r="V2360" s="123"/>
      <c r="W2360" s="123"/>
      <c r="X2360" s="123"/>
      <c r="Y2360" s="125"/>
      <c r="Z2360" s="125"/>
      <c r="AA2360" s="123"/>
      <c r="AB2360" s="123"/>
      <c r="AC2360" s="123"/>
      <c r="AD2360" s="123"/>
      <c r="AE2360" s="123"/>
      <c r="AF2360" s="123"/>
      <c r="AG2360" s="123"/>
      <c r="AH2360" s="123"/>
      <c r="AI2360" s="123"/>
      <c r="AJ2360" s="123"/>
      <c r="AK2360" s="123"/>
      <c r="AL2360" s="123"/>
      <c r="AM2360" s="123"/>
      <c r="AN2360" s="123"/>
      <c r="AO2360" s="123"/>
      <c r="AP2360" s="167"/>
    </row>
    <row r="2361" spans="16:42">
      <c r="P2361" s="123"/>
      <c r="Q2361" s="124"/>
      <c r="R2361" s="123"/>
      <c r="S2361" s="123"/>
      <c r="T2361" s="123"/>
      <c r="U2361" s="123"/>
      <c r="V2361" s="123"/>
      <c r="W2361" s="123"/>
      <c r="X2361" s="123"/>
      <c r="Y2361" s="125"/>
      <c r="Z2361" s="125"/>
      <c r="AA2361" s="123"/>
      <c r="AB2361" s="123"/>
      <c r="AC2361" s="123"/>
      <c r="AD2361" s="123"/>
      <c r="AE2361" s="123"/>
      <c r="AF2361" s="123"/>
      <c r="AG2361" s="123"/>
      <c r="AH2361" s="123"/>
      <c r="AI2361" s="123"/>
      <c r="AJ2361" s="123"/>
      <c r="AK2361" s="123"/>
      <c r="AL2361" s="123"/>
      <c r="AM2361" s="123"/>
      <c r="AN2361" s="123"/>
      <c r="AO2361" s="123"/>
      <c r="AP2361" s="167"/>
    </row>
    <row r="2362" spans="16:42">
      <c r="P2362" s="123"/>
      <c r="Q2362" s="124"/>
      <c r="R2362" s="123"/>
      <c r="S2362" s="123"/>
      <c r="T2362" s="123"/>
      <c r="U2362" s="123"/>
      <c r="V2362" s="123"/>
      <c r="W2362" s="123"/>
      <c r="X2362" s="123"/>
      <c r="Y2362" s="125"/>
      <c r="Z2362" s="125"/>
      <c r="AA2362" s="123"/>
      <c r="AB2362" s="123"/>
      <c r="AC2362" s="123"/>
      <c r="AD2362" s="123"/>
      <c r="AE2362" s="123"/>
      <c r="AF2362" s="123"/>
      <c r="AG2362" s="123"/>
      <c r="AH2362" s="123"/>
      <c r="AI2362" s="123"/>
      <c r="AJ2362" s="123"/>
      <c r="AK2362" s="123"/>
      <c r="AL2362" s="123"/>
      <c r="AM2362" s="123"/>
      <c r="AN2362" s="123"/>
      <c r="AO2362" s="123"/>
      <c r="AP2362" s="167"/>
    </row>
    <row r="2363" spans="16:42">
      <c r="P2363" s="123"/>
      <c r="Q2363" s="124"/>
      <c r="R2363" s="123"/>
      <c r="S2363" s="123"/>
      <c r="T2363" s="123"/>
      <c r="U2363" s="123"/>
      <c r="V2363" s="123"/>
      <c r="W2363" s="123"/>
      <c r="X2363" s="123"/>
      <c r="Y2363" s="125"/>
      <c r="Z2363" s="125"/>
      <c r="AA2363" s="123"/>
      <c r="AB2363" s="123"/>
      <c r="AC2363" s="123"/>
      <c r="AD2363" s="123"/>
      <c r="AE2363" s="123"/>
      <c r="AF2363" s="123"/>
      <c r="AG2363" s="123"/>
      <c r="AH2363" s="123"/>
      <c r="AI2363" s="123"/>
      <c r="AJ2363" s="123"/>
      <c r="AK2363" s="123"/>
      <c r="AL2363" s="123"/>
      <c r="AM2363" s="123"/>
      <c r="AN2363" s="123"/>
      <c r="AO2363" s="123"/>
      <c r="AP2363" s="167"/>
    </row>
    <row r="2364" spans="16:42">
      <c r="P2364" s="123"/>
      <c r="Q2364" s="124"/>
      <c r="R2364" s="123"/>
      <c r="S2364" s="123"/>
      <c r="T2364" s="123"/>
      <c r="U2364" s="123"/>
      <c r="V2364" s="123"/>
      <c r="W2364" s="123"/>
      <c r="X2364" s="123"/>
      <c r="Y2364" s="125"/>
      <c r="Z2364" s="125"/>
      <c r="AA2364" s="123"/>
      <c r="AB2364" s="123"/>
      <c r="AC2364" s="123"/>
      <c r="AD2364" s="123"/>
      <c r="AE2364" s="123"/>
      <c r="AF2364" s="123"/>
      <c r="AG2364" s="123"/>
      <c r="AH2364" s="123"/>
      <c r="AI2364" s="123"/>
      <c r="AJ2364" s="123"/>
      <c r="AK2364" s="123"/>
      <c r="AL2364" s="123"/>
      <c r="AM2364" s="123"/>
      <c r="AN2364" s="123"/>
      <c r="AO2364" s="123"/>
      <c r="AP2364" s="167"/>
    </row>
    <row r="2365" spans="16:42">
      <c r="P2365" s="123"/>
      <c r="Q2365" s="124"/>
      <c r="R2365" s="123"/>
      <c r="S2365" s="123"/>
      <c r="T2365" s="123"/>
      <c r="U2365" s="123"/>
      <c r="V2365" s="123"/>
      <c r="W2365" s="123"/>
      <c r="X2365" s="123"/>
      <c r="Y2365" s="125"/>
      <c r="Z2365" s="125"/>
      <c r="AA2365" s="123"/>
      <c r="AB2365" s="123"/>
      <c r="AC2365" s="123"/>
      <c r="AD2365" s="123"/>
      <c r="AE2365" s="123"/>
      <c r="AF2365" s="123"/>
      <c r="AG2365" s="123"/>
      <c r="AH2365" s="123"/>
      <c r="AI2365" s="123"/>
      <c r="AJ2365" s="123"/>
      <c r="AK2365" s="123"/>
      <c r="AL2365" s="123"/>
      <c r="AM2365" s="123"/>
      <c r="AN2365" s="123"/>
      <c r="AO2365" s="123"/>
      <c r="AP2365" s="167"/>
    </row>
    <row r="2366" spans="16:42">
      <c r="P2366" s="123"/>
      <c r="Q2366" s="124"/>
      <c r="R2366" s="123"/>
      <c r="S2366" s="123"/>
      <c r="T2366" s="123"/>
      <c r="U2366" s="123"/>
      <c r="V2366" s="123"/>
      <c r="W2366" s="123"/>
      <c r="X2366" s="123"/>
      <c r="Y2366" s="125"/>
      <c r="Z2366" s="125"/>
      <c r="AA2366" s="123"/>
      <c r="AB2366" s="123"/>
      <c r="AC2366" s="123"/>
      <c r="AD2366" s="123"/>
      <c r="AE2366" s="123"/>
      <c r="AF2366" s="123"/>
      <c r="AG2366" s="123"/>
      <c r="AH2366" s="123"/>
      <c r="AI2366" s="123"/>
      <c r="AJ2366" s="123"/>
      <c r="AK2366" s="123"/>
      <c r="AL2366" s="123"/>
      <c r="AM2366" s="123"/>
      <c r="AN2366" s="123"/>
      <c r="AO2366" s="123"/>
      <c r="AP2366" s="167"/>
    </row>
    <row r="2367" spans="16:42">
      <c r="P2367" s="123"/>
      <c r="Q2367" s="124"/>
      <c r="R2367" s="123"/>
      <c r="S2367" s="123"/>
      <c r="T2367" s="123"/>
      <c r="U2367" s="123"/>
      <c r="V2367" s="123"/>
      <c r="W2367" s="123"/>
      <c r="X2367" s="123"/>
      <c r="Y2367" s="125"/>
      <c r="Z2367" s="125"/>
      <c r="AA2367" s="123"/>
      <c r="AB2367" s="123"/>
      <c r="AC2367" s="123"/>
      <c r="AD2367" s="123"/>
      <c r="AE2367" s="123"/>
      <c r="AF2367" s="123"/>
      <c r="AG2367" s="123"/>
      <c r="AH2367" s="123"/>
      <c r="AI2367" s="123"/>
      <c r="AJ2367" s="123"/>
      <c r="AK2367" s="123"/>
      <c r="AL2367" s="123"/>
      <c r="AM2367" s="123"/>
      <c r="AN2367" s="123"/>
      <c r="AO2367" s="123"/>
      <c r="AP2367" s="167"/>
    </row>
    <row r="2368" spans="16:42">
      <c r="P2368" s="123"/>
      <c r="Q2368" s="124"/>
      <c r="R2368" s="123"/>
      <c r="S2368" s="123"/>
      <c r="T2368" s="123"/>
      <c r="U2368" s="123"/>
      <c r="V2368" s="123"/>
      <c r="W2368" s="123"/>
      <c r="X2368" s="123"/>
      <c r="Y2368" s="125"/>
      <c r="Z2368" s="125"/>
      <c r="AA2368" s="123"/>
      <c r="AB2368" s="123"/>
      <c r="AC2368" s="123"/>
      <c r="AD2368" s="123"/>
      <c r="AE2368" s="123"/>
      <c r="AF2368" s="123"/>
      <c r="AG2368" s="123"/>
      <c r="AH2368" s="123"/>
      <c r="AI2368" s="123"/>
      <c r="AJ2368" s="123"/>
      <c r="AK2368" s="123"/>
      <c r="AL2368" s="123"/>
      <c r="AM2368" s="123"/>
      <c r="AN2368" s="123"/>
      <c r="AO2368" s="123"/>
      <c r="AP2368" s="167"/>
    </row>
    <row r="2369" spans="16:42">
      <c r="P2369" s="123"/>
      <c r="Q2369" s="124"/>
      <c r="R2369" s="123"/>
      <c r="S2369" s="123"/>
      <c r="T2369" s="123"/>
      <c r="U2369" s="123"/>
      <c r="V2369" s="123"/>
      <c r="W2369" s="123"/>
      <c r="X2369" s="123"/>
      <c r="Y2369" s="125"/>
      <c r="Z2369" s="125"/>
      <c r="AA2369" s="123"/>
      <c r="AB2369" s="123"/>
      <c r="AC2369" s="123"/>
      <c r="AD2369" s="123"/>
      <c r="AE2369" s="123"/>
      <c r="AF2369" s="123"/>
      <c r="AG2369" s="123"/>
      <c r="AH2369" s="123"/>
      <c r="AI2369" s="123"/>
      <c r="AJ2369" s="123"/>
      <c r="AK2369" s="123"/>
      <c r="AL2369" s="123"/>
      <c r="AM2369" s="123"/>
      <c r="AN2369" s="123"/>
      <c r="AO2369" s="123"/>
      <c r="AP2369" s="167"/>
    </row>
    <row r="2370" spans="16:42">
      <c r="P2370" s="123"/>
      <c r="Q2370" s="124"/>
      <c r="R2370" s="123"/>
      <c r="S2370" s="123"/>
      <c r="T2370" s="123"/>
      <c r="U2370" s="123"/>
      <c r="V2370" s="123"/>
      <c r="W2370" s="123"/>
      <c r="X2370" s="123"/>
      <c r="Y2370" s="125"/>
      <c r="Z2370" s="125"/>
      <c r="AA2370" s="123"/>
      <c r="AB2370" s="123"/>
      <c r="AC2370" s="123"/>
      <c r="AD2370" s="123"/>
      <c r="AE2370" s="123"/>
      <c r="AF2370" s="123"/>
      <c r="AG2370" s="123"/>
      <c r="AH2370" s="123"/>
      <c r="AI2370" s="123"/>
      <c r="AJ2370" s="123"/>
      <c r="AK2370" s="123"/>
      <c r="AL2370" s="123"/>
      <c r="AM2370" s="123"/>
      <c r="AN2370" s="123"/>
      <c r="AO2370" s="123"/>
      <c r="AP2370" s="167"/>
    </row>
    <row r="2371" spans="16:42">
      <c r="P2371" s="123"/>
      <c r="Q2371" s="124"/>
      <c r="R2371" s="123"/>
      <c r="S2371" s="123"/>
      <c r="T2371" s="123"/>
      <c r="U2371" s="123"/>
      <c r="V2371" s="123"/>
      <c r="W2371" s="123"/>
      <c r="X2371" s="123"/>
      <c r="Y2371" s="125"/>
      <c r="Z2371" s="125"/>
      <c r="AA2371" s="123"/>
      <c r="AB2371" s="123"/>
      <c r="AC2371" s="123"/>
      <c r="AD2371" s="123"/>
      <c r="AE2371" s="123"/>
      <c r="AF2371" s="123"/>
      <c r="AG2371" s="123"/>
      <c r="AH2371" s="123"/>
      <c r="AI2371" s="123"/>
      <c r="AJ2371" s="123"/>
      <c r="AK2371" s="123"/>
      <c r="AL2371" s="123"/>
      <c r="AM2371" s="123"/>
      <c r="AN2371" s="123"/>
      <c r="AO2371" s="123"/>
      <c r="AP2371" s="167"/>
    </row>
    <row r="2372" spans="16:42">
      <c r="P2372" s="123"/>
      <c r="Q2372" s="124"/>
      <c r="R2372" s="123"/>
      <c r="S2372" s="123"/>
      <c r="T2372" s="123"/>
      <c r="U2372" s="123"/>
      <c r="V2372" s="123"/>
      <c r="W2372" s="123"/>
      <c r="X2372" s="123"/>
      <c r="Y2372" s="125"/>
      <c r="Z2372" s="125"/>
      <c r="AA2372" s="123"/>
      <c r="AB2372" s="123"/>
      <c r="AC2372" s="123"/>
      <c r="AD2372" s="123"/>
      <c r="AE2372" s="123"/>
      <c r="AF2372" s="123"/>
      <c r="AG2372" s="123"/>
      <c r="AH2372" s="123"/>
      <c r="AI2372" s="123"/>
      <c r="AJ2372" s="123"/>
      <c r="AK2372" s="123"/>
      <c r="AL2372" s="123"/>
      <c r="AM2372" s="123"/>
      <c r="AN2372" s="123"/>
      <c r="AO2372" s="123"/>
      <c r="AP2372" s="167"/>
    </row>
    <row r="2373" spans="16:42">
      <c r="P2373" s="123"/>
      <c r="Q2373" s="124"/>
      <c r="R2373" s="123"/>
      <c r="S2373" s="123"/>
      <c r="T2373" s="123"/>
      <c r="U2373" s="123"/>
      <c r="V2373" s="123"/>
      <c r="W2373" s="123"/>
      <c r="X2373" s="123"/>
      <c r="Y2373" s="125"/>
      <c r="Z2373" s="125"/>
      <c r="AA2373" s="123"/>
      <c r="AB2373" s="123"/>
      <c r="AC2373" s="123"/>
      <c r="AD2373" s="123"/>
      <c r="AE2373" s="123"/>
      <c r="AF2373" s="123"/>
      <c r="AG2373" s="123"/>
      <c r="AH2373" s="123"/>
      <c r="AI2373" s="123"/>
      <c r="AJ2373" s="123"/>
      <c r="AK2373" s="123"/>
      <c r="AL2373" s="123"/>
      <c r="AM2373" s="123"/>
      <c r="AN2373" s="123"/>
      <c r="AO2373" s="123"/>
      <c r="AP2373" s="167"/>
    </row>
    <row r="2374" spans="16:42">
      <c r="P2374" s="123"/>
      <c r="Q2374" s="124"/>
      <c r="R2374" s="123"/>
      <c r="S2374" s="123"/>
      <c r="T2374" s="123"/>
      <c r="U2374" s="123"/>
      <c r="V2374" s="123"/>
      <c r="W2374" s="123"/>
      <c r="X2374" s="123"/>
      <c r="Y2374" s="125"/>
      <c r="Z2374" s="125"/>
      <c r="AA2374" s="123"/>
      <c r="AB2374" s="123"/>
      <c r="AC2374" s="123"/>
      <c r="AD2374" s="123"/>
      <c r="AE2374" s="123"/>
      <c r="AF2374" s="123"/>
      <c r="AG2374" s="123"/>
      <c r="AH2374" s="123"/>
      <c r="AI2374" s="123"/>
      <c r="AJ2374" s="123"/>
      <c r="AK2374" s="123"/>
      <c r="AL2374" s="123"/>
      <c r="AM2374" s="123"/>
      <c r="AN2374" s="123"/>
      <c r="AO2374" s="123"/>
      <c r="AP2374" s="167"/>
    </row>
    <row r="2375" spans="16:42">
      <c r="P2375" s="123"/>
      <c r="Q2375" s="124"/>
      <c r="R2375" s="123"/>
      <c r="S2375" s="123"/>
      <c r="T2375" s="123"/>
      <c r="U2375" s="123"/>
      <c r="V2375" s="123"/>
      <c r="W2375" s="123"/>
      <c r="X2375" s="123"/>
      <c r="Y2375" s="125"/>
      <c r="Z2375" s="125"/>
      <c r="AA2375" s="123"/>
      <c r="AB2375" s="123"/>
      <c r="AC2375" s="123"/>
      <c r="AD2375" s="123"/>
      <c r="AE2375" s="123"/>
      <c r="AF2375" s="123"/>
      <c r="AG2375" s="123"/>
      <c r="AH2375" s="123"/>
      <c r="AI2375" s="123"/>
      <c r="AJ2375" s="123"/>
      <c r="AK2375" s="123"/>
      <c r="AL2375" s="123"/>
      <c r="AM2375" s="123"/>
      <c r="AN2375" s="123"/>
      <c r="AO2375" s="123"/>
      <c r="AP2375" s="167"/>
    </row>
    <row r="2376" spans="16:42">
      <c r="P2376" s="123"/>
      <c r="Q2376" s="124"/>
      <c r="R2376" s="123"/>
      <c r="S2376" s="123"/>
      <c r="T2376" s="123"/>
      <c r="U2376" s="123"/>
      <c r="V2376" s="123"/>
      <c r="W2376" s="123"/>
      <c r="X2376" s="123"/>
      <c r="Y2376" s="125"/>
      <c r="Z2376" s="125"/>
      <c r="AA2376" s="123"/>
      <c r="AB2376" s="123"/>
      <c r="AC2376" s="123"/>
      <c r="AD2376" s="123"/>
      <c r="AE2376" s="123"/>
      <c r="AF2376" s="123"/>
      <c r="AG2376" s="123"/>
      <c r="AH2376" s="123"/>
      <c r="AI2376" s="123"/>
      <c r="AJ2376" s="123"/>
      <c r="AK2376" s="123"/>
      <c r="AL2376" s="123"/>
      <c r="AM2376" s="123"/>
      <c r="AN2376" s="123"/>
      <c r="AO2376" s="123"/>
      <c r="AP2376" s="167"/>
    </row>
    <row r="2377" spans="16:42">
      <c r="P2377" s="123"/>
      <c r="Q2377" s="124"/>
      <c r="R2377" s="123"/>
      <c r="S2377" s="123"/>
      <c r="T2377" s="123"/>
      <c r="U2377" s="123"/>
      <c r="V2377" s="123"/>
      <c r="W2377" s="123"/>
      <c r="X2377" s="123"/>
      <c r="Y2377" s="125"/>
      <c r="Z2377" s="125"/>
      <c r="AA2377" s="123"/>
      <c r="AB2377" s="123"/>
      <c r="AC2377" s="123"/>
      <c r="AD2377" s="123"/>
      <c r="AE2377" s="123"/>
      <c r="AF2377" s="123"/>
      <c r="AG2377" s="123"/>
      <c r="AH2377" s="123"/>
      <c r="AI2377" s="123"/>
      <c r="AJ2377" s="123"/>
      <c r="AK2377" s="123"/>
      <c r="AL2377" s="123"/>
      <c r="AM2377" s="123"/>
      <c r="AN2377" s="123"/>
      <c r="AO2377" s="123"/>
      <c r="AP2377" s="167"/>
    </row>
    <row r="2378" spans="16:42">
      <c r="P2378" s="123"/>
      <c r="Q2378" s="124"/>
      <c r="R2378" s="123"/>
      <c r="S2378" s="123"/>
      <c r="T2378" s="123"/>
      <c r="U2378" s="123"/>
      <c r="V2378" s="123"/>
      <c r="W2378" s="123"/>
      <c r="X2378" s="123"/>
      <c r="Y2378" s="125"/>
      <c r="Z2378" s="125"/>
      <c r="AA2378" s="123"/>
      <c r="AB2378" s="123"/>
      <c r="AC2378" s="123"/>
      <c r="AD2378" s="123"/>
      <c r="AE2378" s="123"/>
      <c r="AF2378" s="123"/>
      <c r="AG2378" s="123"/>
      <c r="AH2378" s="123"/>
      <c r="AI2378" s="123"/>
      <c r="AJ2378" s="123"/>
      <c r="AK2378" s="123"/>
      <c r="AL2378" s="123"/>
      <c r="AM2378" s="123"/>
      <c r="AN2378" s="123"/>
      <c r="AO2378" s="123"/>
      <c r="AP2378" s="167"/>
    </row>
    <row r="2379" spans="16:42">
      <c r="P2379" s="123"/>
      <c r="Q2379" s="124"/>
      <c r="R2379" s="123"/>
      <c r="S2379" s="123"/>
      <c r="T2379" s="123"/>
      <c r="U2379" s="123"/>
      <c r="V2379" s="123"/>
      <c r="W2379" s="123"/>
      <c r="X2379" s="123"/>
      <c r="Y2379" s="125"/>
      <c r="Z2379" s="125"/>
      <c r="AA2379" s="123"/>
      <c r="AB2379" s="123"/>
      <c r="AC2379" s="123"/>
      <c r="AD2379" s="123"/>
      <c r="AE2379" s="123"/>
      <c r="AF2379" s="123"/>
      <c r="AG2379" s="123"/>
      <c r="AH2379" s="123"/>
      <c r="AI2379" s="123"/>
      <c r="AJ2379" s="123"/>
      <c r="AK2379" s="123"/>
      <c r="AL2379" s="123"/>
      <c r="AM2379" s="123"/>
      <c r="AN2379" s="123"/>
      <c r="AO2379" s="123"/>
      <c r="AP2379" s="167"/>
    </row>
    <row r="2380" spans="16:42">
      <c r="P2380" s="123"/>
      <c r="Q2380" s="124"/>
      <c r="R2380" s="123"/>
      <c r="S2380" s="123"/>
      <c r="T2380" s="123"/>
      <c r="U2380" s="123"/>
      <c r="V2380" s="123"/>
      <c r="W2380" s="123"/>
      <c r="X2380" s="123"/>
      <c r="Y2380" s="125"/>
      <c r="Z2380" s="125"/>
      <c r="AA2380" s="123"/>
      <c r="AB2380" s="123"/>
      <c r="AC2380" s="123"/>
      <c r="AD2380" s="123"/>
      <c r="AE2380" s="123"/>
      <c r="AF2380" s="123"/>
      <c r="AG2380" s="123"/>
      <c r="AH2380" s="123"/>
      <c r="AI2380" s="123"/>
      <c r="AJ2380" s="123"/>
      <c r="AK2380" s="123"/>
      <c r="AL2380" s="123"/>
      <c r="AM2380" s="123"/>
      <c r="AN2380" s="123"/>
      <c r="AO2380" s="123"/>
      <c r="AP2380" s="167"/>
    </row>
    <row r="2381" spans="16:42">
      <c r="P2381" s="123"/>
      <c r="Q2381" s="124"/>
      <c r="R2381" s="123"/>
      <c r="S2381" s="123"/>
      <c r="T2381" s="123"/>
      <c r="U2381" s="123"/>
      <c r="V2381" s="123"/>
      <c r="W2381" s="123"/>
      <c r="X2381" s="123"/>
      <c r="Y2381" s="125"/>
      <c r="Z2381" s="125"/>
      <c r="AA2381" s="123"/>
      <c r="AB2381" s="123"/>
      <c r="AC2381" s="123"/>
      <c r="AD2381" s="123"/>
      <c r="AE2381" s="123"/>
      <c r="AF2381" s="123"/>
      <c r="AG2381" s="123"/>
      <c r="AH2381" s="123"/>
      <c r="AI2381" s="123"/>
      <c r="AJ2381" s="123"/>
      <c r="AK2381" s="123"/>
      <c r="AL2381" s="123"/>
      <c r="AM2381" s="123"/>
      <c r="AN2381" s="123"/>
      <c r="AO2381" s="123"/>
      <c r="AP2381" s="167"/>
    </row>
    <row r="2382" spans="16:42">
      <c r="P2382" s="123"/>
      <c r="Q2382" s="124"/>
      <c r="R2382" s="123"/>
      <c r="S2382" s="123"/>
      <c r="T2382" s="123"/>
      <c r="U2382" s="123"/>
      <c r="V2382" s="123"/>
      <c r="W2382" s="123"/>
      <c r="X2382" s="123"/>
      <c r="Y2382" s="125"/>
      <c r="Z2382" s="125"/>
      <c r="AA2382" s="123"/>
      <c r="AB2382" s="123"/>
      <c r="AC2382" s="123"/>
      <c r="AD2382" s="123"/>
      <c r="AE2382" s="123"/>
      <c r="AF2382" s="123"/>
      <c r="AG2382" s="123"/>
      <c r="AH2382" s="123"/>
      <c r="AI2382" s="123"/>
      <c r="AJ2382" s="123"/>
      <c r="AK2382" s="123"/>
      <c r="AL2382" s="123"/>
      <c r="AM2382" s="123"/>
      <c r="AN2382" s="123"/>
      <c r="AO2382" s="123"/>
      <c r="AP2382" s="167"/>
    </row>
    <row r="2383" spans="16:42">
      <c r="P2383" s="123"/>
      <c r="Q2383" s="124"/>
      <c r="R2383" s="123"/>
      <c r="S2383" s="123"/>
      <c r="T2383" s="123"/>
      <c r="U2383" s="123"/>
      <c r="V2383" s="123"/>
      <c r="W2383" s="123"/>
      <c r="X2383" s="123"/>
      <c r="Y2383" s="125"/>
      <c r="Z2383" s="125"/>
      <c r="AA2383" s="123"/>
      <c r="AB2383" s="123"/>
      <c r="AC2383" s="123"/>
      <c r="AD2383" s="123"/>
      <c r="AE2383" s="123"/>
      <c r="AF2383" s="123"/>
      <c r="AG2383" s="123"/>
      <c r="AH2383" s="123"/>
      <c r="AI2383" s="123"/>
      <c r="AJ2383" s="123"/>
      <c r="AK2383" s="123"/>
      <c r="AL2383" s="123"/>
      <c r="AM2383" s="123"/>
      <c r="AN2383" s="123"/>
      <c r="AO2383" s="123"/>
      <c r="AP2383" s="167"/>
    </row>
    <row r="2384" spans="16:42">
      <c r="P2384" s="123"/>
      <c r="Q2384" s="124"/>
      <c r="R2384" s="123"/>
      <c r="S2384" s="123"/>
      <c r="T2384" s="123"/>
      <c r="U2384" s="123"/>
      <c r="V2384" s="123"/>
      <c r="W2384" s="123"/>
      <c r="X2384" s="123"/>
      <c r="Y2384" s="125"/>
      <c r="Z2384" s="125"/>
      <c r="AA2384" s="123"/>
      <c r="AB2384" s="123"/>
      <c r="AC2384" s="123"/>
      <c r="AD2384" s="123"/>
      <c r="AE2384" s="123"/>
      <c r="AF2384" s="123"/>
      <c r="AG2384" s="123"/>
      <c r="AH2384" s="123"/>
      <c r="AI2384" s="123"/>
      <c r="AJ2384" s="123"/>
      <c r="AK2384" s="123"/>
      <c r="AL2384" s="123"/>
      <c r="AM2384" s="123"/>
      <c r="AN2384" s="123"/>
      <c r="AO2384" s="123"/>
      <c r="AP2384" s="167"/>
    </row>
    <row r="2385" spans="16:42">
      <c r="P2385" s="123"/>
      <c r="Q2385" s="124"/>
      <c r="R2385" s="123"/>
      <c r="S2385" s="123"/>
      <c r="T2385" s="123"/>
      <c r="U2385" s="123"/>
      <c r="V2385" s="123"/>
      <c r="W2385" s="123"/>
      <c r="X2385" s="123"/>
      <c r="Y2385" s="125"/>
      <c r="Z2385" s="125"/>
      <c r="AA2385" s="123"/>
      <c r="AB2385" s="123"/>
      <c r="AC2385" s="123"/>
      <c r="AD2385" s="123"/>
      <c r="AE2385" s="123"/>
      <c r="AF2385" s="123"/>
      <c r="AG2385" s="123"/>
      <c r="AH2385" s="123"/>
      <c r="AI2385" s="123"/>
      <c r="AJ2385" s="123"/>
      <c r="AK2385" s="123"/>
      <c r="AL2385" s="123"/>
      <c r="AM2385" s="123"/>
      <c r="AN2385" s="123"/>
      <c r="AO2385" s="123"/>
      <c r="AP2385" s="167"/>
    </row>
    <row r="2386" spans="16:42">
      <c r="P2386" s="123"/>
      <c r="Q2386" s="124"/>
      <c r="R2386" s="123"/>
      <c r="S2386" s="123"/>
      <c r="T2386" s="123"/>
      <c r="U2386" s="123"/>
      <c r="V2386" s="123"/>
      <c r="W2386" s="123"/>
      <c r="X2386" s="123"/>
      <c r="Y2386" s="125"/>
      <c r="Z2386" s="125"/>
      <c r="AA2386" s="123"/>
      <c r="AB2386" s="123"/>
      <c r="AC2386" s="123"/>
      <c r="AD2386" s="123"/>
      <c r="AE2386" s="123"/>
      <c r="AF2386" s="123"/>
      <c r="AG2386" s="123"/>
      <c r="AH2386" s="123"/>
      <c r="AI2386" s="123"/>
      <c r="AJ2386" s="123"/>
      <c r="AK2386" s="123"/>
      <c r="AL2386" s="123"/>
      <c r="AM2386" s="123"/>
      <c r="AN2386" s="123"/>
      <c r="AO2386" s="123"/>
      <c r="AP2386" s="167"/>
    </row>
    <row r="2387" spans="16:42">
      <c r="P2387" s="123"/>
      <c r="Q2387" s="124"/>
      <c r="R2387" s="123"/>
      <c r="S2387" s="123"/>
      <c r="T2387" s="123"/>
      <c r="U2387" s="123"/>
      <c r="V2387" s="123"/>
      <c r="W2387" s="123"/>
      <c r="X2387" s="123"/>
      <c r="Y2387" s="125"/>
      <c r="Z2387" s="125"/>
      <c r="AA2387" s="123"/>
      <c r="AB2387" s="123"/>
      <c r="AC2387" s="123"/>
      <c r="AD2387" s="123"/>
      <c r="AE2387" s="123"/>
      <c r="AF2387" s="123"/>
      <c r="AG2387" s="123"/>
      <c r="AH2387" s="123"/>
      <c r="AI2387" s="123"/>
      <c r="AJ2387" s="123"/>
      <c r="AK2387" s="123"/>
      <c r="AL2387" s="123"/>
      <c r="AM2387" s="123"/>
      <c r="AN2387" s="123"/>
      <c r="AO2387" s="123"/>
      <c r="AP2387" s="167"/>
    </row>
    <row r="2388" spans="16:42">
      <c r="P2388" s="123"/>
      <c r="Q2388" s="124"/>
      <c r="R2388" s="123"/>
      <c r="S2388" s="123"/>
      <c r="T2388" s="123"/>
      <c r="U2388" s="123"/>
      <c r="V2388" s="123"/>
      <c r="W2388" s="123"/>
      <c r="X2388" s="123"/>
      <c r="Y2388" s="125"/>
      <c r="Z2388" s="125"/>
      <c r="AA2388" s="123"/>
      <c r="AB2388" s="123"/>
      <c r="AC2388" s="123"/>
      <c r="AD2388" s="123"/>
      <c r="AE2388" s="123"/>
      <c r="AF2388" s="123"/>
      <c r="AG2388" s="123"/>
      <c r="AH2388" s="123"/>
      <c r="AI2388" s="123"/>
      <c r="AJ2388" s="123"/>
      <c r="AK2388" s="123"/>
      <c r="AL2388" s="123"/>
      <c r="AM2388" s="123"/>
      <c r="AN2388" s="123"/>
      <c r="AO2388" s="123"/>
      <c r="AP2388" s="167"/>
    </row>
    <row r="2389" spans="16:42">
      <c r="P2389" s="123"/>
      <c r="Q2389" s="124"/>
      <c r="R2389" s="123"/>
      <c r="S2389" s="123"/>
      <c r="T2389" s="123"/>
      <c r="U2389" s="123"/>
      <c r="V2389" s="123"/>
      <c r="W2389" s="123"/>
      <c r="X2389" s="123"/>
      <c r="Y2389" s="125"/>
      <c r="Z2389" s="125"/>
      <c r="AA2389" s="123"/>
      <c r="AB2389" s="123"/>
      <c r="AC2389" s="123"/>
      <c r="AD2389" s="123"/>
      <c r="AE2389" s="123"/>
      <c r="AF2389" s="123"/>
      <c r="AG2389" s="123"/>
      <c r="AH2389" s="123"/>
      <c r="AI2389" s="123"/>
      <c r="AJ2389" s="123"/>
      <c r="AK2389" s="123"/>
      <c r="AL2389" s="123"/>
      <c r="AM2389" s="123"/>
      <c r="AN2389" s="123"/>
      <c r="AO2389" s="123"/>
      <c r="AP2389" s="167"/>
    </row>
    <row r="2390" spans="16:42">
      <c r="P2390" s="123"/>
      <c r="Q2390" s="124"/>
      <c r="R2390" s="123"/>
      <c r="S2390" s="123"/>
      <c r="T2390" s="123"/>
      <c r="U2390" s="123"/>
      <c r="V2390" s="123"/>
      <c r="W2390" s="123"/>
      <c r="X2390" s="123"/>
      <c r="Y2390" s="125"/>
      <c r="Z2390" s="125"/>
      <c r="AA2390" s="123"/>
      <c r="AB2390" s="123"/>
      <c r="AC2390" s="123"/>
      <c r="AD2390" s="123"/>
      <c r="AE2390" s="123"/>
      <c r="AF2390" s="123"/>
      <c r="AG2390" s="123"/>
      <c r="AH2390" s="123"/>
      <c r="AI2390" s="123"/>
      <c r="AJ2390" s="123"/>
      <c r="AK2390" s="123"/>
      <c r="AL2390" s="123"/>
      <c r="AM2390" s="123"/>
      <c r="AN2390" s="123"/>
      <c r="AO2390" s="123"/>
      <c r="AP2390" s="167"/>
    </row>
    <row r="2391" spans="16:42">
      <c r="P2391" s="123"/>
      <c r="Q2391" s="124"/>
      <c r="R2391" s="123"/>
      <c r="S2391" s="123"/>
      <c r="T2391" s="123"/>
      <c r="U2391" s="123"/>
      <c r="V2391" s="123"/>
      <c r="W2391" s="123"/>
      <c r="X2391" s="123"/>
      <c r="Y2391" s="125"/>
      <c r="Z2391" s="125"/>
      <c r="AA2391" s="123"/>
      <c r="AB2391" s="123"/>
      <c r="AC2391" s="123"/>
      <c r="AD2391" s="123"/>
      <c r="AE2391" s="123"/>
      <c r="AF2391" s="123"/>
      <c r="AG2391" s="123"/>
      <c r="AH2391" s="123"/>
      <c r="AI2391" s="123"/>
      <c r="AJ2391" s="123"/>
      <c r="AK2391" s="123"/>
      <c r="AL2391" s="123"/>
      <c r="AM2391" s="123"/>
      <c r="AN2391" s="123"/>
      <c r="AO2391" s="123"/>
      <c r="AP2391" s="167"/>
    </row>
    <row r="2392" spans="16:42">
      <c r="P2392" s="123"/>
      <c r="Q2392" s="124"/>
      <c r="R2392" s="123"/>
      <c r="S2392" s="123"/>
      <c r="T2392" s="123"/>
      <c r="U2392" s="123"/>
      <c r="V2392" s="123"/>
      <c r="W2392" s="123"/>
      <c r="X2392" s="123"/>
      <c r="Y2392" s="125"/>
      <c r="Z2392" s="125"/>
      <c r="AA2392" s="123"/>
      <c r="AB2392" s="123"/>
      <c r="AC2392" s="123"/>
      <c r="AD2392" s="123"/>
      <c r="AE2392" s="123"/>
      <c r="AF2392" s="123"/>
      <c r="AG2392" s="123"/>
      <c r="AH2392" s="123"/>
      <c r="AI2392" s="123"/>
      <c r="AJ2392" s="123"/>
      <c r="AK2392" s="123"/>
      <c r="AL2392" s="123"/>
      <c r="AM2392" s="123"/>
      <c r="AN2392" s="123"/>
      <c r="AO2392" s="123"/>
      <c r="AP2392" s="167"/>
    </row>
    <row r="2393" spans="16:42">
      <c r="P2393" s="123"/>
      <c r="Q2393" s="124"/>
      <c r="R2393" s="123"/>
      <c r="S2393" s="123"/>
      <c r="T2393" s="123"/>
      <c r="U2393" s="123"/>
      <c r="V2393" s="123"/>
      <c r="W2393" s="123"/>
      <c r="X2393" s="123"/>
      <c r="Y2393" s="125"/>
      <c r="Z2393" s="125"/>
      <c r="AA2393" s="123"/>
      <c r="AB2393" s="123"/>
      <c r="AC2393" s="123"/>
      <c r="AD2393" s="123"/>
      <c r="AE2393" s="123"/>
      <c r="AF2393" s="123"/>
      <c r="AG2393" s="123"/>
      <c r="AH2393" s="123"/>
      <c r="AI2393" s="123"/>
      <c r="AJ2393" s="123"/>
      <c r="AK2393" s="123"/>
      <c r="AL2393" s="123"/>
      <c r="AM2393" s="123"/>
      <c r="AN2393" s="123"/>
      <c r="AO2393" s="123"/>
      <c r="AP2393" s="167"/>
    </row>
    <row r="2394" spans="16:42">
      <c r="P2394" s="123"/>
      <c r="Q2394" s="124"/>
      <c r="R2394" s="123"/>
      <c r="S2394" s="123"/>
      <c r="T2394" s="123"/>
      <c r="U2394" s="123"/>
      <c r="V2394" s="123"/>
      <c r="W2394" s="123"/>
      <c r="X2394" s="123"/>
      <c r="Y2394" s="125"/>
      <c r="Z2394" s="125"/>
      <c r="AA2394" s="123"/>
      <c r="AB2394" s="123"/>
      <c r="AC2394" s="123"/>
      <c r="AD2394" s="123"/>
      <c r="AE2394" s="123"/>
      <c r="AF2394" s="123"/>
      <c r="AG2394" s="123"/>
      <c r="AH2394" s="123"/>
      <c r="AI2394" s="123"/>
      <c r="AJ2394" s="123"/>
      <c r="AK2394" s="123"/>
      <c r="AL2394" s="123"/>
      <c r="AM2394" s="123"/>
      <c r="AN2394" s="123"/>
      <c r="AO2394" s="123"/>
      <c r="AP2394" s="167"/>
    </row>
    <row r="2395" spans="16:42">
      <c r="P2395" s="123"/>
      <c r="Q2395" s="124"/>
      <c r="R2395" s="123"/>
      <c r="S2395" s="123"/>
      <c r="T2395" s="123"/>
      <c r="U2395" s="123"/>
      <c r="V2395" s="123"/>
      <c r="W2395" s="123"/>
      <c r="X2395" s="123"/>
      <c r="Y2395" s="125"/>
      <c r="Z2395" s="125"/>
      <c r="AA2395" s="123"/>
      <c r="AB2395" s="123"/>
      <c r="AC2395" s="123"/>
      <c r="AD2395" s="123"/>
      <c r="AE2395" s="123"/>
      <c r="AF2395" s="123"/>
      <c r="AG2395" s="123"/>
      <c r="AH2395" s="123"/>
      <c r="AI2395" s="123"/>
      <c r="AJ2395" s="123"/>
      <c r="AK2395" s="123"/>
      <c r="AL2395" s="123"/>
      <c r="AM2395" s="123"/>
      <c r="AN2395" s="123"/>
      <c r="AO2395" s="123"/>
      <c r="AP2395" s="167"/>
    </row>
    <row r="2396" spans="16:42">
      <c r="P2396" s="123"/>
      <c r="Q2396" s="124"/>
      <c r="R2396" s="123"/>
      <c r="S2396" s="123"/>
      <c r="T2396" s="123"/>
      <c r="U2396" s="123"/>
      <c r="V2396" s="123"/>
      <c r="W2396" s="123"/>
      <c r="X2396" s="123"/>
      <c r="Y2396" s="125"/>
      <c r="Z2396" s="125"/>
      <c r="AA2396" s="123"/>
      <c r="AB2396" s="123"/>
      <c r="AC2396" s="123"/>
      <c r="AD2396" s="123"/>
      <c r="AE2396" s="123"/>
      <c r="AF2396" s="123"/>
      <c r="AG2396" s="123"/>
      <c r="AH2396" s="123"/>
      <c r="AI2396" s="123"/>
      <c r="AJ2396" s="123"/>
      <c r="AK2396" s="123"/>
      <c r="AL2396" s="123"/>
      <c r="AM2396" s="123"/>
      <c r="AN2396" s="123"/>
      <c r="AO2396" s="123"/>
      <c r="AP2396" s="167"/>
    </row>
    <row r="2397" spans="16:42">
      <c r="P2397" s="123"/>
      <c r="Q2397" s="124"/>
      <c r="R2397" s="123"/>
      <c r="S2397" s="123"/>
      <c r="T2397" s="123"/>
      <c r="U2397" s="123"/>
      <c r="V2397" s="123"/>
      <c r="W2397" s="123"/>
      <c r="X2397" s="123"/>
      <c r="Y2397" s="125"/>
      <c r="Z2397" s="125"/>
      <c r="AA2397" s="123"/>
      <c r="AB2397" s="123"/>
      <c r="AC2397" s="123"/>
      <c r="AD2397" s="123"/>
      <c r="AE2397" s="123"/>
      <c r="AF2397" s="123"/>
      <c r="AG2397" s="123"/>
      <c r="AH2397" s="123"/>
      <c r="AI2397" s="123"/>
      <c r="AJ2397" s="123"/>
      <c r="AK2397" s="123"/>
      <c r="AL2397" s="123"/>
      <c r="AM2397" s="123"/>
      <c r="AN2397" s="123"/>
      <c r="AO2397" s="123"/>
      <c r="AP2397" s="167"/>
    </row>
    <row r="2398" spans="16:42">
      <c r="P2398" s="123"/>
      <c r="Q2398" s="124"/>
      <c r="R2398" s="123"/>
      <c r="S2398" s="123"/>
      <c r="T2398" s="123"/>
      <c r="U2398" s="123"/>
      <c r="V2398" s="123"/>
      <c r="W2398" s="123"/>
      <c r="X2398" s="123"/>
      <c r="Y2398" s="125"/>
      <c r="Z2398" s="125"/>
      <c r="AA2398" s="123"/>
      <c r="AB2398" s="123"/>
      <c r="AC2398" s="123"/>
      <c r="AD2398" s="123"/>
      <c r="AE2398" s="123"/>
      <c r="AF2398" s="123"/>
      <c r="AG2398" s="123"/>
      <c r="AH2398" s="123"/>
      <c r="AI2398" s="123"/>
      <c r="AJ2398" s="123"/>
      <c r="AK2398" s="123"/>
      <c r="AL2398" s="123"/>
      <c r="AM2398" s="123"/>
      <c r="AN2398" s="123"/>
      <c r="AO2398" s="123"/>
      <c r="AP2398" s="167"/>
    </row>
    <row r="2399" spans="16:42">
      <c r="P2399" s="123"/>
      <c r="Q2399" s="124"/>
      <c r="R2399" s="123"/>
      <c r="S2399" s="123"/>
      <c r="T2399" s="123"/>
      <c r="U2399" s="123"/>
      <c r="V2399" s="123"/>
      <c r="W2399" s="123"/>
      <c r="X2399" s="123"/>
      <c r="Y2399" s="125"/>
      <c r="Z2399" s="125"/>
      <c r="AA2399" s="123"/>
      <c r="AB2399" s="123"/>
      <c r="AC2399" s="123"/>
      <c r="AD2399" s="123"/>
      <c r="AE2399" s="123"/>
      <c r="AF2399" s="123"/>
      <c r="AG2399" s="123"/>
      <c r="AH2399" s="123"/>
      <c r="AI2399" s="123"/>
      <c r="AJ2399" s="123"/>
      <c r="AK2399" s="123"/>
      <c r="AL2399" s="123"/>
      <c r="AM2399" s="123"/>
      <c r="AN2399" s="123"/>
      <c r="AO2399" s="123"/>
      <c r="AP2399" s="167"/>
    </row>
    <row r="2400" spans="16:42">
      <c r="P2400" s="123"/>
      <c r="Q2400" s="124"/>
      <c r="R2400" s="123"/>
      <c r="S2400" s="123"/>
      <c r="T2400" s="123"/>
      <c r="U2400" s="123"/>
      <c r="V2400" s="123"/>
      <c r="W2400" s="123"/>
      <c r="X2400" s="123"/>
      <c r="Y2400" s="125"/>
      <c r="Z2400" s="125"/>
      <c r="AA2400" s="123"/>
      <c r="AB2400" s="123"/>
      <c r="AC2400" s="123"/>
      <c r="AD2400" s="123"/>
      <c r="AE2400" s="123"/>
      <c r="AF2400" s="123"/>
      <c r="AG2400" s="123"/>
      <c r="AH2400" s="123"/>
      <c r="AI2400" s="123"/>
      <c r="AJ2400" s="123"/>
      <c r="AK2400" s="123"/>
      <c r="AL2400" s="123"/>
      <c r="AM2400" s="123"/>
      <c r="AN2400" s="123"/>
      <c r="AO2400" s="123"/>
      <c r="AP2400" s="167"/>
    </row>
    <row r="2401" spans="16:42">
      <c r="P2401" s="123"/>
      <c r="Q2401" s="124"/>
      <c r="R2401" s="123"/>
      <c r="S2401" s="123"/>
      <c r="T2401" s="123"/>
      <c r="U2401" s="123"/>
      <c r="V2401" s="123"/>
      <c r="W2401" s="123"/>
      <c r="X2401" s="123"/>
      <c r="Y2401" s="125"/>
      <c r="Z2401" s="125"/>
      <c r="AA2401" s="123"/>
      <c r="AB2401" s="123"/>
      <c r="AC2401" s="123"/>
      <c r="AD2401" s="123"/>
      <c r="AE2401" s="123"/>
      <c r="AF2401" s="123"/>
      <c r="AG2401" s="123"/>
      <c r="AH2401" s="123"/>
      <c r="AI2401" s="123"/>
      <c r="AJ2401" s="123"/>
      <c r="AK2401" s="123"/>
      <c r="AL2401" s="123"/>
      <c r="AM2401" s="123"/>
      <c r="AN2401" s="123"/>
      <c r="AO2401" s="123"/>
      <c r="AP2401" s="167"/>
    </row>
    <row r="2402" spans="16:42">
      <c r="P2402" s="123"/>
      <c r="Q2402" s="124"/>
      <c r="R2402" s="123"/>
      <c r="S2402" s="123"/>
      <c r="T2402" s="123"/>
      <c r="U2402" s="123"/>
      <c r="V2402" s="123"/>
      <c r="W2402" s="123"/>
      <c r="X2402" s="123"/>
      <c r="Y2402" s="125"/>
      <c r="Z2402" s="125"/>
      <c r="AA2402" s="123"/>
      <c r="AB2402" s="123"/>
      <c r="AC2402" s="123"/>
      <c r="AD2402" s="123"/>
      <c r="AE2402" s="123"/>
      <c r="AF2402" s="123"/>
      <c r="AG2402" s="123"/>
      <c r="AH2402" s="123"/>
      <c r="AI2402" s="123"/>
      <c r="AJ2402" s="123"/>
      <c r="AK2402" s="123"/>
      <c r="AL2402" s="123"/>
      <c r="AM2402" s="123"/>
      <c r="AN2402" s="123"/>
      <c r="AO2402" s="123"/>
      <c r="AP2402" s="167"/>
    </row>
    <row r="2403" spans="16:42">
      <c r="P2403" s="123"/>
      <c r="Q2403" s="124"/>
      <c r="R2403" s="123"/>
      <c r="S2403" s="123"/>
      <c r="T2403" s="123"/>
      <c r="U2403" s="123"/>
      <c r="V2403" s="123"/>
      <c r="W2403" s="123"/>
      <c r="X2403" s="123"/>
      <c r="Y2403" s="125"/>
      <c r="Z2403" s="125"/>
      <c r="AA2403" s="123"/>
      <c r="AB2403" s="123"/>
      <c r="AC2403" s="123"/>
      <c r="AD2403" s="123"/>
      <c r="AE2403" s="123"/>
      <c r="AF2403" s="123"/>
      <c r="AG2403" s="123"/>
      <c r="AH2403" s="123"/>
      <c r="AI2403" s="123"/>
      <c r="AJ2403" s="123"/>
      <c r="AK2403" s="123"/>
      <c r="AL2403" s="123"/>
      <c r="AM2403" s="123"/>
      <c r="AN2403" s="123"/>
      <c r="AO2403" s="123"/>
      <c r="AP2403" s="167"/>
    </row>
    <row r="2404" spans="16:42">
      <c r="P2404" s="123"/>
      <c r="Q2404" s="124"/>
      <c r="R2404" s="123"/>
      <c r="S2404" s="123"/>
      <c r="T2404" s="123"/>
      <c r="U2404" s="123"/>
      <c r="V2404" s="123"/>
      <c r="W2404" s="123"/>
      <c r="X2404" s="123"/>
      <c r="Y2404" s="125"/>
      <c r="Z2404" s="125"/>
      <c r="AA2404" s="123"/>
      <c r="AB2404" s="123"/>
      <c r="AC2404" s="123"/>
      <c r="AD2404" s="123"/>
      <c r="AE2404" s="123"/>
      <c r="AF2404" s="123"/>
      <c r="AG2404" s="123"/>
      <c r="AH2404" s="123"/>
      <c r="AI2404" s="123"/>
      <c r="AJ2404" s="123"/>
      <c r="AK2404" s="123"/>
      <c r="AL2404" s="123"/>
      <c r="AM2404" s="123"/>
      <c r="AN2404" s="123"/>
      <c r="AO2404" s="123"/>
      <c r="AP2404" s="167"/>
    </row>
    <row r="2405" spans="16:42">
      <c r="P2405" s="123"/>
      <c r="Q2405" s="124"/>
      <c r="R2405" s="123"/>
      <c r="S2405" s="123"/>
      <c r="T2405" s="123"/>
      <c r="U2405" s="123"/>
      <c r="V2405" s="123"/>
      <c r="W2405" s="123"/>
      <c r="X2405" s="123"/>
      <c r="Y2405" s="125"/>
      <c r="Z2405" s="125"/>
      <c r="AA2405" s="123"/>
      <c r="AB2405" s="123"/>
      <c r="AC2405" s="123"/>
      <c r="AD2405" s="123"/>
      <c r="AE2405" s="123"/>
      <c r="AF2405" s="123"/>
      <c r="AG2405" s="123"/>
      <c r="AH2405" s="123"/>
      <c r="AI2405" s="123"/>
      <c r="AJ2405" s="123"/>
      <c r="AK2405" s="123"/>
      <c r="AL2405" s="123"/>
      <c r="AM2405" s="123"/>
      <c r="AN2405" s="123"/>
      <c r="AO2405" s="123"/>
      <c r="AP2405" s="167"/>
    </row>
    <row r="2406" spans="16:42">
      <c r="P2406" s="123"/>
      <c r="Q2406" s="124"/>
      <c r="R2406" s="123"/>
      <c r="S2406" s="123"/>
      <c r="T2406" s="123"/>
      <c r="U2406" s="123"/>
      <c r="V2406" s="123"/>
      <c r="W2406" s="123"/>
      <c r="X2406" s="123"/>
      <c r="Y2406" s="125"/>
      <c r="Z2406" s="125"/>
      <c r="AA2406" s="123"/>
      <c r="AB2406" s="123"/>
      <c r="AC2406" s="123"/>
      <c r="AD2406" s="123"/>
      <c r="AE2406" s="123"/>
      <c r="AF2406" s="123"/>
      <c r="AG2406" s="123"/>
      <c r="AH2406" s="123"/>
      <c r="AI2406" s="123"/>
      <c r="AJ2406" s="123"/>
      <c r="AK2406" s="123"/>
      <c r="AL2406" s="123"/>
      <c r="AM2406" s="123"/>
      <c r="AN2406" s="123"/>
      <c r="AO2406" s="123"/>
      <c r="AP2406" s="167"/>
    </row>
    <row r="2407" spans="16:42">
      <c r="P2407" s="123"/>
      <c r="Q2407" s="124"/>
      <c r="R2407" s="123"/>
      <c r="S2407" s="123"/>
      <c r="T2407" s="123"/>
      <c r="U2407" s="123"/>
      <c r="V2407" s="123"/>
      <c r="W2407" s="123"/>
      <c r="X2407" s="123"/>
      <c r="Y2407" s="125"/>
      <c r="Z2407" s="125"/>
      <c r="AA2407" s="123"/>
      <c r="AB2407" s="123"/>
      <c r="AC2407" s="123"/>
      <c r="AD2407" s="123"/>
      <c r="AE2407" s="123"/>
      <c r="AF2407" s="123"/>
      <c r="AG2407" s="123"/>
      <c r="AH2407" s="123"/>
      <c r="AI2407" s="123"/>
      <c r="AJ2407" s="123"/>
      <c r="AK2407" s="123"/>
      <c r="AL2407" s="123"/>
      <c r="AM2407" s="123"/>
      <c r="AN2407" s="123"/>
      <c r="AO2407" s="123"/>
      <c r="AP2407" s="167"/>
    </row>
    <row r="2408" spans="16:42">
      <c r="P2408" s="123"/>
      <c r="Q2408" s="124"/>
      <c r="R2408" s="123"/>
      <c r="S2408" s="123"/>
      <c r="T2408" s="123"/>
      <c r="U2408" s="123"/>
      <c r="V2408" s="123"/>
      <c r="W2408" s="123"/>
      <c r="X2408" s="123"/>
      <c r="Y2408" s="125"/>
      <c r="Z2408" s="125"/>
      <c r="AA2408" s="123"/>
      <c r="AB2408" s="123"/>
      <c r="AC2408" s="123"/>
      <c r="AD2408" s="123"/>
      <c r="AE2408" s="123"/>
      <c r="AF2408" s="123"/>
      <c r="AG2408" s="123"/>
      <c r="AH2408" s="123"/>
      <c r="AI2408" s="123"/>
      <c r="AJ2408" s="123"/>
      <c r="AK2408" s="123"/>
      <c r="AL2408" s="123"/>
      <c r="AM2408" s="123"/>
      <c r="AN2408" s="123"/>
      <c r="AO2408" s="123"/>
      <c r="AP2408" s="167"/>
    </row>
    <row r="2409" spans="16:42">
      <c r="P2409" s="123"/>
      <c r="Q2409" s="124"/>
      <c r="R2409" s="123"/>
      <c r="S2409" s="123"/>
      <c r="T2409" s="123"/>
      <c r="U2409" s="123"/>
      <c r="V2409" s="123"/>
      <c r="W2409" s="123"/>
      <c r="X2409" s="123"/>
      <c r="Y2409" s="125"/>
      <c r="Z2409" s="125"/>
      <c r="AA2409" s="123"/>
      <c r="AB2409" s="123"/>
      <c r="AC2409" s="123"/>
      <c r="AD2409" s="123"/>
      <c r="AE2409" s="123"/>
      <c r="AF2409" s="123"/>
      <c r="AG2409" s="123"/>
      <c r="AH2409" s="123"/>
      <c r="AI2409" s="123"/>
      <c r="AJ2409" s="123"/>
      <c r="AK2409" s="123"/>
      <c r="AL2409" s="123"/>
      <c r="AM2409" s="123"/>
      <c r="AN2409" s="123"/>
      <c r="AO2409" s="123"/>
      <c r="AP2409" s="167"/>
    </row>
    <row r="2410" spans="16:42">
      <c r="P2410" s="123"/>
      <c r="Q2410" s="124"/>
      <c r="R2410" s="123"/>
      <c r="S2410" s="123"/>
      <c r="T2410" s="123"/>
      <c r="U2410" s="123"/>
      <c r="V2410" s="123"/>
      <c r="W2410" s="123"/>
      <c r="X2410" s="123"/>
      <c r="Y2410" s="125"/>
      <c r="Z2410" s="125"/>
      <c r="AA2410" s="123"/>
      <c r="AB2410" s="123"/>
      <c r="AC2410" s="123"/>
      <c r="AD2410" s="123"/>
      <c r="AE2410" s="123"/>
      <c r="AF2410" s="123"/>
      <c r="AG2410" s="123"/>
      <c r="AH2410" s="123"/>
      <c r="AI2410" s="123"/>
      <c r="AJ2410" s="123"/>
      <c r="AK2410" s="123"/>
      <c r="AL2410" s="123"/>
      <c r="AM2410" s="123"/>
      <c r="AN2410" s="123"/>
      <c r="AO2410" s="123"/>
      <c r="AP2410" s="167"/>
    </row>
    <row r="2411" spans="16:42">
      <c r="P2411" s="123"/>
      <c r="Q2411" s="124"/>
      <c r="R2411" s="123"/>
      <c r="S2411" s="123"/>
      <c r="T2411" s="123"/>
      <c r="U2411" s="123"/>
      <c r="V2411" s="123"/>
      <c r="W2411" s="123"/>
      <c r="X2411" s="123"/>
      <c r="Y2411" s="125"/>
      <c r="Z2411" s="125"/>
      <c r="AA2411" s="123"/>
      <c r="AB2411" s="123"/>
      <c r="AC2411" s="123"/>
      <c r="AD2411" s="123"/>
      <c r="AE2411" s="123"/>
      <c r="AF2411" s="123"/>
      <c r="AG2411" s="123"/>
      <c r="AH2411" s="123"/>
      <c r="AI2411" s="123"/>
      <c r="AJ2411" s="123"/>
      <c r="AK2411" s="123"/>
      <c r="AL2411" s="123"/>
      <c r="AM2411" s="123"/>
      <c r="AN2411" s="123"/>
      <c r="AO2411" s="123"/>
      <c r="AP2411" s="167"/>
    </row>
    <row r="2412" spans="16:42">
      <c r="P2412" s="123"/>
      <c r="Q2412" s="124"/>
      <c r="R2412" s="123"/>
      <c r="S2412" s="123"/>
      <c r="T2412" s="123"/>
      <c r="U2412" s="123"/>
      <c r="V2412" s="123"/>
      <c r="W2412" s="123"/>
      <c r="X2412" s="123"/>
      <c r="Y2412" s="125"/>
      <c r="Z2412" s="125"/>
      <c r="AA2412" s="123"/>
      <c r="AB2412" s="123"/>
      <c r="AC2412" s="123"/>
      <c r="AD2412" s="123"/>
      <c r="AE2412" s="123"/>
      <c r="AF2412" s="123"/>
      <c r="AG2412" s="123"/>
      <c r="AH2412" s="123"/>
      <c r="AI2412" s="123"/>
      <c r="AJ2412" s="123"/>
      <c r="AK2412" s="123"/>
      <c r="AL2412" s="123"/>
      <c r="AM2412" s="123"/>
      <c r="AN2412" s="123"/>
      <c r="AO2412" s="123"/>
      <c r="AP2412" s="167"/>
    </row>
    <row r="2413" spans="16:42">
      <c r="P2413" s="123"/>
      <c r="Q2413" s="124"/>
      <c r="R2413" s="123"/>
      <c r="S2413" s="123"/>
      <c r="T2413" s="123"/>
      <c r="U2413" s="123"/>
      <c r="V2413" s="123"/>
      <c r="W2413" s="123"/>
      <c r="X2413" s="123"/>
      <c r="Y2413" s="125"/>
      <c r="Z2413" s="125"/>
      <c r="AA2413" s="123"/>
      <c r="AB2413" s="123"/>
      <c r="AC2413" s="123"/>
      <c r="AD2413" s="123"/>
      <c r="AE2413" s="123"/>
      <c r="AF2413" s="123"/>
      <c r="AG2413" s="123"/>
      <c r="AH2413" s="123"/>
      <c r="AI2413" s="123"/>
      <c r="AJ2413" s="123"/>
      <c r="AK2413" s="123"/>
      <c r="AL2413" s="123"/>
      <c r="AM2413" s="123"/>
      <c r="AN2413" s="123"/>
      <c r="AO2413" s="123"/>
      <c r="AP2413" s="167"/>
    </row>
    <row r="2414" spans="16:42">
      <c r="P2414" s="123"/>
      <c r="Q2414" s="124"/>
      <c r="R2414" s="123"/>
      <c r="S2414" s="123"/>
      <c r="T2414" s="123"/>
      <c r="U2414" s="123"/>
      <c r="V2414" s="123"/>
      <c r="W2414" s="123"/>
      <c r="X2414" s="123"/>
      <c r="Y2414" s="125"/>
      <c r="Z2414" s="125"/>
      <c r="AA2414" s="123"/>
      <c r="AB2414" s="123"/>
      <c r="AC2414" s="123"/>
      <c r="AD2414" s="123"/>
      <c r="AE2414" s="123"/>
      <c r="AF2414" s="123"/>
      <c r="AG2414" s="123"/>
      <c r="AH2414" s="123"/>
      <c r="AI2414" s="123"/>
      <c r="AJ2414" s="123"/>
      <c r="AK2414" s="123"/>
      <c r="AL2414" s="123"/>
      <c r="AM2414" s="123"/>
      <c r="AN2414" s="123"/>
      <c r="AO2414" s="123"/>
      <c r="AP2414" s="167"/>
    </row>
    <row r="2415" spans="16:42">
      <c r="P2415" s="123"/>
      <c r="Q2415" s="124"/>
      <c r="R2415" s="123"/>
      <c r="S2415" s="123"/>
      <c r="T2415" s="123"/>
      <c r="U2415" s="123"/>
      <c r="V2415" s="123"/>
      <c r="W2415" s="123"/>
      <c r="X2415" s="123"/>
      <c r="Y2415" s="125"/>
      <c r="Z2415" s="125"/>
      <c r="AA2415" s="123"/>
      <c r="AB2415" s="123"/>
      <c r="AC2415" s="123"/>
      <c r="AD2415" s="123"/>
      <c r="AE2415" s="123"/>
      <c r="AF2415" s="123"/>
      <c r="AG2415" s="123"/>
      <c r="AH2415" s="123"/>
      <c r="AI2415" s="123"/>
      <c r="AJ2415" s="123"/>
      <c r="AK2415" s="123"/>
      <c r="AL2415" s="123"/>
      <c r="AM2415" s="123"/>
      <c r="AN2415" s="123"/>
      <c r="AO2415" s="123"/>
      <c r="AP2415" s="167"/>
    </row>
    <row r="2416" spans="16:42">
      <c r="P2416" s="123"/>
      <c r="Q2416" s="124"/>
      <c r="R2416" s="123"/>
      <c r="S2416" s="123"/>
      <c r="T2416" s="123"/>
      <c r="U2416" s="123"/>
      <c r="V2416" s="123"/>
      <c r="W2416" s="123"/>
      <c r="X2416" s="123"/>
      <c r="Y2416" s="125"/>
      <c r="Z2416" s="125"/>
      <c r="AA2416" s="123"/>
      <c r="AB2416" s="123"/>
      <c r="AC2416" s="123"/>
      <c r="AD2416" s="123"/>
      <c r="AE2416" s="123"/>
      <c r="AF2416" s="123"/>
      <c r="AG2416" s="123"/>
      <c r="AH2416" s="123"/>
      <c r="AI2416" s="123"/>
      <c r="AJ2416" s="123"/>
      <c r="AK2416" s="123"/>
      <c r="AL2416" s="123"/>
      <c r="AM2416" s="123"/>
      <c r="AN2416" s="123"/>
      <c r="AO2416" s="123"/>
      <c r="AP2416" s="167"/>
    </row>
    <row r="2417" spans="16:42">
      <c r="P2417" s="123"/>
      <c r="Q2417" s="124"/>
      <c r="R2417" s="123"/>
      <c r="S2417" s="123"/>
      <c r="T2417" s="123"/>
      <c r="U2417" s="123"/>
      <c r="V2417" s="123"/>
      <c r="W2417" s="123"/>
      <c r="X2417" s="123"/>
      <c r="Y2417" s="125"/>
      <c r="Z2417" s="125"/>
      <c r="AA2417" s="123"/>
      <c r="AB2417" s="123"/>
      <c r="AC2417" s="123"/>
      <c r="AD2417" s="123"/>
      <c r="AE2417" s="123"/>
      <c r="AF2417" s="123"/>
      <c r="AG2417" s="123"/>
      <c r="AH2417" s="123"/>
      <c r="AI2417" s="123"/>
      <c r="AJ2417" s="123"/>
      <c r="AK2417" s="123"/>
      <c r="AL2417" s="123"/>
      <c r="AM2417" s="123"/>
      <c r="AN2417" s="123"/>
      <c r="AO2417" s="123"/>
      <c r="AP2417" s="167"/>
    </row>
    <row r="2418" spans="16:42">
      <c r="P2418" s="123"/>
      <c r="Q2418" s="124"/>
      <c r="R2418" s="123"/>
      <c r="S2418" s="123"/>
      <c r="T2418" s="123"/>
      <c r="U2418" s="123"/>
      <c r="V2418" s="123"/>
      <c r="W2418" s="123"/>
      <c r="X2418" s="123"/>
      <c r="Y2418" s="125"/>
      <c r="Z2418" s="125"/>
      <c r="AA2418" s="123"/>
      <c r="AB2418" s="123"/>
      <c r="AC2418" s="123"/>
      <c r="AD2418" s="123"/>
      <c r="AE2418" s="123"/>
      <c r="AF2418" s="123"/>
      <c r="AG2418" s="123"/>
      <c r="AH2418" s="123"/>
      <c r="AI2418" s="123"/>
      <c r="AJ2418" s="123"/>
      <c r="AK2418" s="123"/>
      <c r="AL2418" s="123"/>
      <c r="AM2418" s="123"/>
      <c r="AN2418" s="123"/>
      <c r="AO2418" s="123"/>
      <c r="AP2418" s="167"/>
    </row>
    <row r="2419" spans="16:42">
      <c r="P2419" s="123"/>
      <c r="Q2419" s="124"/>
      <c r="R2419" s="123"/>
      <c r="S2419" s="123"/>
      <c r="T2419" s="123"/>
      <c r="U2419" s="123"/>
      <c r="V2419" s="123"/>
      <c r="W2419" s="123"/>
      <c r="X2419" s="123"/>
      <c r="Y2419" s="125"/>
      <c r="Z2419" s="125"/>
      <c r="AA2419" s="123"/>
      <c r="AB2419" s="123"/>
      <c r="AC2419" s="123"/>
      <c r="AD2419" s="123"/>
      <c r="AE2419" s="123"/>
      <c r="AF2419" s="123"/>
      <c r="AG2419" s="123"/>
      <c r="AH2419" s="123"/>
      <c r="AI2419" s="123"/>
      <c r="AJ2419" s="123"/>
      <c r="AK2419" s="123"/>
      <c r="AL2419" s="123"/>
      <c r="AM2419" s="123"/>
      <c r="AN2419" s="123"/>
      <c r="AO2419" s="123"/>
      <c r="AP2419" s="167"/>
    </row>
    <row r="2420" spans="16:42">
      <c r="P2420" s="123"/>
      <c r="Q2420" s="124"/>
      <c r="R2420" s="123"/>
      <c r="S2420" s="123"/>
      <c r="T2420" s="123"/>
      <c r="U2420" s="123"/>
      <c r="V2420" s="123"/>
      <c r="W2420" s="123"/>
      <c r="X2420" s="123"/>
      <c r="Y2420" s="125"/>
      <c r="Z2420" s="125"/>
      <c r="AA2420" s="123"/>
      <c r="AB2420" s="123"/>
      <c r="AC2420" s="123"/>
      <c r="AD2420" s="123"/>
      <c r="AE2420" s="123"/>
      <c r="AF2420" s="123"/>
      <c r="AG2420" s="123"/>
      <c r="AH2420" s="123"/>
      <c r="AI2420" s="123"/>
      <c r="AJ2420" s="123"/>
      <c r="AK2420" s="123"/>
      <c r="AL2420" s="123"/>
      <c r="AM2420" s="123"/>
      <c r="AN2420" s="123"/>
      <c r="AO2420" s="123"/>
      <c r="AP2420" s="167"/>
    </row>
    <row r="2421" spans="16:42">
      <c r="P2421" s="123"/>
      <c r="Q2421" s="124"/>
      <c r="R2421" s="123"/>
      <c r="S2421" s="123"/>
      <c r="T2421" s="123"/>
      <c r="U2421" s="123"/>
      <c r="V2421" s="123"/>
      <c r="W2421" s="123"/>
      <c r="X2421" s="123"/>
      <c r="Y2421" s="125"/>
      <c r="Z2421" s="125"/>
      <c r="AA2421" s="123"/>
      <c r="AB2421" s="123"/>
      <c r="AC2421" s="123"/>
      <c r="AD2421" s="123"/>
      <c r="AE2421" s="123"/>
      <c r="AF2421" s="123"/>
      <c r="AG2421" s="123"/>
      <c r="AH2421" s="123"/>
      <c r="AI2421" s="123"/>
      <c r="AJ2421" s="123"/>
      <c r="AK2421" s="123"/>
      <c r="AL2421" s="123"/>
      <c r="AM2421" s="123"/>
      <c r="AN2421" s="123"/>
      <c r="AO2421" s="123"/>
      <c r="AP2421" s="167"/>
    </row>
    <row r="2422" spans="16:42">
      <c r="P2422" s="123"/>
      <c r="Q2422" s="124"/>
      <c r="R2422" s="123"/>
      <c r="S2422" s="123"/>
      <c r="T2422" s="123"/>
      <c r="U2422" s="123"/>
      <c r="V2422" s="123"/>
      <c r="W2422" s="123"/>
      <c r="X2422" s="123"/>
      <c r="Y2422" s="125"/>
      <c r="Z2422" s="125"/>
      <c r="AA2422" s="123"/>
      <c r="AB2422" s="123"/>
      <c r="AC2422" s="123"/>
      <c r="AD2422" s="123"/>
      <c r="AE2422" s="123"/>
      <c r="AF2422" s="123"/>
      <c r="AG2422" s="123"/>
      <c r="AH2422" s="123"/>
      <c r="AI2422" s="123"/>
      <c r="AJ2422" s="123"/>
      <c r="AK2422" s="123"/>
      <c r="AL2422" s="123"/>
      <c r="AM2422" s="123"/>
      <c r="AN2422" s="123"/>
      <c r="AO2422" s="123"/>
      <c r="AP2422" s="167"/>
    </row>
    <row r="2423" spans="16:42">
      <c r="P2423" s="123"/>
      <c r="Q2423" s="124"/>
      <c r="R2423" s="123"/>
      <c r="S2423" s="123"/>
      <c r="T2423" s="123"/>
      <c r="U2423" s="123"/>
      <c r="V2423" s="123"/>
      <c r="W2423" s="123"/>
      <c r="X2423" s="123"/>
      <c r="Y2423" s="125"/>
      <c r="Z2423" s="125"/>
      <c r="AA2423" s="123"/>
      <c r="AB2423" s="123"/>
      <c r="AC2423" s="123"/>
      <c r="AD2423" s="123"/>
      <c r="AE2423" s="123"/>
      <c r="AF2423" s="123"/>
      <c r="AG2423" s="123"/>
      <c r="AH2423" s="123"/>
      <c r="AI2423" s="123"/>
      <c r="AJ2423" s="123"/>
      <c r="AK2423" s="123"/>
      <c r="AL2423" s="123"/>
      <c r="AM2423" s="123"/>
      <c r="AN2423" s="123"/>
      <c r="AO2423" s="123"/>
      <c r="AP2423" s="167"/>
    </row>
    <row r="2424" spans="16:42">
      <c r="P2424" s="123"/>
      <c r="Q2424" s="124"/>
      <c r="R2424" s="123"/>
      <c r="S2424" s="123"/>
      <c r="T2424" s="123"/>
      <c r="U2424" s="123"/>
      <c r="V2424" s="123"/>
      <c r="W2424" s="123"/>
      <c r="X2424" s="123"/>
      <c r="Y2424" s="125"/>
      <c r="Z2424" s="125"/>
      <c r="AA2424" s="123"/>
      <c r="AB2424" s="123"/>
      <c r="AC2424" s="123"/>
      <c r="AD2424" s="123"/>
      <c r="AE2424" s="123"/>
      <c r="AF2424" s="123"/>
      <c r="AG2424" s="123"/>
      <c r="AH2424" s="123"/>
      <c r="AI2424" s="123"/>
      <c r="AJ2424" s="123"/>
      <c r="AK2424" s="123"/>
      <c r="AL2424" s="123"/>
      <c r="AM2424" s="123"/>
      <c r="AN2424" s="123"/>
      <c r="AO2424" s="123"/>
      <c r="AP2424" s="167"/>
    </row>
    <row r="2425" spans="16:42">
      <c r="P2425" s="123"/>
      <c r="Q2425" s="124"/>
      <c r="R2425" s="123"/>
      <c r="S2425" s="123"/>
      <c r="T2425" s="123"/>
      <c r="U2425" s="123"/>
      <c r="V2425" s="123"/>
      <c r="W2425" s="123"/>
      <c r="X2425" s="123"/>
      <c r="Y2425" s="125"/>
      <c r="Z2425" s="125"/>
      <c r="AA2425" s="123"/>
      <c r="AB2425" s="123"/>
      <c r="AC2425" s="123"/>
      <c r="AD2425" s="123"/>
      <c r="AE2425" s="123"/>
      <c r="AF2425" s="123"/>
      <c r="AG2425" s="123"/>
      <c r="AH2425" s="123"/>
      <c r="AI2425" s="123"/>
      <c r="AJ2425" s="123"/>
      <c r="AK2425" s="123"/>
      <c r="AL2425" s="123"/>
      <c r="AM2425" s="123"/>
      <c r="AN2425" s="123"/>
      <c r="AO2425" s="123"/>
      <c r="AP2425" s="167"/>
    </row>
    <row r="2426" spans="16:42">
      <c r="P2426" s="123"/>
      <c r="Q2426" s="124"/>
      <c r="R2426" s="123"/>
      <c r="S2426" s="123"/>
      <c r="T2426" s="123"/>
      <c r="U2426" s="123"/>
      <c r="V2426" s="123"/>
      <c r="W2426" s="123"/>
      <c r="X2426" s="123"/>
      <c r="Y2426" s="125"/>
      <c r="Z2426" s="125"/>
      <c r="AA2426" s="123"/>
      <c r="AB2426" s="123"/>
      <c r="AC2426" s="123"/>
      <c r="AD2426" s="123"/>
      <c r="AE2426" s="123"/>
      <c r="AF2426" s="123"/>
      <c r="AG2426" s="123"/>
      <c r="AH2426" s="123"/>
      <c r="AI2426" s="123"/>
      <c r="AJ2426" s="123"/>
      <c r="AK2426" s="123"/>
      <c r="AL2426" s="123"/>
      <c r="AM2426" s="123"/>
      <c r="AN2426" s="123"/>
      <c r="AO2426" s="123"/>
      <c r="AP2426" s="167"/>
    </row>
    <row r="2427" spans="16:42">
      <c r="P2427" s="123"/>
      <c r="Q2427" s="124"/>
      <c r="R2427" s="123"/>
      <c r="S2427" s="123"/>
      <c r="T2427" s="123"/>
      <c r="U2427" s="123"/>
      <c r="V2427" s="123"/>
      <c r="W2427" s="123"/>
      <c r="X2427" s="123"/>
      <c r="Y2427" s="125"/>
      <c r="Z2427" s="125"/>
      <c r="AA2427" s="123"/>
      <c r="AB2427" s="123"/>
      <c r="AC2427" s="123"/>
      <c r="AD2427" s="123"/>
      <c r="AE2427" s="123"/>
      <c r="AF2427" s="123"/>
      <c r="AG2427" s="123"/>
      <c r="AH2427" s="123"/>
      <c r="AI2427" s="123"/>
      <c r="AJ2427" s="123"/>
      <c r="AK2427" s="123"/>
      <c r="AL2427" s="123"/>
      <c r="AM2427" s="123"/>
      <c r="AN2427" s="123"/>
      <c r="AO2427" s="123"/>
      <c r="AP2427" s="167"/>
    </row>
    <row r="2428" spans="16:42">
      <c r="P2428" s="123"/>
      <c r="Q2428" s="124"/>
      <c r="R2428" s="123"/>
      <c r="S2428" s="123"/>
      <c r="T2428" s="123"/>
      <c r="U2428" s="123"/>
      <c r="V2428" s="123"/>
      <c r="W2428" s="123"/>
      <c r="X2428" s="123"/>
      <c r="Y2428" s="125"/>
      <c r="Z2428" s="125"/>
      <c r="AA2428" s="123"/>
      <c r="AB2428" s="123"/>
      <c r="AC2428" s="123"/>
      <c r="AD2428" s="123"/>
      <c r="AE2428" s="123"/>
      <c r="AF2428" s="123"/>
      <c r="AG2428" s="123"/>
      <c r="AH2428" s="123"/>
      <c r="AI2428" s="123"/>
      <c r="AJ2428" s="123"/>
      <c r="AK2428" s="123"/>
      <c r="AL2428" s="123"/>
      <c r="AM2428" s="123"/>
      <c r="AN2428" s="123"/>
      <c r="AO2428" s="123"/>
      <c r="AP2428" s="167"/>
    </row>
    <row r="2429" spans="16:42">
      <c r="P2429" s="123"/>
      <c r="Q2429" s="124"/>
      <c r="R2429" s="123"/>
      <c r="S2429" s="123"/>
      <c r="T2429" s="123"/>
      <c r="U2429" s="123"/>
      <c r="V2429" s="123"/>
      <c r="W2429" s="123"/>
      <c r="X2429" s="123"/>
      <c r="Y2429" s="125"/>
      <c r="Z2429" s="125"/>
      <c r="AA2429" s="123"/>
      <c r="AB2429" s="123"/>
      <c r="AC2429" s="123"/>
      <c r="AD2429" s="123"/>
      <c r="AE2429" s="123"/>
      <c r="AF2429" s="123"/>
      <c r="AG2429" s="123"/>
      <c r="AH2429" s="123"/>
      <c r="AI2429" s="123"/>
      <c r="AJ2429" s="123"/>
      <c r="AK2429" s="123"/>
      <c r="AL2429" s="123"/>
      <c r="AM2429" s="123"/>
      <c r="AN2429" s="123"/>
      <c r="AO2429" s="123"/>
      <c r="AP2429" s="167"/>
    </row>
    <row r="2430" spans="16:42">
      <c r="P2430" s="123"/>
      <c r="Q2430" s="124"/>
      <c r="R2430" s="123"/>
      <c r="S2430" s="123"/>
      <c r="T2430" s="123"/>
      <c r="U2430" s="123"/>
      <c r="V2430" s="123"/>
      <c r="W2430" s="123"/>
      <c r="X2430" s="123"/>
      <c r="Y2430" s="125"/>
      <c r="Z2430" s="125"/>
      <c r="AA2430" s="123"/>
      <c r="AB2430" s="123"/>
      <c r="AC2430" s="123"/>
      <c r="AD2430" s="123"/>
      <c r="AE2430" s="123"/>
      <c r="AF2430" s="123"/>
      <c r="AG2430" s="123"/>
      <c r="AH2430" s="123"/>
      <c r="AI2430" s="123"/>
      <c r="AJ2430" s="123"/>
      <c r="AK2430" s="123"/>
      <c r="AL2430" s="123"/>
      <c r="AM2430" s="123"/>
      <c r="AN2430" s="123"/>
      <c r="AO2430" s="123"/>
      <c r="AP2430" s="167"/>
    </row>
    <row r="2431" spans="16:42">
      <c r="P2431" s="123"/>
      <c r="Q2431" s="124"/>
      <c r="R2431" s="123"/>
      <c r="S2431" s="123"/>
      <c r="T2431" s="123"/>
      <c r="U2431" s="123"/>
      <c r="V2431" s="123"/>
      <c r="W2431" s="123"/>
      <c r="X2431" s="123"/>
      <c r="Y2431" s="125"/>
      <c r="Z2431" s="125"/>
      <c r="AA2431" s="123"/>
      <c r="AB2431" s="123"/>
      <c r="AC2431" s="123"/>
      <c r="AD2431" s="123"/>
      <c r="AE2431" s="123"/>
      <c r="AF2431" s="123"/>
      <c r="AG2431" s="123"/>
      <c r="AH2431" s="123"/>
      <c r="AI2431" s="123"/>
      <c r="AJ2431" s="123"/>
      <c r="AK2431" s="123"/>
      <c r="AL2431" s="123"/>
      <c r="AM2431" s="123"/>
      <c r="AN2431" s="123"/>
      <c r="AO2431" s="123"/>
      <c r="AP2431" s="167"/>
    </row>
    <row r="2432" spans="16:42">
      <c r="P2432" s="123"/>
      <c r="Q2432" s="124"/>
      <c r="R2432" s="123"/>
      <c r="S2432" s="123"/>
      <c r="T2432" s="123"/>
      <c r="U2432" s="123"/>
      <c r="V2432" s="123"/>
      <c r="W2432" s="123"/>
      <c r="X2432" s="123"/>
      <c r="Y2432" s="125"/>
      <c r="Z2432" s="125"/>
      <c r="AA2432" s="123"/>
      <c r="AB2432" s="123"/>
      <c r="AC2432" s="123"/>
      <c r="AD2432" s="123"/>
      <c r="AE2432" s="123"/>
      <c r="AF2432" s="123"/>
      <c r="AG2432" s="123"/>
      <c r="AH2432" s="123"/>
      <c r="AI2432" s="123"/>
      <c r="AJ2432" s="123"/>
      <c r="AK2432" s="123"/>
      <c r="AL2432" s="123"/>
      <c r="AM2432" s="123"/>
      <c r="AN2432" s="123"/>
      <c r="AO2432" s="123"/>
      <c r="AP2432" s="167"/>
    </row>
    <row r="2433" spans="16:42">
      <c r="P2433" s="123"/>
      <c r="Q2433" s="124"/>
      <c r="R2433" s="123"/>
      <c r="S2433" s="123"/>
      <c r="T2433" s="123"/>
      <c r="U2433" s="123"/>
      <c r="V2433" s="123"/>
      <c r="W2433" s="123"/>
      <c r="X2433" s="123"/>
      <c r="Y2433" s="125"/>
      <c r="Z2433" s="125"/>
      <c r="AA2433" s="123"/>
      <c r="AB2433" s="123"/>
      <c r="AC2433" s="123"/>
      <c r="AD2433" s="123"/>
      <c r="AE2433" s="123"/>
      <c r="AF2433" s="123"/>
      <c r="AG2433" s="123"/>
      <c r="AH2433" s="123"/>
      <c r="AI2433" s="123"/>
      <c r="AJ2433" s="123"/>
      <c r="AK2433" s="123"/>
      <c r="AL2433" s="123"/>
      <c r="AM2433" s="123"/>
      <c r="AN2433" s="123"/>
      <c r="AO2433" s="123"/>
      <c r="AP2433" s="167"/>
    </row>
    <row r="2434" spans="16:42">
      <c r="P2434" s="123"/>
      <c r="Q2434" s="124"/>
      <c r="R2434" s="123"/>
      <c r="S2434" s="123"/>
      <c r="T2434" s="123"/>
      <c r="U2434" s="123"/>
      <c r="V2434" s="123"/>
      <c r="W2434" s="123"/>
      <c r="X2434" s="123"/>
      <c r="Y2434" s="125"/>
      <c r="Z2434" s="125"/>
      <c r="AA2434" s="123"/>
      <c r="AB2434" s="123"/>
      <c r="AC2434" s="123"/>
      <c r="AD2434" s="123"/>
      <c r="AE2434" s="123"/>
      <c r="AF2434" s="123"/>
      <c r="AG2434" s="123"/>
      <c r="AH2434" s="123"/>
      <c r="AI2434" s="123"/>
      <c r="AJ2434" s="123"/>
      <c r="AK2434" s="123"/>
      <c r="AL2434" s="123"/>
      <c r="AM2434" s="123"/>
      <c r="AN2434" s="123"/>
      <c r="AO2434" s="123"/>
      <c r="AP2434" s="167"/>
    </row>
    <row r="2435" spans="16:42">
      <c r="P2435" s="123"/>
      <c r="Q2435" s="124"/>
      <c r="R2435" s="123"/>
      <c r="S2435" s="123"/>
      <c r="T2435" s="123"/>
      <c r="U2435" s="123"/>
      <c r="V2435" s="123"/>
      <c r="W2435" s="123"/>
      <c r="X2435" s="123"/>
      <c r="Y2435" s="125"/>
      <c r="Z2435" s="125"/>
      <c r="AA2435" s="123"/>
      <c r="AB2435" s="123"/>
      <c r="AC2435" s="123"/>
      <c r="AD2435" s="123"/>
      <c r="AE2435" s="123"/>
      <c r="AF2435" s="123"/>
      <c r="AG2435" s="123"/>
      <c r="AH2435" s="123"/>
      <c r="AI2435" s="123"/>
      <c r="AJ2435" s="123"/>
      <c r="AK2435" s="123"/>
      <c r="AL2435" s="123"/>
      <c r="AM2435" s="123"/>
      <c r="AN2435" s="123"/>
      <c r="AO2435" s="123"/>
      <c r="AP2435" s="167"/>
    </row>
    <row r="2436" spans="16:42">
      <c r="P2436" s="123"/>
      <c r="Q2436" s="124"/>
      <c r="R2436" s="123"/>
      <c r="S2436" s="123"/>
      <c r="T2436" s="123"/>
      <c r="U2436" s="123"/>
      <c r="V2436" s="123"/>
      <c r="W2436" s="123"/>
      <c r="X2436" s="123"/>
      <c r="Y2436" s="125"/>
      <c r="Z2436" s="125"/>
      <c r="AA2436" s="123"/>
      <c r="AB2436" s="123"/>
      <c r="AC2436" s="123"/>
      <c r="AD2436" s="123"/>
      <c r="AE2436" s="123"/>
      <c r="AF2436" s="123"/>
      <c r="AG2436" s="123"/>
      <c r="AH2436" s="123"/>
      <c r="AI2436" s="123"/>
      <c r="AJ2436" s="123"/>
      <c r="AK2436" s="123"/>
      <c r="AL2436" s="123"/>
      <c r="AM2436" s="123"/>
      <c r="AN2436" s="123"/>
      <c r="AO2436" s="123"/>
      <c r="AP2436" s="167"/>
    </row>
    <row r="2437" spans="16:42">
      <c r="P2437" s="123"/>
      <c r="Q2437" s="124"/>
      <c r="R2437" s="123"/>
      <c r="S2437" s="123"/>
      <c r="T2437" s="123"/>
      <c r="U2437" s="123"/>
      <c r="V2437" s="123"/>
      <c r="W2437" s="123"/>
      <c r="X2437" s="123"/>
      <c r="Y2437" s="125"/>
      <c r="Z2437" s="125"/>
      <c r="AA2437" s="123"/>
      <c r="AB2437" s="123"/>
      <c r="AC2437" s="123"/>
      <c r="AD2437" s="123"/>
      <c r="AE2437" s="123"/>
      <c r="AF2437" s="123"/>
      <c r="AG2437" s="123"/>
      <c r="AH2437" s="123"/>
      <c r="AI2437" s="123"/>
      <c r="AJ2437" s="123"/>
      <c r="AK2437" s="123"/>
      <c r="AL2437" s="123"/>
      <c r="AM2437" s="123"/>
      <c r="AN2437" s="123"/>
      <c r="AO2437" s="123"/>
      <c r="AP2437" s="167"/>
    </row>
    <row r="2438" spans="16:42">
      <c r="P2438" s="123"/>
      <c r="Q2438" s="124"/>
      <c r="R2438" s="123"/>
      <c r="S2438" s="123"/>
      <c r="T2438" s="123"/>
      <c r="U2438" s="123"/>
      <c r="V2438" s="123"/>
      <c r="W2438" s="123"/>
      <c r="X2438" s="123"/>
      <c r="Y2438" s="125"/>
      <c r="Z2438" s="125"/>
      <c r="AA2438" s="123"/>
      <c r="AB2438" s="123"/>
      <c r="AC2438" s="123"/>
      <c r="AD2438" s="123"/>
      <c r="AE2438" s="123"/>
      <c r="AF2438" s="123"/>
      <c r="AG2438" s="123"/>
      <c r="AH2438" s="123"/>
      <c r="AI2438" s="123"/>
      <c r="AJ2438" s="123"/>
      <c r="AK2438" s="123"/>
      <c r="AL2438" s="123"/>
      <c r="AM2438" s="123"/>
      <c r="AN2438" s="123"/>
      <c r="AO2438" s="123"/>
      <c r="AP2438" s="167"/>
    </row>
    <row r="2439" spans="16:42">
      <c r="P2439" s="123"/>
      <c r="Q2439" s="124"/>
      <c r="R2439" s="123"/>
      <c r="S2439" s="123"/>
      <c r="T2439" s="123"/>
      <c r="U2439" s="123"/>
      <c r="V2439" s="123"/>
      <c r="W2439" s="123"/>
      <c r="X2439" s="123"/>
      <c r="Y2439" s="125"/>
      <c r="Z2439" s="125"/>
      <c r="AA2439" s="123"/>
      <c r="AB2439" s="123"/>
      <c r="AC2439" s="123"/>
      <c r="AD2439" s="123"/>
      <c r="AE2439" s="123"/>
      <c r="AF2439" s="123"/>
      <c r="AG2439" s="123"/>
      <c r="AH2439" s="123"/>
      <c r="AI2439" s="123"/>
      <c r="AJ2439" s="123"/>
      <c r="AK2439" s="123"/>
      <c r="AL2439" s="123"/>
      <c r="AM2439" s="123"/>
      <c r="AN2439" s="123"/>
      <c r="AO2439" s="123"/>
      <c r="AP2439" s="167"/>
    </row>
    <row r="2440" spans="16:42">
      <c r="P2440" s="123"/>
      <c r="Q2440" s="124"/>
      <c r="R2440" s="123"/>
      <c r="S2440" s="123"/>
      <c r="T2440" s="123"/>
      <c r="U2440" s="123"/>
      <c r="V2440" s="123"/>
      <c r="W2440" s="123"/>
      <c r="X2440" s="123"/>
      <c r="Y2440" s="125"/>
      <c r="Z2440" s="125"/>
      <c r="AA2440" s="123"/>
      <c r="AB2440" s="123"/>
      <c r="AC2440" s="123"/>
      <c r="AD2440" s="123"/>
      <c r="AE2440" s="123"/>
      <c r="AF2440" s="123"/>
      <c r="AG2440" s="123"/>
      <c r="AH2440" s="123"/>
      <c r="AI2440" s="123"/>
      <c r="AJ2440" s="123"/>
      <c r="AK2440" s="123"/>
      <c r="AL2440" s="123"/>
      <c r="AM2440" s="123"/>
      <c r="AN2440" s="123"/>
      <c r="AO2440" s="123"/>
      <c r="AP2440" s="167"/>
    </row>
    <row r="2441" spans="16:42">
      <c r="P2441" s="123"/>
      <c r="Q2441" s="124"/>
      <c r="R2441" s="123"/>
      <c r="S2441" s="123"/>
      <c r="T2441" s="123"/>
      <c r="U2441" s="123"/>
      <c r="V2441" s="123"/>
      <c r="W2441" s="123"/>
      <c r="X2441" s="123"/>
      <c r="Y2441" s="125"/>
      <c r="Z2441" s="125"/>
      <c r="AA2441" s="123"/>
      <c r="AB2441" s="123"/>
      <c r="AC2441" s="123"/>
      <c r="AD2441" s="123"/>
      <c r="AE2441" s="123"/>
      <c r="AF2441" s="123"/>
      <c r="AG2441" s="123"/>
      <c r="AH2441" s="123"/>
      <c r="AI2441" s="123"/>
      <c r="AJ2441" s="123"/>
      <c r="AK2441" s="123"/>
      <c r="AL2441" s="123"/>
      <c r="AM2441" s="123"/>
      <c r="AN2441" s="123"/>
      <c r="AO2441" s="123"/>
      <c r="AP2441" s="167"/>
    </row>
    <row r="2442" spans="16:42">
      <c r="P2442" s="123"/>
      <c r="Q2442" s="124"/>
      <c r="R2442" s="123"/>
      <c r="S2442" s="123"/>
      <c r="T2442" s="123"/>
      <c r="U2442" s="123"/>
      <c r="V2442" s="123"/>
      <c r="W2442" s="123"/>
      <c r="X2442" s="123"/>
      <c r="Y2442" s="125"/>
      <c r="Z2442" s="125"/>
      <c r="AA2442" s="123"/>
      <c r="AB2442" s="123"/>
      <c r="AC2442" s="123"/>
      <c r="AD2442" s="123"/>
      <c r="AE2442" s="123"/>
      <c r="AF2442" s="123"/>
      <c r="AG2442" s="123"/>
      <c r="AH2442" s="123"/>
      <c r="AI2442" s="123"/>
      <c r="AJ2442" s="123"/>
      <c r="AK2442" s="123"/>
      <c r="AL2442" s="123"/>
      <c r="AM2442" s="123"/>
      <c r="AN2442" s="123"/>
      <c r="AO2442" s="123"/>
      <c r="AP2442" s="167"/>
    </row>
    <row r="2443" spans="16:42">
      <c r="P2443" s="123"/>
      <c r="Q2443" s="124"/>
      <c r="R2443" s="123"/>
      <c r="S2443" s="123"/>
      <c r="T2443" s="123"/>
      <c r="U2443" s="123"/>
      <c r="V2443" s="123"/>
      <c r="W2443" s="123"/>
      <c r="X2443" s="123"/>
      <c r="Y2443" s="125"/>
      <c r="Z2443" s="125"/>
      <c r="AA2443" s="123"/>
      <c r="AB2443" s="123"/>
      <c r="AC2443" s="123"/>
      <c r="AD2443" s="123"/>
      <c r="AE2443" s="123"/>
      <c r="AF2443" s="123"/>
      <c r="AG2443" s="123"/>
      <c r="AH2443" s="123"/>
      <c r="AI2443" s="123"/>
      <c r="AJ2443" s="123"/>
      <c r="AK2443" s="123"/>
      <c r="AL2443" s="123"/>
      <c r="AM2443" s="123"/>
      <c r="AN2443" s="123"/>
      <c r="AO2443" s="123"/>
      <c r="AP2443" s="167"/>
    </row>
    <row r="2444" spans="16:42">
      <c r="P2444" s="123"/>
      <c r="Q2444" s="124"/>
      <c r="R2444" s="123"/>
      <c r="S2444" s="123"/>
      <c r="T2444" s="123"/>
      <c r="U2444" s="123"/>
      <c r="V2444" s="123"/>
      <c r="W2444" s="123"/>
      <c r="X2444" s="123"/>
      <c r="Y2444" s="125"/>
      <c r="Z2444" s="125"/>
      <c r="AA2444" s="123"/>
      <c r="AB2444" s="123"/>
      <c r="AC2444" s="123"/>
      <c r="AD2444" s="123"/>
      <c r="AE2444" s="123"/>
      <c r="AF2444" s="123"/>
      <c r="AG2444" s="123"/>
      <c r="AH2444" s="123"/>
      <c r="AI2444" s="123"/>
      <c r="AJ2444" s="123"/>
      <c r="AK2444" s="123"/>
      <c r="AL2444" s="123"/>
      <c r="AM2444" s="123"/>
      <c r="AN2444" s="123"/>
      <c r="AO2444" s="123"/>
      <c r="AP2444" s="167"/>
    </row>
    <row r="2445" spans="16:42">
      <c r="P2445" s="123"/>
      <c r="Q2445" s="124"/>
      <c r="R2445" s="123"/>
      <c r="S2445" s="123"/>
      <c r="T2445" s="123"/>
      <c r="U2445" s="123"/>
      <c r="V2445" s="123"/>
      <c r="W2445" s="123"/>
      <c r="X2445" s="123"/>
      <c r="Y2445" s="125"/>
      <c r="Z2445" s="125"/>
      <c r="AA2445" s="123"/>
      <c r="AB2445" s="123"/>
      <c r="AC2445" s="123"/>
      <c r="AD2445" s="123"/>
      <c r="AE2445" s="123"/>
      <c r="AF2445" s="123"/>
      <c r="AG2445" s="123"/>
      <c r="AH2445" s="123"/>
      <c r="AI2445" s="123"/>
      <c r="AJ2445" s="123"/>
      <c r="AK2445" s="123"/>
      <c r="AL2445" s="123"/>
      <c r="AM2445" s="123"/>
      <c r="AN2445" s="123"/>
      <c r="AO2445" s="123"/>
      <c r="AP2445" s="167"/>
    </row>
    <row r="2446" spans="16:42">
      <c r="P2446" s="123"/>
      <c r="Q2446" s="124"/>
      <c r="R2446" s="123"/>
      <c r="S2446" s="123"/>
      <c r="T2446" s="123"/>
      <c r="U2446" s="123"/>
      <c r="V2446" s="123"/>
      <c r="W2446" s="123"/>
      <c r="X2446" s="123"/>
      <c r="Y2446" s="125"/>
      <c r="Z2446" s="125"/>
      <c r="AA2446" s="123"/>
      <c r="AB2446" s="123"/>
      <c r="AC2446" s="123"/>
      <c r="AD2446" s="123"/>
      <c r="AE2446" s="123"/>
      <c r="AF2446" s="123"/>
      <c r="AG2446" s="123"/>
      <c r="AH2446" s="123"/>
      <c r="AI2446" s="123"/>
      <c r="AJ2446" s="123"/>
      <c r="AK2446" s="123"/>
      <c r="AL2446" s="123"/>
      <c r="AM2446" s="123"/>
      <c r="AN2446" s="123"/>
      <c r="AO2446" s="123"/>
      <c r="AP2446" s="167"/>
    </row>
    <row r="2447" spans="16:42">
      <c r="P2447" s="123"/>
      <c r="Q2447" s="124"/>
      <c r="R2447" s="123"/>
      <c r="S2447" s="123"/>
      <c r="T2447" s="123"/>
      <c r="U2447" s="123"/>
      <c r="V2447" s="123"/>
      <c r="W2447" s="123"/>
      <c r="X2447" s="123"/>
      <c r="Y2447" s="125"/>
      <c r="Z2447" s="125"/>
      <c r="AA2447" s="123"/>
      <c r="AB2447" s="123"/>
      <c r="AC2447" s="123"/>
      <c r="AD2447" s="123"/>
      <c r="AE2447" s="123"/>
      <c r="AF2447" s="123"/>
      <c r="AG2447" s="123"/>
      <c r="AH2447" s="123"/>
      <c r="AI2447" s="123"/>
      <c r="AJ2447" s="123"/>
      <c r="AK2447" s="123"/>
      <c r="AL2447" s="123"/>
      <c r="AM2447" s="123"/>
      <c r="AN2447" s="123"/>
      <c r="AO2447" s="123"/>
      <c r="AP2447" s="167"/>
    </row>
    <row r="2448" spans="16:42">
      <c r="P2448" s="123"/>
      <c r="Q2448" s="124"/>
      <c r="R2448" s="123"/>
      <c r="S2448" s="123"/>
      <c r="T2448" s="123"/>
      <c r="U2448" s="123"/>
      <c r="V2448" s="123"/>
      <c r="W2448" s="123"/>
      <c r="X2448" s="123"/>
      <c r="Y2448" s="125"/>
      <c r="Z2448" s="125"/>
      <c r="AA2448" s="123"/>
      <c r="AB2448" s="123"/>
      <c r="AC2448" s="123"/>
      <c r="AD2448" s="123"/>
      <c r="AE2448" s="123"/>
      <c r="AF2448" s="123"/>
      <c r="AG2448" s="123"/>
      <c r="AH2448" s="123"/>
      <c r="AI2448" s="123"/>
      <c r="AJ2448" s="123"/>
      <c r="AK2448" s="123"/>
      <c r="AL2448" s="123"/>
      <c r="AM2448" s="123"/>
      <c r="AN2448" s="123"/>
      <c r="AO2448" s="123"/>
      <c r="AP2448" s="167"/>
    </row>
    <row r="2449" spans="16:42">
      <c r="P2449" s="123"/>
      <c r="Q2449" s="124"/>
      <c r="R2449" s="123"/>
      <c r="S2449" s="123"/>
      <c r="T2449" s="123"/>
      <c r="U2449" s="123"/>
      <c r="V2449" s="123"/>
      <c r="W2449" s="123"/>
      <c r="X2449" s="123"/>
      <c r="Y2449" s="125"/>
      <c r="Z2449" s="125"/>
      <c r="AA2449" s="123"/>
      <c r="AB2449" s="123"/>
      <c r="AC2449" s="123"/>
      <c r="AD2449" s="123"/>
      <c r="AE2449" s="123"/>
      <c r="AF2449" s="123"/>
      <c r="AG2449" s="123"/>
      <c r="AH2449" s="123"/>
      <c r="AI2449" s="123"/>
      <c r="AJ2449" s="123"/>
      <c r="AK2449" s="123"/>
      <c r="AL2449" s="123"/>
      <c r="AM2449" s="123"/>
      <c r="AN2449" s="123"/>
      <c r="AO2449" s="123"/>
      <c r="AP2449" s="167"/>
    </row>
    <row r="2450" spans="16:42">
      <c r="P2450" s="123"/>
      <c r="Q2450" s="124"/>
      <c r="R2450" s="123"/>
      <c r="S2450" s="123"/>
      <c r="T2450" s="123"/>
      <c r="U2450" s="123"/>
      <c r="V2450" s="123"/>
      <c r="W2450" s="123"/>
      <c r="X2450" s="123"/>
      <c r="Y2450" s="125"/>
      <c r="Z2450" s="125"/>
      <c r="AA2450" s="123"/>
      <c r="AB2450" s="123"/>
      <c r="AC2450" s="123"/>
      <c r="AD2450" s="123"/>
      <c r="AE2450" s="123"/>
      <c r="AF2450" s="123"/>
      <c r="AG2450" s="123"/>
      <c r="AH2450" s="123"/>
      <c r="AI2450" s="123"/>
      <c r="AJ2450" s="123"/>
      <c r="AK2450" s="123"/>
      <c r="AL2450" s="123"/>
      <c r="AM2450" s="123"/>
      <c r="AN2450" s="123"/>
      <c r="AO2450" s="123"/>
      <c r="AP2450" s="167"/>
    </row>
    <row r="2451" spans="16:42">
      <c r="P2451" s="123"/>
      <c r="Q2451" s="124"/>
      <c r="R2451" s="123"/>
      <c r="S2451" s="123"/>
      <c r="T2451" s="123"/>
      <c r="U2451" s="123"/>
      <c r="V2451" s="123"/>
      <c r="W2451" s="123"/>
      <c r="X2451" s="123"/>
      <c r="Y2451" s="125"/>
      <c r="Z2451" s="125"/>
      <c r="AA2451" s="123"/>
      <c r="AB2451" s="123"/>
      <c r="AC2451" s="123"/>
      <c r="AD2451" s="123"/>
      <c r="AE2451" s="123"/>
      <c r="AF2451" s="123"/>
      <c r="AG2451" s="123"/>
      <c r="AH2451" s="123"/>
      <c r="AI2451" s="123"/>
      <c r="AJ2451" s="123"/>
      <c r="AK2451" s="123"/>
      <c r="AL2451" s="123"/>
      <c r="AM2451" s="123"/>
      <c r="AN2451" s="123"/>
      <c r="AO2451" s="123"/>
      <c r="AP2451" s="167"/>
    </row>
    <row r="2452" spans="16:42">
      <c r="P2452" s="123"/>
      <c r="Q2452" s="124"/>
      <c r="R2452" s="123"/>
      <c r="S2452" s="123"/>
      <c r="T2452" s="123"/>
      <c r="U2452" s="123"/>
      <c r="V2452" s="123"/>
      <c r="W2452" s="123"/>
      <c r="X2452" s="123"/>
      <c r="Y2452" s="125"/>
      <c r="Z2452" s="125"/>
      <c r="AA2452" s="123"/>
      <c r="AB2452" s="123"/>
      <c r="AC2452" s="123"/>
      <c r="AD2452" s="123"/>
      <c r="AE2452" s="123"/>
      <c r="AF2452" s="123"/>
      <c r="AG2452" s="123"/>
      <c r="AH2452" s="123"/>
      <c r="AI2452" s="123"/>
      <c r="AJ2452" s="123"/>
      <c r="AK2452" s="123"/>
      <c r="AL2452" s="123"/>
      <c r="AM2452" s="123"/>
      <c r="AN2452" s="123"/>
      <c r="AO2452" s="123"/>
      <c r="AP2452" s="167"/>
    </row>
    <row r="2453" spans="16:42">
      <c r="P2453" s="123"/>
      <c r="Q2453" s="124"/>
      <c r="R2453" s="123"/>
      <c r="S2453" s="123"/>
      <c r="T2453" s="123"/>
      <c r="U2453" s="123"/>
      <c r="V2453" s="123"/>
      <c r="W2453" s="123"/>
      <c r="X2453" s="123"/>
      <c r="Y2453" s="125"/>
      <c r="Z2453" s="125"/>
      <c r="AA2453" s="123"/>
      <c r="AB2453" s="123"/>
      <c r="AC2453" s="123"/>
      <c r="AD2453" s="123"/>
      <c r="AE2453" s="123"/>
      <c r="AF2453" s="123"/>
      <c r="AG2453" s="123"/>
      <c r="AH2453" s="123"/>
      <c r="AI2453" s="123"/>
      <c r="AJ2453" s="123"/>
      <c r="AK2453" s="123"/>
      <c r="AL2453" s="123"/>
      <c r="AM2453" s="123"/>
      <c r="AN2453" s="123"/>
      <c r="AO2453" s="123"/>
      <c r="AP2453" s="167"/>
    </row>
    <row r="2454" spans="16:42">
      <c r="P2454" s="123"/>
      <c r="Q2454" s="124"/>
      <c r="R2454" s="123"/>
      <c r="S2454" s="123"/>
      <c r="T2454" s="123"/>
      <c r="U2454" s="123"/>
      <c r="V2454" s="123"/>
      <c r="W2454" s="123"/>
      <c r="X2454" s="123"/>
      <c r="Y2454" s="125"/>
      <c r="Z2454" s="125"/>
      <c r="AA2454" s="123"/>
      <c r="AB2454" s="123"/>
      <c r="AC2454" s="123"/>
      <c r="AD2454" s="123"/>
      <c r="AE2454" s="123"/>
      <c r="AF2454" s="123"/>
      <c r="AG2454" s="123"/>
      <c r="AH2454" s="123"/>
      <c r="AI2454" s="123"/>
      <c r="AJ2454" s="123"/>
      <c r="AK2454" s="123"/>
      <c r="AL2454" s="123"/>
      <c r="AM2454" s="123"/>
      <c r="AN2454" s="123"/>
      <c r="AO2454" s="123"/>
      <c r="AP2454" s="167"/>
    </row>
    <row r="2455" spans="16:42">
      <c r="P2455" s="123"/>
      <c r="Q2455" s="124"/>
      <c r="R2455" s="123"/>
      <c r="S2455" s="123"/>
      <c r="T2455" s="123"/>
      <c r="U2455" s="123"/>
      <c r="V2455" s="123"/>
      <c r="W2455" s="123"/>
      <c r="X2455" s="123"/>
      <c r="Y2455" s="125"/>
      <c r="Z2455" s="125"/>
      <c r="AA2455" s="123"/>
      <c r="AB2455" s="123"/>
      <c r="AC2455" s="123"/>
      <c r="AD2455" s="123"/>
      <c r="AE2455" s="123"/>
      <c r="AF2455" s="123"/>
      <c r="AG2455" s="123"/>
      <c r="AH2455" s="123"/>
      <c r="AI2455" s="123"/>
      <c r="AJ2455" s="123"/>
      <c r="AK2455" s="123"/>
      <c r="AL2455" s="123"/>
      <c r="AM2455" s="123"/>
      <c r="AN2455" s="123"/>
      <c r="AO2455" s="123"/>
      <c r="AP2455" s="167"/>
    </row>
    <row r="2456" spans="16:42">
      <c r="P2456" s="123"/>
      <c r="Q2456" s="124"/>
      <c r="R2456" s="123"/>
      <c r="S2456" s="123"/>
      <c r="T2456" s="123"/>
      <c r="U2456" s="123"/>
      <c r="V2456" s="123"/>
      <c r="W2456" s="123"/>
      <c r="X2456" s="123"/>
      <c r="Y2456" s="125"/>
      <c r="Z2456" s="125"/>
      <c r="AA2456" s="123"/>
      <c r="AB2456" s="123"/>
      <c r="AC2456" s="123"/>
      <c r="AD2456" s="123"/>
      <c r="AE2456" s="123"/>
      <c r="AF2456" s="123"/>
      <c r="AG2456" s="123"/>
      <c r="AH2456" s="123"/>
      <c r="AI2456" s="123"/>
      <c r="AJ2456" s="123"/>
      <c r="AK2456" s="123"/>
      <c r="AL2456" s="123"/>
      <c r="AM2456" s="123"/>
      <c r="AN2456" s="123"/>
      <c r="AO2456" s="123"/>
      <c r="AP2456" s="167"/>
    </row>
    <row r="2457" spans="16:42">
      <c r="P2457" s="123"/>
      <c r="Q2457" s="124"/>
      <c r="R2457" s="123"/>
      <c r="S2457" s="123"/>
      <c r="T2457" s="123"/>
      <c r="U2457" s="123"/>
      <c r="V2457" s="123"/>
      <c r="W2457" s="123"/>
      <c r="X2457" s="123"/>
      <c r="Y2457" s="125"/>
      <c r="Z2457" s="125"/>
      <c r="AA2457" s="123"/>
      <c r="AB2457" s="123"/>
      <c r="AC2457" s="123"/>
      <c r="AD2457" s="123"/>
      <c r="AE2457" s="123"/>
      <c r="AF2457" s="123"/>
      <c r="AG2457" s="123"/>
      <c r="AH2457" s="123"/>
      <c r="AI2457" s="123"/>
      <c r="AJ2457" s="123"/>
      <c r="AK2457" s="123"/>
      <c r="AL2457" s="123"/>
      <c r="AM2457" s="123"/>
      <c r="AN2457" s="123"/>
      <c r="AO2457" s="123"/>
      <c r="AP2457" s="167"/>
    </row>
    <row r="2458" spans="16:42">
      <c r="P2458" s="123"/>
      <c r="Q2458" s="124"/>
      <c r="R2458" s="123"/>
      <c r="S2458" s="123"/>
      <c r="T2458" s="123"/>
      <c r="U2458" s="123"/>
      <c r="V2458" s="123"/>
      <c r="W2458" s="123"/>
      <c r="X2458" s="123"/>
      <c r="Y2458" s="125"/>
      <c r="Z2458" s="125"/>
      <c r="AA2458" s="123"/>
      <c r="AB2458" s="123"/>
      <c r="AC2458" s="123"/>
      <c r="AD2458" s="123"/>
      <c r="AE2458" s="123"/>
      <c r="AF2458" s="123"/>
      <c r="AG2458" s="123"/>
      <c r="AH2458" s="123"/>
      <c r="AI2458" s="123"/>
      <c r="AJ2458" s="123"/>
      <c r="AK2458" s="123"/>
      <c r="AL2458" s="123"/>
      <c r="AM2458" s="123"/>
      <c r="AN2458" s="123"/>
      <c r="AO2458" s="123"/>
      <c r="AP2458" s="167"/>
    </row>
    <row r="2459" spans="16:42">
      <c r="P2459" s="123"/>
      <c r="Q2459" s="124"/>
      <c r="R2459" s="123"/>
      <c r="S2459" s="123"/>
      <c r="T2459" s="123"/>
      <c r="U2459" s="123"/>
      <c r="V2459" s="123"/>
      <c r="W2459" s="123"/>
      <c r="X2459" s="123"/>
      <c r="Y2459" s="125"/>
      <c r="Z2459" s="125"/>
      <c r="AA2459" s="123"/>
      <c r="AB2459" s="123"/>
      <c r="AC2459" s="123"/>
      <c r="AD2459" s="123"/>
      <c r="AE2459" s="123"/>
      <c r="AF2459" s="123"/>
      <c r="AG2459" s="123"/>
      <c r="AH2459" s="123"/>
      <c r="AI2459" s="123"/>
      <c r="AJ2459" s="123"/>
      <c r="AK2459" s="123"/>
      <c r="AL2459" s="123"/>
      <c r="AM2459" s="123"/>
      <c r="AN2459" s="123"/>
      <c r="AO2459" s="123"/>
      <c r="AP2459" s="167"/>
    </row>
    <row r="2460" spans="16:42">
      <c r="P2460" s="123"/>
      <c r="Q2460" s="124"/>
      <c r="R2460" s="123"/>
      <c r="S2460" s="123"/>
      <c r="T2460" s="123"/>
      <c r="U2460" s="123"/>
      <c r="V2460" s="123"/>
      <c r="W2460" s="123"/>
      <c r="X2460" s="123"/>
      <c r="Y2460" s="125"/>
      <c r="Z2460" s="125"/>
      <c r="AA2460" s="123"/>
      <c r="AB2460" s="123"/>
      <c r="AC2460" s="123"/>
      <c r="AD2460" s="123"/>
      <c r="AE2460" s="123"/>
      <c r="AF2460" s="123"/>
      <c r="AG2460" s="123"/>
      <c r="AH2460" s="123"/>
      <c r="AI2460" s="123"/>
      <c r="AJ2460" s="123"/>
      <c r="AK2460" s="123"/>
      <c r="AL2460" s="123"/>
      <c r="AM2460" s="123"/>
      <c r="AN2460" s="123"/>
      <c r="AO2460" s="123"/>
      <c r="AP2460" s="167"/>
    </row>
    <row r="2461" spans="16:42">
      <c r="P2461" s="123"/>
      <c r="Q2461" s="124"/>
      <c r="R2461" s="123"/>
      <c r="S2461" s="123"/>
      <c r="T2461" s="123"/>
      <c r="U2461" s="123"/>
      <c r="V2461" s="123"/>
      <c r="W2461" s="123"/>
      <c r="X2461" s="123"/>
      <c r="Y2461" s="125"/>
      <c r="Z2461" s="125"/>
      <c r="AA2461" s="123"/>
      <c r="AB2461" s="123"/>
      <c r="AC2461" s="123"/>
      <c r="AD2461" s="123"/>
      <c r="AE2461" s="123"/>
      <c r="AF2461" s="123"/>
      <c r="AG2461" s="123"/>
      <c r="AH2461" s="123"/>
      <c r="AI2461" s="123"/>
      <c r="AJ2461" s="123"/>
      <c r="AK2461" s="123"/>
      <c r="AL2461" s="123"/>
      <c r="AM2461" s="123"/>
      <c r="AN2461" s="123"/>
      <c r="AO2461" s="123"/>
      <c r="AP2461" s="167"/>
    </row>
    <row r="2462" spans="16:42">
      <c r="P2462" s="123"/>
      <c r="Q2462" s="124"/>
      <c r="R2462" s="123"/>
      <c r="S2462" s="123"/>
      <c r="T2462" s="123"/>
      <c r="U2462" s="123"/>
      <c r="V2462" s="123"/>
      <c r="W2462" s="123"/>
      <c r="X2462" s="123"/>
      <c r="Y2462" s="125"/>
      <c r="Z2462" s="125"/>
      <c r="AA2462" s="123"/>
      <c r="AB2462" s="123"/>
      <c r="AC2462" s="123"/>
      <c r="AD2462" s="123"/>
      <c r="AE2462" s="123"/>
      <c r="AF2462" s="123"/>
      <c r="AG2462" s="123"/>
      <c r="AH2462" s="123"/>
      <c r="AI2462" s="123"/>
      <c r="AJ2462" s="123"/>
      <c r="AK2462" s="123"/>
      <c r="AL2462" s="123"/>
      <c r="AM2462" s="123"/>
      <c r="AN2462" s="123"/>
      <c r="AO2462" s="123"/>
      <c r="AP2462" s="167"/>
    </row>
    <row r="2463" spans="16:42">
      <c r="P2463" s="123"/>
      <c r="Q2463" s="124"/>
      <c r="R2463" s="123"/>
      <c r="S2463" s="123"/>
      <c r="T2463" s="123"/>
      <c r="U2463" s="123"/>
      <c r="V2463" s="123"/>
      <c r="W2463" s="123"/>
      <c r="X2463" s="123"/>
      <c r="Y2463" s="125"/>
      <c r="Z2463" s="125"/>
      <c r="AA2463" s="123"/>
      <c r="AB2463" s="123"/>
      <c r="AC2463" s="123"/>
      <c r="AD2463" s="123"/>
      <c r="AE2463" s="123"/>
      <c r="AF2463" s="123"/>
      <c r="AG2463" s="123"/>
      <c r="AH2463" s="123"/>
      <c r="AI2463" s="123"/>
      <c r="AJ2463" s="123"/>
      <c r="AK2463" s="123"/>
      <c r="AL2463" s="123"/>
      <c r="AM2463" s="123"/>
      <c r="AN2463" s="123"/>
      <c r="AO2463" s="123"/>
      <c r="AP2463" s="167"/>
    </row>
    <row r="2464" spans="16:42">
      <c r="P2464" s="123"/>
      <c r="Q2464" s="124"/>
      <c r="R2464" s="123"/>
      <c r="S2464" s="123"/>
      <c r="T2464" s="123"/>
      <c r="U2464" s="123"/>
      <c r="V2464" s="123"/>
      <c r="W2464" s="123"/>
      <c r="X2464" s="123"/>
      <c r="Y2464" s="125"/>
      <c r="Z2464" s="125"/>
      <c r="AA2464" s="123"/>
      <c r="AB2464" s="123"/>
      <c r="AC2464" s="123"/>
      <c r="AD2464" s="123"/>
      <c r="AE2464" s="123"/>
      <c r="AF2464" s="123"/>
      <c r="AG2464" s="123"/>
      <c r="AH2464" s="123"/>
      <c r="AI2464" s="123"/>
      <c r="AJ2464" s="123"/>
      <c r="AK2464" s="123"/>
      <c r="AL2464" s="123"/>
      <c r="AM2464" s="123"/>
      <c r="AN2464" s="123"/>
      <c r="AO2464" s="123"/>
      <c r="AP2464" s="167"/>
    </row>
    <row r="2465" spans="16:42">
      <c r="P2465" s="123"/>
      <c r="Q2465" s="124"/>
      <c r="R2465" s="123"/>
      <c r="S2465" s="123"/>
      <c r="T2465" s="123"/>
      <c r="U2465" s="123"/>
      <c r="V2465" s="123"/>
      <c r="W2465" s="123"/>
      <c r="X2465" s="123"/>
      <c r="Y2465" s="125"/>
      <c r="Z2465" s="125"/>
      <c r="AA2465" s="123"/>
      <c r="AB2465" s="123"/>
      <c r="AC2465" s="123"/>
      <c r="AD2465" s="123"/>
      <c r="AE2465" s="123"/>
      <c r="AF2465" s="123"/>
      <c r="AG2465" s="123"/>
      <c r="AH2465" s="123"/>
      <c r="AI2465" s="123"/>
      <c r="AJ2465" s="123"/>
      <c r="AK2465" s="123"/>
      <c r="AL2465" s="123"/>
      <c r="AM2465" s="123"/>
      <c r="AN2465" s="123"/>
      <c r="AO2465" s="123"/>
      <c r="AP2465" s="167"/>
    </row>
    <row r="2466" spans="16:42">
      <c r="P2466" s="123"/>
      <c r="Q2466" s="124"/>
      <c r="R2466" s="123"/>
      <c r="S2466" s="123"/>
      <c r="T2466" s="123"/>
      <c r="U2466" s="123"/>
      <c r="V2466" s="123"/>
      <c r="W2466" s="123"/>
      <c r="X2466" s="123"/>
      <c r="Y2466" s="125"/>
      <c r="Z2466" s="125"/>
      <c r="AA2466" s="123"/>
      <c r="AB2466" s="123"/>
      <c r="AC2466" s="123"/>
      <c r="AD2466" s="123"/>
      <c r="AE2466" s="123"/>
      <c r="AF2466" s="123"/>
      <c r="AG2466" s="123"/>
      <c r="AH2466" s="123"/>
      <c r="AI2466" s="123"/>
      <c r="AJ2466" s="123"/>
      <c r="AK2466" s="123"/>
      <c r="AL2466" s="123"/>
      <c r="AM2466" s="123"/>
      <c r="AN2466" s="123"/>
      <c r="AO2466" s="123"/>
      <c r="AP2466" s="167"/>
    </row>
    <row r="2467" spans="16:42">
      <c r="P2467" s="123"/>
      <c r="Q2467" s="124"/>
      <c r="R2467" s="123"/>
      <c r="S2467" s="123"/>
      <c r="T2467" s="123"/>
      <c r="U2467" s="123"/>
      <c r="V2467" s="123"/>
      <c r="W2467" s="123"/>
      <c r="X2467" s="123"/>
      <c r="Y2467" s="125"/>
      <c r="Z2467" s="125"/>
      <c r="AA2467" s="123"/>
      <c r="AB2467" s="123"/>
      <c r="AC2467" s="123"/>
      <c r="AD2467" s="123"/>
      <c r="AE2467" s="123"/>
      <c r="AF2467" s="123"/>
      <c r="AG2467" s="123"/>
      <c r="AH2467" s="123"/>
      <c r="AI2467" s="123"/>
      <c r="AJ2467" s="123"/>
      <c r="AK2467" s="123"/>
      <c r="AL2467" s="123"/>
      <c r="AM2467" s="123"/>
      <c r="AN2467" s="123"/>
      <c r="AO2467" s="123"/>
      <c r="AP2467" s="167"/>
    </row>
    <row r="2468" spans="16:42">
      <c r="P2468" s="123"/>
      <c r="Q2468" s="124"/>
      <c r="R2468" s="123"/>
      <c r="S2468" s="123"/>
      <c r="T2468" s="123"/>
      <c r="U2468" s="123"/>
      <c r="V2468" s="123"/>
      <c r="W2468" s="123"/>
      <c r="X2468" s="123"/>
      <c r="Y2468" s="125"/>
      <c r="Z2468" s="125"/>
      <c r="AA2468" s="123"/>
      <c r="AB2468" s="123"/>
      <c r="AC2468" s="123"/>
      <c r="AD2468" s="123"/>
      <c r="AE2468" s="123"/>
      <c r="AF2468" s="123"/>
      <c r="AG2468" s="123"/>
      <c r="AH2468" s="123"/>
      <c r="AI2468" s="123"/>
      <c r="AJ2468" s="123"/>
      <c r="AK2468" s="123"/>
      <c r="AL2468" s="123"/>
      <c r="AM2468" s="123"/>
      <c r="AN2468" s="123"/>
      <c r="AO2468" s="123"/>
      <c r="AP2468" s="167"/>
    </row>
    <row r="2469" spans="16:42">
      <c r="P2469" s="123"/>
      <c r="Q2469" s="124"/>
      <c r="R2469" s="123"/>
      <c r="S2469" s="123"/>
      <c r="T2469" s="123"/>
      <c r="U2469" s="123"/>
      <c r="V2469" s="123"/>
      <c r="W2469" s="123"/>
      <c r="X2469" s="123"/>
      <c r="Y2469" s="125"/>
      <c r="Z2469" s="125"/>
      <c r="AA2469" s="123"/>
      <c r="AB2469" s="123"/>
      <c r="AC2469" s="123"/>
      <c r="AD2469" s="123"/>
      <c r="AE2469" s="123"/>
      <c r="AF2469" s="123"/>
      <c r="AG2469" s="123"/>
      <c r="AH2469" s="123"/>
      <c r="AI2469" s="123"/>
      <c r="AJ2469" s="123"/>
      <c r="AK2469" s="123"/>
      <c r="AL2469" s="123"/>
      <c r="AM2469" s="123"/>
      <c r="AN2469" s="123"/>
      <c r="AO2469" s="123"/>
      <c r="AP2469" s="167"/>
    </row>
    <row r="2470" spans="16:42">
      <c r="P2470" s="123"/>
      <c r="Q2470" s="124"/>
      <c r="R2470" s="123"/>
      <c r="S2470" s="123"/>
      <c r="T2470" s="123"/>
      <c r="U2470" s="123"/>
      <c r="V2470" s="123"/>
      <c r="W2470" s="123"/>
      <c r="X2470" s="123"/>
      <c r="Y2470" s="125"/>
      <c r="Z2470" s="125"/>
      <c r="AA2470" s="123"/>
      <c r="AB2470" s="123"/>
      <c r="AC2470" s="123"/>
      <c r="AD2470" s="123"/>
      <c r="AE2470" s="123"/>
      <c r="AF2470" s="123"/>
      <c r="AG2470" s="123"/>
      <c r="AH2470" s="123"/>
      <c r="AI2470" s="123"/>
      <c r="AJ2470" s="123"/>
      <c r="AK2470" s="123"/>
      <c r="AL2470" s="123"/>
      <c r="AM2470" s="123"/>
      <c r="AN2470" s="123"/>
      <c r="AO2470" s="123"/>
      <c r="AP2470" s="167"/>
    </row>
    <row r="2471" spans="16:42">
      <c r="P2471" s="123"/>
      <c r="Q2471" s="124"/>
      <c r="R2471" s="123"/>
      <c r="S2471" s="123"/>
      <c r="T2471" s="123"/>
      <c r="U2471" s="123"/>
      <c r="V2471" s="123"/>
      <c r="W2471" s="123"/>
      <c r="X2471" s="123"/>
      <c r="Y2471" s="125"/>
      <c r="Z2471" s="125"/>
      <c r="AA2471" s="123"/>
      <c r="AB2471" s="123"/>
      <c r="AC2471" s="123"/>
      <c r="AD2471" s="123"/>
      <c r="AE2471" s="123"/>
      <c r="AF2471" s="123"/>
      <c r="AG2471" s="123"/>
      <c r="AH2471" s="123"/>
      <c r="AI2471" s="123"/>
      <c r="AJ2471" s="123"/>
      <c r="AK2471" s="123"/>
      <c r="AL2471" s="123"/>
      <c r="AM2471" s="123"/>
      <c r="AN2471" s="123"/>
      <c r="AO2471" s="123"/>
      <c r="AP2471" s="167"/>
    </row>
    <row r="2472" spans="16:42">
      <c r="P2472" s="123"/>
      <c r="Q2472" s="124"/>
      <c r="R2472" s="123"/>
      <c r="S2472" s="123"/>
      <c r="T2472" s="123"/>
      <c r="U2472" s="123"/>
      <c r="V2472" s="123"/>
      <c r="W2472" s="123"/>
      <c r="X2472" s="123"/>
      <c r="Y2472" s="125"/>
      <c r="Z2472" s="125"/>
      <c r="AA2472" s="123"/>
      <c r="AB2472" s="123"/>
      <c r="AC2472" s="123"/>
      <c r="AD2472" s="123"/>
      <c r="AE2472" s="123"/>
      <c r="AF2472" s="123"/>
      <c r="AG2472" s="123"/>
      <c r="AH2472" s="123"/>
      <c r="AI2472" s="123"/>
      <c r="AJ2472" s="123"/>
      <c r="AK2472" s="123"/>
      <c r="AL2472" s="123"/>
      <c r="AM2472" s="123"/>
      <c r="AN2472" s="123"/>
      <c r="AO2472" s="123"/>
      <c r="AP2472" s="167"/>
    </row>
    <row r="2473" spans="16:42">
      <c r="P2473" s="123"/>
      <c r="Q2473" s="124"/>
      <c r="R2473" s="123"/>
      <c r="S2473" s="123"/>
      <c r="T2473" s="123"/>
      <c r="U2473" s="123"/>
      <c r="V2473" s="123"/>
      <c r="W2473" s="123"/>
      <c r="X2473" s="123"/>
      <c r="Y2473" s="125"/>
      <c r="Z2473" s="125"/>
      <c r="AA2473" s="123"/>
      <c r="AB2473" s="123"/>
      <c r="AC2473" s="123"/>
      <c r="AD2473" s="123"/>
      <c r="AE2473" s="123"/>
      <c r="AF2473" s="123"/>
      <c r="AG2473" s="123"/>
      <c r="AH2473" s="123"/>
      <c r="AI2473" s="123"/>
      <c r="AJ2473" s="123"/>
      <c r="AK2473" s="123"/>
      <c r="AL2473" s="123"/>
      <c r="AM2473" s="123"/>
      <c r="AN2473" s="123"/>
      <c r="AO2473" s="123"/>
      <c r="AP2473" s="167"/>
    </row>
    <row r="2474" spans="16:42">
      <c r="P2474" s="123"/>
      <c r="Q2474" s="124"/>
      <c r="R2474" s="123"/>
      <c r="S2474" s="123"/>
      <c r="T2474" s="123"/>
      <c r="U2474" s="123"/>
      <c r="V2474" s="123"/>
      <c r="W2474" s="123"/>
      <c r="X2474" s="123"/>
      <c r="Y2474" s="125"/>
      <c r="Z2474" s="125"/>
      <c r="AA2474" s="123"/>
      <c r="AB2474" s="123"/>
      <c r="AC2474" s="123"/>
      <c r="AD2474" s="123"/>
      <c r="AE2474" s="123"/>
      <c r="AF2474" s="123"/>
      <c r="AG2474" s="123"/>
      <c r="AH2474" s="123"/>
      <c r="AI2474" s="123"/>
      <c r="AJ2474" s="123"/>
      <c r="AK2474" s="123"/>
      <c r="AL2474" s="123"/>
      <c r="AM2474" s="123"/>
      <c r="AN2474" s="123"/>
      <c r="AO2474" s="123"/>
      <c r="AP2474" s="167"/>
    </row>
    <row r="2475" spans="16:42">
      <c r="P2475" s="123"/>
      <c r="Q2475" s="124"/>
      <c r="R2475" s="123"/>
      <c r="S2475" s="123"/>
      <c r="T2475" s="123"/>
      <c r="U2475" s="123"/>
      <c r="V2475" s="123"/>
      <c r="W2475" s="123"/>
      <c r="X2475" s="123"/>
      <c r="Y2475" s="125"/>
      <c r="Z2475" s="125"/>
      <c r="AA2475" s="123"/>
      <c r="AB2475" s="123"/>
      <c r="AC2475" s="123"/>
      <c r="AD2475" s="123"/>
      <c r="AE2475" s="123"/>
      <c r="AF2475" s="123"/>
      <c r="AG2475" s="123"/>
      <c r="AH2475" s="123"/>
      <c r="AI2475" s="123"/>
      <c r="AJ2475" s="123"/>
      <c r="AK2475" s="123"/>
      <c r="AL2475" s="123"/>
      <c r="AM2475" s="123"/>
      <c r="AN2475" s="123"/>
      <c r="AO2475" s="123"/>
      <c r="AP2475" s="167"/>
    </row>
    <row r="2476" spans="16:42">
      <c r="P2476" s="123"/>
      <c r="Q2476" s="124"/>
      <c r="R2476" s="123"/>
      <c r="S2476" s="123"/>
      <c r="T2476" s="123"/>
      <c r="U2476" s="123"/>
      <c r="V2476" s="123"/>
      <c r="W2476" s="123"/>
      <c r="X2476" s="123"/>
      <c r="Y2476" s="125"/>
      <c r="Z2476" s="125"/>
      <c r="AA2476" s="123"/>
      <c r="AB2476" s="123"/>
      <c r="AC2476" s="123"/>
      <c r="AD2476" s="123"/>
      <c r="AE2476" s="123"/>
      <c r="AF2476" s="123"/>
      <c r="AG2476" s="123"/>
      <c r="AH2476" s="123"/>
      <c r="AI2476" s="123"/>
      <c r="AJ2476" s="123"/>
      <c r="AK2476" s="123"/>
      <c r="AL2476" s="123"/>
      <c r="AM2476" s="123"/>
      <c r="AN2476" s="123"/>
      <c r="AO2476" s="123"/>
      <c r="AP2476" s="167"/>
    </row>
    <row r="2477" spans="16:42">
      <c r="P2477" s="123"/>
      <c r="Q2477" s="124"/>
      <c r="R2477" s="123"/>
      <c r="S2477" s="123"/>
      <c r="T2477" s="123"/>
      <c r="U2477" s="123"/>
      <c r="V2477" s="123"/>
      <c r="W2477" s="123"/>
      <c r="X2477" s="123"/>
      <c r="Y2477" s="125"/>
      <c r="Z2477" s="125"/>
      <c r="AA2477" s="123"/>
      <c r="AB2477" s="123"/>
      <c r="AC2477" s="123"/>
      <c r="AD2477" s="123"/>
      <c r="AE2477" s="123"/>
      <c r="AF2477" s="123"/>
      <c r="AG2477" s="123"/>
      <c r="AH2477" s="123"/>
      <c r="AI2477" s="123"/>
      <c r="AJ2477" s="123"/>
      <c r="AK2477" s="123"/>
      <c r="AL2477" s="123"/>
      <c r="AM2477" s="123"/>
      <c r="AN2477" s="123"/>
      <c r="AO2477" s="123"/>
      <c r="AP2477" s="167"/>
    </row>
    <row r="2478" spans="16:42">
      <c r="P2478" s="123"/>
      <c r="Q2478" s="124"/>
      <c r="R2478" s="123"/>
      <c r="S2478" s="123"/>
      <c r="T2478" s="123"/>
      <c r="U2478" s="123"/>
      <c r="V2478" s="123"/>
      <c r="W2478" s="123"/>
      <c r="X2478" s="123"/>
      <c r="Y2478" s="125"/>
      <c r="Z2478" s="125"/>
      <c r="AA2478" s="123"/>
      <c r="AB2478" s="123"/>
      <c r="AC2478" s="123"/>
      <c r="AD2478" s="123"/>
      <c r="AE2478" s="123"/>
      <c r="AF2478" s="123"/>
      <c r="AG2478" s="123"/>
      <c r="AH2478" s="123"/>
      <c r="AI2478" s="123"/>
      <c r="AJ2478" s="123"/>
      <c r="AK2478" s="123"/>
      <c r="AL2478" s="123"/>
      <c r="AM2478" s="123"/>
      <c r="AN2478" s="123"/>
      <c r="AO2478" s="123"/>
      <c r="AP2478" s="167"/>
    </row>
    <row r="2479" spans="16:42">
      <c r="P2479" s="123"/>
      <c r="Q2479" s="124"/>
      <c r="R2479" s="123"/>
      <c r="S2479" s="123"/>
      <c r="T2479" s="123"/>
      <c r="U2479" s="123"/>
      <c r="V2479" s="123"/>
      <c r="W2479" s="123"/>
      <c r="X2479" s="123"/>
      <c r="Y2479" s="125"/>
      <c r="Z2479" s="125"/>
      <c r="AA2479" s="123"/>
      <c r="AB2479" s="123"/>
      <c r="AC2479" s="123"/>
      <c r="AD2479" s="123"/>
      <c r="AE2479" s="123"/>
      <c r="AF2479" s="123"/>
      <c r="AG2479" s="123"/>
      <c r="AH2479" s="123"/>
      <c r="AI2479" s="123"/>
      <c r="AJ2479" s="123"/>
      <c r="AK2479" s="123"/>
      <c r="AL2479" s="123"/>
      <c r="AM2479" s="123"/>
      <c r="AN2479" s="123"/>
      <c r="AO2479" s="123"/>
      <c r="AP2479" s="167"/>
    </row>
    <row r="2480" spans="16:42">
      <c r="P2480" s="123"/>
      <c r="Q2480" s="124"/>
      <c r="R2480" s="123"/>
      <c r="S2480" s="123"/>
      <c r="T2480" s="123"/>
      <c r="U2480" s="123"/>
      <c r="V2480" s="123"/>
      <c r="W2480" s="123"/>
      <c r="X2480" s="123"/>
      <c r="Y2480" s="125"/>
      <c r="Z2480" s="125"/>
      <c r="AA2480" s="123"/>
      <c r="AB2480" s="123"/>
      <c r="AC2480" s="123"/>
      <c r="AD2480" s="123"/>
      <c r="AE2480" s="123"/>
      <c r="AF2480" s="123"/>
      <c r="AG2480" s="123"/>
      <c r="AH2480" s="123"/>
      <c r="AI2480" s="123"/>
      <c r="AJ2480" s="123"/>
      <c r="AK2480" s="123"/>
      <c r="AL2480" s="123"/>
      <c r="AM2480" s="123"/>
      <c r="AN2480" s="123"/>
      <c r="AO2480" s="123"/>
      <c r="AP2480" s="167"/>
    </row>
    <row r="2481" spans="16:42">
      <c r="P2481" s="123"/>
      <c r="Q2481" s="124"/>
      <c r="R2481" s="123"/>
      <c r="S2481" s="123"/>
      <c r="T2481" s="123"/>
      <c r="U2481" s="123"/>
      <c r="V2481" s="123"/>
      <c r="W2481" s="123"/>
      <c r="X2481" s="123"/>
      <c r="Y2481" s="125"/>
      <c r="Z2481" s="125"/>
      <c r="AA2481" s="123"/>
      <c r="AB2481" s="123"/>
      <c r="AC2481" s="123"/>
      <c r="AD2481" s="123"/>
      <c r="AE2481" s="123"/>
      <c r="AF2481" s="123"/>
      <c r="AG2481" s="123"/>
      <c r="AH2481" s="123"/>
      <c r="AI2481" s="123"/>
      <c r="AJ2481" s="123"/>
      <c r="AK2481" s="123"/>
      <c r="AL2481" s="123"/>
      <c r="AM2481" s="123"/>
      <c r="AN2481" s="123"/>
      <c r="AO2481" s="123"/>
      <c r="AP2481" s="167"/>
    </row>
    <row r="2482" spans="16:42">
      <c r="P2482" s="123"/>
      <c r="Q2482" s="124"/>
      <c r="R2482" s="123"/>
      <c r="S2482" s="123"/>
      <c r="T2482" s="123"/>
      <c r="U2482" s="123"/>
      <c r="V2482" s="123"/>
      <c r="W2482" s="123"/>
      <c r="X2482" s="123"/>
      <c r="Y2482" s="125"/>
      <c r="Z2482" s="125"/>
      <c r="AA2482" s="123"/>
      <c r="AB2482" s="123"/>
      <c r="AC2482" s="123"/>
      <c r="AD2482" s="123"/>
      <c r="AE2482" s="123"/>
      <c r="AF2482" s="123"/>
      <c r="AG2482" s="123"/>
      <c r="AH2482" s="123"/>
      <c r="AI2482" s="123"/>
      <c r="AJ2482" s="123"/>
      <c r="AK2482" s="123"/>
      <c r="AL2482" s="123"/>
      <c r="AM2482" s="123"/>
      <c r="AN2482" s="123"/>
      <c r="AO2482" s="123"/>
      <c r="AP2482" s="167"/>
    </row>
    <row r="2483" spans="16:42">
      <c r="P2483" s="123"/>
      <c r="Q2483" s="124"/>
      <c r="R2483" s="123"/>
      <c r="S2483" s="123"/>
      <c r="T2483" s="123"/>
      <c r="U2483" s="123"/>
      <c r="V2483" s="123"/>
      <c r="W2483" s="123"/>
      <c r="X2483" s="123"/>
      <c r="Y2483" s="125"/>
      <c r="Z2483" s="125"/>
      <c r="AA2483" s="123"/>
      <c r="AB2483" s="123"/>
      <c r="AC2483" s="123"/>
      <c r="AD2483" s="123"/>
      <c r="AE2483" s="123"/>
      <c r="AF2483" s="123"/>
      <c r="AG2483" s="123"/>
      <c r="AH2483" s="123"/>
      <c r="AI2483" s="123"/>
      <c r="AJ2483" s="123"/>
      <c r="AK2483" s="123"/>
      <c r="AL2483" s="123"/>
      <c r="AM2483" s="123"/>
      <c r="AN2483" s="123"/>
      <c r="AO2483" s="123"/>
      <c r="AP2483" s="167"/>
    </row>
    <row r="2484" spans="16:42">
      <c r="P2484" s="123"/>
      <c r="Q2484" s="124"/>
      <c r="R2484" s="123"/>
      <c r="S2484" s="123"/>
      <c r="T2484" s="123"/>
      <c r="U2484" s="123"/>
      <c r="V2484" s="123"/>
      <c r="W2484" s="123"/>
      <c r="X2484" s="123"/>
      <c r="Y2484" s="125"/>
      <c r="Z2484" s="125"/>
      <c r="AA2484" s="123"/>
      <c r="AB2484" s="123"/>
      <c r="AC2484" s="123"/>
      <c r="AD2484" s="123"/>
      <c r="AE2484" s="123"/>
      <c r="AF2484" s="123"/>
      <c r="AG2484" s="123"/>
      <c r="AH2484" s="123"/>
      <c r="AI2484" s="123"/>
      <c r="AJ2484" s="123"/>
      <c r="AK2484" s="123"/>
      <c r="AL2484" s="123"/>
      <c r="AM2484" s="123"/>
      <c r="AN2484" s="123"/>
      <c r="AO2484" s="123"/>
      <c r="AP2484" s="167"/>
    </row>
    <row r="2485" spans="16:42">
      <c r="P2485" s="123"/>
      <c r="Q2485" s="124"/>
      <c r="R2485" s="123"/>
      <c r="S2485" s="123"/>
      <c r="T2485" s="123"/>
      <c r="U2485" s="123"/>
      <c r="V2485" s="123"/>
      <c r="W2485" s="123"/>
      <c r="X2485" s="123"/>
      <c r="Y2485" s="125"/>
      <c r="Z2485" s="125"/>
      <c r="AA2485" s="123"/>
      <c r="AB2485" s="123"/>
      <c r="AC2485" s="123"/>
      <c r="AD2485" s="123"/>
      <c r="AE2485" s="123"/>
      <c r="AF2485" s="123"/>
      <c r="AG2485" s="123"/>
      <c r="AH2485" s="123"/>
      <c r="AI2485" s="123"/>
      <c r="AJ2485" s="123"/>
      <c r="AK2485" s="123"/>
      <c r="AL2485" s="123"/>
      <c r="AM2485" s="123"/>
      <c r="AN2485" s="123"/>
      <c r="AO2485" s="123"/>
      <c r="AP2485" s="167"/>
    </row>
    <row r="2486" spans="16:42">
      <c r="P2486" s="123"/>
      <c r="Q2486" s="124"/>
      <c r="R2486" s="123"/>
      <c r="S2486" s="123"/>
      <c r="T2486" s="123"/>
      <c r="U2486" s="123"/>
      <c r="V2486" s="123"/>
      <c r="W2486" s="123"/>
      <c r="X2486" s="123"/>
      <c r="Y2486" s="125"/>
      <c r="Z2486" s="125"/>
      <c r="AA2486" s="123"/>
      <c r="AB2486" s="123"/>
      <c r="AC2486" s="123"/>
      <c r="AD2486" s="123"/>
      <c r="AE2486" s="123"/>
      <c r="AF2486" s="123"/>
      <c r="AG2486" s="123"/>
      <c r="AH2486" s="123"/>
      <c r="AI2486" s="123"/>
      <c r="AJ2486" s="123"/>
      <c r="AK2486" s="123"/>
      <c r="AL2486" s="123"/>
      <c r="AM2486" s="123"/>
      <c r="AN2486" s="123"/>
      <c r="AO2486" s="123"/>
      <c r="AP2486" s="167"/>
    </row>
    <row r="2487" spans="16:42">
      <c r="P2487" s="123"/>
      <c r="Q2487" s="124"/>
      <c r="R2487" s="123"/>
      <c r="S2487" s="123"/>
      <c r="T2487" s="123"/>
      <c r="U2487" s="123"/>
      <c r="V2487" s="123"/>
      <c r="W2487" s="123"/>
      <c r="X2487" s="123"/>
      <c r="Y2487" s="125"/>
      <c r="Z2487" s="125"/>
      <c r="AA2487" s="123"/>
      <c r="AB2487" s="123"/>
      <c r="AC2487" s="123"/>
      <c r="AD2487" s="123"/>
      <c r="AE2487" s="123"/>
      <c r="AF2487" s="123"/>
      <c r="AG2487" s="123"/>
      <c r="AH2487" s="123"/>
      <c r="AI2487" s="123"/>
      <c r="AJ2487" s="123"/>
      <c r="AK2487" s="123"/>
      <c r="AL2487" s="123"/>
      <c r="AM2487" s="123"/>
      <c r="AN2487" s="123"/>
      <c r="AO2487" s="123"/>
      <c r="AP2487" s="167"/>
    </row>
    <row r="2488" spans="16:42">
      <c r="P2488" s="123"/>
      <c r="Q2488" s="124"/>
      <c r="R2488" s="123"/>
      <c r="S2488" s="123"/>
      <c r="T2488" s="123"/>
      <c r="U2488" s="123"/>
      <c r="V2488" s="123"/>
      <c r="W2488" s="123"/>
      <c r="X2488" s="123"/>
      <c r="Y2488" s="125"/>
      <c r="Z2488" s="125"/>
      <c r="AA2488" s="123"/>
      <c r="AB2488" s="123"/>
      <c r="AC2488" s="123"/>
      <c r="AD2488" s="123"/>
      <c r="AE2488" s="123"/>
      <c r="AF2488" s="123"/>
      <c r="AG2488" s="123"/>
      <c r="AH2488" s="123"/>
      <c r="AI2488" s="123"/>
      <c r="AJ2488" s="123"/>
      <c r="AK2488" s="123"/>
      <c r="AL2488" s="123"/>
      <c r="AM2488" s="123"/>
      <c r="AN2488" s="123"/>
      <c r="AO2488" s="123"/>
      <c r="AP2488" s="167"/>
    </row>
    <row r="2489" spans="16:42">
      <c r="P2489" s="123"/>
      <c r="Q2489" s="124"/>
      <c r="R2489" s="123"/>
      <c r="S2489" s="123"/>
      <c r="T2489" s="123"/>
      <c r="U2489" s="123"/>
      <c r="V2489" s="123"/>
      <c r="W2489" s="123"/>
      <c r="X2489" s="123"/>
      <c r="Y2489" s="125"/>
      <c r="Z2489" s="125"/>
      <c r="AA2489" s="123"/>
      <c r="AB2489" s="123"/>
      <c r="AC2489" s="123"/>
      <c r="AD2489" s="123"/>
      <c r="AE2489" s="123"/>
      <c r="AF2489" s="123"/>
      <c r="AG2489" s="123"/>
      <c r="AH2489" s="123"/>
      <c r="AI2489" s="123"/>
      <c r="AJ2489" s="123"/>
      <c r="AK2489" s="123"/>
      <c r="AL2489" s="123"/>
      <c r="AM2489" s="123"/>
      <c r="AN2489" s="123"/>
      <c r="AO2489" s="123"/>
      <c r="AP2489" s="167"/>
    </row>
    <row r="2490" spans="16:42">
      <c r="P2490" s="123"/>
      <c r="Q2490" s="124"/>
      <c r="R2490" s="123"/>
      <c r="S2490" s="123"/>
      <c r="T2490" s="123"/>
      <c r="U2490" s="123"/>
      <c r="V2490" s="123"/>
      <c r="W2490" s="123"/>
      <c r="X2490" s="123"/>
      <c r="Y2490" s="125"/>
      <c r="Z2490" s="125"/>
      <c r="AA2490" s="123"/>
      <c r="AB2490" s="123"/>
      <c r="AC2490" s="123"/>
      <c r="AD2490" s="123"/>
      <c r="AE2490" s="123"/>
      <c r="AF2490" s="123"/>
      <c r="AG2490" s="123"/>
      <c r="AH2490" s="123"/>
      <c r="AI2490" s="123"/>
      <c r="AJ2490" s="123"/>
      <c r="AK2490" s="123"/>
      <c r="AL2490" s="123"/>
      <c r="AM2490" s="123"/>
      <c r="AN2490" s="123"/>
      <c r="AO2490" s="123"/>
      <c r="AP2490" s="167"/>
    </row>
    <row r="2491" spans="16:42">
      <c r="P2491" s="123"/>
      <c r="Q2491" s="124"/>
      <c r="R2491" s="123"/>
      <c r="S2491" s="123"/>
      <c r="T2491" s="123"/>
      <c r="U2491" s="123"/>
      <c r="V2491" s="123"/>
      <c r="W2491" s="123"/>
      <c r="X2491" s="123"/>
      <c r="Y2491" s="125"/>
      <c r="Z2491" s="125"/>
      <c r="AA2491" s="123"/>
      <c r="AB2491" s="123"/>
      <c r="AC2491" s="123"/>
      <c r="AD2491" s="123"/>
      <c r="AE2491" s="123"/>
      <c r="AF2491" s="123"/>
      <c r="AG2491" s="123"/>
      <c r="AH2491" s="123"/>
      <c r="AI2491" s="123"/>
      <c r="AJ2491" s="123"/>
      <c r="AK2491" s="123"/>
      <c r="AL2491" s="123"/>
      <c r="AM2491" s="123"/>
      <c r="AN2491" s="123"/>
      <c r="AO2491" s="123"/>
      <c r="AP2491" s="167"/>
    </row>
    <row r="2492" spans="16:42">
      <c r="P2492" s="123"/>
      <c r="Q2492" s="124"/>
      <c r="R2492" s="123"/>
      <c r="S2492" s="123"/>
      <c r="T2492" s="123"/>
      <c r="U2492" s="123"/>
      <c r="V2492" s="123"/>
      <c r="W2492" s="123"/>
      <c r="X2492" s="123"/>
      <c r="Y2492" s="125"/>
      <c r="Z2492" s="125"/>
      <c r="AA2492" s="123"/>
      <c r="AB2492" s="123"/>
      <c r="AC2492" s="123"/>
      <c r="AD2492" s="123"/>
      <c r="AE2492" s="123"/>
      <c r="AF2492" s="123"/>
      <c r="AG2492" s="123"/>
      <c r="AH2492" s="123"/>
      <c r="AI2492" s="123"/>
      <c r="AJ2492" s="123"/>
      <c r="AK2492" s="123"/>
      <c r="AL2492" s="123"/>
      <c r="AM2492" s="123"/>
      <c r="AN2492" s="123"/>
      <c r="AO2492" s="123"/>
      <c r="AP2492" s="167"/>
    </row>
    <row r="2493" spans="16:42">
      <c r="P2493" s="123"/>
      <c r="Q2493" s="124"/>
      <c r="R2493" s="123"/>
      <c r="S2493" s="123"/>
      <c r="T2493" s="123"/>
      <c r="U2493" s="123"/>
      <c r="V2493" s="123"/>
      <c r="W2493" s="123"/>
      <c r="X2493" s="123"/>
      <c r="Y2493" s="125"/>
      <c r="Z2493" s="125"/>
      <c r="AA2493" s="123"/>
      <c r="AB2493" s="123"/>
      <c r="AC2493" s="123"/>
      <c r="AD2493" s="123"/>
      <c r="AE2493" s="123"/>
      <c r="AF2493" s="123"/>
      <c r="AG2493" s="123"/>
      <c r="AH2493" s="123"/>
      <c r="AI2493" s="123"/>
      <c r="AJ2493" s="123"/>
      <c r="AK2493" s="123"/>
      <c r="AL2493" s="123"/>
      <c r="AM2493" s="123"/>
      <c r="AN2493" s="123"/>
      <c r="AO2493" s="123"/>
      <c r="AP2493" s="167"/>
    </row>
    <row r="2494" spans="16:42">
      <c r="P2494" s="123"/>
      <c r="Q2494" s="124"/>
      <c r="R2494" s="123"/>
      <c r="S2494" s="123"/>
      <c r="T2494" s="123"/>
      <c r="U2494" s="123"/>
      <c r="V2494" s="123"/>
      <c r="W2494" s="123"/>
      <c r="X2494" s="123"/>
      <c r="Y2494" s="125"/>
      <c r="Z2494" s="125"/>
      <c r="AA2494" s="123"/>
      <c r="AB2494" s="123"/>
      <c r="AC2494" s="123"/>
      <c r="AD2494" s="123"/>
      <c r="AE2494" s="123"/>
      <c r="AF2494" s="123"/>
      <c r="AG2494" s="123"/>
      <c r="AH2494" s="123"/>
      <c r="AI2494" s="123"/>
      <c r="AJ2494" s="123"/>
      <c r="AK2494" s="123"/>
      <c r="AL2494" s="123"/>
      <c r="AM2494" s="123"/>
      <c r="AN2494" s="123"/>
      <c r="AO2494" s="123"/>
      <c r="AP2494" s="167"/>
    </row>
    <row r="2495" spans="16:42">
      <c r="P2495" s="123"/>
      <c r="Q2495" s="124"/>
      <c r="R2495" s="123"/>
      <c r="S2495" s="123"/>
      <c r="T2495" s="123"/>
      <c r="U2495" s="123"/>
      <c r="V2495" s="123"/>
      <c r="W2495" s="123"/>
      <c r="X2495" s="123"/>
      <c r="Y2495" s="125"/>
      <c r="Z2495" s="125"/>
      <c r="AA2495" s="123"/>
      <c r="AB2495" s="123"/>
      <c r="AC2495" s="123"/>
      <c r="AD2495" s="123"/>
      <c r="AE2495" s="123"/>
      <c r="AF2495" s="123"/>
      <c r="AG2495" s="123"/>
      <c r="AH2495" s="123"/>
      <c r="AI2495" s="123"/>
      <c r="AJ2495" s="123"/>
      <c r="AK2495" s="123"/>
      <c r="AL2495" s="123"/>
      <c r="AM2495" s="123"/>
      <c r="AN2495" s="123"/>
      <c r="AO2495" s="123"/>
      <c r="AP2495" s="167"/>
    </row>
    <row r="2496" spans="16:42">
      <c r="P2496" s="123"/>
      <c r="Q2496" s="124"/>
      <c r="R2496" s="123"/>
      <c r="S2496" s="123"/>
      <c r="T2496" s="123"/>
      <c r="U2496" s="123"/>
      <c r="V2496" s="123"/>
      <c r="W2496" s="123"/>
      <c r="X2496" s="123"/>
      <c r="Y2496" s="125"/>
      <c r="Z2496" s="125"/>
      <c r="AA2496" s="123"/>
      <c r="AB2496" s="123"/>
      <c r="AC2496" s="123"/>
      <c r="AD2496" s="123"/>
      <c r="AE2496" s="123"/>
      <c r="AF2496" s="123"/>
      <c r="AG2496" s="123"/>
      <c r="AH2496" s="123"/>
      <c r="AI2496" s="123"/>
      <c r="AJ2496" s="123"/>
      <c r="AK2496" s="123"/>
      <c r="AL2496" s="123"/>
      <c r="AM2496" s="123"/>
      <c r="AN2496" s="123"/>
      <c r="AO2496" s="123"/>
      <c r="AP2496" s="167"/>
    </row>
    <row r="2497" spans="16:42">
      <c r="P2497" s="123"/>
      <c r="Q2497" s="124"/>
      <c r="R2497" s="123"/>
      <c r="S2497" s="123"/>
      <c r="T2497" s="123"/>
      <c r="U2497" s="123"/>
      <c r="V2497" s="123"/>
      <c r="W2497" s="123"/>
      <c r="X2497" s="123"/>
      <c r="Y2497" s="125"/>
      <c r="Z2497" s="125"/>
      <c r="AA2497" s="123"/>
      <c r="AB2497" s="123"/>
      <c r="AC2497" s="123"/>
      <c r="AD2497" s="123"/>
      <c r="AE2497" s="123"/>
      <c r="AF2497" s="123"/>
      <c r="AG2497" s="123"/>
      <c r="AH2497" s="123"/>
      <c r="AI2497" s="123"/>
      <c r="AJ2497" s="123"/>
      <c r="AK2497" s="123"/>
      <c r="AL2497" s="123"/>
      <c r="AM2497" s="123"/>
      <c r="AN2497" s="123"/>
      <c r="AO2497" s="123"/>
      <c r="AP2497" s="167"/>
    </row>
    <row r="2498" spans="16:42">
      <c r="P2498" s="123"/>
      <c r="Q2498" s="124"/>
      <c r="R2498" s="123"/>
      <c r="S2498" s="123"/>
      <c r="T2498" s="123"/>
      <c r="U2498" s="123"/>
      <c r="V2498" s="123"/>
      <c r="W2498" s="123"/>
      <c r="X2498" s="123"/>
      <c r="Y2498" s="125"/>
      <c r="Z2498" s="125"/>
      <c r="AA2498" s="123"/>
      <c r="AB2498" s="123"/>
      <c r="AC2498" s="123"/>
      <c r="AD2498" s="123"/>
      <c r="AE2498" s="123"/>
      <c r="AF2498" s="123"/>
      <c r="AG2498" s="123"/>
      <c r="AH2498" s="123"/>
      <c r="AI2498" s="123"/>
      <c r="AJ2498" s="123"/>
      <c r="AK2498" s="123"/>
      <c r="AL2498" s="123"/>
      <c r="AM2498" s="123"/>
      <c r="AN2498" s="123"/>
      <c r="AO2498" s="123"/>
      <c r="AP2498" s="167"/>
    </row>
    <row r="2499" spans="16:42">
      <c r="P2499" s="123"/>
      <c r="Q2499" s="124"/>
      <c r="R2499" s="123"/>
      <c r="S2499" s="123"/>
      <c r="T2499" s="123"/>
      <c r="U2499" s="123"/>
      <c r="V2499" s="123"/>
      <c r="W2499" s="123"/>
      <c r="X2499" s="123"/>
      <c r="Y2499" s="125"/>
      <c r="Z2499" s="125"/>
      <c r="AA2499" s="123"/>
      <c r="AB2499" s="123"/>
      <c r="AC2499" s="123"/>
      <c r="AD2499" s="123"/>
      <c r="AE2499" s="123"/>
      <c r="AF2499" s="123"/>
      <c r="AG2499" s="123"/>
      <c r="AH2499" s="123"/>
      <c r="AI2499" s="123"/>
      <c r="AJ2499" s="123"/>
      <c r="AK2499" s="123"/>
      <c r="AL2499" s="123"/>
      <c r="AM2499" s="123"/>
      <c r="AN2499" s="123"/>
      <c r="AO2499" s="123"/>
      <c r="AP2499" s="167"/>
    </row>
    <row r="2500" spans="16:42">
      <c r="P2500" s="123"/>
      <c r="Q2500" s="124"/>
      <c r="R2500" s="123"/>
      <c r="S2500" s="123"/>
      <c r="T2500" s="123"/>
      <c r="U2500" s="123"/>
      <c r="V2500" s="123"/>
      <c r="W2500" s="123"/>
      <c r="X2500" s="123"/>
      <c r="Y2500" s="125"/>
      <c r="Z2500" s="125"/>
      <c r="AA2500" s="123"/>
      <c r="AB2500" s="123"/>
      <c r="AC2500" s="123"/>
      <c r="AD2500" s="123"/>
      <c r="AE2500" s="123"/>
      <c r="AF2500" s="123"/>
      <c r="AG2500" s="123"/>
      <c r="AH2500" s="123"/>
      <c r="AI2500" s="123"/>
      <c r="AJ2500" s="123"/>
      <c r="AK2500" s="123"/>
      <c r="AL2500" s="123"/>
      <c r="AM2500" s="123"/>
      <c r="AN2500" s="123"/>
      <c r="AO2500" s="123"/>
      <c r="AP2500" s="167"/>
    </row>
    <row r="2501" spans="16:42">
      <c r="P2501" s="123"/>
      <c r="Q2501" s="124"/>
      <c r="R2501" s="123"/>
      <c r="S2501" s="123"/>
      <c r="T2501" s="123"/>
      <c r="U2501" s="123"/>
      <c r="V2501" s="123"/>
      <c r="W2501" s="123"/>
      <c r="X2501" s="123"/>
      <c r="Y2501" s="125"/>
      <c r="Z2501" s="125"/>
      <c r="AA2501" s="123"/>
      <c r="AB2501" s="123"/>
      <c r="AC2501" s="123"/>
      <c r="AD2501" s="123"/>
      <c r="AE2501" s="123"/>
      <c r="AF2501" s="123"/>
      <c r="AG2501" s="123"/>
      <c r="AH2501" s="123"/>
      <c r="AI2501" s="123"/>
      <c r="AJ2501" s="123"/>
      <c r="AK2501" s="123"/>
      <c r="AL2501" s="123"/>
      <c r="AM2501" s="123"/>
      <c r="AN2501" s="123"/>
      <c r="AO2501" s="123"/>
      <c r="AP2501" s="167"/>
    </row>
    <row r="2502" spans="16:42">
      <c r="P2502" s="123"/>
      <c r="Q2502" s="124"/>
      <c r="R2502" s="123"/>
      <c r="S2502" s="123"/>
      <c r="T2502" s="123"/>
      <c r="U2502" s="123"/>
      <c r="V2502" s="123"/>
      <c r="W2502" s="123"/>
      <c r="X2502" s="123"/>
      <c r="Y2502" s="125"/>
      <c r="Z2502" s="125"/>
      <c r="AA2502" s="123"/>
      <c r="AB2502" s="123"/>
      <c r="AC2502" s="123"/>
      <c r="AD2502" s="123"/>
      <c r="AE2502" s="123"/>
      <c r="AF2502" s="123"/>
      <c r="AG2502" s="123"/>
      <c r="AH2502" s="123"/>
      <c r="AI2502" s="123"/>
      <c r="AJ2502" s="123"/>
      <c r="AK2502" s="123"/>
      <c r="AL2502" s="123"/>
      <c r="AM2502" s="123"/>
      <c r="AN2502" s="123"/>
      <c r="AO2502" s="123"/>
      <c r="AP2502" s="167"/>
    </row>
    <row r="2503" spans="16:42">
      <c r="P2503" s="123"/>
      <c r="Q2503" s="124"/>
      <c r="R2503" s="123"/>
      <c r="S2503" s="123"/>
      <c r="T2503" s="123"/>
      <c r="U2503" s="123"/>
      <c r="V2503" s="123"/>
      <c r="W2503" s="123"/>
      <c r="X2503" s="123"/>
      <c r="Y2503" s="125"/>
      <c r="Z2503" s="125"/>
      <c r="AA2503" s="123"/>
      <c r="AB2503" s="123"/>
      <c r="AC2503" s="123"/>
      <c r="AD2503" s="123"/>
      <c r="AE2503" s="123"/>
      <c r="AF2503" s="123"/>
      <c r="AG2503" s="123"/>
      <c r="AH2503" s="123"/>
      <c r="AI2503" s="123"/>
      <c r="AJ2503" s="123"/>
      <c r="AK2503" s="123"/>
      <c r="AL2503" s="123"/>
      <c r="AM2503" s="123"/>
      <c r="AN2503" s="123"/>
      <c r="AO2503" s="123"/>
      <c r="AP2503" s="167"/>
    </row>
    <row r="2504" spans="16:42">
      <c r="P2504" s="123"/>
      <c r="Q2504" s="124"/>
      <c r="R2504" s="123"/>
      <c r="S2504" s="123"/>
      <c r="T2504" s="123"/>
      <c r="U2504" s="123"/>
      <c r="V2504" s="123"/>
      <c r="W2504" s="123"/>
      <c r="X2504" s="123"/>
      <c r="Y2504" s="125"/>
      <c r="Z2504" s="125"/>
      <c r="AA2504" s="123"/>
      <c r="AB2504" s="123"/>
      <c r="AC2504" s="123"/>
      <c r="AD2504" s="123"/>
      <c r="AE2504" s="123"/>
      <c r="AF2504" s="123"/>
      <c r="AG2504" s="123"/>
      <c r="AH2504" s="123"/>
      <c r="AI2504" s="123"/>
      <c r="AJ2504" s="123"/>
      <c r="AK2504" s="123"/>
      <c r="AL2504" s="123"/>
      <c r="AM2504" s="123"/>
      <c r="AN2504" s="123"/>
      <c r="AO2504" s="123"/>
      <c r="AP2504" s="167"/>
    </row>
    <row r="2505" spans="16:42">
      <c r="P2505" s="123"/>
      <c r="Q2505" s="124"/>
      <c r="R2505" s="123"/>
      <c r="S2505" s="123"/>
      <c r="T2505" s="123"/>
      <c r="U2505" s="123"/>
      <c r="V2505" s="123"/>
      <c r="W2505" s="123"/>
      <c r="X2505" s="123"/>
      <c r="Y2505" s="125"/>
      <c r="Z2505" s="125"/>
      <c r="AA2505" s="123"/>
      <c r="AB2505" s="123"/>
      <c r="AC2505" s="123"/>
      <c r="AD2505" s="123"/>
      <c r="AE2505" s="123"/>
      <c r="AF2505" s="123"/>
      <c r="AG2505" s="123"/>
      <c r="AH2505" s="123"/>
      <c r="AI2505" s="123"/>
      <c r="AJ2505" s="123"/>
      <c r="AK2505" s="123"/>
      <c r="AL2505" s="123"/>
      <c r="AM2505" s="123"/>
      <c r="AN2505" s="123"/>
      <c r="AO2505" s="123"/>
      <c r="AP2505" s="167"/>
    </row>
    <row r="2506" spans="16:42">
      <c r="P2506" s="123"/>
      <c r="Q2506" s="124"/>
      <c r="R2506" s="123"/>
      <c r="S2506" s="123"/>
      <c r="T2506" s="123"/>
      <c r="U2506" s="123"/>
      <c r="V2506" s="123"/>
      <c r="W2506" s="123"/>
      <c r="X2506" s="123"/>
      <c r="Y2506" s="125"/>
      <c r="Z2506" s="125"/>
      <c r="AA2506" s="123"/>
      <c r="AB2506" s="123"/>
      <c r="AC2506" s="123"/>
      <c r="AD2506" s="123"/>
      <c r="AE2506" s="123"/>
      <c r="AF2506" s="123"/>
      <c r="AG2506" s="123"/>
      <c r="AH2506" s="123"/>
      <c r="AI2506" s="123"/>
      <c r="AJ2506" s="123"/>
      <c r="AK2506" s="123"/>
      <c r="AL2506" s="123"/>
      <c r="AM2506" s="123"/>
      <c r="AN2506" s="123"/>
      <c r="AO2506" s="123"/>
      <c r="AP2506" s="167"/>
    </row>
    <row r="2507" spans="16:42">
      <c r="P2507" s="123"/>
      <c r="Q2507" s="124"/>
      <c r="R2507" s="123"/>
      <c r="S2507" s="123"/>
      <c r="T2507" s="123"/>
      <c r="U2507" s="123"/>
      <c r="V2507" s="123"/>
      <c r="W2507" s="123"/>
      <c r="X2507" s="123"/>
      <c r="Y2507" s="125"/>
      <c r="Z2507" s="125"/>
      <c r="AA2507" s="123"/>
      <c r="AB2507" s="123"/>
      <c r="AC2507" s="123"/>
      <c r="AD2507" s="123"/>
      <c r="AE2507" s="123"/>
      <c r="AF2507" s="123"/>
      <c r="AG2507" s="123"/>
      <c r="AH2507" s="123"/>
      <c r="AI2507" s="123"/>
      <c r="AJ2507" s="123"/>
      <c r="AK2507" s="123"/>
      <c r="AL2507" s="123"/>
      <c r="AM2507" s="123"/>
      <c r="AN2507" s="123"/>
      <c r="AO2507" s="123"/>
      <c r="AP2507" s="167"/>
    </row>
    <row r="2508" spans="16:42">
      <c r="P2508" s="123"/>
      <c r="Q2508" s="124"/>
      <c r="R2508" s="123"/>
      <c r="S2508" s="123"/>
      <c r="T2508" s="123"/>
      <c r="U2508" s="123"/>
      <c r="V2508" s="123"/>
      <c r="W2508" s="123"/>
      <c r="X2508" s="123"/>
      <c r="Y2508" s="125"/>
      <c r="Z2508" s="125"/>
      <c r="AA2508" s="123"/>
      <c r="AB2508" s="123"/>
      <c r="AC2508" s="123"/>
      <c r="AD2508" s="123"/>
      <c r="AE2508" s="123"/>
      <c r="AF2508" s="123"/>
      <c r="AG2508" s="123"/>
      <c r="AH2508" s="123"/>
      <c r="AI2508" s="123"/>
      <c r="AJ2508" s="123"/>
      <c r="AK2508" s="123"/>
      <c r="AL2508" s="123"/>
      <c r="AM2508" s="123"/>
      <c r="AN2508" s="123"/>
      <c r="AO2508" s="123"/>
      <c r="AP2508" s="167"/>
    </row>
    <row r="2509" spans="16:42">
      <c r="P2509" s="123"/>
      <c r="Q2509" s="124"/>
      <c r="R2509" s="123"/>
      <c r="S2509" s="123"/>
      <c r="T2509" s="123"/>
      <c r="U2509" s="123"/>
      <c r="V2509" s="123"/>
      <c r="W2509" s="123"/>
      <c r="X2509" s="123"/>
      <c r="Y2509" s="125"/>
      <c r="Z2509" s="125"/>
      <c r="AA2509" s="123"/>
      <c r="AB2509" s="123"/>
      <c r="AC2509" s="123"/>
      <c r="AD2509" s="123"/>
      <c r="AE2509" s="123"/>
      <c r="AF2509" s="123"/>
      <c r="AG2509" s="123"/>
      <c r="AH2509" s="123"/>
      <c r="AI2509" s="123"/>
      <c r="AJ2509" s="123"/>
      <c r="AK2509" s="123"/>
      <c r="AL2509" s="123"/>
      <c r="AM2509" s="123"/>
      <c r="AN2509" s="123"/>
      <c r="AO2509" s="123"/>
      <c r="AP2509" s="167"/>
    </row>
    <row r="2510" spans="16:42">
      <c r="P2510" s="123"/>
      <c r="Q2510" s="124"/>
      <c r="R2510" s="123"/>
      <c r="S2510" s="123"/>
      <c r="T2510" s="123"/>
      <c r="U2510" s="123"/>
      <c r="V2510" s="123"/>
      <c r="W2510" s="123"/>
      <c r="X2510" s="123"/>
      <c r="Y2510" s="125"/>
      <c r="Z2510" s="125"/>
      <c r="AA2510" s="123"/>
      <c r="AB2510" s="123"/>
      <c r="AC2510" s="123"/>
      <c r="AD2510" s="123"/>
      <c r="AE2510" s="123"/>
      <c r="AF2510" s="123"/>
      <c r="AG2510" s="123"/>
      <c r="AH2510" s="123"/>
      <c r="AI2510" s="123"/>
      <c r="AJ2510" s="123"/>
      <c r="AK2510" s="123"/>
      <c r="AL2510" s="123"/>
      <c r="AM2510" s="123"/>
      <c r="AN2510" s="123"/>
      <c r="AO2510" s="123"/>
      <c r="AP2510" s="167"/>
    </row>
    <row r="2511" spans="16:42">
      <c r="P2511" s="123"/>
      <c r="Q2511" s="124"/>
      <c r="R2511" s="123"/>
      <c r="S2511" s="123"/>
      <c r="T2511" s="123"/>
      <c r="U2511" s="123"/>
      <c r="V2511" s="123"/>
      <c r="W2511" s="123"/>
      <c r="X2511" s="123"/>
      <c r="Y2511" s="125"/>
      <c r="Z2511" s="125"/>
      <c r="AA2511" s="123"/>
      <c r="AB2511" s="123"/>
      <c r="AC2511" s="123"/>
      <c r="AD2511" s="123"/>
      <c r="AE2511" s="123"/>
      <c r="AF2511" s="123"/>
      <c r="AG2511" s="123"/>
      <c r="AH2511" s="123"/>
      <c r="AI2511" s="123"/>
      <c r="AJ2511" s="123"/>
      <c r="AK2511" s="123"/>
      <c r="AL2511" s="123"/>
      <c r="AM2511" s="123"/>
      <c r="AN2511" s="123"/>
      <c r="AO2511" s="123"/>
      <c r="AP2511" s="167"/>
    </row>
    <row r="2512" spans="16:42">
      <c r="P2512" s="123"/>
      <c r="Q2512" s="124"/>
      <c r="R2512" s="123"/>
      <c r="S2512" s="123"/>
      <c r="T2512" s="123"/>
      <c r="U2512" s="123"/>
      <c r="V2512" s="123"/>
      <c r="W2512" s="123"/>
      <c r="X2512" s="123"/>
      <c r="Y2512" s="125"/>
      <c r="Z2512" s="125"/>
      <c r="AA2512" s="123"/>
      <c r="AB2512" s="123"/>
      <c r="AC2512" s="123"/>
      <c r="AD2512" s="123"/>
      <c r="AE2512" s="123"/>
      <c r="AF2512" s="123"/>
      <c r="AG2512" s="123"/>
      <c r="AH2512" s="123"/>
      <c r="AI2512" s="123"/>
      <c r="AJ2512" s="123"/>
      <c r="AK2512" s="123"/>
      <c r="AL2512" s="123"/>
      <c r="AM2512" s="123"/>
      <c r="AN2512" s="123"/>
      <c r="AO2512" s="123"/>
      <c r="AP2512" s="167"/>
    </row>
    <row r="2513" spans="16:42">
      <c r="P2513" s="123"/>
      <c r="Q2513" s="124"/>
      <c r="R2513" s="123"/>
      <c r="S2513" s="123"/>
      <c r="T2513" s="123"/>
      <c r="U2513" s="123"/>
      <c r="V2513" s="123"/>
      <c r="W2513" s="123"/>
      <c r="X2513" s="123"/>
      <c r="Y2513" s="125"/>
      <c r="Z2513" s="125"/>
      <c r="AA2513" s="123"/>
      <c r="AB2513" s="123"/>
      <c r="AC2513" s="123"/>
      <c r="AD2513" s="123"/>
      <c r="AE2513" s="123"/>
      <c r="AF2513" s="123"/>
      <c r="AG2513" s="123"/>
      <c r="AH2513" s="123"/>
      <c r="AI2513" s="123"/>
      <c r="AJ2513" s="123"/>
      <c r="AK2513" s="123"/>
      <c r="AL2513" s="123"/>
      <c r="AM2513" s="123"/>
      <c r="AN2513" s="123"/>
      <c r="AO2513" s="123"/>
      <c r="AP2513" s="167"/>
    </row>
    <row r="2514" spans="16:42">
      <c r="P2514" s="123"/>
      <c r="Q2514" s="124"/>
      <c r="R2514" s="123"/>
      <c r="S2514" s="123"/>
      <c r="T2514" s="123"/>
      <c r="U2514" s="123"/>
      <c r="V2514" s="123"/>
      <c r="W2514" s="123"/>
      <c r="X2514" s="123"/>
      <c r="Y2514" s="125"/>
      <c r="Z2514" s="125"/>
      <c r="AA2514" s="123"/>
      <c r="AB2514" s="123"/>
      <c r="AC2514" s="123"/>
      <c r="AD2514" s="123"/>
      <c r="AE2514" s="123"/>
      <c r="AF2514" s="123"/>
      <c r="AG2514" s="123"/>
      <c r="AH2514" s="123"/>
      <c r="AI2514" s="123"/>
      <c r="AJ2514" s="123"/>
      <c r="AK2514" s="123"/>
      <c r="AL2514" s="123"/>
      <c r="AM2514" s="123"/>
      <c r="AN2514" s="123"/>
      <c r="AO2514" s="123"/>
      <c r="AP2514" s="167"/>
    </row>
    <row r="2515" spans="16:42">
      <c r="P2515" s="123"/>
      <c r="Q2515" s="124"/>
      <c r="R2515" s="123"/>
      <c r="S2515" s="123"/>
      <c r="T2515" s="123"/>
      <c r="U2515" s="123"/>
      <c r="V2515" s="123"/>
      <c r="W2515" s="123"/>
      <c r="X2515" s="123"/>
      <c r="Y2515" s="125"/>
      <c r="Z2515" s="125"/>
      <c r="AA2515" s="123"/>
      <c r="AB2515" s="123"/>
      <c r="AC2515" s="123"/>
      <c r="AD2515" s="123"/>
      <c r="AE2515" s="123"/>
      <c r="AF2515" s="123"/>
      <c r="AG2515" s="123"/>
      <c r="AH2515" s="123"/>
      <c r="AI2515" s="123"/>
      <c r="AJ2515" s="123"/>
      <c r="AK2515" s="123"/>
      <c r="AL2515" s="123"/>
      <c r="AM2515" s="123"/>
      <c r="AN2515" s="123"/>
      <c r="AO2515" s="123"/>
      <c r="AP2515" s="167"/>
    </row>
    <row r="2516" spans="16:42">
      <c r="P2516" s="123"/>
      <c r="Q2516" s="124"/>
      <c r="R2516" s="123"/>
      <c r="S2516" s="123"/>
      <c r="T2516" s="123"/>
      <c r="U2516" s="123"/>
      <c r="V2516" s="123"/>
      <c r="W2516" s="123"/>
      <c r="X2516" s="123"/>
      <c r="Y2516" s="125"/>
      <c r="Z2516" s="125"/>
      <c r="AA2516" s="123"/>
      <c r="AB2516" s="123"/>
      <c r="AC2516" s="123"/>
      <c r="AD2516" s="123"/>
      <c r="AE2516" s="123"/>
      <c r="AF2516" s="123"/>
      <c r="AG2516" s="123"/>
      <c r="AH2516" s="123"/>
      <c r="AI2516" s="123"/>
      <c r="AJ2516" s="123"/>
      <c r="AK2516" s="123"/>
      <c r="AL2516" s="123"/>
      <c r="AM2516" s="123"/>
      <c r="AN2516" s="123"/>
      <c r="AO2516" s="123"/>
      <c r="AP2516" s="167"/>
    </row>
    <row r="2517" spans="16:42">
      <c r="P2517" s="123"/>
      <c r="Q2517" s="124"/>
      <c r="R2517" s="123"/>
      <c r="S2517" s="123"/>
      <c r="T2517" s="123"/>
      <c r="U2517" s="123"/>
      <c r="V2517" s="123"/>
      <c r="W2517" s="123"/>
      <c r="X2517" s="123"/>
      <c r="Y2517" s="125"/>
      <c r="Z2517" s="125"/>
      <c r="AA2517" s="123"/>
      <c r="AB2517" s="123"/>
      <c r="AC2517" s="123"/>
      <c r="AD2517" s="123"/>
      <c r="AE2517" s="123"/>
      <c r="AF2517" s="123"/>
      <c r="AG2517" s="123"/>
      <c r="AH2517" s="123"/>
      <c r="AI2517" s="123"/>
      <c r="AJ2517" s="123"/>
      <c r="AK2517" s="123"/>
      <c r="AL2517" s="123"/>
      <c r="AM2517" s="123"/>
      <c r="AN2517" s="123"/>
      <c r="AO2517" s="123"/>
      <c r="AP2517" s="167"/>
    </row>
    <row r="2518" spans="16:42">
      <c r="P2518" s="123"/>
      <c r="Q2518" s="124"/>
      <c r="R2518" s="123"/>
      <c r="S2518" s="123"/>
      <c r="T2518" s="123"/>
      <c r="U2518" s="123"/>
      <c r="V2518" s="123"/>
      <c r="W2518" s="123"/>
      <c r="X2518" s="123"/>
      <c r="Y2518" s="125"/>
      <c r="Z2518" s="125"/>
      <c r="AA2518" s="123"/>
      <c r="AB2518" s="123"/>
      <c r="AC2518" s="123"/>
      <c r="AD2518" s="123"/>
      <c r="AE2518" s="123"/>
      <c r="AF2518" s="123"/>
      <c r="AG2518" s="123"/>
      <c r="AH2518" s="123"/>
      <c r="AI2518" s="123"/>
      <c r="AJ2518" s="123"/>
      <c r="AK2518" s="123"/>
      <c r="AL2518" s="123"/>
      <c r="AM2518" s="123"/>
      <c r="AN2518" s="123"/>
      <c r="AO2518" s="123"/>
      <c r="AP2518" s="167"/>
    </row>
    <row r="2519" spans="16:42">
      <c r="P2519" s="123"/>
      <c r="Q2519" s="124"/>
      <c r="R2519" s="123"/>
      <c r="S2519" s="123"/>
      <c r="T2519" s="123"/>
      <c r="U2519" s="123"/>
      <c r="V2519" s="123"/>
      <c r="W2519" s="123"/>
      <c r="X2519" s="123"/>
      <c r="Y2519" s="125"/>
      <c r="Z2519" s="125"/>
      <c r="AA2519" s="123"/>
      <c r="AB2519" s="123"/>
      <c r="AC2519" s="123"/>
      <c r="AD2519" s="123"/>
      <c r="AE2519" s="123"/>
      <c r="AF2519" s="123"/>
      <c r="AG2519" s="123"/>
      <c r="AH2519" s="123"/>
      <c r="AI2519" s="123"/>
      <c r="AJ2519" s="123"/>
      <c r="AK2519" s="123"/>
      <c r="AL2519" s="123"/>
      <c r="AM2519" s="123"/>
      <c r="AN2519" s="123"/>
      <c r="AO2519" s="123"/>
      <c r="AP2519" s="167"/>
    </row>
    <row r="2520" spans="16:42">
      <c r="P2520" s="123"/>
      <c r="Q2520" s="124"/>
      <c r="R2520" s="123"/>
      <c r="S2520" s="123"/>
      <c r="T2520" s="123"/>
      <c r="U2520" s="123"/>
      <c r="V2520" s="123"/>
      <c r="W2520" s="123"/>
      <c r="X2520" s="123"/>
      <c r="Y2520" s="125"/>
      <c r="Z2520" s="125"/>
      <c r="AA2520" s="123"/>
      <c r="AB2520" s="123"/>
      <c r="AC2520" s="123"/>
      <c r="AD2520" s="123"/>
      <c r="AE2520" s="123"/>
      <c r="AF2520" s="123"/>
      <c r="AG2520" s="123"/>
      <c r="AH2520" s="123"/>
      <c r="AI2520" s="123"/>
      <c r="AJ2520" s="123"/>
      <c r="AK2520" s="123"/>
      <c r="AL2520" s="123"/>
      <c r="AM2520" s="123"/>
      <c r="AN2520" s="123"/>
      <c r="AO2520" s="123"/>
      <c r="AP2520" s="167"/>
    </row>
    <row r="2521" spans="16:42">
      <c r="P2521" s="123"/>
      <c r="Q2521" s="124"/>
      <c r="R2521" s="123"/>
      <c r="S2521" s="123"/>
      <c r="T2521" s="123"/>
      <c r="U2521" s="123"/>
      <c r="V2521" s="123"/>
      <c r="W2521" s="123"/>
      <c r="X2521" s="123"/>
      <c r="Y2521" s="125"/>
      <c r="Z2521" s="125"/>
      <c r="AA2521" s="123"/>
      <c r="AB2521" s="123"/>
      <c r="AC2521" s="123"/>
      <c r="AD2521" s="123"/>
      <c r="AE2521" s="123"/>
      <c r="AF2521" s="123"/>
      <c r="AG2521" s="123"/>
      <c r="AH2521" s="123"/>
      <c r="AI2521" s="123"/>
      <c r="AJ2521" s="123"/>
      <c r="AK2521" s="123"/>
      <c r="AL2521" s="123"/>
      <c r="AM2521" s="123"/>
      <c r="AN2521" s="123"/>
      <c r="AO2521" s="123"/>
      <c r="AP2521" s="167"/>
    </row>
    <row r="2522" spans="16:42">
      <c r="P2522" s="123"/>
      <c r="Q2522" s="124"/>
      <c r="R2522" s="123"/>
      <c r="S2522" s="123"/>
      <c r="T2522" s="123"/>
      <c r="U2522" s="123"/>
      <c r="V2522" s="123"/>
      <c r="W2522" s="123"/>
      <c r="X2522" s="123"/>
      <c r="Y2522" s="125"/>
      <c r="Z2522" s="125"/>
      <c r="AA2522" s="123"/>
      <c r="AB2522" s="123"/>
      <c r="AC2522" s="123"/>
      <c r="AD2522" s="123"/>
      <c r="AE2522" s="123"/>
      <c r="AF2522" s="123"/>
      <c r="AG2522" s="123"/>
      <c r="AH2522" s="123"/>
      <c r="AI2522" s="123"/>
      <c r="AJ2522" s="123"/>
      <c r="AK2522" s="123"/>
      <c r="AL2522" s="123"/>
      <c r="AM2522" s="123"/>
      <c r="AN2522" s="123"/>
      <c r="AO2522" s="123"/>
      <c r="AP2522" s="167"/>
    </row>
    <row r="2523" spans="16:42">
      <c r="P2523" s="123"/>
      <c r="Q2523" s="124"/>
      <c r="R2523" s="123"/>
      <c r="S2523" s="123"/>
      <c r="T2523" s="123"/>
      <c r="U2523" s="123"/>
      <c r="V2523" s="123"/>
      <c r="W2523" s="123"/>
      <c r="X2523" s="123"/>
      <c r="Y2523" s="125"/>
      <c r="Z2523" s="125"/>
      <c r="AA2523" s="123"/>
      <c r="AB2523" s="123"/>
      <c r="AC2523" s="123"/>
      <c r="AD2523" s="123"/>
      <c r="AE2523" s="123"/>
      <c r="AF2523" s="123"/>
      <c r="AG2523" s="123"/>
      <c r="AH2523" s="123"/>
      <c r="AI2523" s="123"/>
      <c r="AJ2523" s="123"/>
      <c r="AK2523" s="123"/>
      <c r="AL2523" s="123"/>
      <c r="AM2523" s="123"/>
      <c r="AN2523" s="123"/>
      <c r="AO2523" s="123"/>
      <c r="AP2523" s="167"/>
    </row>
    <row r="2524" spans="16:42">
      <c r="P2524" s="123"/>
      <c r="Q2524" s="124"/>
      <c r="R2524" s="123"/>
      <c r="S2524" s="123"/>
      <c r="T2524" s="123"/>
      <c r="U2524" s="123"/>
      <c r="V2524" s="123"/>
      <c r="W2524" s="123"/>
      <c r="X2524" s="123"/>
      <c r="Y2524" s="125"/>
      <c r="Z2524" s="125"/>
      <c r="AA2524" s="123"/>
      <c r="AB2524" s="123"/>
      <c r="AC2524" s="123"/>
      <c r="AD2524" s="123"/>
      <c r="AE2524" s="123"/>
      <c r="AF2524" s="123"/>
      <c r="AG2524" s="123"/>
      <c r="AH2524" s="123"/>
      <c r="AI2524" s="123"/>
      <c r="AJ2524" s="123"/>
      <c r="AK2524" s="123"/>
      <c r="AL2524" s="123"/>
      <c r="AM2524" s="123"/>
      <c r="AN2524" s="123"/>
      <c r="AO2524" s="123"/>
      <c r="AP2524" s="167"/>
    </row>
    <row r="2525" spans="16:42">
      <c r="P2525" s="123"/>
      <c r="Q2525" s="124"/>
      <c r="R2525" s="123"/>
      <c r="S2525" s="123"/>
      <c r="T2525" s="123"/>
      <c r="U2525" s="123"/>
      <c r="V2525" s="123"/>
      <c r="W2525" s="123"/>
      <c r="X2525" s="123"/>
      <c r="Y2525" s="125"/>
      <c r="Z2525" s="125"/>
      <c r="AA2525" s="123"/>
      <c r="AB2525" s="123"/>
      <c r="AC2525" s="123"/>
      <c r="AD2525" s="123"/>
      <c r="AE2525" s="123"/>
      <c r="AF2525" s="123"/>
      <c r="AG2525" s="123"/>
      <c r="AH2525" s="123"/>
      <c r="AI2525" s="123"/>
      <c r="AJ2525" s="123"/>
      <c r="AK2525" s="123"/>
      <c r="AL2525" s="123"/>
      <c r="AM2525" s="123"/>
      <c r="AN2525" s="123"/>
      <c r="AO2525" s="123"/>
      <c r="AP2525" s="167"/>
    </row>
    <row r="2526" spans="16:42">
      <c r="P2526" s="123"/>
      <c r="Q2526" s="124"/>
      <c r="R2526" s="123"/>
      <c r="S2526" s="123"/>
      <c r="T2526" s="123"/>
      <c r="U2526" s="123"/>
      <c r="V2526" s="123"/>
      <c r="W2526" s="123"/>
      <c r="X2526" s="123"/>
      <c r="Y2526" s="125"/>
      <c r="Z2526" s="125"/>
      <c r="AA2526" s="123"/>
      <c r="AB2526" s="123"/>
      <c r="AC2526" s="123"/>
      <c r="AD2526" s="123"/>
      <c r="AE2526" s="123"/>
      <c r="AF2526" s="123"/>
      <c r="AG2526" s="123"/>
      <c r="AH2526" s="123"/>
      <c r="AI2526" s="123"/>
      <c r="AJ2526" s="123"/>
      <c r="AK2526" s="123"/>
      <c r="AL2526" s="123"/>
      <c r="AM2526" s="123"/>
      <c r="AN2526" s="123"/>
      <c r="AO2526" s="123"/>
      <c r="AP2526" s="167"/>
    </row>
    <row r="2527" spans="16:42">
      <c r="P2527" s="123"/>
      <c r="Q2527" s="124"/>
      <c r="R2527" s="123"/>
      <c r="S2527" s="123"/>
      <c r="T2527" s="123"/>
      <c r="U2527" s="123"/>
      <c r="V2527" s="123"/>
      <c r="W2527" s="123"/>
      <c r="X2527" s="123"/>
      <c r="Y2527" s="125"/>
      <c r="Z2527" s="125"/>
      <c r="AA2527" s="123"/>
      <c r="AB2527" s="123"/>
      <c r="AC2527" s="123"/>
      <c r="AD2527" s="123"/>
      <c r="AE2527" s="123"/>
      <c r="AF2527" s="123"/>
      <c r="AG2527" s="123"/>
      <c r="AH2527" s="123"/>
      <c r="AI2527" s="123"/>
      <c r="AJ2527" s="123"/>
      <c r="AK2527" s="123"/>
      <c r="AL2527" s="123"/>
      <c r="AM2527" s="123"/>
      <c r="AN2527" s="123"/>
      <c r="AO2527" s="123"/>
      <c r="AP2527" s="167"/>
    </row>
    <row r="2528" spans="16:42">
      <c r="P2528" s="123"/>
      <c r="Q2528" s="124"/>
      <c r="R2528" s="123"/>
      <c r="S2528" s="123"/>
      <c r="T2528" s="123"/>
      <c r="U2528" s="123"/>
      <c r="V2528" s="123"/>
      <c r="W2528" s="123"/>
      <c r="X2528" s="123"/>
      <c r="Y2528" s="125"/>
      <c r="Z2528" s="125"/>
      <c r="AA2528" s="123"/>
      <c r="AB2528" s="123"/>
      <c r="AC2528" s="123"/>
      <c r="AD2528" s="123"/>
      <c r="AE2528" s="123"/>
      <c r="AF2528" s="123"/>
      <c r="AG2528" s="123"/>
      <c r="AH2528" s="123"/>
      <c r="AI2528" s="123"/>
      <c r="AJ2528" s="123"/>
      <c r="AK2528" s="123"/>
      <c r="AL2528" s="123"/>
      <c r="AM2528" s="123"/>
      <c r="AN2528" s="123"/>
      <c r="AO2528" s="123"/>
      <c r="AP2528" s="167"/>
    </row>
    <row r="2529" spans="16:42">
      <c r="P2529" s="123"/>
      <c r="Q2529" s="124"/>
      <c r="R2529" s="123"/>
      <c r="S2529" s="123"/>
      <c r="T2529" s="123"/>
      <c r="U2529" s="123"/>
      <c r="V2529" s="123"/>
      <c r="W2529" s="123"/>
      <c r="X2529" s="123"/>
      <c r="Y2529" s="125"/>
      <c r="Z2529" s="125"/>
      <c r="AA2529" s="123"/>
      <c r="AB2529" s="123"/>
      <c r="AC2529" s="123"/>
      <c r="AD2529" s="123"/>
      <c r="AE2529" s="123"/>
      <c r="AF2529" s="123"/>
      <c r="AG2529" s="123"/>
      <c r="AH2529" s="123"/>
      <c r="AI2529" s="123"/>
      <c r="AJ2529" s="123"/>
      <c r="AK2529" s="123"/>
      <c r="AL2529" s="123"/>
      <c r="AM2529" s="123"/>
      <c r="AN2529" s="123"/>
      <c r="AO2529" s="123"/>
      <c r="AP2529" s="167"/>
    </row>
    <row r="2530" spans="16:42">
      <c r="P2530" s="123"/>
      <c r="Q2530" s="124"/>
      <c r="R2530" s="123"/>
      <c r="S2530" s="123"/>
      <c r="T2530" s="123"/>
      <c r="U2530" s="123"/>
      <c r="V2530" s="123"/>
      <c r="W2530" s="123"/>
      <c r="X2530" s="123"/>
      <c r="Y2530" s="125"/>
      <c r="Z2530" s="125"/>
      <c r="AA2530" s="123"/>
      <c r="AB2530" s="123"/>
      <c r="AC2530" s="123"/>
      <c r="AD2530" s="123"/>
      <c r="AE2530" s="123"/>
      <c r="AF2530" s="123"/>
      <c r="AG2530" s="123"/>
      <c r="AH2530" s="123"/>
      <c r="AI2530" s="123"/>
      <c r="AJ2530" s="123"/>
      <c r="AK2530" s="123"/>
      <c r="AL2530" s="123"/>
      <c r="AM2530" s="123"/>
      <c r="AN2530" s="123"/>
      <c r="AO2530" s="123"/>
      <c r="AP2530" s="167"/>
    </row>
    <row r="2531" spans="16:42">
      <c r="P2531" s="123"/>
      <c r="Q2531" s="124"/>
      <c r="R2531" s="123"/>
      <c r="S2531" s="123"/>
      <c r="T2531" s="123"/>
      <c r="U2531" s="123"/>
      <c r="V2531" s="123"/>
      <c r="W2531" s="123"/>
      <c r="X2531" s="123"/>
      <c r="Y2531" s="125"/>
      <c r="Z2531" s="125"/>
      <c r="AA2531" s="123"/>
      <c r="AB2531" s="123"/>
      <c r="AC2531" s="123"/>
      <c r="AD2531" s="123"/>
      <c r="AE2531" s="123"/>
      <c r="AF2531" s="123"/>
      <c r="AG2531" s="123"/>
      <c r="AH2531" s="123"/>
      <c r="AI2531" s="123"/>
      <c r="AJ2531" s="123"/>
      <c r="AK2531" s="123"/>
      <c r="AL2531" s="123"/>
      <c r="AM2531" s="123"/>
      <c r="AN2531" s="123"/>
      <c r="AO2531" s="123"/>
      <c r="AP2531" s="167"/>
    </row>
    <row r="2532" spans="16:42">
      <c r="P2532" s="123"/>
      <c r="Q2532" s="124"/>
      <c r="R2532" s="123"/>
      <c r="S2532" s="123"/>
      <c r="T2532" s="123"/>
      <c r="U2532" s="123"/>
      <c r="V2532" s="123"/>
      <c r="W2532" s="123"/>
      <c r="X2532" s="123"/>
      <c r="Y2532" s="125"/>
      <c r="Z2532" s="125"/>
      <c r="AA2532" s="123"/>
      <c r="AB2532" s="123"/>
      <c r="AC2532" s="123"/>
      <c r="AD2532" s="123"/>
      <c r="AE2532" s="123"/>
      <c r="AF2532" s="123"/>
      <c r="AG2532" s="123"/>
      <c r="AH2532" s="123"/>
      <c r="AI2532" s="123"/>
      <c r="AJ2532" s="123"/>
      <c r="AK2532" s="123"/>
      <c r="AL2532" s="123"/>
      <c r="AM2532" s="123"/>
      <c r="AN2532" s="123"/>
      <c r="AO2532" s="123"/>
      <c r="AP2532" s="167"/>
    </row>
    <row r="2533" spans="16:42">
      <c r="P2533" s="123"/>
      <c r="Q2533" s="124"/>
      <c r="R2533" s="123"/>
      <c r="S2533" s="123"/>
      <c r="T2533" s="123"/>
      <c r="U2533" s="123"/>
      <c r="V2533" s="123"/>
      <c r="W2533" s="123"/>
      <c r="X2533" s="123"/>
      <c r="Y2533" s="125"/>
      <c r="Z2533" s="125"/>
      <c r="AA2533" s="123"/>
      <c r="AB2533" s="123"/>
      <c r="AC2533" s="123"/>
      <c r="AD2533" s="123"/>
      <c r="AE2533" s="123"/>
      <c r="AF2533" s="123"/>
      <c r="AG2533" s="123"/>
      <c r="AH2533" s="123"/>
      <c r="AI2533" s="123"/>
      <c r="AJ2533" s="123"/>
      <c r="AK2533" s="123"/>
      <c r="AL2533" s="123"/>
      <c r="AM2533" s="123"/>
      <c r="AN2533" s="123"/>
      <c r="AO2533" s="123"/>
      <c r="AP2533" s="167"/>
    </row>
    <row r="2534" spans="16:42">
      <c r="P2534" s="123"/>
      <c r="Q2534" s="124"/>
      <c r="R2534" s="123"/>
      <c r="S2534" s="123"/>
      <c r="T2534" s="123"/>
      <c r="U2534" s="123"/>
      <c r="V2534" s="123"/>
      <c r="W2534" s="123"/>
      <c r="X2534" s="123"/>
      <c r="Y2534" s="125"/>
      <c r="Z2534" s="125"/>
      <c r="AA2534" s="123"/>
      <c r="AB2534" s="123"/>
      <c r="AC2534" s="123"/>
      <c r="AD2534" s="123"/>
      <c r="AE2534" s="123"/>
      <c r="AF2534" s="123"/>
      <c r="AG2534" s="123"/>
      <c r="AH2534" s="123"/>
      <c r="AI2534" s="123"/>
      <c r="AJ2534" s="123"/>
      <c r="AK2534" s="123"/>
      <c r="AL2534" s="123"/>
      <c r="AM2534" s="123"/>
      <c r="AN2534" s="123"/>
      <c r="AO2534" s="123"/>
      <c r="AP2534" s="167"/>
    </row>
    <row r="2535" spans="16:42">
      <c r="P2535" s="123"/>
      <c r="Q2535" s="124"/>
      <c r="R2535" s="123"/>
      <c r="S2535" s="123"/>
      <c r="T2535" s="123"/>
      <c r="U2535" s="123"/>
      <c r="V2535" s="123"/>
      <c r="W2535" s="123"/>
      <c r="X2535" s="123"/>
      <c r="Y2535" s="125"/>
      <c r="Z2535" s="125"/>
      <c r="AA2535" s="123"/>
      <c r="AB2535" s="123"/>
      <c r="AC2535" s="123"/>
      <c r="AD2535" s="123"/>
      <c r="AE2535" s="123"/>
      <c r="AF2535" s="123"/>
      <c r="AG2535" s="123"/>
      <c r="AH2535" s="123"/>
      <c r="AI2535" s="123"/>
      <c r="AJ2535" s="123"/>
      <c r="AK2535" s="123"/>
      <c r="AL2535" s="123"/>
      <c r="AM2535" s="123"/>
      <c r="AN2535" s="123"/>
      <c r="AO2535" s="123"/>
      <c r="AP2535" s="167"/>
    </row>
    <row r="2536" spans="16:42">
      <c r="P2536" s="123"/>
      <c r="Q2536" s="124"/>
      <c r="R2536" s="123"/>
      <c r="S2536" s="123"/>
      <c r="T2536" s="123"/>
      <c r="U2536" s="123"/>
      <c r="V2536" s="123"/>
      <c r="W2536" s="123"/>
      <c r="X2536" s="123"/>
      <c r="Y2536" s="125"/>
      <c r="Z2536" s="125"/>
      <c r="AA2536" s="123"/>
      <c r="AB2536" s="123"/>
      <c r="AC2536" s="123"/>
      <c r="AD2536" s="123"/>
      <c r="AE2536" s="123"/>
      <c r="AF2536" s="123"/>
      <c r="AG2536" s="123"/>
      <c r="AH2536" s="123"/>
      <c r="AI2536" s="123"/>
      <c r="AJ2536" s="123"/>
      <c r="AK2536" s="123"/>
      <c r="AL2536" s="123"/>
      <c r="AM2536" s="123"/>
      <c r="AN2536" s="123"/>
      <c r="AO2536" s="123"/>
      <c r="AP2536" s="167"/>
    </row>
    <row r="2537" spans="16:42">
      <c r="P2537" s="123"/>
      <c r="Q2537" s="124"/>
      <c r="R2537" s="123"/>
      <c r="S2537" s="123"/>
      <c r="T2537" s="123"/>
      <c r="U2537" s="123"/>
      <c r="V2537" s="123"/>
      <c r="W2537" s="123"/>
      <c r="X2537" s="123"/>
      <c r="Y2537" s="125"/>
      <c r="Z2537" s="125"/>
      <c r="AA2537" s="123"/>
      <c r="AB2537" s="123"/>
      <c r="AC2537" s="123"/>
      <c r="AD2537" s="123"/>
      <c r="AE2537" s="123"/>
      <c r="AF2537" s="123"/>
      <c r="AG2537" s="123"/>
      <c r="AH2537" s="123"/>
      <c r="AI2537" s="123"/>
      <c r="AJ2537" s="123"/>
      <c r="AK2537" s="123"/>
      <c r="AL2537" s="123"/>
      <c r="AM2537" s="123"/>
      <c r="AN2537" s="123"/>
      <c r="AO2537" s="123"/>
      <c r="AP2537" s="167"/>
    </row>
    <row r="2538" spans="16:42">
      <c r="P2538" s="123"/>
      <c r="Q2538" s="124"/>
      <c r="R2538" s="123"/>
      <c r="S2538" s="123"/>
      <c r="T2538" s="123"/>
      <c r="U2538" s="123"/>
      <c r="V2538" s="123"/>
      <c r="W2538" s="123"/>
      <c r="X2538" s="123"/>
      <c r="Y2538" s="125"/>
      <c r="Z2538" s="125"/>
      <c r="AA2538" s="123"/>
      <c r="AB2538" s="123"/>
      <c r="AC2538" s="123"/>
      <c r="AD2538" s="123"/>
      <c r="AE2538" s="123"/>
      <c r="AF2538" s="123"/>
      <c r="AG2538" s="123"/>
      <c r="AH2538" s="123"/>
      <c r="AI2538" s="123"/>
      <c r="AJ2538" s="123"/>
      <c r="AK2538" s="123"/>
      <c r="AL2538" s="123"/>
      <c r="AM2538" s="123"/>
      <c r="AN2538" s="123"/>
      <c r="AO2538" s="123"/>
      <c r="AP2538" s="167"/>
    </row>
    <row r="2539" spans="16:42">
      <c r="P2539" s="123"/>
      <c r="Q2539" s="124"/>
      <c r="R2539" s="123"/>
      <c r="S2539" s="123"/>
      <c r="T2539" s="123"/>
      <c r="U2539" s="123"/>
      <c r="V2539" s="123"/>
      <c r="W2539" s="123"/>
      <c r="X2539" s="123"/>
      <c r="Y2539" s="125"/>
      <c r="Z2539" s="125"/>
      <c r="AA2539" s="123"/>
      <c r="AB2539" s="123"/>
      <c r="AC2539" s="123"/>
      <c r="AD2539" s="123"/>
      <c r="AE2539" s="123"/>
      <c r="AF2539" s="123"/>
      <c r="AG2539" s="123"/>
      <c r="AH2539" s="123"/>
      <c r="AI2539" s="123"/>
      <c r="AJ2539" s="123"/>
      <c r="AK2539" s="123"/>
      <c r="AL2539" s="123"/>
      <c r="AM2539" s="123"/>
      <c r="AN2539" s="123"/>
      <c r="AO2539" s="123"/>
      <c r="AP2539" s="167"/>
    </row>
    <row r="2540" spans="16:42">
      <c r="P2540" s="123"/>
      <c r="Q2540" s="124"/>
      <c r="R2540" s="123"/>
      <c r="S2540" s="123"/>
      <c r="T2540" s="123"/>
      <c r="U2540" s="123"/>
      <c r="V2540" s="123"/>
      <c r="W2540" s="123"/>
      <c r="X2540" s="123"/>
      <c r="Y2540" s="125"/>
      <c r="Z2540" s="125"/>
      <c r="AA2540" s="123"/>
      <c r="AB2540" s="123"/>
      <c r="AC2540" s="123"/>
      <c r="AD2540" s="123"/>
      <c r="AE2540" s="123"/>
      <c r="AF2540" s="123"/>
      <c r="AG2540" s="123"/>
      <c r="AH2540" s="123"/>
      <c r="AI2540" s="123"/>
      <c r="AJ2540" s="123"/>
      <c r="AK2540" s="123"/>
      <c r="AL2540" s="123"/>
      <c r="AM2540" s="123"/>
      <c r="AN2540" s="123"/>
      <c r="AO2540" s="123"/>
      <c r="AP2540" s="167"/>
    </row>
    <row r="2541" spans="16:42">
      <c r="P2541" s="123"/>
      <c r="Q2541" s="124"/>
      <c r="R2541" s="123"/>
      <c r="S2541" s="123"/>
      <c r="T2541" s="123"/>
      <c r="U2541" s="123"/>
      <c r="V2541" s="123"/>
      <c r="W2541" s="123"/>
      <c r="X2541" s="123"/>
      <c r="Y2541" s="125"/>
      <c r="Z2541" s="125"/>
      <c r="AA2541" s="123"/>
      <c r="AB2541" s="123"/>
      <c r="AC2541" s="123"/>
      <c r="AD2541" s="123"/>
      <c r="AE2541" s="123"/>
      <c r="AF2541" s="123"/>
      <c r="AG2541" s="123"/>
      <c r="AH2541" s="123"/>
      <c r="AI2541" s="123"/>
      <c r="AJ2541" s="123"/>
      <c r="AK2541" s="123"/>
      <c r="AL2541" s="123"/>
      <c r="AM2541" s="123"/>
      <c r="AN2541" s="123"/>
      <c r="AO2541" s="123"/>
      <c r="AP2541" s="167"/>
    </row>
    <row r="2542" spans="16:42">
      <c r="P2542" s="123"/>
      <c r="Q2542" s="124"/>
      <c r="R2542" s="123"/>
      <c r="S2542" s="123"/>
      <c r="T2542" s="123"/>
      <c r="U2542" s="123"/>
      <c r="V2542" s="123"/>
      <c r="W2542" s="123"/>
      <c r="X2542" s="123"/>
      <c r="Y2542" s="125"/>
      <c r="Z2542" s="125"/>
      <c r="AA2542" s="123"/>
      <c r="AB2542" s="123"/>
      <c r="AC2542" s="123"/>
      <c r="AD2542" s="123"/>
      <c r="AE2542" s="123"/>
      <c r="AF2542" s="123"/>
      <c r="AG2542" s="123"/>
      <c r="AH2542" s="123"/>
      <c r="AI2542" s="123"/>
      <c r="AJ2542" s="123"/>
      <c r="AK2542" s="123"/>
      <c r="AL2542" s="123"/>
      <c r="AM2542" s="123"/>
      <c r="AN2542" s="123"/>
      <c r="AO2542" s="123"/>
      <c r="AP2542" s="167"/>
    </row>
    <row r="2543" spans="16:42">
      <c r="P2543" s="123"/>
      <c r="Q2543" s="124"/>
      <c r="R2543" s="123"/>
      <c r="S2543" s="123"/>
      <c r="T2543" s="123"/>
      <c r="U2543" s="123"/>
      <c r="V2543" s="123"/>
      <c r="W2543" s="123"/>
      <c r="X2543" s="123"/>
      <c r="Y2543" s="125"/>
      <c r="Z2543" s="125"/>
      <c r="AA2543" s="123"/>
      <c r="AB2543" s="123"/>
      <c r="AC2543" s="123"/>
      <c r="AD2543" s="123"/>
      <c r="AE2543" s="123"/>
      <c r="AF2543" s="123"/>
      <c r="AG2543" s="123"/>
      <c r="AH2543" s="123"/>
      <c r="AI2543" s="123"/>
      <c r="AJ2543" s="123"/>
      <c r="AK2543" s="123"/>
      <c r="AL2543" s="123"/>
      <c r="AM2543" s="123"/>
      <c r="AN2543" s="123"/>
      <c r="AO2543" s="123"/>
      <c r="AP2543" s="167"/>
    </row>
    <row r="2544" spans="16:42">
      <c r="P2544" s="123"/>
      <c r="Q2544" s="124"/>
      <c r="R2544" s="123"/>
      <c r="S2544" s="123"/>
      <c r="T2544" s="123"/>
      <c r="U2544" s="123"/>
      <c r="V2544" s="123"/>
      <c r="W2544" s="123"/>
      <c r="X2544" s="123"/>
      <c r="Y2544" s="125"/>
      <c r="Z2544" s="125"/>
      <c r="AA2544" s="123"/>
      <c r="AB2544" s="123"/>
      <c r="AC2544" s="123"/>
      <c r="AD2544" s="123"/>
      <c r="AE2544" s="123"/>
      <c r="AF2544" s="123"/>
      <c r="AG2544" s="123"/>
      <c r="AH2544" s="123"/>
      <c r="AI2544" s="123"/>
      <c r="AJ2544" s="123"/>
      <c r="AK2544" s="123"/>
      <c r="AL2544" s="123"/>
      <c r="AM2544" s="123"/>
      <c r="AN2544" s="123"/>
      <c r="AO2544" s="123"/>
      <c r="AP2544" s="167"/>
    </row>
    <row r="2545" spans="16:42">
      <c r="P2545" s="123"/>
      <c r="Q2545" s="124"/>
      <c r="R2545" s="123"/>
      <c r="S2545" s="123"/>
      <c r="T2545" s="123"/>
      <c r="U2545" s="123"/>
      <c r="V2545" s="123"/>
      <c r="W2545" s="123"/>
      <c r="X2545" s="123"/>
      <c r="Y2545" s="125"/>
      <c r="Z2545" s="125"/>
      <c r="AA2545" s="123"/>
      <c r="AB2545" s="123"/>
      <c r="AC2545" s="123"/>
      <c r="AD2545" s="123"/>
      <c r="AE2545" s="123"/>
      <c r="AF2545" s="123"/>
      <c r="AG2545" s="123"/>
      <c r="AH2545" s="123"/>
      <c r="AI2545" s="123"/>
      <c r="AJ2545" s="123"/>
      <c r="AK2545" s="123"/>
      <c r="AL2545" s="123"/>
      <c r="AM2545" s="123"/>
      <c r="AN2545" s="123"/>
      <c r="AO2545" s="123"/>
      <c r="AP2545" s="167"/>
    </row>
    <row r="2546" spans="16:42">
      <c r="P2546" s="123"/>
      <c r="Q2546" s="124"/>
      <c r="R2546" s="123"/>
      <c r="S2546" s="123"/>
      <c r="T2546" s="123"/>
      <c r="U2546" s="123"/>
      <c r="V2546" s="123"/>
      <c r="W2546" s="123"/>
      <c r="X2546" s="123"/>
      <c r="Y2546" s="125"/>
      <c r="Z2546" s="125"/>
      <c r="AA2546" s="123"/>
      <c r="AB2546" s="123"/>
      <c r="AC2546" s="123"/>
      <c r="AD2546" s="123"/>
      <c r="AE2546" s="123"/>
      <c r="AF2546" s="123"/>
      <c r="AG2546" s="123"/>
      <c r="AH2546" s="123"/>
      <c r="AI2546" s="123"/>
      <c r="AJ2546" s="123"/>
      <c r="AK2546" s="123"/>
      <c r="AL2546" s="123"/>
      <c r="AM2546" s="123"/>
      <c r="AN2546" s="123"/>
      <c r="AO2546" s="123"/>
      <c r="AP2546" s="167"/>
    </row>
    <row r="2547" spans="16:42">
      <c r="P2547" s="123"/>
      <c r="Q2547" s="124"/>
      <c r="R2547" s="123"/>
      <c r="S2547" s="123"/>
      <c r="T2547" s="123"/>
      <c r="U2547" s="123"/>
      <c r="V2547" s="123"/>
      <c r="W2547" s="123"/>
      <c r="X2547" s="123"/>
      <c r="Y2547" s="125"/>
      <c r="Z2547" s="125"/>
      <c r="AA2547" s="123"/>
      <c r="AB2547" s="123"/>
      <c r="AC2547" s="123"/>
      <c r="AD2547" s="123"/>
      <c r="AE2547" s="123"/>
      <c r="AF2547" s="123"/>
      <c r="AG2547" s="123"/>
      <c r="AH2547" s="123"/>
      <c r="AI2547" s="123"/>
      <c r="AJ2547" s="123"/>
      <c r="AK2547" s="123"/>
      <c r="AL2547" s="123"/>
      <c r="AM2547" s="123"/>
      <c r="AN2547" s="123"/>
      <c r="AO2547" s="123"/>
      <c r="AP2547" s="167"/>
    </row>
    <row r="2548" spans="16:42">
      <c r="P2548" s="123"/>
      <c r="Q2548" s="124"/>
      <c r="R2548" s="123"/>
      <c r="S2548" s="123"/>
      <c r="T2548" s="123"/>
      <c r="U2548" s="123"/>
      <c r="V2548" s="123"/>
      <c r="W2548" s="123"/>
      <c r="X2548" s="123"/>
      <c r="Y2548" s="125"/>
      <c r="Z2548" s="125"/>
      <c r="AA2548" s="123"/>
      <c r="AB2548" s="123"/>
      <c r="AC2548" s="123"/>
      <c r="AD2548" s="123"/>
      <c r="AE2548" s="123"/>
      <c r="AF2548" s="123"/>
      <c r="AG2548" s="123"/>
      <c r="AH2548" s="123"/>
      <c r="AI2548" s="123"/>
      <c r="AJ2548" s="123"/>
      <c r="AK2548" s="123"/>
      <c r="AL2548" s="123"/>
      <c r="AM2548" s="123"/>
      <c r="AN2548" s="123"/>
      <c r="AO2548" s="123"/>
      <c r="AP2548" s="167"/>
    </row>
    <row r="2549" spans="16:42">
      <c r="P2549" s="123"/>
      <c r="Q2549" s="124"/>
      <c r="R2549" s="123"/>
      <c r="S2549" s="123"/>
      <c r="T2549" s="123"/>
      <c r="U2549" s="123"/>
      <c r="V2549" s="123"/>
      <c r="W2549" s="123"/>
      <c r="X2549" s="123"/>
      <c r="Y2549" s="125"/>
      <c r="Z2549" s="125"/>
      <c r="AA2549" s="123"/>
      <c r="AB2549" s="123"/>
      <c r="AC2549" s="123"/>
      <c r="AD2549" s="123"/>
      <c r="AE2549" s="123"/>
      <c r="AF2549" s="123"/>
      <c r="AG2549" s="123"/>
      <c r="AH2549" s="123"/>
      <c r="AI2549" s="123"/>
      <c r="AJ2549" s="123"/>
      <c r="AK2549" s="123"/>
      <c r="AL2549" s="123"/>
      <c r="AM2549" s="123"/>
      <c r="AN2549" s="123"/>
      <c r="AO2549" s="123"/>
      <c r="AP2549" s="167"/>
    </row>
    <row r="2550" spans="16:42">
      <c r="P2550" s="123"/>
      <c r="Q2550" s="124"/>
      <c r="R2550" s="123"/>
      <c r="S2550" s="123"/>
      <c r="T2550" s="123"/>
      <c r="U2550" s="123"/>
      <c r="V2550" s="123"/>
      <c r="W2550" s="123"/>
      <c r="X2550" s="123"/>
      <c r="Y2550" s="125"/>
      <c r="Z2550" s="125"/>
      <c r="AA2550" s="123"/>
      <c r="AB2550" s="123"/>
      <c r="AC2550" s="123"/>
      <c r="AD2550" s="123"/>
      <c r="AE2550" s="123"/>
      <c r="AF2550" s="123"/>
      <c r="AG2550" s="123"/>
      <c r="AH2550" s="123"/>
      <c r="AI2550" s="123"/>
      <c r="AJ2550" s="123"/>
      <c r="AK2550" s="123"/>
      <c r="AL2550" s="123"/>
      <c r="AM2550" s="123"/>
      <c r="AN2550" s="123"/>
      <c r="AO2550" s="123"/>
      <c r="AP2550" s="167"/>
    </row>
    <row r="2551" spans="16:42">
      <c r="P2551" s="123"/>
      <c r="Q2551" s="124"/>
      <c r="R2551" s="123"/>
      <c r="S2551" s="123"/>
      <c r="T2551" s="123"/>
      <c r="U2551" s="123"/>
      <c r="V2551" s="123"/>
      <c r="W2551" s="123"/>
      <c r="X2551" s="123"/>
      <c r="Y2551" s="125"/>
      <c r="Z2551" s="125"/>
      <c r="AA2551" s="123"/>
      <c r="AB2551" s="123"/>
      <c r="AC2551" s="123"/>
      <c r="AD2551" s="123"/>
      <c r="AE2551" s="123"/>
      <c r="AF2551" s="123"/>
      <c r="AG2551" s="123"/>
      <c r="AH2551" s="123"/>
      <c r="AI2551" s="123"/>
      <c r="AJ2551" s="123"/>
      <c r="AK2551" s="123"/>
      <c r="AL2551" s="123"/>
      <c r="AM2551" s="123"/>
      <c r="AN2551" s="123"/>
      <c r="AO2551" s="123"/>
      <c r="AP2551" s="167"/>
    </row>
    <row r="2552" spans="16:42">
      <c r="P2552" s="123"/>
      <c r="Q2552" s="124"/>
      <c r="R2552" s="123"/>
      <c r="S2552" s="123"/>
      <c r="T2552" s="123"/>
      <c r="U2552" s="123"/>
      <c r="V2552" s="123"/>
      <c r="W2552" s="123"/>
      <c r="X2552" s="123"/>
      <c r="Y2552" s="125"/>
      <c r="Z2552" s="125"/>
      <c r="AA2552" s="123"/>
      <c r="AB2552" s="123"/>
      <c r="AC2552" s="123"/>
      <c r="AD2552" s="123"/>
      <c r="AE2552" s="123"/>
      <c r="AF2552" s="123"/>
      <c r="AG2552" s="123"/>
      <c r="AH2552" s="123"/>
      <c r="AI2552" s="123"/>
      <c r="AJ2552" s="123"/>
      <c r="AK2552" s="123"/>
      <c r="AL2552" s="123"/>
      <c r="AM2552" s="123"/>
      <c r="AN2552" s="123"/>
      <c r="AO2552" s="123"/>
      <c r="AP2552" s="167"/>
    </row>
    <row r="2553" spans="16:42">
      <c r="P2553" s="123"/>
      <c r="Q2553" s="124"/>
      <c r="R2553" s="123"/>
      <c r="S2553" s="123"/>
      <c r="T2553" s="123"/>
      <c r="U2553" s="123"/>
      <c r="V2553" s="123"/>
      <c r="W2553" s="123"/>
      <c r="X2553" s="123"/>
      <c r="Y2553" s="125"/>
      <c r="Z2553" s="125"/>
      <c r="AA2553" s="123"/>
      <c r="AB2553" s="123"/>
      <c r="AC2553" s="123"/>
      <c r="AD2553" s="123"/>
      <c r="AE2553" s="123"/>
      <c r="AF2553" s="123"/>
      <c r="AG2553" s="123"/>
      <c r="AH2553" s="123"/>
      <c r="AI2553" s="123"/>
      <c r="AJ2553" s="123"/>
      <c r="AK2553" s="123"/>
      <c r="AL2553" s="123"/>
      <c r="AM2553" s="123"/>
      <c r="AN2553" s="123"/>
      <c r="AO2553" s="123"/>
      <c r="AP2553" s="167"/>
    </row>
    <row r="2554" spans="16:42">
      <c r="P2554" s="123"/>
      <c r="Q2554" s="124"/>
      <c r="R2554" s="123"/>
      <c r="S2554" s="123"/>
      <c r="T2554" s="123"/>
      <c r="U2554" s="123"/>
      <c r="V2554" s="123"/>
      <c r="W2554" s="123"/>
      <c r="X2554" s="123"/>
      <c r="Y2554" s="125"/>
      <c r="Z2554" s="125"/>
      <c r="AA2554" s="123"/>
      <c r="AB2554" s="123"/>
      <c r="AC2554" s="123"/>
      <c r="AD2554" s="123"/>
      <c r="AE2554" s="123"/>
      <c r="AF2554" s="123"/>
      <c r="AG2554" s="123"/>
      <c r="AH2554" s="123"/>
      <c r="AI2554" s="123"/>
      <c r="AJ2554" s="123"/>
      <c r="AK2554" s="123"/>
      <c r="AL2554" s="123"/>
      <c r="AM2554" s="123"/>
      <c r="AN2554" s="123"/>
      <c r="AO2554" s="123"/>
      <c r="AP2554" s="167"/>
    </row>
    <row r="2555" spans="16:42">
      <c r="P2555" s="123"/>
      <c r="Q2555" s="124"/>
      <c r="R2555" s="123"/>
      <c r="S2555" s="123"/>
      <c r="T2555" s="123"/>
      <c r="U2555" s="123"/>
      <c r="V2555" s="123"/>
      <c r="W2555" s="123"/>
      <c r="X2555" s="123"/>
      <c r="Y2555" s="125"/>
      <c r="Z2555" s="125"/>
      <c r="AA2555" s="123"/>
      <c r="AB2555" s="123"/>
      <c r="AC2555" s="123"/>
      <c r="AD2555" s="123"/>
      <c r="AE2555" s="123"/>
      <c r="AF2555" s="123"/>
      <c r="AG2555" s="123"/>
      <c r="AH2555" s="123"/>
      <c r="AI2555" s="123"/>
      <c r="AJ2555" s="123"/>
      <c r="AK2555" s="123"/>
      <c r="AL2555" s="123"/>
      <c r="AM2555" s="123"/>
      <c r="AN2555" s="123"/>
      <c r="AO2555" s="123"/>
      <c r="AP2555" s="167"/>
    </row>
    <row r="2556" spans="16:42">
      <c r="P2556" s="123"/>
      <c r="Q2556" s="124"/>
      <c r="R2556" s="123"/>
      <c r="S2556" s="123"/>
      <c r="T2556" s="123"/>
      <c r="U2556" s="123"/>
      <c r="V2556" s="123"/>
      <c r="W2556" s="123"/>
      <c r="X2556" s="123"/>
      <c r="Y2556" s="125"/>
      <c r="Z2556" s="125"/>
      <c r="AA2556" s="123"/>
      <c r="AB2556" s="123"/>
      <c r="AC2556" s="123"/>
      <c r="AD2556" s="123"/>
      <c r="AE2556" s="123"/>
      <c r="AF2556" s="123"/>
      <c r="AG2556" s="123"/>
      <c r="AH2556" s="123"/>
      <c r="AI2556" s="123"/>
      <c r="AJ2556" s="123"/>
      <c r="AK2556" s="123"/>
      <c r="AL2556" s="123"/>
      <c r="AM2556" s="123"/>
      <c r="AN2556" s="123"/>
      <c r="AO2556" s="123"/>
      <c r="AP2556" s="167"/>
    </row>
    <row r="2557" spans="16:42">
      <c r="P2557" s="123"/>
      <c r="Q2557" s="124"/>
      <c r="R2557" s="123"/>
      <c r="S2557" s="123"/>
      <c r="T2557" s="123"/>
      <c r="U2557" s="123"/>
      <c r="V2557" s="123"/>
      <c r="W2557" s="123"/>
      <c r="X2557" s="123"/>
      <c r="Y2557" s="125"/>
      <c r="Z2557" s="125"/>
      <c r="AA2557" s="123"/>
      <c r="AB2557" s="123"/>
      <c r="AC2557" s="123"/>
      <c r="AD2557" s="123"/>
      <c r="AE2557" s="123"/>
      <c r="AF2557" s="123"/>
      <c r="AG2557" s="123"/>
      <c r="AH2557" s="123"/>
      <c r="AI2557" s="123"/>
      <c r="AJ2557" s="123"/>
      <c r="AK2557" s="123"/>
      <c r="AL2557" s="123"/>
      <c r="AM2557" s="123"/>
      <c r="AN2557" s="123"/>
      <c r="AO2557" s="123"/>
      <c r="AP2557" s="167"/>
    </row>
    <row r="2558" spans="16:42">
      <c r="P2558" s="123"/>
      <c r="Q2558" s="124"/>
      <c r="R2558" s="123"/>
      <c r="S2558" s="123"/>
      <c r="T2558" s="123"/>
      <c r="U2558" s="123"/>
      <c r="V2558" s="123"/>
      <c r="W2558" s="123"/>
      <c r="X2558" s="123"/>
      <c r="Y2558" s="125"/>
      <c r="Z2558" s="125"/>
      <c r="AA2558" s="123"/>
      <c r="AB2558" s="123"/>
      <c r="AC2558" s="123"/>
      <c r="AD2558" s="123"/>
      <c r="AE2558" s="123"/>
      <c r="AF2558" s="123"/>
      <c r="AG2558" s="123"/>
      <c r="AH2558" s="123"/>
      <c r="AI2558" s="123"/>
      <c r="AJ2558" s="123"/>
      <c r="AK2558" s="123"/>
      <c r="AL2558" s="123"/>
      <c r="AM2558" s="123"/>
      <c r="AN2558" s="123"/>
      <c r="AO2558" s="123"/>
      <c r="AP2558" s="167"/>
    </row>
    <row r="2559" spans="16:42">
      <c r="P2559" s="123"/>
      <c r="Q2559" s="124"/>
      <c r="R2559" s="123"/>
      <c r="S2559" s="123"/>
      <c r="T2559" s="123"/>
      <c r="U2559" s="123"/>
      <c r="V2559" s="123"/>
      <c r="W2559" s="123"/>
      <c r="X2559" s="123"/>
      <c r="Y2559" s="125"/>
      <c r="Z2559" s="125"/>
      <c r="AA2559" s="123"/>
      <c r="AB2559" s="123"/>
      <c r="AC2559" s="123"/>
      <c r="AD2559" s="123"/>
      <c r="AE2559" s="123"/>
      <c r="AF2559" s="123"/>
      <c r="AG2559" s="123"/>
      <c r="AH2559" s="123"/>
      <c r="AI2559" s="123"/>
      <c r="AJ2559" s="123"/>
      <c r="AK2559" s="123"/>
      <c r="AL2559" s="123"/>
      <c r="AM2559" s="123"/>
      <c r="AN2559" s="123"/>
      <c r="AO2559" s="123"/>
      <c r="AP2559" s="167"/>
    </row>
    <row r="2560" spans="16:42">
      <c r="P2560" s="123"/>
      <c r="Q2560" s="124"/>
      <c r="R2560" s="123"/>
      <c r="S2560" s="123"/>
      <c r="T2560" s="123"/>
      <c r="U2560" s="123"/>
      <c r="V2560" s="123"/>
      <c r="W2560" s="123"/>
      <c r="X2560" s="123"/>
      <c r="Y2560" s="125"/>
      <c r="Z2560" s="125"/>
      <c r="AA2560" s="123"/>
      <c r="AB2560" s="123"/>
      <c r="AC2560" s="123"/>
      <c r="AD2560" s="123"/>
      <c r="AE2560" s="123"/>
      <c r="AF2560" s="123"/>
      <c r="AG2560" s="123"/>
      <c r="AH2560" s="123"/>
      <c r="AI2560" s="123"/>
      <c r="AJ2560" s="123"/>
      <c r="AK2560" s="123"/>
      <c r="AL2560" s="123"/>
      <c r="AM2560" s="123"/>
      <c r="AN2560" s="123"/>
      <c r="AO2560" s="123"/>
      <c r="AP2560" s="167"/>
    </row>
    <row r="2561" spans="16:42">
      <c r="P2561" s="123"/>
      <c r="Q2561" s="124"/>
      <c r="R2561" s="123"/>
      <c r="S2561" s="123"/>
      <c r="T2561" s="123"/>
      <c r="U2561" s="123"/>
      <c r="V2561" s="123"/>
      <c r="W2561" s="123"/>
      <c r="X2561" s="123"/>
      <c r="Y2561" s="125"/>
      <c r="Z2561" s="125"/>
      <c r="AA2561" s="123"/>
      <c r="AB2561" s="123"/>
      <c r="AC2561" s="123"/>
      <c r="AD2561" s="123"/>
      <c r="AE2561" s="123"/>
      <c r="AF2561" s="123"/>
      <c r="AG2561" s="123"/>
      <c r="AH2561" s="123"/>
      <c r="AI2561" s="123"/>
      <c r="AJ2561" s="123"/>
      <c r="AK2561" s="123"/>
      <c r="AL2561" s="123"/>
      <c r="AM2561" s="123"/>
      <c r="AN2561" s="123"/>
      <c r="AO2561" s="123"/>
      <c r="AP2561" s="167"/>
    </row>
    <row r="2562" spans="16:42">
      <c r="P2562" s="123"/>
      <c r="Q2562" s="124"/>
      <c r="R2562" s="123"/>
      <c r="S2562" s="123"/>
      <c r="T2562" s="123"/>
      <c r="U2562" s="123"/>
      <c r="V2562" s="123"/>
      <c r="W2562" s="123"/>
      <c r="X2562" s="123"/>
      <c r="Y2562" s="125"/>
      <c r="Z2562" s="125"/>
      <c r="AA2562" s="123"/>
      <c r="AB2562" s="123"/>
      <c r="AC2562" s="123"/>
      <c r="AD2562" s="123"/>
      <c r="AE2562" s="123"/>
      <c r="AF2562" s="123"/>
      <c r="AG2562" s="123"/>
      <c r="AH2562" s="123"/>
      <c r="AI2562" s="123"/>
      <c r="AJ2562" s="123"/>
      <c r="AK2562" s="123"/>
      <c r="AL2562" s="123"/>
      <c r="AM2562" s="123"/>
      <c r="AN2562" s="123"/>
      <c r="AO2562" s="123"/>
      <c r="AP2562" s="167"/>
    </row>
    <row r="2563" spans="16:42">
      <c r="P2563" s="123"/>
      <c r="Q2563" s="124"/>
      <c r="R2563" s="123"/>
      <c r="S2563" s="123"/>
      <c r="T2563" s="123"/>
      <c r="U2563" s="123"/>
      <c r="V2563" s="123"/>
      <c r="W2563" s="123"/>
      <c r="X2563" s="123"/>
      <c r="Y2563" s="125"/>
      <c r="Z2563" s="125"/>
      <c r="AA2563" s="123"/>
      <c r="AB2563" s="123"/>
      <c r="AC2563" s="123"/>
      <c r="AD2563" s="123"/>
      <c r="AE2563" s="123"/>
      <c r="AF2563" s="123"/>
      <c r="AG2563" s="123"/>
      <c r="AH2563" s="123"/>
      <c r="AI2563" s="123"/>
      <c r="AJ2563" s="123"/>
      <c r="AK2563" s="123"/>
      <c r="AL2563" s="123"/>
      <c r="AM2563" s="123"/>
      <c r="AN2563" s="123"/>
      <c r="AO2563" s="123"/>
      <c r="AP2563" s="167"/>
    </row>
    <row r="2564" spans="16:42">
      <c r="P2564" s="123"/>
      <c r="Q2564" s="124"/>
      <c r="R2564" s="123"/>
      <c r="S2564" s="123"/>
      <c r="T2564" s="123"/>
      <c r="U2564" s="123"/>
      <c r="V2564" s="123"/>
      <c r="W2564" s="123"/>
      <c r="X2564" s="123"/>
      <c r="Y2564" s="125"/>
      <c r="Z2564" s="125"/>
      <c r="AA2564" s="123"/>
      <c r="AB2564" s="123"/>
      <c r="AC2564" s="123"/>
      <c r="AD2564" s="123"/>
      <c r="AE2564" s="123"/>
      <c r="AF2564" s="123"/>
      <c r="AG2564" s="123"/>
      <c r="AH2564" s="123"/>
      <c r="AI2564" s="123"/>
      <c r="AJ2564" s="123"/>
      <c r="AK2564" s="123"/>
      <c r="AL2564" s="123"/>
      <c r="AM2564" s="123"/>
      <c r="AN2564" s="123"/>
      <c r="AO2564" s="123"/>
      <c r="AP2564" s="167"/>
    </row>
    <row r="2565" spans="16:42">
      <c r="P2565" s="123"/>
      <c r="Q2565" s="124"/>
      <c r="R2565" s="123"/>
      <c r="S2565" s="123"/>
      <c r="T2565" s="123"/>
      <c r="U2565" s="123"/>
      <c r="V2565" s="123"/>
      <c r="W2565" s="123"/>
      <c r="X2565" s="123"/>
      <c r="Y2565" s="125"/>
      <c r="Z2565" s="125"/>
      <c r="AA2565" s="123"/>
      <c r="AB2565" s="123"/>
      <c r="AC2565" s="123"/>
      <c r="AD2565" s="123"/>
      <c r="AE2565" s="123"/>
      <c r="AF2565" s="123"/>
      <c r="AG2565" s="123"/>
      <c r="AH2565" s="123"/>
      <c r="AI2565" s="123"/>
      <c r="AJ2565" s="123"/>
      <c r="AK2565" s="123"/>
      <c r="AL2565" s="123"/>
      <c r="AM2565" s="123"/>
      <c r="AN2565" s="123"/>
      <c r="AO2565" s="123"/>
      <c r="AP2565" s="167"/>
    </row>
    <row r="2566" spans="16:42">
      <c r="P2566" s="123"/>
      <c r="Q2566" s="124"/>
      <c r="R2566" s="123"/>
      <c r="S2566" s="123"/>
      <c r="T2566" s="123"/>
      <c r="U2566" s="123"/>
      <c r="V2566" s="123"/>
      <c r="W2566" s="123"/>
      <c r="X2566" s="123"/>
      <c r="Y2566" s="125"/>
      <c r="Z2566" s="125"/>
      <c r="AA2566" s="123"/>
      <c r="AB2566" s="123"/>
      <c r="AC2566" s="123"/>
      <c r="AD2566" s="123"/>
      <c r="AE2566" s="123"/>
      <c r="AF2566" s="123"/>
      <c r="AG2566" s="123"/>
      <c r="AH2566" s="123"/>
      <c r="AI2566" s="123"/>
      <c r="AJ2566" s="123"/>
      <c r="AK2566" s="123"/>
      <c r="AL2566" s="123"/>
      <c r="AM2566" s="123"/>
      <c r="AN2566" s="123"/>
      <c r="AO2566" s="123"/>
      <c r="AP2566" s="167"/>
    </row>
    <row r="2567" spans="16:42">
      <c r="P2567" s="123"/>
      <c r="Q2567" s="124"/>
      <c r="R2567" s="123"/>
      <c r="S2567" s="123"/>
      <c r="T2567" s="123"/>
      <c r="U2567" s="123"/>
      <c r="V2567" s="123"/>
      <c r="W2567" s="123"/>
      <c r="X2567" s="123"/>
      <c r="Y2567" s="125"/>
      <c r="Z2567" s="125"/>
      <c r="AA2567" s="123"/>
      <c r="AB2567" s="123"/>
      <c r="AC2567" s="123"/>
      <c r="AD2567" s="123"/>
      <c r="AE2567" s="123"/>
      <c r="AF2567" s="123"/>
      <c r="AG2567" s="123"/>
      <c r="AH2567" s="123"/>
      <c r="AI2567" s="123"/>
      <c r="AJ2567" s="123"/>
      <c r="AK2567" s="123"/>
      <c r="AL2567" s="123"/>
      <c r="AM2567" s="123"/>
      <c r="AN2567" s="123"/>
      <c r="AO2567" s="123"/>
      <c r="AP2567" s="167"/>
    </row>
    <row r="2568" spans="16:42">
      <c r="P2568" s="123"/>
      <c r="Q2568" s="124"/>
      <c r="R2568" s="123"/>
      <c r="S2568" s="123"/>
      <c r="T2568" s="123"/>
      <c r="U2568" s="123"/>
      <c r="V2568" s="123"/>
      <c r="W2568" s="123"/>
      <c r="X2568" s="123"/>
      <c r="Y2568" s="125"/>
      <c r="Z2568" s="125"/>
      <c r="AA2568" s="123"/>
      <c r="AB2568" s="123"/>
      <c r="AC2568" s="123"/>
      <c r="AD2568" s="123"/>
      <c r="AE2568" s="123"/>
      <c r="AF2568" s="123"/>
      <c r="AG2568" s="123"/>
      <c r="AH2568" s="123"/>
      <c r="AI2568" s="123"/>
      <c r="AJ2568" s="123"/>
      <c r="AK2568" s="123"/>
      <c r="AL2568" s="123"/>
      <c r="AM2568" s="123"/>
      <c r="AN2568" s="123"/>
      <c r="AO2568" s="123"/>
      <c r="AP2568" s="167"/>
    </row>
    <row r="2569" spans="16:42">
      <c r="P2569" s="123"/>
      <c r="Q2569" s="124"/>
      <c r="R2569" s="123"/>
      <c r="S2569" s="123"/>
      <c r="T2569" s="123"/>
      <c r="U2569" s="123"/>
      <c r="V2569" s="123"/>
      <c r="W2569" s="123"/>
      <c r="X2569" s="123"/>
      <c r="Y2569" s="125"/>
      <c r="Z2569" s="125"/>
      <c r="AA2569" s="123"/>
      <c r="AB2569" s="123"/>
      <c r="AC2569" s="123"/>
      <c r="AD2569" s="123"/>
      <c r="AE2569" s="123"/>
      <c r="AF2569" s="123"/>
      <c r="AG2569" s="123"/>
      <c r="AH2569" s="123"/>
      <c r="AI2569" s="123"/>
      <c r="AJ2569" s="123"/>
      <c r="AK2569" s="123"/>
      <c r="AL2569" s="123"/>
      <c r="AM2569" s="123"/>
      <c r="AN2569" s="123"/>
      <c r="AO2569" s="123"/>
      <c r="AP2569" s="167"/>
    </row>
    <row r="2570" spans="16:42">
      <c r="P2570" s="123"/>
      <c r="Q2570" s="124"/>
      <c r="R2570" s="123"/>
      <c r="S2570" s="123"/>
      <c r="T2570" s="123"/>
      <c r="U2570" s="123"/>
      <c r="V2570" s="123"/>
      <c r="W2570" s="123"/>
      <c r="X2570" s="123"/>
      <c r="Y2570" s="125"/>
      <c r="Z2570" s="125"/>
      <c r="AA2570" s="123"/>
      <c r="AB2570" s="123"/>
      <c r="AC2570" s="123"/>
      <c r="AD2570" s="123"/>
      <c r="AE2570" s="123"/>
      <c r="AF2570" s="123"/>
      <c r="AG2570" s="123"/>
      <c r="AH2570" s="123"/>
      <c r="AI2570" s="123"/>
      <c r="AJ2570" s="123"/>
      <c r="AK2570" s="123"/>
      <c r="AL2570" s="123"/>
      <c r="AM2570" s="123"/>
      <c r="AN2570" s="123"/>
      <c r="AO2570" s="123"/>
      <c r="AP2570" s="167"/>
    </row>
    <row r="2571" spans="16:42">
      <c r="P2571" s="123"/>
      <c r="Q2571" s="124"/>
      <c r="R2571" s="123"/>
      <c r="S2571" s="123"/>
      <c r="T2571" s="123"/>
      <c r="U2571" s="123"/>
      <c r="V2571" s="123"/>
      <c r="W2571" s="123"/>
      <c r="X2571" s="123"/>
      <c r="Y2571" s="125"/>
      <c r="Z2571" s="125"/>
      <c r="AA2571" s="123"/>
      <c r="AB2571" s="123"/>
      <c r="AC2571" s="123"/>
      <c r="AD2571" s="123"/>
      <c r="AE2571" s="123"/>
      <c r="AF2571" s="123"/>
      <c r="AG2571" s="123"/>
      <c r="AH2571" s="123"/>
      <c r="AI2571" s="123"/>
      <c r="AJ2571" s="123"/>
      <c r="AK2571" s="123"/>
      <c r="AL2571" s="123"/>
      <c r="AM2571" s="123"/>
      <c r="AN2571" s="123"/>
      <c r="AO2571" s="123"/>
      <c r="AP2571" s="167"/>
    </row>
    <row r="2572" spans="16:42">
      <c r="P2572" s="123"/>
      <c r="Q2572" s="124"/>
      <c r="R2572" s="123"/>
      <c r="S2572" s="123"/>
      <c r="T2572" s="123"/>
      <c r="U2572" s="123"/>
      <c r="V2572" s="123"/>
      <c r="W2572" s="123"/>
      <c r="X2572" s="123"/>
      <c r="Y2572" s="125"/>
      <c r="Z2572" s="125"/>
      <c r="AA2572" s="123"/>
      <c r="AB2572" s="123"/>
      <c r="AC2572" s="123"/>
      <c r="AD2572" s="123"/>
      <c r="AE2572" s="123"/>
      <c r="AF2572" s="123"/>
      <c r="AG2572" s="123"/>
      <c r="AH2572" s="123"/>
      <c r="AI2572" s="123"/>
      <c r="AJ2572" s="123"/>
      <c r="AK2572" s="123"/>
      <c r="AL2572" s="123"/>
      <c r="AM2572" s="123"/>
      <c r="AN2572" s="123"/>
      <c r="AO2572" s="123"/>
      <c r="AP2572" s="167"/>
    </row>
    <row r="2573" spans="16:42">
      <c r="P2573" s="123"/>
      <c r="Q2573" s="124"/>
      <c r="R2573" s="123"/>
      <c r="S2573" s="123"/>
      <c r="T2573" s="123"/>
      <c r="U2573" s="123"/>
      <c r="V2573" s="123"/>
      <c r="W2573" s="123"/>
      <c r="X2573" s="123"/>
      <c r="Y2573" s="125"/>
      <c r="Z2573" s="125"/>
      <c r="AA2573" s="123"/>
      <c r="AB2573" s="123"/>
      <c r="AC2573" s="123"/>
      <c r="AD2573" s="123"/>
      <c r="AE2573" s="123"/>
      <c r="AF2573" s="123"/>
      <c r="AG2573" s="123"/>
      <c r="AH2573" s="123"/>
      <c r="AI2573" s="123"/>
      <c r="AJ2573" s="123"/>
      <c r="AK2573" s="123"/>
      <c r="AL2573" s="123"/>
      <c r="AM2573" s="123"/>
      <c r="AN2573" s="123"/>
      <c r="AO2573" s="123"/>
      <c r="AP2573" s="167"/>
    </row>
    <row r="2574" spans="16:42">
      <c r="P2574" s="123"/>
      <c r="Q2574" s="124"/>
      <c r="R2574" s="123"/>
      <c r="S2574" s="123"/>
      <c r="T2574" s="123"/>
      <c r="U2574" s="123"/>
      <c r="V2574" s="123"/>
      <c r="W2574" s="123"/>
      <c r="X2574" s="123"/>
      <c r="Y2574" s="125"/>
      <c r="Z2574" s="125"/>
      <c r="AA2574" s="123"/>
      <c r="AB2574" s="123"/>
      <c r="AC2574" s="123"/>
      <c r="AD2574" s="123"/>
      <c r="AE2574" s="123"/>
      <c r="AF2574" s="123"/>
      <c r="AG2574" s="123"/>
      <c r="AH2574" s="123"/>
      <c r="AI2574" s="123"/>
      <c r="AJ2574" s="123"/>
      <c r="AK2574" s="123"/>
      <c r="AL2574" s="123"/>
      <c r="AM2574" s="123"/>
      <c r="AN2574" s="123"/>
      <c r="AO2574" s="123"/>
      <c r="AP2574" s="167"/>
    </row>
    <row r="2575" spans="16:42">
      <c r="P2575" s="123"/>
      <c r="Q2575" s="124"/>
      <c r="R2575" s="123"/>
      <c r="S2575" s="123"/>
      <c r="T2575" s="123"/>
      <c r="U2575" s="123"/>
      <c r="V2575" s="123"/>
      <c r="W2575" s="123"/>
      <c r="X2575" s="123"/>
      <c r="Y2575" s="125"/>
      <c r="Z2575" s="125"/>
      <c r="AA2575" s="123"/>
      <c r="AB2575" s="123"/>
      <c r="AC2575" s="123"/>
      <c r="AD2575" s="123"/>
      <c r="AE2575" s="123"/>
      <c r="AF2575" s="123"/>
      <c r="AG2575" s="123"/>
      <c r="AH2575" s="123"/>
      <c r="AI2575" s="123"/>
      <c r="AJ2575" s="123"/>
      <c r="AK2575" s="123"/>
      <c r="AL2575" s="123"/>
      <c r="AM2575" s="123"/>
      <c r="AN2575" s="123"/>
      <c r="AO2575" s="123"/>
      <c r="AP2575" s="167"/>
    </row>
    <row r="2576" spans="16:42">
      <c r="P2576" s="123"/>
      <c r="Q2576" s="124"/>
      <c r="R2576" s="123"/>
      <c r="S2576" s="123"/>
      <c r="T2576" s="123"/>
      <c r="U2576" s="123"/>
      <c r="V2576" s="123"/>
      <c r="W2576" s="123"/>
      <c r="X2576" s="123"/>
      <c r="Y2576" s="125"/>
      <c r="Z2576" s="125"/>
      <c r="AA2576" s="123"/>
      <c r="AB2576" s="123"/>
      <c r="AC2576" s="123"/>
      <c r="AD2576" s="123"/>
      <c r="AE2576" s="123"/>
      <c r="AF2576" s="123"/>
      <c r="AG2576" s="123"/>
      <c r="AH2576" s="123"/>
      <c r="AI2576" s="123"/>
      <c r="AJ2576" s="123"/>
      <c r="AK2576" s="123"/>
      <c r="AL2576" s="123"/>
      <c r="AM2576" s="123"/>
      <c r="AN2576" s="123"/>
      <c r="AO2576" s="123"/>
      <c r="AP2576" s="167"/>
    </row>
    <row r="2577" spans="16:42">
      <c r="P2577" s="123"/>
      <c r="Q2577" s="124"/>
      <c r="R2577" s="123"/>
      <c r="S2577" s="123"/>
      <c r="T2577" s="123"/>
      <c r="U2577" s="123"/>
      <c r="V2577" s="123"/>
      <c r="W2577" s="123"/>
      <c r="X2577" s="123"/>
      <c r="Y2577" s="125"/>
      <c r="Z2577" s="125"/>
      <c r="AA2577" s="123"/>
      <c r="AB2577" s="123"/>
      <c r="AC2577" s="123"/>
      <c r="AD2577" s="123"/>
      <c r="AE2577" s="123"/>
      <c r="AF2577" s="123"/>
      <c r="AG2577" s="123"/>
      <c r="AH2577" s="123"/>
      <c r="AI2577" s="123"/>
      <c r="AJ2577" s="123"/>
      <c r="AK2577" s="123"/>
      <c r="AL2577" s="123"/>
      <c r="AM2577" s="123"/>
      <c r="AN2577" s="123"/>
      <c r="AO2577" s="123"/>
      <c r="AP2577" s="167"/>
    </row>
    <row r="2578" spans="16:42">
      <c r="P2578" s="123"/>
      <c r="Q2578" s="124"/>
      <c r="R2578" s="123"/>
      <c r="S2578" s="123"/>
      <c r="T2578" s="123"/>
      <c r="U2578" s="123"/>
      <c r="V2578" s="123"/>
      <c r="W2578" s="123"/>
      <c r="X2578" s="123"/>
      <c r="Y2578" s="125"/>
      <c r="Z2578" s="125"/>
      <c r="AA2578" s="123"/>
      <c r="AB2578" s="123"/>
      <c r="AC2578" s="123"/>
      <c r="AD2578" s="123"/>
      <c r="AE2578" s="123"/>
      <c r="AF2578" s="123"/>
      <c r="AG2578" s="123"/>
      <c r="AH2578" s="123"/>
      <c r="AI2578" s="123"/>
      <c r="AJ2578" s="123"/>
      <c r="AK2578" s="123"/>
      <c r="AL2578" s="123"/>
      <c r="AM2578" s="123"/>
      <c r="AN2578" s="123"/>
      <c r="AO2578" s="123"/>
      <c r="AP2578" s="167"/>
    </row>
    <row r="2579" spans="16:42">
      <c r="P2579" s="123"/>
      <c r="Q2579" s="124"/>
      <c r="R2579" s="123"/>
      <c r="S2579" s="123"/>
      <c r="T2579" s="123"/>
      <c r="U2579" s="123"/>
      <c r="V2579" s="123"/>
      <c r="W2579" s="123"/>
      <c r="X2579" s="123"/>
      <c r="Y2579" s="125"/>
      <c r="Z2579" s="125"/>
      <c r="AA2579" s="123"/>
      <c r="AB2579" s="123"/>
      <c r="AC2579" s="123"/>
      <c r="AD2579" s="123"/>
      <c r="AE2579" s="123"/>
      <c r="AF2579" s="123"/>
      <c r="AG2579" s="123"/>
      <c r="AH2579" s="123"/>
      <c r="AI2579" s="123"/>
      <c r="AJ2579" s="123"/>
      <c r="AK2579" s="123"/>
      <c r="AL2579" s="123"/>
      <c r="AM2579" s="123"/>
      <c r="AN2579" s="123"/>
      <c r="AO2579" s="123"/>
      <c r="AP2579" s="167"/>
    </row>
    <row r="2580" spans="16:42">
      <c r="P2580" s="123"/>
      <c r="Q2580" s="124"/>
      <c r="R2580" s="123"/>
      <c r="S2580" s="123"/>
      <c r="T2580" s="123"/>
      <c r="U2580" s="123"/>
      <c r="V2580" s="123"/>
      <c r="W2580" s="123"/>
      <c r="X2580" s="123"/>
      <c r="Y2580" s="125"/>
      <c r="Z2580" s="125"/>
      <c r="AA2580" s="123"/>
      <c r="AB2580" s="123"/>
      <c r="AC2580" s="123"/>
      <c r="AD2580" s="123"/>
      <c r="AE2580" s="123"/>
      <c r="AF2580" s="123"/>
      <c r="AG2580" s="123"/>
      <c r="AH2580" s="123"/>
      <c r="AI2580" s="123"/>
      <c r="AJ2580" s="123"/>
      <c r="AK2580" s="123"/>
      <c r="AL2580" s="123"/>
      <c r="AM2580" s="123"/>
      <c r="AN2580" s="123"/>
      <c r="AO2580" s="123"/>
      <c r="AP2580" s="167"/>
    </row>
    <row r="2581" spans="16:42">
      <c r="P2581" s="123"/>
      <c r="Q2581" s="124"/>
      <c r="R2581" s="123"/>
      <c r="S2581" s="123"/>
      <c r="T2581" s="123"/>
      <c r="U2581" s="123"/>
      <c r="V2581" s="123"/>
      <c r="W2581" s="123"/>
      <c r="X2581" s="123"/>
      <c r="Y2581" s="125"/>
      <c r="Z2581" s="125"/>
      <c r="AA2581" s="123"/>
      <c r="AB2581" s="123"/>
      <c r="AC2581" s="123"/>
      <c r="AD2581" s="123"/>
      <c r="AE2581" s="123"/>
      <c r="AF2581" s="123"/>
      <c r="AG2581" s="123"/>
      <c r="AH2581" s="123"/>
      <c r="AI2581" s="123"/>
      <c r="AJ2581" s="123"/>
      <c r="AK2581" s="123"/>
      <c r="AL2581" s="123"/>
      <c r="AM2581" s="123"/>
      <c r="AN2581" s="123"/>
      <c r="AO2581" s="123"/>
      <c r="AP2581" s="167"/>
    </row>
    <row r="2582" spans="16:42">
      <c r="P2582" s="123"/>
      <c r="Q2582" s="124"/>
      <c r="R2582" s="123"/>
      <c r="S2582" s="123"/>
      <c r="T2582" s="123"/>
      <c r="U2582" s="123"/>
      <c r="V2582" s="123"/>
      <c r="W2582" s="123"/>
      <c r="X2582" s="123"/>
      <c r="Y2582" s="125"/>
      <c r="Z2582" s="125"/>
      <c r="AA2582" s="123"/>
      <c r="AB2582" s="123"/>
      <c r="AC2582" s="123"/>
      <c r="AD2582" s="123"/>
      <c r="AE2582" s="123"/>
      <c r="AF2582" s="123"/>
      <c r="AG2582" s="123"/>
      <c r="AH2582" s="123"/>
      <c r="AI2582" s="123"/>
      <c r="AJ2582" s="123"/>
      <c r="AK2582" s="123"/>
      <c r="AL2582" s="123"/>
      <c r="AM2582" s="123"/>
      <c r="AN2582" s="123"/>
      <c r="AO2582" s="123"/>
      <c r="AP2582" s="167"/>
    </row>
    <row r="2583" spans="16:42">
      <c r="P2583" s="123"/>
      <c r="Q2583" s="124"/>
      <c r="R2583" s="123"/>
      <c r="S2583" s="123"/>
      <c r="T2583" s="123"/>
      <c r="U2583" s="123"/>
      <c r="V2583" s="123"/>
      <c r="W2583" s="123"/>
      <c r="X2583" s="123"/>
      <c r="Y2583" s="125"/>
      <c r="Z2583" s="125"/>
      <c r="AA2583" s="123"/>
      <c r="AB2583" s="123"/>
      <c r="AC2583" s="123"/>
      <c r="AD2583" s="123"/>
      <c r="AE2583" s="123"/>
      <c r="AF2583" s="123"/>
      <c r="AG2583" s="123"/>
      <c r="AH2583" s="123"/>
      <c r="AI2583" s="123"/>
      <c r="AJ2583" s="123"/>
      <c r="AK2583" s="123"/>
      <c r="AL2583" s="123"/>
      <c r="AM2583" s="123"/>
      <c r="AN2583" s="123"/>
      <c r="AO2583" s="123"/>
      <c r="AP2583" s="167"/>
    </row>
    <row r="2584" spans="16:42">
      <c r="P2584" s="123"/>
      <c r="Q2584" s="124"/>
      <c r="R2584" s="123"/>
      <c r="S2584" s="123"/>
      <c r="T2584" s="123"/>
      <c r="U2584" s="123"/>
      <c r="V2584" s="123"/>
      <c r="W2584" s="123"/>
      <c r="X2584" s="123"/>
      <c r="Y2584" s="125"/>
      <c r="Z2584" s="125"/>
      <c r="AA2584" s="123"/>
      <c r="AB2584" s="123"/>
      <c r="AC2584" s="123"/>
      <c r="AD2584" s="123"/>
      <c r="AE2584" s="123"/>
      <c r="AF2584" s="123"/>
      <c r="AG2584" s="123"/>
      <c r="AH2584" s="123"/>
      <c r="AI2584" s="123"/>
      <c r="AJ2584" s="123"/>
      <c r="AK2584" s="123"/>
      <c r="AL2584" s="123"/>
      <c r="AM2584" s="123"/>
      <c r="AN2584" s="123"/>
      <c r="AO2584" s="123"/>
      <c r="AP2584" s="167"/>
    </row>
    <row r="2585" spans="16:42">
      <c r="P2585" s="123"/>
      <c r="Q2585" s="124"/>
      <c r="R2585" s="123"/>
      <c r="S2585" s="123"/>
      <c r="T2585" s="123"/>
      <c r="U2585" s="123"/>
      <c r="V2585" s="123"/>
      <c r="W2585" s="123"/>
      <c r="X2585" s="123"/>
      <c r="Y2585" s="125"/>
      <c r="Z2585" s="125"/>
      <c r="AA2585" s="123"/>
      <c r="AB2585" s="123"/>
      <c r="AC2585" s="123"/>
      <c r="AD2585" s="123"/>
      <c r="AE2585" s="123"/>
      <c r="AF2585" s="123"/>
      <c r="AG2585" s="123"/>
      <c r="AH2585" s="123"/>
      <c r="AI2585" s="123"/>
      <c r="AJ2585" s="123"/>
      <c r="AK2585" s="123"/>
      <c r="AL2585" s="123"/>
      <c r="AM2585" s="123"/>
      <c r="AN2585" s="123"/>
      <c r="AO2585" s="123"/>
      <c r="AP2585" s="167"/>
    </row>
    <row r="2586" spans="16:42">
      <c r="P2586" s="123"/>
      <c r="Q2586" s="124"/>
      <c r="R2586" s="123"/>
      <c r="S2586" s="123"/>
      <c r="T2586" s="123"/>
      <c r="U2586" s="123"/>
      <c r="V2586" s="123"/>
      <c r="W2586" s="123"/>
      <c r="X2586" s="123"/>
      <c r="Y2586" s="125"/>
      <c r="Z2586" s="125"/>
      <c r="AA2586" s="123"/>
      <c r="AB2586" s="123"/>
      <c r="AC2586" s="123"/>
      <c r="AD2586" s="123"/>
      <c r="AE2586" s="123"/>
      <c r="AF2586" s="123"/>
      <c r="AG2586" s="123"/>
      <c r="AH2586" s="123"/>
      <c r="AI2586" s="123"/>
      <c r="AJ2586" s="123"/>
      <c r="AK2586" s="123"/>
      <c r="AL2586" s="123"/>
      <c r="AM2586" s="123"/>
      <c r="AN2586" s="123"/>
      <c r="AO2586" s="123"/>
      <c r="AP2586" s="167"/>
    </row>
    <row r="2587" spans="16:42">
      <c r="P2587" s="123"/>
      <c r="Q2587" s="124"/>
      <c r="R2587" s="123"/>
      <c r="S2587" s="123"/>
      <c r="T2587" s="123"/>
      <c r="U2587" s="123"/>
      <c r="V2587" s="123"/>
      <c r="W2587" s="123"/>
      <c r="X2587" s="123"/>
      <c r="Y2587" s="125"/>
      <c r="Z2587" s="125"/>
      <c r="AA2587" s="123"/>
      <c r="AB2587" s="123"/>
      <c r="AC2587" s="123"/>
      <c r="AD2587" s="123"/>
      <c r="AE2587" s="123"/>
      <c r="AF2587" s="123"/>
      <c r="AG2587" s="123"/>
      <c r="AH2587" s="123"/>
      <c r="AI2587" s="123"/>
      <c r="AJ2587" s="123"/>
      <c r="AK2587" s="123"/>
      <c r="AL2587" s="123"/>
      <c r="AM2587" s="123"/>
      <c r="AN2587" s="123"/>
      <c r="AO2587" s="123"/>
      <c r="AP2587" s="167"/>
    </row>
    <row r="2588" spans="16:42">
      <c r="P2588" s="123"/>
      <c r="Q2588" s="124"/>
      <c r="R2588" s="123"/>
      <c r="S2588" s="123"/>
      <c r="T2588" s="123"/>
      <c r="U2588" s="123"/>
      <c r="V2588" s="123"/>
      <c r="W2588" s="123"/>
      <c r="X2588" s="123"/>
      <c r="Y2588" s="125"/>
      <c r="Z2588" s="125"/>
      <c r="AA2588" s="123"/>
      <c r="AB2588" s="123"/>
      <c r="AC2588" s="123"/>
      <c r="AD2588" s="123"/>
      <c r="AE2588" s="123"/>
      <c r="AF2588" s="123"/>
      <c r="AG2588" s="123"/>
      <c r="AH2588" s="123"/>
      <c r="AI2588" s="123"/>
      <c r="AJ2588" s="123"/>
      <c r="AK2588" s="123"/>
      <c r="AL2588" s="123"/>
      <c r="AM2588" s="123"/>
      <c r="AN2588" s="123"/>
      <c r="AO2588" s="123"/>
      <c r="AP2588" s="167"/>
    </row>
    <row r="2589" spans="16:42">
      <c r="P2589" s="123"/>
      <c r="Q2589" s="124"/>
      <c r="R2589" s="123"/>
      <c r="S2589" s="123"/>
      <c r="T2589" s="123"/>
      <c r="U2589" s="123"/>
      <c r="V2589" s="123"/>
      <c r="W2589" s="123"/>
      <c r="X2589" s="123"/>
      <c r="Y2589" s="125"/>
      <c r="Z2589" s="125"/>
      <c r="AA2589" s="123"/>
      <c r="AB2589" s="123"/>
      <c r="AC2589" s="123"/>
      <c r="AD2589" s="123"/>
      <c r="AE2589" s="123"/>
      <c r="AF2589" s="123"/>
      <c r="AG2589" s="123"/>
      <c r="AH2589" s="123"/>
      <c r="AI2589" s="123"/>
      <c r="AJ2589" s="123"/>
      <c r="AK2589" s="123"/>
      <c r="AL2589" s="123"/>
      <c r="AM2589" s="123"/>
      <c r="AN2589" s="123"/>
      <c r="AO2589" s="123"/>
      <c r="AP2589" s="167"/>
    </row>
    <row r="2590" spans="16:42">
      <c r="P2590" s="123"/>
      <c r="Q2590" s="124"/>
      <c r="R2590" s="123"/>
      <c r="S2590" s="123"/>
      <c r="T2590" s="123"/>
      <c r="U2590" s="123"/>
      <c r="V2590" s="123"/>
      <c r="W2590" s="123"/>
      <c r="X2590" s="123"/>
      <c r="Y2590" s="125"/>
      <c r="Z2590" s="125"/>
      <c r="AA2590" s="123"/>
      <c r="AB2590" s="123"/>
      <c r="AC2590" s="123"/>
      <c r="AD2590" s="123"/>
      <c r="AE2590" s="123"/>
      <c r="AF2590" s="123"/>
      <c r="AG2590" s="123"/>
      <c r="AH2590" s="123"/>
      <c r="AI2590" s="123"/>
      <c r="AJ2590" s="123"/>
      <c r="AK2590" s="123"/>
      <c r="AL2590" s="123"/>
      <c r="AM2590" s="123"/>
      <c r="AN2590" s="123"/>
      <c r="AO2590" s="123"/>
      <c r="AP2590" s="167"/>
    </row>
    <row r="2591" spans="16:42">
      <c r="P2591" s="123"/>
      <c r="Q2591" s="124"/>
      <c r="R2591" s="123"/>
      <c r="S2591" s="123"/>
      <c r="T2591" s="123"/>
      <c r="U2591" s="123"/>
      <c r="V2591" s="123"/>
      <c r="W2591" s="123"/>
      <c r="X2591" s="123"/>
      <c r="Y2591" s="125"/>
      <c r="Z2591" s="125"/>
      <c r="AA2591" s="123"/>
      <c r="AB2591" s="123"/>
      <c r="AC2591" s="123"/>
      <c r="AD2591" s="123"/>
      <c r="AE2591" s="123"/>
      <c r="AF2591" s="123"/>
      <c r="AG2591" s="123"/>
      <c r="AH2591" s="123"/>
      <c r="AI2591" s="123"/>
      <c r="AJ2591" s="123"/>
      <c r="AK2591" s="123"/>
      <c r="AL2591" s="123"/>
      <c r="AM2591" s="123"/>
      <c r="AN2591" s="123"/>
      <c r="AO2591" s="123"/>
      <c r="AP2591" s="167"/>
    </row>
    <row r="2592" spans="16:42">
      <c r="P2592" s="123"/>
      <c r="Q2592" s="124"/>
      <c r="R2592" s="123"/>
      <c r="S2592" s="123"/>
      <c r="T2592" s="123"/>
      <c r="U2592" s="123"/>
      <c r="V2592" s="123"/>
      <c r="W2592" s="123"/>
      <c r="X2592" s="123"/>
      <c r="Y2592" s="125"/>
      <c r="Z2592" s="125"/>
      <c r="AA2592" s="123"/>
      <c r="AB2592" s="123"/>
      <c r="AC2592" s="123"/>
      <c r="AD2592" s="123"/>
      <c r="AE2592" s="123"/>
      <c r="AF2592" s="123"/>
      <c r="AG2592" s="123"/>
      <c r="AH2592" s="123"/>
      <c r="AI2592" s="123"/>
      <c r="AJ2592" s="123"/>
      <c r="AK2592" s="123"/>
      <c r="AL2592" s="123"/>
      <c r="AM2592" s="123"/>
      <c r="AN2592" s="123"/>
      <c r="AO2592" s="123"/>
      <c r="AP2592" s="167"/>
    </row>
    <row r="2593" spans="16:42">
      <c r="P2593" s="123"/>
      <c r="Q2593" s="124"/>
      <c r="R2593" s="123"/>
      <c r="S2593" s="123"/>
      <c r="T2593" s="123"/>
      <c r="U2593" s="123"/>
      <c r="V2593" s="123"/>
      <c r="W2593" s="123"/>
      <c r="X2593" s="123"/>
      <c r="Y2593" s="125"/>
      <c r="Z2593" s="125"/>
      <c r="AA2593" s="123"/>
      <c r="AB2593" s="123"/>
      <c r="AC2593" s="123"/>
      <c r="AD2593" s="123"/>
      <c r="AE2593" s="123"/>
      <c r="AF2593" s="123"/>
      <c r="AG2593" s="123"/>
      <c r="AH2593" s="123"/>
      <c r="AI2593" s="123"/>
      <c r="AJ2593" s="123"/>
      <c r="AK2593" s="123"/>
      <c r="AL2593" s="123"/>
      <c r="AM2593" s="123"/>
      <c r="AN2593" s="123"/>
      <c r="AO2593" s="123"/>
      <c r="AP2593" s="167"/>
    </row>
    <row r="2594" spans="16:42">
      <c r="P2594" s="123"/>
      <c r="Q2594" s="124"/>
      <c r="R2594" s="123"/>
      <c r="S2594" s="123"/>
      <c r="T2594" s="123"/>
      <c r="U2594" s="123"/>
      <c r="V2594" s="123"/>
      <c r="W2594" s="123"/>
      <c r="X2594" s="123"/>
      <c r="Y2594" s="125"/>
      <c r="Z2594" s="125"/>
      <c r="AA2594" s="123"/>
      <c r="AB2594" s="123"/>
      <c r="AC2594" s="123"/>
      <c r="AD2594" s="123"/>
      <c r="AE2594" s="123"/>
      <c r="AF2594" s="123"/>
      <c r="AG2594" s="123"/>
      <c r="AH2594" s="123"/>
      <c r="AI2594" s="123"/>
      <c r="AJ2594" s="123"/>
      <c r="AK2594" s="123"/>
      <c r="AL2594" s="123"/>
      <c r="AM2594" s="123"/>
      <c r="AN2594" s="123"/>
      <c r="AO2594" s="123"/>
      <c r="AP2594" s="167"/>
    </row>
    <row r="2595" spans="16:42">
      <c r="P2595" s="123"/>
      <c r="Q2595" s="124"/>
      <c r="R2595" s="123"/>
      <c r="S2595" s="123"/>
      <c r="T2595" s="123"/>
      <c r="U2595" s="123"/>
      <c r="V2595" s="123"/>
      <c r="W2595" s="123"/>
      <c r="X2595" s="123"/>
      <c r="Y2595" s="125"/>
      <c r="Z2595" s="125"/>
      <c r="AA2595" s="123"/>
      <c r="AB2595" s="123"/>
      <c r="AC2595" s="123"/>
      <c r="AD2595" s="123"/>
      <c r="AE2595" s="123"/>
      <c r="AF2595" s="123"/>
      <c r="AG2595" s="123"/>
      <c r="AH2595" s="123"/>
      <c r="AI2595" s="123"/>
      <c r="AJ2595" s="123"/>
      <c r="AK2595" s="123"/>
      <c r="AL2595" s="123"/>
      <c r="AM2595" s="123"/>
      <c r="AN2595" s="123"/>
      <c r="AO2595" s="123"/>
      <c r="AP2595" s="167"/>
    </row>
    <row r="2596" spans="16:42">
      <c r="P2596" s="123"/>
      <c r="Q2596" s="124"/>
      <c r="R2596" s="123"/>
      <c r="S2596" s="123"/>
      <c r="T2596" s="123"/>
      <c r="U2596" s="123"/>
      <c r="V2596" s="123"/>
      <c r="W2596" s="123"/>
      <c r="X2596" s="123"/>
      <c r="Y2596" s="125"/>
      <c r="Z2596" s="125"/>
      <c r="AA2596" s="123"/>
      <c r="AB2596" s="123"/>
      <c r="AC2596" s="123"/>
      <c r="AD2596" s="123"/>
      <c r="AE2596" s="123"/>
      <c r="AF2596" s="123"/>
      <c r="AG2596" s="123"/>
      <c r="AH2596" s="123"/>
      <c r="AI2596" s="123"/>
      <c r="AJ2596" s="123"/>
      <c r="AK2596" s="123"/>
      <c r="AL2596" s="123"/>
      <c r="AM2596" s="123"/>
      <c r="AN2596" s="123"/>
      <c r="AO2596" s="123"/>
      <c r="AP2596" s="167"/>
    </row>
    <row r="2597" spans="16:42">
      <c r="P2597" s="123"/>
      <c r="Q2597" s="124"/>
      <c r="R2597" s="123"/>
      <c r="S2597" s="123"/>
      <c r="T2597" s="123"/>
      <c r="U2597" s="123"/>
      <c r="V2597" s="123"/>
      <c r="W2597" s="123"/>
      <c r="X2597" s="123"/>
      <c r="Y2597" s="125"/>
      <c r="Z2597" s="125"/>
      <c r="AA2597" s="123"/>
      <c r="AB2597" s="123"/>
      <c r="AC2597" s="123"/>
      <c r="AD2597" s="123"/>
      <c r="AE2597" s="123"/>
      <c r="AF2597" s="123"/>
      <c r="AG2597" s="123"/>
      <c r="AH2597" s="123"/>
      <c r="AI2597" s="123"/>
      <c r="AJ2597" s="123"/>
      <c r="AK2597" s="123"/>
      <c r="AL2597" s="123"/>
      <c r="AM2597" s="123"/>
      <c r="AN2597" s="123"/>
      <c r="AO2597" s="123"/>
      <c r="AP2597" s="167"/>
    </row>
    <row r="2598" spans="16:42">
      <c r="P2598" s="123"/>
      <c r="Q2598" s="124"/>
      <c r="R2598" s="123"/>
      <c r="S2598" s="123"/>
      <c r="T2598" s="123"/>
      <c r="U2598" s="123"/>
      <c r="V2598" s="123"/>
      <c r="W2598" s="123"/>
      <c r="X2598" s="123"/>
      <c r="Y2598" s="125"/>
      <c r="Z2598" s="125"/>
      <c r="AA2598" s="123"/>
      <c r="AB2598" s="123"/>
      <c r="AC2598" s="123"/>
      <c r="AD2598" s="123"/>
      <c r="AE2598" s="123"/>
      <c r="AF2598" s="123"/>
      <c r="AG2598" s="123"/>
      <c r="AH2598" s="123"/>
      <c r="AI2598" s="123"/>
      <c r="AJ2598" s="123"/>
      <c r="AK2598" s="123"/>
      <c r="AL2598" s="123"/>
      <c r="AM2598" s="123"/>
      <c r="AN2598" s="123"/>
      <c r="AO2598" s="123"/>
      <c r="AP2598" s="167"/>
    </row>
    <row r="2599" spans="16:42">
      <c r="P2599" s="123"/>
      <c r="Q2599" s="124"/>
      <c r="R2599" s="123"/>
      <c r="S2599" s="123"/>
      <c r="T2599" s="123"/>
      <c r="U2599" s="123"/>
      <c r="V2599" s="123"/>
      <c r="W2599" s="123"/>
      <c r="X2599" s="123"/>
      <c r="Y2599" s="125"/>
      <c r="Z2599" s="125"/>
      <c r="AA2599" s="123"/>
      <c r="AB2599" s="123"/>
      <c r="AC2599" s="123"/>
      <c r="AD2599" s="123"/>
      <c r="AE2599" s="123"/>
      <c r="AF2599" s="123"/>
      <c r="AG2599" s="123"/>
      <c r="AH2599" s="123"/>
      <c r="AI2599" s="123"/>
      <c r="AJ2599" s="123"/>
      <c r="AK2599" s="123"/>
      <c r="AL2599" s="123"/>
      <c r="AM2599" s="123"/>
      <c r="AN2599" s="123"/>
      <c r="AO2599" s="123"/>
      <c r="AP2599" s="167"/>
    </row>
    <row r="2600" spans="16:42">
      <c r="P2600" s="123"/>
      <c r="Q2600" s="124"/>
      <c r="R2600" s="123"/>
      <c r="S2600" s="123"/>
      <c r="T2600" s="123"/>
      <c r="U2600" s="123"/>
      <c r="V2600" s="123"/>
      <c r="W2600" s="123"/>
      <c r="X2600" s="123"/>
      <c r="Y2600" s="125"/>
      <c r="Z2600" s="125"/>
      <c r="AA2600" s="123"/>
      <c r="AB2600" s="123"/>
      <c r="AC2600" s="123"/>
      <c r="AD2600" s="123"/>
      <c r="AE2600" s="123"/>
      <c r="AF2600" s="123"/>
      <c r="AG2600" s="123"/>
      <c r="AH2600" s="123"/>
      <c r="AI2600" s="123"/>
      <c r="AJ2600" s="123"/>
      <c r="AK2600" s="123"/>
      <c r="AL2600" s="123"/>
      <c r="AM2600" s="123"/>
      <c r="AN2600" s="123"/>
      <c r="AO2600" s="123"/>
      <c r="AP2600" s="167"/>
    </row>
    <row r="2601" spans="16:42">
      <c r="P2601" s="123"/>
      <c r="Q2601" s="124"/>
      <c r="R2601" s="123"/>
      <c r="S2601" s="123"/>
      <c r="T2601" s="123"/>
      <c r="U2601" s="123"/>
      <c r="V2601" s="123"/>
      <c r="W2601" s="123"/>
      <c r="X2601" s="123"/>
      <c r="Y2601" s="125"/>
      <c r="Z2601" s="125"/>
      <c r="AA2601" s="123"/>
      <c r="AB2601" s="123"/>
      <c r="AC2601" s="123"/>
      <c r="AD2601" s="123"/>
      <c r="AE2601" s="123"/>
      <c r="AF2601" s="123"/>
      <c r="AG2601" s="123"/>
      <c r="AH2601" s="123"/>
      <c r="AI2601" s="123"/>
      <c r="AJ2601" s="123"/>
      <c r="AK2601" s="123"/>
      <c r="AL2601" s="123"/>
      <c r="AM2601" s="123"/>
      <c r="AN2601" s="123"/>
      <c r="AO2601" s="123"/>
      <c r="AP2601" s="167"/>
    </row>
    <row r="2602" spans="16:42">
      <c r="P2602" s="123"/>
      <c r="Q2602" s="124"/>
      <c r="R2602" s="123"/>
      <c r="S2602" s="123"/>
      <c r="T2602" s="123"/>
      <c r="U2602" s="123"/>
      <c r="V2602" s="123"/>
      <c r="W2602" s="123"/>
      <c r="X2602" s="123"/>
      <c r="Y2602" s="125"/>
      <c r="Z2602" s="125"/>
      <c r="AA2602" s="123"/>
      <c r="AB2602" s="123"/>
      <c r="AC2602" s="123"/>
      <c r="AD2602" s="123"/>
      <c r="AE2602" s="123"/>
      <c r="AF2602" s="123"/>
      <c r="AG2602" s="123"/>
      <c r="AH2602" s="123"/>
      <c r="AI2602" s="123"/>
      <c r="AJ2602" s="123"/>
      <c r="AK2602" s="123"/>
      <c r="AL2602" s="123"/>
      <c r="AM2602" s="123"/>
      <c r="AN2602" s="123"/>
      <c r="AO2602" s="123"/>
      <c r="AP2602" s="167"/>
    </row>
    <row r="2603" spans="16:42">
      <c r="P2603" s="123"/>
      <c r="Q2603" s="124"/>
      <c r="R2603" s="123"/>
      <c r="S2603" s="123"/>
      <c r="T2603" s="123"/>
      <c r="U2603" s="123"/>
      <c r="V2603" s="123"/>
      <c r="W2603" s="123"/>
      <c r="X2603" s="123"/>
      <c r="Y2603" s="125"/>
      <c r="Z2603" s="125"/>
      <c r="AA2603" s="123"/>
      <c r="AB2603" s="123"/>
      <c r="AC2603" s="123"/>
      <c r="AD2603" s="123"/>
      <c r="AE2603" s="123"/>
      <c r="AF2603" s="123"/>
      <c r="AG2603" s="123"/>
      <c r="AH2603" s="123"/>
      <c r="AI2603" s="123"/>
      <c r="AJ2603" s="123"/>
      <c r="AK2603" s="123"/>
      <c r="AL2603" s="123"/>
      <c r="AM2603" s="123"/>
      <c r="AN2603" s="123"/>
      <c r="AO2603" s="123"/>
      <c r="AP2603" s="167"/>
    </row>
    <row r="2604" spans="16:42">
      <c r="P2604" s="123"/>
      <c r="Q2604" s="124"/>
      <c r="R2604" s="123"/>
      <c r="S2604" s="123"/>
      <c r="T2604" s="123"/>
      <c r="U2604" s="123"/>
      <c r="V2604" s="123"/>
      <c r="W2604" s="123"/>
      <c r="X2604" s="123"/>
      <c r="Y2604" s="125"/>
      <c r="Z2604" s="125"/>
      <c r="AA2604" s="123"/>
      <c r="AB2604" s="123"/>
      <c r="AC2604" s="123"/>
      <c r="AD2604" s="123"/>
      <c r="AE2604" s="123"/>
      <c r="AF2604" s="123"/>
      <c r="AG2604" s="123"/>
      <c r="AH2604" s="123"/>
      <c r="AI2604" s="123"/>
      <c r="AJ2604" s="123"/>
      <c r="AK2604" s="123"/>
      <c r="AL2604" s="123"/>
      <c r="AM2604" s="123"/>
      <c r="AN2604" s="123"/>
      <c r="AO2604" s="123"/>
      <c r="AP2604" s="167"/>
    </row>
    <row r="2605" spans="16:42">
      <c r="P2605" s="123"/>
      <c r="Q2605" s="124"/>
      <c r="R2605" s="123"/>
      <c r="S2605" s="123"/>
      <c r="T2605" s="123"/>
      <c r="U2605" s="123"/>
      <c r="V2605" s="123"/>
      <c r="W2605" s="123"/>
      <c r="X2605" s="123"/>
      <c r="Y2605" s="125"/>
      <c r="Z2605" s="125"/>
      <c r="AA2605" s="123"/>
      <c r="AB2605" s="123"/>
      <c r="AC2605" s="123"/>
      <c r="AD2605" s="123"/>
      <c r="AE2605" s="123"/>
      <c r="AF2605" s="123"/>
      <c r="AG2605" s="123"/>
      <c r="AH2605" s="123"/>
      <c r="AI2605" s="123"/>
      <c r="AJ2605" s="123"/>
      <c r="AK2605" s="123"/>
      <c r="AL2605" s="123"/>
      <c r="AM2605" s="123"/>
      <c r="AN2605" s="123"/>
      <c r="AO2605" s="123"/>
      <c r="AP2605" s="167"/>
    </row>
    <row r="2606" spans="16:42">
      <c r="P2606" s="123"/>
      <c r="Q2606" s="124"/>
      <c r="R2606" s="123"/>
      <c r="S2606" s="123"/>
      <c r="T2606" s="123"/>
      <c r="U2606" s="123"/>
      <c r="V2606" s="123"/>
      <c r="W2606" s="123"/>
      <c r="X2606" s="123"/>
      <c r="Y2606" s="125"/>
      <c r="Z2606" s="125"/>
      <c r="AA2606" s="123"/>
      <c r="AB2606" s="123"/>
      <c r="AC2606" s="123"/>
      <c r="AD2606" s="123"/>
      <c r="AE2606" s="123"/>
      <c r="AF2606" s="123"/>
      <c r="AG2606" s="123"/>
      <c r="AH2606" s="123"/>
      <c r="AI2606" s="123"/>
      <c r="AJ2606" s="123"/>
      <c r="AK2606" s="123"/>
      <c r="AL2606" s="123"/>
      <c r="AM2606" s="123"/>
      <c r="AN2606" s="123"/>
      <c r="AO2606" s="123"/>
      <c r="AP2606" s="167"/>
    </row>
    <row r="2607" spans="16:42">
      <c r="P2607" s="123"/>
      <c r="Q2607" s="124"/>
      <c r="R2607" s="123"/>
      <c r="S2607" s="123"/>
      <c r="T2607" s="123"/>
      <c r="U2607" s="123"/>
      <c r="V2607" s="123"/>
      <c r="W2607" s="123"/>
      <c r="X2607" s="123"/>
      <c r="Y2607" s="125"/>
      <c r="Z2607" s="125"/>
      <c r="AA2607" s="123"/>
      <c r="AB2607" s="123"/>
      <c r="AC2607" s="123"/>
      <c r="AD2607" s="123"/>
      <c r="AE2607" s="123"/>
      <c r="AF2607" s="123"/>
      <c r="AG2607" s="123"/>
      <c r="AH2607" s="123"/>
      <c r="AI2607" s="123"/>
      <c r="AJ2607" s="123"/>
      <c r="AK2607" s="123"/>
      <c r="AL2607" s="123"/>
      <c r="AM2607" s="123"/>
      <c r="AN2607" s="123"/>
      <c r="AO2607" s="123"/>
      <c r="AP2607" s="167"/>
    </row>
    <row r="2608" spans="16:42">
      <c r="P2608" s="123"/>
      <c r="Q2608" s="124"/>
      <c r="R2608" s="123"/>
      <c r="S2608" s="123"/>
      <c r="T2608" s="123"/>
      <c r="U2608" s="123"/>
      <c r="V2608" s="123"/>
      <c r="W2608" s="123"/>
      <c r="X2608" s="123"/>
      <c r="Y2608" s="125"/>
      <c r="Z2608" s="125"/>
      <c r="AA2608" s="123"/>
      <c r="AB2608" s="123"/>
      <c r="AC2608" s="123"/>
      <c r="AD2608" s="123"/>
      <c r="AE2608" s="123"/>
      <c r="AF2608" s="123"/>
      <c r="AG2608" s="123"/>
      <c r="AH2608" s="123"/>
      <c r="AI2608" s="123"/>
      <c r="AJ2608" s="123"/>
      <c r="AK2608" s="123"/>
      <c r="AL2608" s="123"/>
      <c r="AM2608" s="123"/>
      <c r="AN2608" s="123"/>
      <c r="AO2608" s="123"/>
      <c r="AP2608" s="167"/>
    </row>
    <row r="2609" spans="16:42">
      <c r="P2609" s="123"/>
      <c r="Q2609" s="124"/>
      <c r="R2609" s="123"/>
      <c r="S2609" s="123"/>
      <c r="T2609" s="123"/>
      <c r="U2609" s="123"/>
      <c r="V2609" s="123"/>
      <c r="W2609" s="123"/>
      <c r="X2609" s="123"/>
      <c r="Y2609" s="125"/>
      <c r="Z2609" s="125"/>
      <c r="AA2609" s="123"/>
      <c r="AB2609" s="123"/>
      <c r="AC2609" s="123"/>
      <c r="AD2609" s="123"/>
      <c r="AE2609" s="123"/>
      <c r="AF2609" s="123"/>
      <c r="AG2609" s="123"/>
      <c r="AH2609" s="123"/>
      <c r="AI2609" s="123"/>
      <c r="AJ2609" s="123"/>
      <c r="AK2609" s="123"/>
      <c r="AL2609" s="123"/>
      <c r="AM2609" s="123"/>
      <c r="AN2609" s="123"/>
      <c r="AO2609" s="123"/>
      <c r="AP2609" s="167"/>
    </row>
    <row r="2610" spans="16:42">
      <c r="P2610" s="123"/>
      <c r="Q2610" s="124"/>
      <c r="R2610" s="123"/>
      <c r="S2610" s="123"/>
      <c r="T2610" s="123"/>
      <c r="U2610" s="123"/>
      <c r="V2610" s="123"/>
      <c r="W2610" s="123"/>
      <c r="X2610" s="123"/>
      <c r="Y2610" s="125"/>
      <c r="Z2610" s="125"/>
      <c r="AA2610" s="123"/>
      <c r="AB2610" s="123"/>
      <c r="AC2610" s="123"/>
      <c r="AD2610" s="123"/>
      <c r="AE2610" s="123"/>
      <c r="AF2610" s="123"/>
      <c r="AG2610" s="123"/>
      <c r="AH2610" s="123"/>
      <c r="AI2610" s="123"/>
      <c r="AJ2610" s="123"/>
      <c r="AK2610" s="123"/>
      <c r="AL2610" s="123"/>
      <c r="AM2610" s="123"/>
      <c r="AN2610" s="123"/>
      <c r="AO2610" s="123"/>
      <c r="AP2610" s="167"/>
    </row>
    <row r="2611" spans="16:42">
      <c r="P2611" s="123"/>
      <c r="Q2611" s="124"/>
      <c r="R2611" s="123"/>
      <c r="S2611" s="123"/>
      <c r="T2611" s="123"/>
      <c r="U2611" s="123"/>
      <c r="V2611" s="123"/>
      <c r="W2611" s="123"/>
      <c r="X2611" s="123"/>
      <c r="Y2611" s="125"/>
      <c r="Z2611" s="125"/>
      <c r="AA2611" s="123"/>
      <c r="AB2611" s="123"/>
      <c r="AC2611" s="123"/>
      <c r="AD2611" s="123"/>
      <c r="AE2611" s="123"/>
      <c r="AF2611" s="123"/>
      <c r="AG2611" s="123"/>
      <c r="AH2611" s="123"/>
      <c r="AI2611" s="123"/>
      <c r="AJ2611" s="123"/>
      <c r="AK2611" s="123"/>
      <c r="AL2611" s="123"/>
      <c r="AM2611" s="123"/>
      <c r="AN2611" s="123"/>
      <c r="AO2611" s="123"/>
      <c r="AP2611" s="167"/>
    </row>
    <row r="2612" spans="16:42">
      <c r="P2612" s="123"/>
      <c r="Q2612" s="124"/>
      <c r="R2612" s="123"/>
      <c r="S2612" s="123"/>
      <c r="T2612" s="123"/>
      <c r="U2612" s="123"/>
      <c r="V2612" s="123"/>
      <c r="W2612" s="123"/>
      <c r="X2612" s="123"/>
      <c r="Y2612" s="125"/>
      <c r="Z2612" s="125"/>
      <c r="AA2612" s="123"/>
      <c r="AB2612" s="123"/>
      <c r="AC2612" s="123"/>
      <c r="AD2612" s="123"/>
      <c r="AE2612" s="123"/>
      <c r="AF2612" s="123"/>
      <c r="AG2612" s="123"/>
      <c r="AH2612" s="123"/>
      <c r="AI2612" s="123"/>
      <c r="AJ2612" s="123"/>
      <c r="AK2612" s="123"/>
      <c r="AL2612" s="123"/>
      <c r="AM2612" s="123"/>
      <c r="AN2612" s="123"/>
      <c r="AO2612" s="123"/>
      <c r="AP2612" s="167"/>
    </row>
    <row r="2613" spans="16:42">
      <c r="P2613" s="123"/>
      <c r="Q2613" s="124"/>
      <c r="R2613" s="123"/>
      <c r="S2613" s="123"/>
      <c r="T2613" s="123"/>
      <c r="U2613" s="123"/>
      <c r="V2613" s="123"/>
      <c r="W2613" s="123"/>
      <c r="X2613" s="123"/>
      <c r="Y2613" s="125"/>
      <c r="Z2613" s="125"/>
      <c r="AA2613" s="123"/>
      <c r="AB2613" s="123"/>
      <c r="AC2613" s="123"/>
      <c r="AD2613" s="123"/>
      <c r="AE2613" s="123"/>
      <c r="AF2613" s="123"/>
      <c r="AG2613" s="123"/>
      <c r="AH2613" s="123"/>
      <c r="AI2613" s="123"/>
      <c r="AJ2613" s="123"/>
      <c r="AK2613" s="123"/>
      <c r="AL2613" s="123"/>
      <c r="AM2613" s="123"/>
      <c r="AN2613" s="123"/>
      <c r="AO2613" s="123"/>
      <c r="AP2613" s="167"/>
    </row>
    <row r="2614" spans="16:42">
      <c r="P2614" s="123"/>
      <c r="Q2614" s="124"/>
      <c r="R2614" s="123"/>
      <c r="S2614" s="123"/>
      <c r="T2614" s="123"/>
      <c r="U2614" s="123"/>
      <c r="V2614" s="123"/>
      <c r="W2614" s="123"/>
      <c r="X2614" s="123"/>
      <c r="Y2614" s="125"/>
      <c r="Z2614" s="125"/>
      <c r="AA2614" s="123"/>
      <c r="AB2614" s="123"/>
      <c r="AC2614" s="123"/>
      <c r="AD2614" s="123"/>
      <c r="AE2614" s="123"/>
      <c r="AF2614" s="123"/>
      <c r="AG2614" s="123"/>
      <c r="AH2614" s="123"/>
      <c r="AI2614" s="123"/>
      <c r="AJ2614" s="123"/>
      <c r="AK2614" s="123"/>
      <c r="AL2614" s="123"/>
      <c r="AM2614" s="123"/>
      <c r="AN2614" s="123"/>
      <c r="AO2614" s="123"/>
      <c r="AP2614" s="167"/>
    </row>
    <row r="2615" spans="16:42">
      <c r="P2615" s="123"/>
      <c r="Q2615" s="124"/>
      <c r="R2615" s="123"/>
      <c r="S2615" s="123"/>
      <c r="T2615" s="123"/>
      <c r="U2615" s="123"/>
      <c r="V2615" s="123"/>
      <c r="W2615" s="123"/>
      <c r="X2615" s="123"/>
      <c r="Y2615" s="125"/>
      <c r="Z2615" s="125"/>
      <c r="AA2615" s="123"/>
      <c r="AB2615" s="123"/>
      <c r="AC2615" s="123"/>
      <c r="AD2615" s="123"/>
      <c r="AE2615" s="123"/>
      <c r="AF2615" s="123"/>
      <c r="AG2615" s="123"/>
      <c r="AH2615" s="123"/>
      <c r="AI2615" s="123"/>
      <c r="AJ2615" s="123"/>
      <c r="AK2615" s="123"/>
      <c r="AL2615" s="123"/>
      <c r="AM2615" s="123"/>
      <c r="AN2615" s="123"/>
      <c r="AO2615" s="123"/>
      <c r="AP2615" s="167"/>
    </row>
    <row r="2616" spans="16:42">
      <c r="P2616" s="123"/>
      <c r="Q2616" s="124"/>
      <c r="R2616" s="123"/>
      <c r="S2616" s="123"/>
      <c r="T2616" s="123"/>
      <c r="U2616" s="123"/>
      <c r="V2616" s="123"/>
      <c r="W2616" s="123"/>
      <c r="X2616" s="123"/>
      <c r="Y2616" s="125"/>
      <c r="Z2616" s="125"/>
      <c r="AA2616" s="123"/>
      <c r="AB2616" s="123"/>
      <c r="AC2616" s="123"/>
      <c r="AD2616" s="123"/>
      <c r="AE2616" s="123"/>
      <c r="AF2616" s="123"/>
      <c r="AG2616" s="123"/>
      <c r="AH2616" s="123"/>
      <c r="AI2616" s="123"/>
      <c r="AJ2616" s="123"/>
      <c r="AK2616" s="123"/>
      <c r="AL2616" s="123"/>
      <c r="AM2616" s="123"/>
      <c r="AN2616" s="123"/>
      <c r="AO2616" s="123"/>
      <c r="AP2616" s="167"/>
    </row>
    <row r="2617" spans="16:42">
      <c r="P2617" s="123"/>
      <c r="Q2617" s="124"/>
      <c r="R2617" s="123"/>
      <c r="S2617" s="123"/>
      <c r="T2617" s="123"/>
      <c r="U2617" s="123"/>
      <c r="V2617" s="123"/>
      <c r="W2617" s="123"/>
      <c r="X2617" s="123"/>
      <c r="Y2617" s="125"/>
      <c r="Z2617" s="125"/>
      <c r="AA2617" s="123"/>
      <c r="AB2617" s="123"/>
      <c r="AC2617" s="123"/>
      <c r="AD2617" s="123"/>
      <c r="AE2617" s="123"/>
      <c r="AF2617" s="123"/>
      <c r="AG2617" s="123"/>
      <c r="AH2617" s="123"/>
      <c r="AI2617" s="123"/>
      <c r="AJ2617" s="123"/>
      <c r="AK2617" s="123"/>
      <c r="AL2617" s="123"/>
      <c r="AM2617" s="123"/>
      <c r="AN2617" s="123"/>
      <c r="AO2617" s="123"/>
      <c r="AP2617" s="167"/>
    </row>
    <row r="2618" spans="16:42">
      <c r="P2618" s="123"/>
      <c r="Q2618" s="124"/>
      <c r="R2618" s="123"/>
      <c r="S2618" s="123"/>
      <c r="T2618" s="123"/>
      <c r="U2618" s="123"/>
      <c r="V2618" s="123"/>
      <c r="W2618" s="123"/>
      <c r="X2618" s="123"/>
      <c r="Y2618" s="125"/>
      <c r="Z2618" s="125"/>
      <c r="AA2618" s="123"/>
      <c r="AB2618" s="123"/>
      <c r="AC2618" s="123"/>
      <c r="AD2618" s="123"/>
      <c r="AE2618" s="123"/>
      <c r="AF2618" s="123"/>
      <c r="AG2618" s="123"/>
      <c r="AH2618" s="123"/>
      <c r="AI2618" s="123"/>
      <c r="AJ2618" s="123"/>
      <c r="AK2618" s="123"/>
      <c r="AL2618" s="123"/>
      <c r="AM2618" s="123"/>
      <c r="AN2618" s="123"/>
      <c r="AO2618" s="123"/>
      <c r="AP2618" s="167"/>
    </row>
    <row r="2619" spans="16:42">
      <c r="P2619" s="123"/>
      <c r="Q2619" s="124"/>
      <c r="R2619" s="123"/>
      <c r="S2619" s="123"/>
      <c r="T2619" s="123"/>
      <c r="U2619" s="123"/>
      <c r="V2619" s="123"/>
      <c r="W2619" s="123"/>
      <c r="X2619" s="123"/>
      <c r="Y2619" s="125"/>
      <c r="Z2619" s="125"/>
      <c r="AA2619" s="123"/>
      <c r="AB2619" s="123"/>
      <c r="AC2619" s="123"/>
      <c r="AD2619" s="123"/>
      <c r="AE2619" s="123"/>
      <c r="AF2619" s="123"/>
      <c r="AG2619" s="123"/>
      <c r="AH2619" s="123"/>
      <c r="AI2619" s="123"/>
      <c r="AJ2619" s="123"/>
      <c r="AK2619" s="123"/>
      <c r="AL2619" s="123"/>
      <c r="AM2619" s="123"/>
      <c r="AN2619" s="123"/>
      <c r="AO2619" s="123"/>
      <c r="AP2619" s="167"/>
    </row>
    <row r="2620" spans="16:42">
      <c r="P2620" s="123"/>
      <c r="Q2620" s="124"/>
      <c r="R2620" s="123"/>
      <c r="S2620" s="123"/>
      <c r="T2620" s="123"/>
      <c r="U2620" s="123"/>
      <c r="V2620" s="123"/>
      <c r="W2620" s="123"/>
      <c r="X2620" s="123"/>
      <c r="Y2620" s="125"/>
      <c r="Z2620" s="125"/>
      <c r="AA2620" s="123"/>
      <c r="AB2620" s="123"/>
      <c r="AC2620" s="123"/>
      <c r="AD2620" s="123"/>
      <c r="AE2620" s="123"/>
      <c r="AF2620" s="123"/>
      <c r="AG2620" s="123"/>
      <c r="AH2620" s="123"/>
      <c r="AI2620" s="123"/>
      <c r="AJ2620" s="123"/>
      <c r="AK2620" s="123"/>
      <c r="AL2620" s="123"/>
      <c r="AM2620" s="123"/>
      <c r="AN2620" s="123"/>
      <c r="AO2620" s="123"/>
      <c r="AP2620" s="167"/>
    </row>
    <row r="2621" spans="16:42">
      <c r="P2621" s="123"/>
      <c r="Q2621" s="124"/>
      <c r="R2621" s="123"/>
      <c r="S2621" s="123"/>
      <c r="T2621" s="123"/>
      <c r="U2621" s="123"/>
      <c r="V2621" s="123"/>
      <c r="W2621" s="123"/>
      <c r="X2621" s="123"/>
      <c r="Y2621" s="125"/>
      <c r="Z2621" s="125"/>
      <c r="AA2621" s="123"/>
      <c r="AB2621" s="123"/>
      <c r="AC2621" s="123"/>
      <c r="AD2621" s="123"/>
      <c r="AE2621" s="123"/>
      <c r="AF2621" s="123"/>
      <c r="AG2621" s="123"/>
      <c r="AH2621" s="123"/>
      <c r="AI2621" s="123"/>
      <c r="AJ2621" s="123"/>
      <c r="AK2621" s="123"/>
      <c r="AL2621" s="123"/>
      <c r="AM2621" s="123"/>
      <c r="AN2621" s="123"/>
      <c r="AO2621" s="123"/>
      <c r="AP2621" s="167"/>
    </row>
    <row r="2622" spans="16:42">
      <c r="P2622" s="123"/>
      <c r="Q2622" s="124"/>
      <c r="R2622" s="123"/>
      <c r="S2622" s="123"/>
      <c r="T2622" s="123"/>
      <c r="U2622" s="123"/>
      <c r="V2622" s="123"/>
      <c r="W2622" s="123"/>
      <c r="X2622" s="123"/>
      <c r="Y2622" s="125"/>
      <c r="Z2622" s="125"/>
      <c r="AA2622" s="123"/>
      <c r="AB2622" s="123"/>
      <c r="AC2622" s="123"/>
      <c r="AD2622" s="123"/>
      <c r="AE2622" s="123"/>
      <c r="AF2622" s="123"/>
      <c r="AG2622" s="123"/>
      <c r="AH2622" s="123"/>
      <c r="AI2622" s="123"/>
      <c r="AJ2622" s="123"/>
      <c r="AK2622" s="123"/>
      <c r="AL2622" s="123"/>
      <c r="AM2622" s="123"/>
      <c r="AN2622" s="123"/>
      <c r="AO2622" s="123"/>
      <c r="AP2622" s="167"/>
    </row>
    <row r="2623" spans="16:42">
      <c r="P2623" s="123"/>
      <c r="Q2623" s="124"/>
      <c r="R2623" s="123"/>
      <c r="S2623" s="123"/>
      <c r="T2623" s="123"/>
      <c r="U2623" s="123"/>
      <c r="V2623" s="123"/>
      <c r="W2623" s="123"/>
      <c r="X2623" s="123"/>
      <c r="Y2623" s="125"/>
      <c r="Z2623" s="125"/>
      <c r="AA2623" s="123"/>
      <c r="AB2623" s="123"/>
      <c r="AC2623" s="123"/>
      <c r="AD2623" s="123"/>
      <c r="AE2623" s="123"/>
      <c r="AF2623" s="123"/>
      <c r="AG2623" s="123"/>
      <c r="AH2623" s="123"/>
      <c r="AI2623" s="123"/>
      <c r="AJ2623" s="123"/>
      <c r="AK2623" s="123"/>
      <c r="AL2623" s="123"/>
      <c r="AM2623" s="123"/>
      <c r="AN2623" s="123"/>
      <c r="AO2623" s="123"/>
      <c r="AP2623" s="167"/>
    </row>
    <row r="2624" spans="16:42">
      <c r="P2624" s="123"/>
      <c r="Q2624" s="124"/>
      <c r="R2624" s="123"/>
      <c r="S2624" s="123"/>
      <c r="T2624" s="123"/>
      <c r="U2624" s="123"/>
      <c r="V2624" s="123"/>
      <c r="W2624" s="123"/>
      <c r="X2624" s="123"/>
      <c r="Y2624" s="125"/>
      <c r="Z2624" s="125"/>
      <c r="AA2624" s="123"/>
      <c r="AB2624" s="123"/>
      <c r="AC2624" s="123"/>
      <c r="AD2624" s="123"/>
      <c r="AE2624" s="123"/>
      <c r="AF2624" s="123"/>
      <c r="AG2624" s="123"/>
      <c r="AH2624" s="123"/>
      <c r="AI2624" s="123"/>
      <c r="AJ2624" s="123"/>
      <c r="AK2624" s="123"/>
      <c r="AL2624" s="123"/>
      <c r="AM2624" s="123"/>
      <c r="AN2624" s="123"/>
      <c r="AO2624" s="123"/>
      <c r="AP2624" s="167"/>
    </row>
    <row r="2625" spans="16:42">
      <c r="P2625" s="123"/>
      <c r="Q2625" s="124"/>
      <c r="R2625" s="123"/>
      <c r="S2625" s="123"/>
      <c r="T2625" s="123"/>
      <c r="U2625" s="123"/>
      <c r="V2625" s="123"/>
      <c r="W2625" s="123"/>
      <c r="X2625" s="123"/>
      <c r="Y2625" s="125"/>
      <c r="Z2625" s="125"/>
      <c r="AA2625" s="123"/>
      <c r="AB2625" s="123"/>
      <c r="AC2625" s="123"/>
      <c r="AD2625" s="123"/>
      <c r="AE2625" s="123"/>
      <c r="AF2625" s="123"/>
      <c r="AG2625" s="123"/>
      <c r="AH2625" s="123"/>
      <c r="AI2625" s="123"/>
      <c r="AJ2625" s="123"/>
      <c r="AK2625" s="123"/>
      <c r="AL2625" s="123"/>
      <c r="AM2625" s="123"/>
      <c r="AN2625" s="123"/>
      <c r="AO2625" s="123"/>
      <c r="AP2625" s="167"/>
    </row>
    <row r="2626" spans="16:42">
      <c r="P2626" s="123"/>
      <c r="Q2626" s="124"/>
      <c r="R2626" s="123"/>
      <c r="S2626" s="123"/>
      <c r="T2626" s="123"/>
      <c r="U2626" s="123"/>
      <c r="V2626" s="123"/>
      <c r="W2626" s="123"/>
      <c r="X2626" s="123"/>
      <c r="Y2626" s="125"/>
      <c r="Z2626" s="125"/>
      <c r="AA2626" s="123"/>
      <c r="AB2626" s="123"/>
      <c r="AC2626" s="123"/>
      <c r="AD2626" s="123"/>
      <c r="AE2626" s="123"/>
      <c r="AF2626" s="123"/>
      <c r="AG2626" s="123"/>
      <c r="AH2626" s="123"/>
      <c r="AI2626" s="123"/>
      <c r="AJ2626" s="123"/>
      <c r="AK2626" s="123"/>
      <c r="AL2626" s="123"/>
      <c r="AM2626" s="123"/>
      <c r="AN2626" s="123"/>
      <c r="AO2626" s="123"/>
      <c r="AP2626" s="167"/>
    </row>
    <row r="2627" spans="16:42">
      <c r="P2627" s="123"/>
      <c r="Q2627" s="124"/>
      <c r="R2627" s="123"/>
      <c r="S2627" s="123"/>
      <c r="T2627" s="123"/>
      <c r="U2627" s="123"/>
      <c r="V2627" s="123"/>
      <c r="W2627" s="123"/>
      <c r="X2627" s="123"/>
      <c r="Y2627" s="125"/>
      <c r="Z2627" s="125"/>
      <c r="AA2627" s="123"/>
      <c r="AB2627" s="123"/>
      <c r="AC2627" s="123"/>
      <c r="AD2627" s="123"/>
      <c r="AE2627" s="123"/>
      <c r="AF2627" s="123"/>
      <c r="AG2627" s="123"/>
      <c r="AH2627" s="123"/>
      <c r="AI2627" s="123"/>
      <c r="AJ2627" s="123"/>
      <c r="AK2627" s="123"/>
      <c r="AL2627" s="123"/>
      <c r="AM2627" s="123"/>
      <c r="AN2627" s="123"/>
      <c r="AO2627" s="123"/>
      <c r="AP2627" s="167"/>
    </row>
    <row r="2628" spans="16:42">
      <c r="P2628" s="123"/>
      <c r="Q2628" s="124"/>
      <c r="R2628" s="123"/>
      <c r="S2628" s="123"/>
      <c r="T2628" s="123"/>
      <c r="U2628" s="123"/>
      <c r="V2628" s="123"/>
      <c r="W2628" s="123"/>
      <c r="X2628" s="123"/>
      <c r="Y2628" s="125"/>
      <c r="Z2628" s="125"/>
      <c r="AA2628" s="123"/>
      <c r="AB2628" s="123"/>
      <c r="AC2628" s="123"/>
      <c r="AD2628" s="123"/>
      <c r="AE2628" s="123"/>
      <c r="AF2628" s="123"/>
      <c r="AG2628" s="123"/>
      <c r="AH2628" s="123"/>
      <c r="AI2628" s="123"/>
      <c r="AJ2628" s="123"/>
      <c r="AK2628" s="123"/>
      <c r="AL2628" s="123"/>
      <c r="AM2628" s="123"/>
      <c r="AN2628" s="123"/>
      <c r="AO2628" s="123"/>
      <c r="AP2628" s="167"/>
    </row>
    <row r="2629" spans="16:42">
      <c r="P2629" s="123"/>
      <c r="Q2629" s="124"/>
      <c r="R2629" s="123"/>
      <c r="S2629" s="123"/>
      <c r="T2629" s="123"/>
      <c r="U2629" s="123"/>
      <c r="V2629" s="123"/>
      <c r="W2629" s="123"/>
      <c r="X2629" s="123"/>
      <c r="Y2629" s="125"/>
      <c r="Z2629" s="125"/>
      <c r="AA2629" s="123"/>
      <c r="AB2629" s="123"/>
      <c r="AC2629" s="123"/>
      <c r="AD2629" s="123"/>
      <c r="AE2629" s="123"/>
      <c r="AF2629" s="123"/>
      <c r="AG2629" s="123"/>
      <c r="AH2629" s="123"/>
      <c r="AI2629" s="123"/>
      <c r="AJ2629" s="123"/>
      <c r="AK2629" s="123"/>
      <c r="AL2629" s="123"/>
      <c r="AM2629" s="123"/>
      <c r="AN2629" s="123"/>
      <c r="AO2629" s="123"/>
      <c r="AP2629" s="167"/>
    </row>
    <row r="2630" spans="16:42">
      <c r="P2630" s="123"/>
      <c r="Q2630" s="124"/>
      <c r="R2630" s="123"/>
      <c r="S2630" s="123"/>
      <c r="T2630" s="123"/>
      <c r="U2630" s="123"/>
      <c r="V2630" s="123"/>
      <c r="W2630" s="123"/>
      <c r="X2630" s="123"/>
      <c r="Y2630" s="125"/>
      <c r="Z2630" s="125"/>
      <c r="AA2630" s="123"/>
      <c r="AB2630" s="123"/>
      <c r="AC2630" s="123"/>
      <c r="AD2630" s="123"/>
      <c r="AE2630" s="123"/>
      <c r="AF2630" s="123"/>
      <c r="AG2630" s="123"/>
      <c r="AH2630" s="123"/>
      <c r="AI2630" s="123"/>
      <c r="AJ2630" s="123"/>
      <c r="AK2630" s="123"/>
      <c r="AL2630" s="123"/>
      <c r="AM2630" s="123"/>
      <c r="AN2630" s="123"/>
      <c r="AO2630" s="123"/>
      <c r="AP2630" s="167"/>
    </row>
    <row r="2631" spans="16:42">
      <c r="P2631" s="123"/>
      <c r="Q2631" s="124"/>
      <c r="R2631" s="123"/>
      <c r="S2631" s="123"/>
      <c r="T2631" s="123"/>
      <c r="U2631" s="123"/>
      <c r="V2631" s="123"/>
      <c r="W2631" s="123"/>
      <c r="X2631" s="123"/>
      <c r="Y2631" s="125"/>
      <c r="Z2631" s="125"/>
      <c r="AA2631" s="123"/>
      <c r="AB2631" s="123"/>
      <c r="AC2631" s="123"/>
      <c r="AD2631" s="123"/>
      <c r="AE2631" s="123"/>
      <c r="AF2631" s="123"/>
      <c r="AG2631" s="123"/>
      <c r="AH2631" s="123"/>
      <c r="AI2631" s="123"/>
      <c r="AJ2631" s="123"/>
      <c r="AK2631" s="123"/>
      <c r="AL2631" s="123"/>
      <c r="AM2631" s="123"/>
      <c r="AN2631" s="123"/>
      <c r="AO2631" s="123"/>
      <c r="AP2631" s="167"/>
    </row>
    <row r="2632" spans="16:42">
      <c r="P2632" s="123"/>
      <c r="Q2632" s="124"/>
      <c r="R2632" s="123"/>
      <c r="S2632" s="123"/>
      <c r="T2632" s="123"/>
      <c r="U2632" s="123"/>
      <c r="V2632" s="123"/>
      <c r="W2632" s="123"/>
      <c r="X2632" s="123"/>
      <c r="Y2632" s="125"/>
      <c r="Z2632" s="125"/>
      <c r="AA2632" s="123"/>
      <c r="AB2632" s="123"/>
      <c r="AC2632" s="123"/>
      <c r="AD2632" s="123"/>
      <c r="AE2632" s="123"/>
      <c r="AF2632" s="123"/>
      <c r="AG2632" s="123"/>
      <c r="AH2632" s="123"/>
      <c r="AI2632" s="123"/>
      <c r="AJ2632" s="123"/>
      <c r="AK2632" s="123"/>
      <c r="AL2632" s="123"/>
      <c r="AM2632" s="123"/>
      <c r="AN2632" s="123"/>
      <c r="AO2632" s="123"/>
      <c r="AP2632" s="167"/>
    </row>
    <row r="2633" spans="16:42">
      <c r="P2633" s="123"/>
      <c r="Q2633" s="124"/>
      <c r="R2633" s="123"/>
      <c r="S2633" s="123"/>
      <c r="T2633" s="123"/>
      <c r="U2633" s="123"/>
      <c r="V2633" s="123"/>
      <c r="W2633" s="123"/>
      <c r="X2633" s="123"/>
      <c r="Y2633" s="125"/>
      <c r="Z2633" s="125"/>
      <c r="AA2633" s="123"/>
      <c r="AB2633" s="123"/>
      <c r="AC2633" s="123"/>
      <c r="AD2633" s="123"/>
      <c r="AE2633" s="123"/>
      <c r="AF2633" s="123"/>
      <c r="AG2633" s="123"/>
      <c r="AH2633" s="123"/>
      <c r="AI2633" s="123"/>
      <c r="AJ2633" s="123"/>
      <c r="AK2633" s="123"/>
      <c r="AL2633" s="123"/>
      <c r="AM2633" s="123"/>
      <c r="AN2633" s="123"/>
      <c r="AO2633" s="123"/>
      <c r="AP2633" s="167"/>
    </row>
    <row r="2634" spans="16:42">
      <c r="P2634" s="123"/>
      <c r="Q2634" s="124"/>
      <c r="R2634" s="123"/>
      <c r="S2634" s="123"/>
      <c r="T2634" s="123"/>
      <c r="U2634" s="123"/>
      <c r="V2634" s="123"/>
      <c r="W2634" s="123"/>
      <c r="X2634" s="123"/>
      <c r="Y2634" s="125"/>
      <c r="Z2634" s="125"/>
      <c r="AA2634" s="123"/>
      <c r="AB2634" s="123"/>
      <c r="AC2634" s="123"/>
      <c r="AD2634" s="123"/>
      <c r="AE2634" s="123"/>
      <c r="AF2634" s="123"/>
      <c r="AG2634" s="123"/>
      <c r="AH2634" s="123"/>
      <c r="AI2634" s="123"/>
      <c r="AJ2634" s="123"/>
      <c r="AK2634" s="123"/>
      <c r="AL2634" s="123"/>
      <c r="AM2634" s="123"/>
      <c r="AN2634" s="123"/>
      <c r="AO2634" s="123"/>
      <c r="AP2634" s="167"/>
    </row>
    <row r="2635" spans="16:42">
      <c r="P2635" s="123"/>
      <c r="Q2635" s="124"/>
      <c r="R2635" s="123"/>
      <c r="S2635" s="123"/>
      <c r="T2635" s="123"/>
      <c r="U2635" s="123"/>
      <c r="V2635" s="123"/>
      <c r="W2635" s="123"/>
      <c r="X2635" s="123"/>
      <c r="Y2635" s="125"/>
      <c r="Z2635" s="125"/>
      <c r="AA2635" s="123"/>
      <c r="AB2635" s="123"/>
      <c r="AC2635" s="123"/>
      <c r="AD2635" s="123"/>
      <c r="AE2635" s="123"/>
      <c r="AF2635" s="123"/>
      <c r="AG2635" s="123"/>
      <c r="AH2635" s="123"/>
      <c r="AI2635" s="123"/>
      <c r="AJ2635" s="123"/>
      <c r="AK2635" s="123"/>
      <c r="AL2635" s="123"/>
      <c r="AM2635" s="123"/>
      <c r="AN2635" s="123"/>
      <c r="AO2635" s="123"/>
      <c r="AP2635" s="167"/>
    </row>
    <row r="2636" spans="16:42">
      <c r="P2636" s="123"/>
      <c r="Q2636" s="124"/>
      <c r="R2636" s="123"/>
      <c r="S2636" s="123"/>
      <c r="T2636" s="123"/>
      <c r="U2636" s="123"/>
      <c r="V2636" s="123"/>
      <c r="W2636" s="123"/>
      <c r="X2636" s="123"/>
      <c r="Y2636" s="125"/>
      <c r="Z2636" s="125"/>
      <c r="AA2636" s="123"/>
      <c r="AB2636" s="123"/>
      <c r="AC2636" s="123"/>
      <c r="AD2636" s="123"/>
      <c r="AE2636" s="123"/>
      <c r="AF2636" s="123"/>
      <c r="AG2636" s="123"/>
      <c r="AH2636" s="123"/>
      <c r="AI2636" s="123"/>
      <c r="AJ2636" s="123"/>
      <c r="AK2636" s="123"/>
      <c r="AL2636" s="123"/>
      <c r="AM2636" s="123"/>
      <c r="AN2636" s="123"/>
      <c r="AO2636" s="123"/>
      <c r="AP2636" s="167"/>
    </row>
    <row r="2637" spans="16:42">
      <c r="P2637" s="123"/>
      <c r="Q2637" s="124"/>
      <c r="R2637" s="123"/>
      <c r="S2637" s="123"/>
      <c r="T2637" s="123"/>
      <c r="U2637" s="123"/>
      <c r="V2637" s="123"/>
      <c r="W2637" s="123"/>
      <c r="X2637" s="123"/>
      <c r="Y2637" s="125"/>
      <c r="Z2637" s="125"/>
      <c r="AA2637" s="123"/>
      <c r="AB2637" s="123"/>
      <c r="AC2637" s="123"/>
      <c r="AD2637" s="123"/>
      <c r="AE2637" s="123"/>
      <c r="AF2637" s="123"/>
      <c r="AG2637" s="123"/>
      <c r="AH2637" s="123"/>
      <c r="AI2637" s="123"/>
      <c r="AJ2637" s="123"/>
      <c r="AK2637" s="123"/>
      <c r="AL2637" s="123"/>
      <c r="AM2637" s="123"/>
      <c r="AN2637" s="123"/>
      <c r="AO2637" s="123"/>
      <c r="AP2637" s="167"/>
    </row>
    <row r="2638" spans="16:42">
      <c r="P2638" s="123"/>
      <c r="Q2638" s="124"/>
      <c r="R2638" s="123"/>
      <c r="S2638" s="123"/>
      <c r="T2638" s="123"/>
      <c r="U2638" s="123"/>
      <c r="V2638" s="123"/>
      <c r="W2638" s="123"/>
      <c r="X2638" s="123"/>
      <c r="Y2638" s="125"/>
      <c r="Z2638" s="125"/>
      <c r="AA2638" s="123"/>
      <c r="AB2638" s="123"/>
      <c r="AC2638" s="123"/>
      <c r="AD2638" s="123"/>
      <c r="AE2638" s="123"/>
      <c r="AF2638" s="123"/>
      <c r="AG2638" s="123"/>
      <c r="AH2638" s="123"/>
      <c r="AI2638" s="123"/>
      <c r="AJ2638" s="123"/>
      <c r="AK2638" s="123"/>
      <c r="AL2638" s="123"/>
      <c r="AM2638" s="123"/>
      <c r="AN2638" s="123"/>
      <c r="AO2638" s="123"/>
      <c r="AP2638" s="167"/>
    </row>
    <row r="2639" spans="16:42">
      <c r="P2639" s="123"/>
      <c r="Q2639" s="124"/>
      <c r="R2639" s="123"/>
      <c r="S2639" s="123"/>
      <c r="T2639" s="123"/>
      <c r="U2639" s="123"/>
      <c r="V2639" s="123"/>
      <c r="W2639" s="123"/>
      <c r="X2639" s="123"/>
      <c r="Y2639" s="125"/>
      <c r="Z2639" s="125"/>
      <c r="AA2639" s="123"/>
      <c r="AB2639" s="123"/>
      <c r="AC2639" s="123"/>
      <c r="AD2639" s="123"/>
      <c r="AE2639" s="123"/>
      <c r="AF2639" s="123"/>
      <c r="AG2639" s="123"/>
      <c r="AH2639" s="123"/>
      <c r="AI2639" s="123"/>
      <c r="AJ2639" s="123"/>
      <c r="AK2639" s="123"/>
      <c r="AL2639" s="123"/>
      <c r="AM2639" s="123"/>
      <c r="AN2639" s="123"/>
      <c r="AO2639" s="123"/>
      <c r="AP2639" s="167"/>
    </row>
    <row r="2640" spans="16:42">
      <c r="P2640" s="123"/>
      <c r="Q2640" s="124"/>
      <c r="R2640" s="123"/>
      <c r="S2640" s="123"/>
      <c r="T2640" s="123"/>
      <c r="U2640" s="123"/>
      <c r="V2640" s="123"/>
      <c r="W2640" s="123"/>
      <c r="X2640" s="123"/>
      <c r="Y2640" s="125"/>
      <c r="Z2640" s="125"/>
      <c r="AA2640" s="123"/>
      <c r="AB2640" s="123"/>
      <c r="AC2640" s="123"/>
      <c r="AD2640" s="123"/>
      <c r="AE2640" s="123"/>
      <c r="AF2640" s="123"/>
      <c r="AG2640" s="123"/>
      <c r="AH2640" s="123"/>
      <c r="AI2640" s="123"/>
      <c r="AJ2640" s="123"/>
      <c r="AK2640" s="123"/>
      <c r="AL2640" s="123"/>
      <c r="AM2640" s="123"/>
      <c r="AN2640" s="123"/>
      <c r="AO2640" s="123"/>
      <c r="AP2640" s="167"/>
    </row>
    <row r="2641" spans="16:42">
      <c r="P2641" s="123"/>
      <c r="Q2641" s="124"/>
      <c r="R2641" s="123"/>
      <c r="S2641" s="123"/>
      <c r="T2641" s="123"/>
      <c r="U2641" s="123"/>
      <c r="V2641" s="123"/>
      <c r="W2641" s="123"/>
      <c r="X2641" s="123"/>
      <c r="Y2641" s="125"/>
      <c r="Z2641" s="125"/>
      <c r="AA2641" s="123"/>
      <c r="AB2641" s="123"/>
      <c r="AC2641" s="123"/>
      <c r="AD2641" s="123"/>
      <c r="AE2641" s="123"/>
      <c r="AF2641" s="123"/>
      <c r="AG2641" s="123"/>
      <c r="AH2641" s="123"/>
      <c r="AI2641" s="123"/>
      <c r="AJ2641" s="123"/>
      <c r="AK2641" s="123"/>
      <c r="AL2641" s="123"/>
      <c r="AM2641" s="123"/>
      <c r="AN2641" s="123"/>
      <c r="AO2641" s="123"/>
      <c r="AP2641" s="167"/>
    </row>
    <row r="2642" spans="16:42">
      <c r="P2642" s="123"/>
      <c r="Q2642" s="124"/>
      <c r="R2642" s="123"/>
      <c r="S2642" s="123"/>
      <c r="T2642" s="123"/>
      <c r="U2642" s="123"/>
      <c r="V2642" s="123"/>
      <c r="W2642" s="123"/>
      <c r="X2642" s="123"/>
      <c r="Y2642" s="125"/>
      <c r="Z2642" s="125"/>
      <c r="AA2642" s="123"/>
      <c r="AB2642" s="123"/>
      <c r="AC2642" s="123"/>
      <c r="AD2642" s="123"/>
      <c r="AE2642" s="123"/>
      <c r="AF2642" s="123"/>
      <c r="AG2642" s="123"/>
      <c r="AH2642" s="123"/>
      <c r="AI2642" s="123"/>
      <c r="AJ2642" s="123"/>
      <c r="AK2642" s="123"/>
      <c r="AL2642" s="123"/>
      <c r="AM2642" s="123"/>
      <c r="AN2642" s="123"/>
      <c r="AO2642" s="123"/>
      <c r="AP2642" s="167"/>
    </row>
    <row r="2643" spans="16:42">
      <c r="P2643" s="123"/>
      <c r="Q2643" s="124"/>
      <c r="R2643" s="123"/>
      <c r="S2643" s="123"/>
      <c r="T2643" s="123"/>
      <c r="U2643" s="123"/>
      <c r="V2643" s="123"/>
      <c r="W2643" s="123"/>
      <c r="X2643" s="123"/>
      <c r="Y2643" s="125"/>
      <c r="Z2643" s="125"/>
      <c r="AA2643" s="123"/>
      <c r="AB2643" s="123"/>
      <c r="AC2643" s="123"/>
      <c r="AD2643" s="123"/>
      <c r="AE2643" s="123"/>
      <c r="AF2643" s="123"/>
      <c r="AG2643" s="123"/>
      <c r="AH2643" s="123"/>
      <c r="AI2643" s="123"/>
      <c r="AJ2643" s="123"/>
      <c r="AK2643" s="123"/>
      <c r="AL2643" s="123"/>
      <c r="AM2643" s="123"/>
      <c r="AN2643" s="123"/>
      <c r="AO2643" s="123"/>
      <c r="AP2643" s="167"/>
    </row>
    <row r="2644" spans="16:42">
      <c r="P2644" s="123"/>
      <c r="Q2644" s="124"/>
      <c r="R2644" s="123"/>
      <c r="S2644" s="123"/>
      <c r="T2644" s="123"/>
      <c r="U2644" s="123"/>
      <c r="V2644" s="123"/>
      <c r="W2644" s="123"/>
      <c r="X2644" s="123"/>
      <c r="Y2644" s="125"/>
      <c r="Z2644" s="125"/>
      <c r="AA2644" s="123"/>
      <c r="AB2644" s="123"/>
      <c r="AC2644" s="123"/>
      <c r="AD2644" s="123"/>
      <c r="AE2644" s="123"/>
      <c r="AF2644" s="123"/>
      <c r="AG2644" s="123"/>
      <c r="AH2644" s="123"/>
      <c r="AI2644" s="123"/>
      <c r="AJ2644" s="123"/>
      <c r="AK2644" s="123"/>
      <c r="AL2644" s="123"/>
      <c r="AM2644" s="123"/>
      <c r="AN2644" s="123"/>
      <c r="AO2644" s="123"/>
      <c r="AP2644" s="167"/>
    </row>
    <row r="2645" spans="16:42">
      <c r="P2645" s="123"/>
      <c r="Q2645" s="124"/>
      <c r="R2645" s="123"/>
      <c r="S2645" s="123"/>
      <c r="T2645" s="123"/>
      <c r="U2645" s="123"/>
      <c r="V2645" s="123"/>
      <c r="W2645" s="123"/>
      <c r="X2645" s="123"/>
      <c r="Y2645" s="125"/>
      <c r="Z2645" s="125"/>
      <c r="AA2645" s="123"/>
      <c r="AB2645" s="123"/>
      <c r="AC2645" s="123"/>
      <c r="AD2645" s="123"/>
      <c r="AE2645" s="123"/>
      <c r="AF2645" s="123"/>
      <c r="AG2645" s="123"/>
      <c r="AH2645" s="123"/>
      <c r="AI2645" s="123"/>
      <c r="AJ2645" s="123"/>
      <c r="AK2645" s="123"/>
      <c r="AL2645" s="123"/>
      <c r="AM2645" s="123"/>
      <c r="AN2645" s="123"/>
      <c r="AO2645" s="123"/>
      <c r="AP2645" s="167"/>
    </row>
    <row r="2646" spans="16:42">
      <c r="P2646" s="123"/>
      <c r="Q2646" s="124"/>
      <c r="R2646" s="123"/>
      <c r="S2646" s="123"/>
      <c r="T2646" s="123"/>
      <c r="U2646" s="123"/>
      <c r="V2646" s="123"/>
      <c r="W2646" s="123"/>
      <c r="X2646" s="123"/>
      <c r="Y2646" s="125"/>
      <c r="Z2646" s="125"/>
      <c r="AA2646" s="123"/>
      <c r="AB2646" s="123"/>
      <c r="AC2646" s="123"/>
      <c r="AD2646" s="123"/>
      <c r="AE2646" s="123"/>
      <c r="AF2646" s="123"/>
      <c r="AG2646" s="123"/>
      <c r="AH2646" s="123"/>
      <c r="AI2646" s="123"/>
      <c r="AJ2646" s="123"/>
      <c r="AK2646" s="123"/>
      <c r="AL2646" s="123"/>
      <c r="AM2646" s="123"/>
      <c r="AN2646" s="123"/>
      <c r="AO2646" s="123"/>
      <c r="AP2646" s="167"/>
    </row>
    <row r="2647" spans="16:42">
      <c r="P2647" s="123"/>
      <c r="Q2647" s="124"/>
      <c r="R2647" s="123"/>
      <c r="S2647" s="123"/>
      <c r="T2647" s="123"/>
      <c r="U2647" s="123"/>
      <c r="V2647" s="123"/>
      <c r="W2647" s="123"/>
      <c r="X2647" s="123"/>
      <c r="Y2647" s="125"/>
      <c r="Z2647" s="125"/>
      <c r="AA2647" s="123"/>
      <c r="AB2647" s="123"/>
      <c r="AC2647" s="123"/>
      <c r="AD2647" s="123"/>
      <c r="AE2647" s="123"/>
      <c r="AF2647" s="123"/>
      <c r="AG2647" s="123"/>
      <c r="AH2647" s="123"/>
      <c r="AI2647" s="123"/>
      <c r="AJ2647" s="123"/>
      <c r="AK2647" s="123"/>
      <c r="AL2647" s="123"/>
      <c r="AM2647" s="123"/>
      <c r="AN2647" s="123"/>
      <c r="AO2647" s="123"/>
      <c r="AP2647" s="167"/>
    </row>
    <row r="2648" spans="16:42">
      <c r="P2648" s="123"/>
      <c r="Q2648" s="124"/>
      <c r="R2648" s="123"/>
      <c r="S2648" s="123"/>
      <c r="T2648" s="123"/>
      <c r="U2648" s="123"/>
      <c r="V2648" s="123"/>
      <c r="W2648" s="123"/>
      <c r="X2648" s="123"/>
      <c r="Y2648" s="125"/>
      <c r="Z2648" s="125"/>
      <c r="AA2648" s="123"/>
      <c r="AB2648" s="123"/>
      <c r="AC2648" s="123"/>
      <c r="AD2648" s="123"/>
      <c r="AE2648" s="123"/>
      <c r="AF2648" s="123"/>
      <c r="AG2648" s="123"/>
      <c r="AH2648" s="123"/>
      <c r="AI2648" s="123"/>
      <c r="AJ2648" s="123"/>
      <c r="AK2648" s="123"/>
      <c r="AL2648" s="123"/>
      <c r="AM2648" s="123"/>
      <c r="AN2648" s="123"/>
      <c r="AO2648" s="123"/>
      <c r="AP2648" s="167"/>
    </row>
    <row r="2649" spans="16:42">
      <c r="P2649" s="123"/>
      <c r="Q2649" s="124"/>
      <c r="R2649" s="123"/>
      <c r="S2649" s="123"/>
      <c r="T2649" s="123"/>
      <c r="U2649" s="123"/>
      <c r="V2649" s="123"/>
      <c r="W2649" s="123"/>
      <c r="X2649" s="123"/>
      <c r="Y2649" s="125"/>
      <c r="Z2649" s="125"/>
      <c r="AA2649" s="123"/>
      <c r="AB2649" s="123"/>
      <c r="AC2649" s="123"/>
      <c r="AD2649" s="123"/>
      <c r="AE2649" s="123"/>
      <c r="AF2649" s="123"/>
      <c r="AG2649" s="123"/>
      <c r="AH2649" s="123"/>
      <c r="AI2649" s="123"/>
      <c r="AJ2649" s="123"/>
      <c r="AK2649" s="123"/>
      <c r="AL2649" s="123"/>
      <c r="AM2649" s="123"/>
      <c r="AN2649" s="123"/>
      <c r="AO2649" s="123"/>
      <c r="AP2649" s="167"/>
    </row>
    <row r="2650" spans="16:42">
      <c r="P2650" s="123"/>
      <c r="Q2650" s="124"/>
      <c r="R2650" s="123"/>
      <c r="S2650" s="123"/>
      <c r="T2650" s="123"/>
      <c r="U2650" s="123"/>
      <c r="V2650" s="123"/>
      <c r="W2650" s="123"/>
      <c r="X2650" s="123"/>
      <c r="Y2650" s="125"/>
      <c r="Z2650" s="125"/>
      <c r="AA2650" s="123"/>
      <c r="AB2650" s="123"/>
      <c r="AC2650" s="123"/>
      <c r="AD2650" s="123"/>
      <c r="AE2650" s="123"/>
      <c r="AF2650" s="123"/>
      <c r="AG2650" s="123"/>
      <c r="AH2650" s="123"/>
      <c r="AI2650" s="123"/>
      <c r="AJ2650" s="123"/>
      <c r="AK2650" s="123"/>
      <c r="AL2650" s="123"/>
      <c r="AM2650" s="123"/>
      <c r="AN2650" s="123"/>
      <c r="AO2650" s="123"/>
      <c r="AP2650" s="167"/>
    </row>
    <row r="2651" spans="16:42">
      <c r="P2651" s="123"/>
      <c r="Q2651" s="124"/>
      <c r="R2651" s="123"/>
      <c r="S2651" s="123"/>
      <c r="T2651" s="123"/>
      <c r="U2651" s="123"/>
      <c r="V2651" s="123"/>
      <c r="W2651" s="123"/>
      <c r="X2651" s="123"/>
      <c r="Y2651" s="125"/>
      <c r="Z2651" s="125"/>
      <c r="AA2651" s="123"/>
      <c r="AB2651" s="123"/>
      <c r="AC2651" s="123"/>
      <c r="AD2651" s="123"/>
      <c r="AE2651" s="123"/>
      <c r="AF2651" s="123"/>
      <c r="AG2651" s="123"/>
      <c r="AH2651" s="123"/>
      <c r="AI2651" s="123"/>
      <c r="AJ2651" s="123"/>
      <c r="AK2651" s="123"/>
      <c r="AL2651" s="123"/>
      <c r="AM2651" s="123"/>
      <c r="AN2651" s="123"/>
      <c r="AO2651" s="123"/>
      <c r="AP2651" s="167"/>
    </row>
    <row r="2652" spans="16:42">
      <c r="P2652" s="123"/>
      <c r="Q2652" s="124"/>
      <c r="R2652" s="123"/>
      <c r="S2652" s="123"/>
      <c r="T2652" s="123"/>
      <c r="U2652" s="123"/>
      <c r="V2652" s="123"/>
      <c r="W2652" s="123"/>
      <c r="X2652" s="123"/>
      <c r="Y2652" s="125"/>
      <c r="Z2652" s="125"/>
      <c r="AA2652" s="123"/>
      <c r="AB2652" s="123"/>
      <c r="AC2652" s="123"/>
      <c r="AD2652" s="123"/>
      <c r="AE2652" s="123"/>
      <c r="AF2652" s="123"/>
      <c r="AG2652" s="123"/>
      <c r="AH2652" s="123"/>
      <c r="AI2652" s="123"/>
      <c r="AJ2652" s="123"/>
      <c r="AK2652" s="123"/>
      <c r="AL2652" s="123"/>
      <c r="AM2652" s="123"/>
      <c r="AN2652" s="123"/>
      <c r="AO2652" s="123"/>
      <c r="AP2652" s="167"/>
    </row>
    <row r="2653" spans="16:42">
      <c r="P2653" s="123"/>
      <c r="Q2653" s="124"/>
      <c r="R2653" s="123"/>
      <c r="S2653" s="123"/>
      <c r="T2653" s="123"/>
      <c r="U2653" s="123"/>
      <c r="V2653" s="123"/>
      <c r="W2653" s="123"/>
      <c r="X2653" s="123"/>
      <c r="Y2653" s="125"/>
      <c r="Z2653" s="125"/>
      <c r="AA2653" s="123"/>
      <c r="AB2653" s="123"/>
      <c r="AC2653" s="123"/>
      <c r="AD2653" s="123"/>
      <c r="AE2653" s="123"/>
      <c r="AF2653" s="123"/>
      <c r="AG2653" s="123"/>
      <c r="AH2653" s="123"/>
      <c r="AI2653" s="123"/>
      <c r="AJ2653" s="123"/>
      <c r="AK2653" s="123"/>
      <c r="AL2653" s="123"/>
      <c r="AM2653" s="123"/>
      <c r="AN2653" s="123"/>
      <c r="AO2653" s="123"/>
      <c r="AP2653" s="167"/>
    </row>
    <row r="2654" spans="16:42">
      <c r="P2654" s="123"/>
      <c r="Q2654" s="124"/>
      <c r="R2654" s="123"/>
      <c r="S2654" s="123"/>
      <c r="T2654" s="123"/>
      <c r="U2654" s="123"/>
      <c r="V2654" s="123"/>
      <c r="W2654" s="123"/>
      <c r="X2654" s="123"/>
      <c r="Y2654" s="125"/>
      <c r="Z2654" s="125"/>
      <c r="AA2654" s="123"/>
      <c r="AB2654" s="123"/>
      <c r="AC2654" s="123"/>
      <c r="AD2654" s="123"/>
      <c r="AE2654" s="123"/>
      <c r="AF2654" s="123"/>
      <c r="AG2654" s="123"/>
      <c r="AH2654" s="123"/>
      <c r="AI2654" s="123"/>
      <c r="AJ2654" s="123"/>
      <c r="AK2654" s="123"/>
      <c r="AL2654" s="123"/>
      <c r="AM2654" s="123"/>
      <c r="AN2654" s="123"/>
      <c r="AO2654" s="123"/>
      <c r="AP2654" s="167"/>
    </row>
    <row r="2655" spans="16:42">
      <c r="P2655" s="123"/>
      <c r="Q2655" s="124"/>
      <c r="R2655" s="123"/>
      <c r="S2655" s="123"/>
      <c r="T2655" s="123"/>
      <c r="U2655" s="123"/>
      <c r="V2655" s="123"/>
      <c r="W2655" s="123"/>
      <c r="X2655" s="123"/>
      <c r="Y2655" s="125"/>
      <c r="Z2655" s="125"/>
      <c r="AA2655" s="123"/>
      <c r="AB2655" s="123"/>
      <c r="AC2655" s="123"/>
      <c r="AD2655" s="123"/>
      <c r="AE2655" s="123"/>
      <c r="AF2655" s="123"/>
      <c r="AG2655" s="123"/>
      <c r="AH2655" s="123"/>
      <c r="AI2655" s="123"/>
      <c r="AJ2655" s="123"/>
      <c r="AK2655" s="123"/>
      <c r="AL2655" s="123"/>
      <c r="AM2655" s="123"/>
      <c r="AN2655" s="123"/>
      <c r="AO2655" s="123"/>
      <c r="AP2655" s="167"/>
    </row>
    <row r="2656" spans="16:42">
      <c r="P2656" s="123"/>
      <c r="Q2656" s="124"/>
      <c r="R2656" s="123"/>
      <c r="S2656" s="123"/>
      <c r="T2656" s="123"/>
      <c r="U2656" s="123"/>
      <c r="V2656" s="123"/>
      <c r="W2656" s="123"/>
      <c r="X2656" s="123"/>
      <c r="Y2656" s="125"/>
      <c r="Z2656" s="125"/>
      <c r="AA2656" s="123"/>
      <c r="AB2656" s="123"/>
      <c r="AC2656" s="123"/>
      <c r="AD2656" s="123"/>
      <c r="AE2656" s="123"/>
      <c r="AF2656" s="123"/>
      <c r="AG2656" s="123"/>
      <c r="AH2656" s="123"/>
      <c r="AI2656" s="123"/>
      <c r="AJ2656" s="123"/>
      <c r="AK2656" s="123"/>
      <c r="AL2656" s="123"/>
      <c r="AM2656" s="123"/>
      <c r="AN2656" s="123"/>
      <c r="AO2656" s="123"/>
      <c r="AP2656" s="167"/>
    </row>
    <row r="2657" spans="16:42">
      <c r="P2657" s="123"/>
      <c r="Q2657" s="124"/>
      <c r="R2657" s="123"/>
      <c r="S2657" s="123"/>
      <c r="T2657" s="123"/>
      <c r="U2657" s="123"/>
      <c r="V2657" s="123"/>
      <c r="W2657" s="123"/>
      <c r="X2657" s="123"/>
      <c r="Y2657" s="125"/>
      <c r="Z2657" s="125"/>
      <c r="AA2657" s="123"/>
      <c r="AB2657" s="123"/>
      <c r="AC2657" s="123"/>
      <c r="AD2657" s="123"/>
      <c r="AE2657" s="123"/>
      <c r="AF2657" s="123"/>
      <c r="AG2657" s="123"/>
      <c r="AH2657" s="123"/>
      <c r="AI2657" s="123"/>
      <c r="AJ2657" s="123"/>
      <c r="AK2657" s="123"/>
      <c r="AL2657" s="123"/>
      <c r="AM2657" s="123"/>
      <c r="AN2657" s="123"/>
      <c r="AO2657" s="123"/>
      <c r="AP2657" s="167"/>
    </row>
    <row r="2658" spans="16:42">
      <c r="P2658" s="123"/>
      <c r="Q2658" s="124"/>
      <c r="R2658" s="123"/>
      <c r="S2658" s="123"/>
      <c r="T2658" s="123"/>
      <c r="U2658" s="123"/>
      <c r="V2658" s="123"/>
      <c r="W2658" s="123"/>
      <c r="X2658" s="123"/>
      <c r="Y2658" s="125"/>
      <c r="Z2658" s="125"/>
      <c r="AA2658" s="123"/>
      <c r="AB2658" s="123"/>
      <c r="AC2658" s="123"/>
      <c r="AD2658" s="123"/>
      <c r="AE2658" s="123"/>
      <c r="AF2658" s="123"/>
      <c r="AG2658" s="123"/>
      <c r="AH2658" s="123"/>
      <c r="AI2658" s="123"/>
      <c r="AJ2658" s="123"/>
      <c r="AK2658" s="123"/>
      <c r="AL2658" s="123"/>
      <c r="AM2658" s="123"/>
      <c r="AN2658" s="123"/>
      <c r="AO2658" s="123"/>
      <c r="AP2658" s="167"/>
    </row>
    <row r="2659" spans="16:42">
      <c r="P2659" s="123"/>
      <c r="Q2659" s="124"/>
      <c r="R2659" s="123"/>
      <c r="S2659" s="123"/>
      <c r="T2659" s="123"/>
      <c r="U2659" s="123"/>
      <c r="V2659" s="123"/>
      <c r="W2659" s="123"/>
      <c r="X2659" s="123"/>
      <c r="Y2659" s="125"/>
      <c r="Z2659" s="125"/>
      <c r="AA2659" s="123"/>
      <c r="AB2659" s="123"/>
      <c r="AC2659" s="123"/>
      <c r="AD2659" s="123"/>
      <c r="AE2659" s="123"/>
      <c r="AF2659" s="123"/>
      <c r="AG2659" s="123"/>
      <c r="AH2659" s="123"/>
      <c r="AI2659" s="123"/>
      <c r="AJ2659" s="123"/>
      <c r="AK2659" s="123"/>
      <c r="AL2659" s="123"/>
      <c r="AM2659" s="123"/>
      <c r="AN2659" s="123"/>
      <c r="AO2659" s="123"/>
      <c r="AP2659" s="167"/>
    </row>
    <row r="2660" spans="16:42">
      <c r="P2660" s="123"/>
      <c r="Q2660" s="124"/>
      <c r="R2660" s="123"/>
      <c r="S2660" s="123"/>
      <c r="T2660" s="123"/>
      <c r="U2660" s="123"/>
      <c r="V2660" s="123"/>
      <c r="W2660" s="123"/>
      <c r="X2660" s="123"/>
      <c r="Y2660" s="125"/>
      <c r="Z2660" s="125"/>
      <c r="AA2660" s="123"/>
      <c r="AB2660" s="123"/>
      <c r="AC2660" s="123"/>
      <c r="AD2660" s="123"/>
      <c r="AE2660" s="123"/>
      <c r="AF2660" s="123"/>
      <c r="AG2660" s="123"/>
      <c r="AH2660" s="123"/>
      <c r="AI2660" s="123"/>
      <c r="AJ2660" s="123"/>
      <c r="AK2660" s="123"/>
      <c r="AL2660" s="123"/>
      <c r="AM2660" s="123"/>
      <c r="AN2660" s="123"/>
      <c r="AO2660" s="123"/>
      <c r="AP2660" s="167"/>
    </row>
    <row r="2661" spans="16:42">
      <c r="P2661" s="123"/>
      <c r="Q2661" s="124"/>
      <c r="R2661" s="123"/>
      <c r="S2661" s="123"/>
      <c r="T2661" s="123"/>
      <c r="U2661" s="123"/>
      <c r="V2661" s="123"/>
      <c r="W2661" s="123"/>
      <c r="X2661" s="123"/>
      <c r="Y2661" s="125"/>
      <c r="Z2661" s="125"/>
      <c r="AA2661" s="123"/>
      <c r="AB2661" s="123"/>
      <c r="AC2661" s="123"/>
      <c r="AD2661" s="123"/>
      <c r="AE2661" s="123"/>
      <c r="AF2661" s="123"/>
      <c r="AG2661" s="123"/>
      <c r="AH2661" s="123"/>
      <c r="AI2661" s="123"/>
      <c r="AJ2661" s="123"/>
      <c r="AK2661" s="123"/>
      <c r="AL2661" s="123"/>
      <c r="AM2661" s="123"/>
      <c r="AN2661" s="123"/>
      <c r="AO2661" s="123"/>
      <c r="AP2661" s="167"/>
    </row>
    <row r="2662" spans="16:42">
      <c r="P2662" s="123"/>
      <c r="Q2662" s="124"/>
      <c r="R2662" s="123"/>
      <c r="S2662" s="123"/>
      <c r="T2662" s="123"/>
      <c r="U2662" s="123"/>
      <c r="V2662" s="123"/>
      <c r="W2662" s="123"/>
      <c r="X2662" s="123"/>
      <c r="Y2662" s="125"/>
      <c r="Z2662" s="125"/>
      <c r="AA2662" s="123"/>
      <c r="AB2662" s="123"/>
      <c r="AC2662" s="123"/>
      <c r="AD2662" s="123"/>
      <c r="AE2662" s="123"/>
      <c r="AF2662" s="123"/>
      <c r="AG2662" s="123"/>
      <c r="AH2662" s="123"/>
      <c r="AI2662" s="123"/>
      <c r="AJ2662" s="123"/>
      <c r="AK2662" s="123"/>
      <c r="AL2662" s="123"/>
      <c r="AM2662" s="123"/>
      <c r="AN2662" s="123"/>
      <c r="AO2662" s="123"/>
      <c r="AP2662" s="167"/>
    </row>
    <row r="2663" spans="16:42">
      <c r="P2663" s="123"/>
      <c r="Q2663" s="124"/>
      <c r="R2663" s="123"/>
      <c r="S2663" s="123"/>
      <c r="T2663" s="123"/>
      <c r="U2663" s="123"/>
      <c r="V2663" s="123"/>
      <c r="W2663" s="123"/>
      <c r="X2663" s="123"/>
      <c r="Y2663" s="125"/>
      <c r="Z2663" s="125"/>
      <c r="AA2663" s="123"/>
      <c r="AB2663" s="123"/>
      <c r="AC2663" s="123"/>
      <c r="AD2663" s="123"/>
      <c r="AE2663" s="123"/>
      <c r="AF2663" s="123"/>
      <c r="AG2663" s="123"/>
      <c r="AH2663" s="123"/>
      <c r="AI2663" s="123"/>
      <c r="AJ2663" s="123"/>
      <c r="AK2663" s="123"/>
      <c r="AL2663" s="123"/>
      <c r="AM2663" s="123"/>
      <c r="AN2663" s="123"/>
      <c r="AO2663" s="123"/>
      <c r="AP2663" s="167"/>
    </row>
    <row r="2664" spans="16:42">
      <c r="P2664" s="123"/>
      <c r="Q2664" s="124"/>
      <c r="R2664" s="123"/>
      <c r="S2664" s="123"/>
      <c r="T2664" s="123"/>
      <c r="U2664" s="123"/>
      <c r="V2664" s="123"/>
      <c r="W2664" s="123"/>
      <c r="X2664" s="123"/>
      <c r="Y2664" s="125"/>
      <c r="Z2664" s="125"/>
      <c r="AA2664" s="123"/>
      <c r="AB2664" s="123"/>
      <c r="AC2664" s="123"/>
      <c r="AD2664" s="123"/>
      <c r="AE2664" s="123"/>
      <c r="AF2664" s="123"/>
      <c r="AG2664" s="123"/>
      <c r="AH2664" s="123"/>
      <c r="AI2664" s="123"/>
      <c r="AJ2664" s="123"/>
      <c r="AK2664" s="123"/>
      <c r="AL2664" s="123"/>
      <c r="AM2664" s="123"/>
      <c r="AN2664" s="123"/>
      <c r="AO2664" s="123"/>
      <c r="AP2664" s="167"/>
    </row>
    <row r="2665" spans="16:42">
      <c r="P2665" s="123"/>
      <c r="Q2665" s="124"/>
      <c r="R2665" s="123"/>
      <c r="S2665" s="123"/>
      <c r="T2665" s="123"/>
      <c r="U2665" s="123"/>
      <c r="V2665" s="123"/>
      <c r="W2665" s="123"/>
      <c r="X2665" s="123"/>
      <c r="Y2665" s="125"/>
      <c r="Z2665" s="125"/>
      <c r="AA2665" s="123"/>
      <c r="AB2665" s="123"/>
      <c r="AC2665" s="123"/>
      <c r="AD2665" s="123"/>
      <c r="AE2665" s="123"/>
      <c r="AF2665" s="123"/>
      <c r="AG2665" s="123"/>
      <c r="AH2665" s="123"/>
      <c r="AI2665" s="123"/>
      <c r="AJ2665" s="123"/>
      <c r="AK2665" s="123"/>
      <c r="AL2665" s="123"/>
      <c r="AM2665" s="123"/>
      <c r="AN2665" s="123"/>
      <c r="AO2665" s="123"/>
      <c r="AP2665" s="167"/>
    </row>
    <row r="2666" spans="16:42">
      <c r="P2666" s="123"/>
      <c r="Q2666" s="124"/>
      <c r="R2666" s="123"/>
      <c r="S2666" s="123"/>
      <c r="T2666" s="123"/>
      <c r="U2666" s="123"/>
      <c r="V2666" s="123"/>
      <c r="W2666" s="123"/>
      <c r="X2666" s="123"/>
      <c r="Y2666" s="125"/>
      <c r="Z2666" s="125"/>
      <c r="AA2666" s="123"/>
      <c r="AB2666" s="123"/>
      <c r="AC2666" s="123"/>
      <c r="AD2666" s="123"/>
      <c r="AE2666" s="123"/>
      <c r="AF2666" s="123"/>
      <c r="AG2666" s="123"/>
      <c r="AH2666" s="123"/>
      <c r="AI2666" s="123"/>
      <c r="AJ2666" s="123"/>
      <c r="AK2666" s="123"/>
      <c r="AL2666" s="123"/>
      <c r="AM2666" s="123"/>
      <c r="AN2666" s="123"/>
      <c r="AO2666" s="123"/>
      <c r="AP2666" s="167"/>
    </row>
    <row r="2667" spans="16:42">
      <c r="P2667" s="123"/>
      <c r="Q2667" s="124"/>
      <c r="R2667" s="123"/>
      <c r="S2667" s="123"/>
      <c r="T2667" s="123"/>
      <c r="U2667" s="123"/>
      <c r="V2667" s="123"/>
      <c r="W2667" s="123"/>
      <c r="X2667" s="123"/>
      <c r="Y2667" s="125"/>
      <c r="Z2667" s="125"/>
      <c r="AA2667" s="123"/>
      <c r="AB2667" s="123"/>
      <c r="AC2667" s="123"/>
      <c r="AD2667" s="123"/>
      <c r="AE2667" s="123"/>
      <c r="AF2667" s="123"/>
      <c r="AG2667" s="123"/>
      <c r="AH2667" s="123"/>
      <c r="AI2667" s="123"/>
      <c r="AJ2667" s="123"/>
      <c r="AK2667" s="123"/>
      <c r="AL2667" s="123"/>
      <c r="AM2667" s="123"/>
      <c r="AN2667" s="123"/>
      <c r="AO2667" s="123"/>
      <c r="AP2667" s="167"/>
    </row>
    <row r="2668" spans="16:42">
      <c r="P2668" s="123"/>
      <c r="Q2668" s="124"/>
      <c r="R2668" s="123"/>
      <c r="S2668" s="123"/>
      <c r="T2668" s="123"/>
      <c r="U2668" s="123"/>
      <c r="V2668" s="123"/>
      <c r="W2668" s="123"/>
      <c r="X2668" s="123"/>
      <c r="Y2668" s="125"/>
      <c r="Z2668" s="125"/>
      <c r="AA2668" s="123"/>
      <c r="AB2668" s="123"/>
      <c r="AC2668" s="123"/>
      <c r="AD2668" s="123"/>
      <c r="AE2668" s="123"/>
      <c r="AF2668" s="123"/>
      <c r="AG2668" s="123"/>
      <c r="AH2668" s="123"/>
      <c r="AI2668" s="123"/>
      <c r="AJ2668" s="123"/>
      <c r="AK2668" s="123"/>
      <c r="AL2668" s="123"/>
      <c r="AM2668" s="123"/>
      <c r="AN2668" s="123"/>
      <c r="AO2668" s="123"/>
      <c r="AP2668" s="167"/>
    </row>
    <row r="2669" spans="16:42">
      <c r="P2669" s="123"/>
      <c r="Q2669" s="124"/>
      <c r="R2669" s="123"/>
      <c r="S2669" s="123"/>
      <c r="T2669" s="123"/>
      <c r="U2669" s="123"/>
      <c r="V2669" s="123"/>
      <c r="W2669" s="123"/>
      <c r="X2669" s="123"/>
      <c r="Y2669" s="125"/>
      <c r="Z2669" s="125"/>
      <c r="AA2669" s="123"/>
      <c r="AB2669" s="123"/>
      <c r="AC2669" s="123"/>
      <c r="AD2669" s="123"/>
      <c r="AE2669" s="123"/>
      <c r="AF2669" s="123"/>
      <c r="AG2669" s="123"/>
      <c r="AH2669" s="123"/>
      <c r="AI2669" s="123"/>
      <c r="AJ2669" s="123"/>
      <c r="AK2669" s="123"/>
      <c r="AL2669" s="123"/>
      <c r="AM2669" s="123"/>
      <c r="AN2669" s="123"/>
      <c r="AO2669" s="123"/>
      <c r="AP2669" s="167"/>
    </row>
    <row r="2670" spans="16:42">
      <c r="P2670" s="123"/>
      <c r="Q2670" s="124"/>
      <c r="R2670" s="123"/>
      <c r="S2670" s="123"/>
      <c r="T2670" s="123"/>
      <c r="U2670" s="123"/>
      <c r="V2670" s="123"/>
      <c r="W2670" s="123"/>
      <c r="X2670" s="123"/>
      <c r="Y2670" s="125"/>
      <c r="Z2670" s="125"/>
      <c r="AA2670" s="123"/>
      <c r="AB2670" s="123"/>
      <c r="AC2670" s="123"/>
      <c r="AD2670" s="123"/>
      <c r="AE2670" s="123"/>
      <c r="AF2670" s="123"/>
      <c r="AG2670" s="123"/>
      <c r="AH2670" s="123"/>
      <c r="AI2670" s="123"/>
      <c r="AJ2670" s="123"/>
      <c r="AK2670" s="123"/>
      <c r="AL2670" s="123"/>
      <c r="AM2670" s="123"/>
      <c r="AN2670" s="123"/>
      <c r="AO2670" s="123"/>
      <c r="AP2670" s="167"/>
    </row>
    <row r="2671" spans="16:42">
      <c r="P2671" s="123"/>
      <c r="Q2671" s="124"/>
      <c r="R2671" s="123"/>
      <c r="S2671" s="123"/>
      <c r="T2671" s="123"/>
      <c r="U2671" s="123"/>
      <c r="V2671" s="123"/>
      <c r="W2671" s="123"/>
      <c r="X2671" s="123"/>
      <c r="Y2671" s="125"/>
      <c r="Z2671" s="125"/>
      <c r="AA2671" s="123"/>
      <c r="AB2671" s="123"/>
      <c r="AC2671" s="123"/>
      <c r="AD2671" s="123"/>
      <c r="AE2671" s="123"/>
      <c r="AF2671" s="123"/>
      <c r="AG2671" s="123"/>
      <c r="AH2671" s="123"/>
      <c r="AI2671" s="123"/>
      <c r="AJ2671" s="123"/>
      <c r="AK2671" s="123"/>
      <c r="AL2671" s="123"/>
      <c r="AM2671" s="123"/>
      <c r="AN2671" s="123"/>
      <c r="AO2671" s="123"/>
      <c r="AP2671" s="167"/>
    </row>
    <row r="2672" spans="16:42">
      <c r="P2672" s="123"/>
      <c r="Q2672" s="124"/>
      <c r="R2672" s="123"/>
      <c r="S2672" s="123"/>
      <c r="T2672" s="123"/>
      <c r="U2672" s="123"/>
      <c r="V2672" s="123"/>
      <c r="W2672" s="123"/>
      <c r="X2672" s="123"/>
      <c r="Y2672" s="125"/>
      <c r="Z2672" s="125"/>
      <c r="AA2672" s="123"/>
      <c r="AB2672" s="123"/>
      <c r="AC2672" s="123"/>
      <c r="AD2672" s="123"/>
      <c r="AE2672" s="123"/>
      <c r="AF2672" s="123"/>
      <c r="AG2672" s="123"/>
      <c r="AH2672" s="123"/>
      <c r="AI2672" s="123"/>
      <c r="AJ2672" s="123"/>
      <c r="AK2672" s="123"/>
      <c r="AL2672" s="123"/>
      <c r="AM2672" s="123"/>
      <c r="AN2672" s="123"/>
      <c r="AO2672" s="123"/>
      <c r="AP2672" s="167"/>
    </row>
    <row r="2673" spans="16:42">
      <c r="P2673" s="123"/>
      <c r="Q2673" s="124"/>
      <c r="R2673" s="123"/>
      <c r="S2673" s="123"/>
      <c r="T2673" s="123"/>
      <c r="U2673" s="123"/>
      <c r="V2673" s="123"/>
      <c r="W2673" s="123"/>
      <c r="X2673" s="123"/>
      <c r="Y2673" s="125"/>
      <c r="Z2673" s="125"/>
      <c r="AA2673" s="123"/>
      <c r="AB2673" s="123"/>
      <c r="AC2673" s="123"/>
      <c r="AD2673" s="123"/>
      <c r="AE2673" s="123"/>
      <c r="AF2673" s="123"/>
      <c r="AG2673" s="123"/>
      <c r="AH2673" s="123"/>
      <c r="AI2673" s="123"/>
      <c r="AJ2673" s="123"/>
      <c r="AK2673" s="123"/>
      <c r="AL2673" s="123"/>
      <c r="AM2673" s="123"/>
      <c r="AN2673" s="123"/>
      <c r="AO2673" s="123"/>
      <c r="AP2673" s="167"/>
    </row>
    <row r="2674" spans="16:42">
      <c r="P2674" s="123"/>
      <c r="Q2674" s="124"/>
      <c r="R2674" s="123"/>
      <c r="S2674" s="123"/>
      <c r="T2674" s="123"/>
      <c r="U2674" s="123"/>
      <c r="V2674" s="123"/>
      <c r="W2674" s="123"/>
      <c r="X2674" s="123"/>
      <c r="Y2674" s="125"/>
      <c r="Z2674" s="125"/>
      <c r="AA2674" s="123"/>
      <c r="AB2674" s="123"/>
      <c r="AC2674" s="123"/>
      <c r="AD2674" s="123"/>
      <c r="AE2674" s="123"/>
      <c r="AF2674" s="123"/>
      <c r="AG2674" s="123"/>
      <c r="AH2674" s="123"/>
      <c r="AI2674" s="123"/>
      <c r="AJ2674" s="123"/>
      <c r="AK2674" s="123"/>
      <c r="AL2674" s="123"/>
      <c r="AM2674" s="123"/>
      <c r="AN2674" s="123"/>
      <c r="AO2674" s="123"/>
      <c r="AP2674" s="167"/>
    </row>
    <row r="2675" spans="16:42">
      <c r="P2675" s="123"/>
      <c r="Q2675" s="124"/>
      <c r="R2675" s="123"/>
      <c r="S2675" s="123"/>
      <c r="T2675" s="123"/>
      <c r="U2675" s="123"/>
      <c r="V2675" s="123"/>
      <c r="W2675" s="123"/>
      <c r="X2675" s="123"/>
      <c r="Y2675" s="125"/>
      <c r="Z2675" s="125"/>
      <c r="AA2675" s="123"/>
      <c r="AB2675" s="123"/>
      <c r="AC2675" s="123"/>
      <c r="AD2675" s="123"/>
      <c r="AE2675" s="123"/>
      <c r="AF2675" s="123"/>
      <c r="AG2675" s="123"/>
      <c r="AH2675" s="123"/>
      <c r="AI2675" s="123"/>
      <c r="AJ2675" s="123"/>
      <c r="AK2675" s="123"/>
      <c r="AL2675" s="123"/>
      <c r="AM2675" s="123"/>
      <c r="AN2675" s="123"/>
      <c r="AO2675" s="123"/>
      <c r="AP2675" s="167"/>
    </row>
    <row r="2676" spans="16:42">
      <c r="P2676" s="123"/>
      <c r="Q2676" s="124"/>
      <c r="R2676" s="123"/>
      <c r="S2676" s="123"/>
      <c r="T2676" s="123"/>
      <c r="U2676" s="123"/>
      <c r="V2676" s="123"/>
      <c r="W2676" s="123"/>
      <c r="X2676" s="123"/>
      <c r="Y2676" s="125"/>
      <c r="Z2676" s="125"/>
      <c r="AA2676" s="123"/>
      <c r="AB2676" s="123"/>
      <c r="AC2676" s="123"/>
      <c r="AD2676" s="123"/>
      <c r="AE2676" s="123"/>
      <c r="AF2676" s="123"/>
      <c r="AG2676" s="123"/>
      <c r="AH2676" s="123"/>
      <c r="AI2676" s="123"/>
      <c r="AJ2676" s="123"/>
      <c r="AK2676" s="123"/>
      <c r="AL2676" s="123"/>
      <c r="AM2676" s="123"/>
      <c r="AN2676" s="123"/>
      <c r="AO2676" s="123"/>
      <c r="AP2676" s="167"/>
    </row>
    <row r="2677" spans="16:42">
      <c r="P2677" s="123"/>
      <c r="Q2677" s="124"/>
      <c r="R2677" s="123"/>
      <c r="S2677" s="123"/>
      <c r="T2677" s="123"/>
      <c r="U2677" s="123"/>
      <c r="V2677" s="123"/>
      <c r="W2677" s="123"/>
      <c r="X2677" s="123"/>
      <c r="Y2677" s="125"/>
      <c r="Z2677" s="125"/>
      <c r="AA2677" s="123"/>
      <c r="AB2677" s="123"/>
      <c r="AC2677" s="123"/>
      <c r="AD2677" s="123"/>
      <c r="AE2677" s="123"/>
      <c r="AF2677" s="123"/>
      <c r="AG2677" s="123"/>
      <c r="AH2677" s="123"/>
      <c r="AI2677" s="123"/>
      <c r="AJ2677" s="123"/>
      <c r="AK2677" s="123"/>
      <c r="AL2677" s="123"/>
      <c r="AM2677" s="123"/>
      <c r="AN2677" s="123"/>
      <c r="AO2677" s="123"/>
      <c r="AP2677" s="167"/>
    </row>
    <row r="2678" spans="16:42">
      <c r="P2678" s="123"/>
      <c r="Q2678" s="124"/>
      <c r="R2678" s="123"/>
      <c r="S2678" s="123"/>
      <c r="T2678" s="123"/>
      <c r="U2678" s="123"/>
      <c r="V2678" s="123"/>
      <c r="W2678" s="123"/>
      <c r="X2678" s="123"/>
      <c r="Y2678" s="125"/>
      <c r="Z2678" s="125"/>
      <c r="AA2678" s="123"/>
      <c r="AB2678" s="123"/>
      <c r="AC2678" s="123"/>
      <c r="AD2678" s="123"/>
      <c r="AE2678" s="123"/>
      <c r="AF2678" s="123"/>
      <c r="AG2678" s="123"/>
      <c r="AH2678" s="123"/>
      <c r="AI2678" s="123"/>
      <c r="AJ2678" s="123"/>
      <c r="AK2678" s="123"/>
      <c r="AL2678" s="123"/>
      <c r="AM2678" s="123"/>
      <c r="AN2678" s="123"/>
      <c r="AO2678" s="123"/>
      <c r="AP2678" s="167"/>
    </row>
    <row r="2679" spans="16:42">
      <c r="P2679" s="123"/>
      <c r="Q2679" s="124"/>
      <c r="R2679" s="123"/>
      <c r="S2679" s="123"/>
      <c r="T2679" s="123"/>
      <c r="U2679" s="123"/>
      <c r="V2679" s="123"/>
      <c r="W2679" s="123"/>
      <c r="X2679" s="123"/>
      <c r="Y2679" s="125"/>
      <c r="Z2679" s="125"/>
      <c r="AA2679" s="123"/>
      <c r="AB2679" s="123"/>
      <c r="AC2679" s="123"/>
      <c r="AD2679" s="123"/>
      <c r="AE2679" s="123"/>
      <c r="AF2679" s="123"/>
      <c r="AG2679" s="123"/>
      <c r="AH2679" s="123"/>
      <c r="AI2679" s="123"/>
      <c r="AJ2679" s="123"/>
      <c r="AK2679" s="123"/>
      <c r="AL2679" s="123"/>
      <c r="AM2679" s="123"/>
      <c r="AN2679" s="123"/>
      <c r="AO2679" s="123"/>
      <c r="AP2679" s="167"/>
    </row>
    <row r="2680" spans="16:42">
      <c r="P2680" s="123"/>
      <c r="Q2680" s="124"/>
      <c r="R2680" s="123"/>
      <c r="S2680" s="123"/>
      <c r="T2680" s="123"/>
      <c r="U2680" s="123"/>
      <c r="V2680" s="123"/>
      <c r="W2680" s="123"/>
      <c r="X2680" s="123"/>
      <c r="Y2680" s="125"/>
      <c r="Z2680" s="125"/>
      <c r="AA2680" s="123"/>
      <c r="AB2680" s="123"/>
      <c r="AC2680" s="123"/>
      <c r="AD2680" s="123"/>
      <c r="AE2680" s="123"/>
      <c r="AF2680" s="123"/>
      <c r="AG2680" s="123"/>
      <c r="AH2680" s="123"/>
      <c r="AI2680" s="123"/>
      <c r="AJ2680" s="123"/>
      <c r="AK2680" s="123"/>
      <c r="AL2680" s="123"/>
      <c r="AM2680" s="123"/>
      <c r="AN2680" s="123"/>
      <c r="AO2680" s="123"/>
      <c r="AP2680" s="167"/>
    </row>
    <row r="2681" spans="16:42">
      <c r="P2681" s="123"/>
      <c r="Q2681" s="124"/>
      <c r="R2681" s="123"/>
      <c r="S2681" s="123"/>
      <c r="T2681" s="123"/>
      <c r="U2681" s="123"/>
      <c r="V2681" s="123"/>
      <c r="W2681" s="123"/>
      <c r="X2681" s="123"/>
      <c r="Y2681" s="125"/>
      <c r="Z2681" s="125"/>
      <c r="AA2681" s="123"/>
      <c r="AB2681" s="123"/>
      <c r="AC2681" s="123"/>
      <c r="AD2681" s="123"/>
      <c r="AE2681" s="123"/>
      <c r="AF2681" s="123"/>
      <c r="AG2681" s="123"/>
      <c r="AH2681" s="123"/>
      <c r="AI2681" s="123"/>
      <c r="AJ2681" s="123"/>
      <c r="AK2681" s="123"/>
      <c r="AL2681" s="123"/>
      <c r="AM2681" s="123"/>
      <c r="AN2681" s="123"/>
      <c r="AO2681" s="123"/>
      <c r="AP2681" s="167"/>
    </row>
    <row r="2682" spans="16:42">
      <c r="P2682" s="123"/>
      <c r="Q2682" s="124"/>
      <c r="R2682" s="123"/>
      <c r="S2682" s="123"/>
      <c r="T2682" s="123"/>
      <c r="U2682" s="123"/>
      <c r="V2682" s="123"/>
      <c r="W2682" s="123"/>
      <c r="X2682" s="123"/>
      <c r="Y2682" s="125"/>
      <c r="Z2682" s="125"/>
      <c r="AA2682" s="123"/>
      <c r="AB2682" s="123"/>
      <c r="AC2682" s="123"/>
      <c r="AD2682" s="123"/>
      <c r="AE2682" s="123"/>
      <c r="AF2682" s="123"/>
      <c r="AG2682" s="123"/>
      <c r="AH2682" s="123"/>
      <c r="AI2682" s="123"/>
      <c r="AJ2682" s="123"/>
      <c r="AK2682" s="123"/>
      <c r="AL2682" s="123"/>
      <c r="AM2682" s="123"/>
      <c r="AN2682" s="123"/>
      <c r="AO2682" s="123"/>
      <c r="AP2682" s="167"/>
    </row>
    <row r="2683" spans="16:42">
      <c r="P2683" s="123"/>
      <c r="Q2683" s="124"/>
      <c r="R2683" s="123"/>
      <c r="S2683" s="123"/>
      <c r="T2683" s="123"/>
      <c r="U2683" s="123"/>
      <c r="V2683" s="123"/>
      <c r="W2683" s="123"/>
      <c r="X2683" s="123"/>
      <c r="Y2683" s="125"/>
      <c r="Z2683" s="125"/>
      <c r="AA2683" s="123"/>
      <c r="AB2683" s="123"/>
      <c r="AC2683" s="123"/>
      <c r="AD2683" s="123"/>
      <c r="AE2683" s="123"/>
      <c r="AF2683" s="123"/>
      <c r="AG2683" s="123"/>
      <c r="AH2683" s="123"/>
      <c r="AI2683" s="123"/>
      <c r="AJ2683" s="123"/>
      <c r="AK2683" s="123"/>
      <c r="AL2683" s="123"/>
      <c r="AM2683" s="123"/>
      <c r="AN2683" s="123"/>
      <c r="AO2683" s="123"/>
      <c r="AP2683" s="167"/>
    </row>
    <row r="2684" spans="16:42">
      <c r="P2684" s="123"/>
      <c r="Q2684" s="124"/>
      <c r="R2684" s="123"/>
      <c r="S2684" s="123"/>
      <c r="T2684" s="123"/>
      <c r="U2684" s="123"/>
      <c r="V2684" s="123"/>
      <c r="W2684" s="123"/>
      <c r="X2684" s="123"/>
      <c r="Y2684" s="125"/>
      <c r="Z2684" s="125"/>
      <c r="AA2684" s="123"/>
      <c r="AB2684" s="123"/>
      <c r="AC2684" s="123"/>
      <c r="AD2684" s="123"/>
      <c r="AE2684" s="123"/>
      <c r="AF2684" s="123"/>
      <c r="AG2684" s="123"/>
      <c r="AH2684" s="123"/>
      <c r="AI2684" s="123"/>
      <c r="AJ2684" s="123"/>
      <c r="AK2684" s="123"/>
      <c r="AL2684" s="123"/>
      <c r="AM2684" s="123"/>
      <c r="AN2684" s="123"/>
      <c r="AO2684" s="123"/>
      <c r="AP2684" s="167"/>
    </row>
    <row r="2685" spans="16:42">
      <c r="P2685" s="123"/>
      <c r="Q2685" s="124"/>
      <c r="R2685" s="123"/>
      <c r="S2685" s="123"/>
      <c r="T2685" s="123"/>
      <c r="U2685" s="123"/>
      <c r="V2685" s="123"/>
      <c r="W2685" s="123"/>
      <c r="X2685" s="123"/>
      <c r="Y2685" s="125"/>
      <c r="Z2685" s="125"/>
      <c r="AA2685" s="123"/>
      <c r="AB2685" s="123"/>
      <c r="AC2685" s="123"/>
      <c r="AD2685" s="123"/>
      <c r="AE2685" s="123"/>
      <c r="AF2685" s="123"/>
      <c r="AG2685" s="123"/>
      <c r="AH2685" s="123"/>
      <c r="AI2685" s="123"/>
      <c r="AJ2685" s="123"/>
      <c r="AK2685" s="123"/>
      <c r="AL2685" s="123"/>
      <c r="AM2685" s="123"/>
      <c r="AN2685" s="123"/>
      <c r="AO2685" s="123"/>
      <c r="AP2685" s="167"/>
    </row>
    <row r="2686" spans="16:42">
      <c r="P2686" s="123"/>
      <c r="Q2686" s="124"/>
      <c r="R2686" s="123"/>
      <c r="S2686" s="123"/>
      <c r="T2686" s="123"/>
      <c r="U2686" s="123"/>
      <c r="V2686" s="123"/>
      <c r="W2686" s="123"/>
      <c r="X2686" s="123"/>
      <c r="Y2686" s="125"/>
      <c r="Z2686" s="125"/>
      <c r="AA2686" s="123"/>
      <c r="AB2686" s="123"/>
      <c r="AC2686" s="123"/>
      <c r="AD2686" s="123"/>
      <c r="AE2686" s="123"/>
      <c r="AF2686" s="123"/>
      <c r="AG2686" s="123"/>
      <c r="AH2686" s="123"/>
      <c r="AI2686" s="123"/>
      <c r="AJ2686" s="123"/>
      <c r="AK2686" s="123"/>
      <c r="AL2686" s="123"/>
      <c r="AM2686" s="123"/>
      <c r="AN2686" s="123"/>
      <c r="AO2686" s="123"/>
      <c r="AP2686" s="167"/>
    </row>
    <row r="2687" spans="16:42">
      <c r="P2687" s="123"/>
      <c r="Q2687" s="124"/>
      <c r="R2687" s="123"/>
      <c r="S2687" s="123"/>
      <c r="T2687" s="123"/>
      <c r="U2687" s="123"/>
      <c r="V2687" s="123"/>
      <c r="W2687" s="123"/>
      <c r="X2687" s="123"/>
      <c r="Y2687" s="125"/>
      <c r="Z2687" s="125"/>
      <c r="AA2687" s="123"/>
      <c r="AB2687" s="123"/>
      <c r="AC2687" s="123"/>
      <c r="AD2687" s="123"/>
      <c r="AE2687" s="123"/>
      <c r="AF2687" s="123"/>
      <c r="AG2687" s="123"/>
      <c r="AH2687" s="123"/>
      <c r="AI2687" s="123"/>
      <c r="AJ2687" s="123"/>
      <c r="AK2687" s="123"/>
      <c r="AL2687" s="123"/>
      <c r="AM2687" s="123"/>
      <c r="AN2687" s="123"/>
      <c r="AO2687" s="123"/>
      <c r="AP2687" s="167"/>
    </row>
    <row r="2688" spans="16:42">
      <c r="P2688" s="123"/>
      <c r="Q2688" s="124"/>
      <c r="R2688" s="123"/>
      <c r="S2688" s="123"/>
      <c r="T2688" s="123"/>
      <c r="U2688" s="123"/>
      <c r="V2688" s="123"/>
      <c r="W2688" s="123"/>
      <c r="X2688" s="123"/>
      <c r="Y2688" s="125"/>
      <c r="Z2688" s="125"/>
      <c r="AA2688" s="123"/>
      <c r="AB2688" s="123"/>
      <c r="AC2688" s="123"/>
      <c r="AD2688" s="123"/>
      <c r="AE2688" s="123"/>
      <c r="AF2688" s="123"/>
      <c r="AG2688" s="123"/>
      <c r="AH2688" s="123"/>
      <c r="AI2688" s="123"/>
      <c r="AJ2688" s="123"/>
      <c r="AK2688" s="123"/>
      <c r="AL2688" s="123"/>
      <c r="AM2688" s="123"/>
      <c r="AN2688" s="123"/>
      <c r="AO2688" s="123"/>
      <c r="AP2688" s="167"/>
    </row>
    <row r="2689" spans="16:42">
      <c r="P2689" s="123"/>
      <c r="Q2689" s="124"/>
      <c r="R2689" s="123"/>
      <c r="S2689" s="123"/>
      <c r="T2689" s="123"/>
      <c r="U2689" s="123"/>
      <c r="V2689" s="123"/>
      <c r="W2689" s="123"/>
      <c r="X2689" s="123"/>
      <c r="Y2689" s="125"/>
      <c r="Z2689" s="125"/>
      <c r="AA2689" s="123"/>
      <c r="AB2689" s="123"/>
      <c r="AC2689" s="123"/>
      <c r="AD2689" s="123"/>
      <c r="AE2689" s="123"/>
      <c r="AF2689" s="123"/>
      <c r="AG2689" s="123"/>
      <c r="AH2689" s="123"/>
      <c r="AI2689" s="123"/>
      <c r="AJ2689" s="123"/>
      <c r="AK2689" s="123"/>
      <c r="AL2689" s="123"/>
      <c r="AM2689" s="123"/>
      <c r="AN2689" s="123"/>
      <c r="AO2689" s="123"/>
      <c r="AP2689" s="167"/>
    </row>
    <row r="2690" spans="16:42">
      <c r="P2690" s="123"/>
      <c r="Q2690" s="124"/>
      <c r="R2690" s="123"/>
      <c r="S2690" s="123"/>
      <c r="T2690" s="123"/>
      <c r="U2690" s="123"/>
      <c r="V2690" s="123"/>
      <c r="W2690" s="123"/>
      <c r="X2690" s="123"/>
      <c r="Y2690" s="125"/>
      <c r="Z2690" s="125"/>
      <c r="AA2690" s="123"/>
      <c r="AB2690" s="123"/>
      <c r="AC2690" s="123"/>
      <c r="AD2690" s="123"/>
      <c r="AE2690" s="123"/>
      <c r="AF2690" s="123"/>
      <c r="AG2690" s="123"/>
      <c r="AH2690" s="123"/>
      <c r="AI2690" s="123"/>
      <c r="AJ2690" s="123"/>
      <c r="AK2690" s="123"/>
      <c r="AL2690" s="123"/>
      <c r="AM2690" s="123"/>
      <c r="AN2690" s="123"/>
      <c r="AO2690" s="123"/>
      <c r="AP2690" s="167"/>
    </row>
    <row r="2691" spans="16:42">
      <c r="P2691" s="123"/>
      <c r="Q2691" s="124"/>
      <c r="R2691" s="123"/>
      <c r="S2691" s="123"/>
      <c r="T2691" s="123"/>
      <c r="U2691" s="123"/>
      <c r="V2691" s="123"/>
      <c r="W2691" s="123"/>
      <c r="X2691" s="123"/>
      <c r="Y2691" s="125"/>
      <c r="Z2691" s="125"/>
      <c r="AA2691" s="123"/>
      <c r="AB2691" s="123"/>
      <c r="AC2691" s="123"/>
      <c r="AD2691" s="123"/>
      <c r="AE2691" s="123"/>
      <c r="AF2691" s="123"/>
      <c r="AG2691" s="123"/>
      <c r="AH2691" s="123"/>
      <c r="AI2691" s="123"/>
      <c r="AJ2691" s="123"/>
      <c r="AK2691" s="123"/>
      <c r="AL2691" s="123"/>
      <c r="AM2691" s="123"/>
      <c r="AN2691" s="123"/>
      <c r="AO2691" s="123"/>
      <c r="AP2691" s="167"/>
    </row>
    <row r="2692" spans="16:42">
      <c r="P2692" s="123"/>
      <c r="Q2692" s="124"/>
      <c r="R2692" s="123"/>
      <c r="S2692" s="123"/>
      <c r="T2692" s="123"/>
      <c r="U2692" s="123"/>
      <c r="V2692" s="123"/>
      <c r="W2692" s="123"/>
      <c r="X2692" s="123"/>
      <c r="Y2692" s="125"/>
      <c r="Z2692" s="125"/>
      <c r="AA2692" s="123"/>
      <c r="AB2692" s="123"/>
      <c r="AC2692" s="123"/>
      <c r="AD2692" s="123"/>
      <c r="AE2692" s="123"/>
      <c r="AF2692" s="123"/>
      <c r="AG2692" s="123"/>
      <c r="AH2692" s="123"/>
      <c r="AI2692" s="123"/>
      <c r="AJ2692" s="123"/>
      <c r="AK2692" s="123"/>
      <c r="AL2692" s="123"/>
      <c r="AM2692" s="123"/>
      <c r="AN2692" s="123"/>
      <c r="AO2692" s="123"/>
      <c r="AP2692" s="167"/>
    </row>
    <row r="2693" spans="16:42">
      <c r="P2693" s="123"/>
      <c r="Q2693" s="124"/>
      <c r="R2693" s="123"/>
      <c r="S2693" s="123"/>
      <c r="T2693" s="123"/>
      <c r="U2693" s="123"/>
      <c r="V2693" s="123"/>
      <c r="W2693" s="123"/>
      <c r="X2693" s="123"/>
      <c r="Y2693" s="125"/>
      <c r="Z2693" s="125"/>
      <c r="AA2693" s="123"/>
      <c r="AB2693" s="123"/>
      <c r="AC2693" s="123"/>
      <c r="AD2693" s="123"/>
      <c r="AE2693" s="123"/>
      <c r="AF2693" s="123"/>
      <c r="AG2693" s="123"/>
      <c r="AH2693" s="123"/>
      <c r="AI2693" s="123"/>
      <c r="AJ2693" s="123"/>
      <c r="AK2693" s="123"/>
      <c r="AL2693" s="123"/>
      <c r="AM2693" s="123"/>
      <c r="AN2693" s="123"/>
      <c r="AO2693" s="123"/>
      <c r="AP2693" s="167"/>
    </row>
    <row r="2694" spans="16:42">
      <c r="P2694" s="123"/>
      <c r="Q2694" s="124"/>
      <c r="R2694" s="123"/>
      <c r="S2694" s="123"/>
      <c r="T2694" s="123"/>
      <c r="U2694" s="123"/>
      <c r="V2694" s="123"/>
      <c r="W2694" s="123"/>
      <c r="X2694" s="123"/>
      <c r="Y2694" s="125"/>
      <c r="Z2694" s="125"/>
      <c r="AA2694" s="123"/>
      <c r="AB2694" s="123"/>
      <c r="AC2694" s="123"/>
      <c r="AD2694" s="123"/>
      <c r="AE2694" s="123"/>
      <c r="AF2694" s="123"/>
      <c r="AG2694" s="123"/>
      <c r="AH2694" s="123"/>
      <c r="AI2694" s="123"/>
      <c r="AJ2694" s="123"/>
      <c r="AK2694" s="123"/>
      <c r="AL2694" s="123"/>
      <c r="AM2694" s="123"/>
      <c r="AN2694" s="123"/>
      <c r="AO2694" s="123"/>
      <c r="AP2694" s="167"/>
    </row>
    <row r="2695" spans="16:42">
      <c r="P2695" s="123"/>
      <c r="Q2695" s="124"/>
      <c r="R2695" s="123"/>
      <c r="S2695" s="123"/>
      <c r="T2695" s="123"/>
      <c r="U2695" s="123"/>
      <c r="V2695" s="123"/>
      <c r="W2695" s="123"/>
      <c r="X2695" s="123"/>
      <c r="Y2695" s="125"/>
      <c r="Z2695" s="125"/>
      <c r="AA2695" s="123"/>
      <c r="AB2695" s="123"/>
      <c r="AC2695" s="123"/>
      <c r="AD2695" s="123"/>
      <c r="AE2695" s="123"/>
      <c r="AF2695" s="123"/>
      <c r="AG2695" s="123"/>
      <c r="AH2695" s="123"/>
      <c r="AI2695" s="123"/>
      <c r="AJ2695" s="123"/>
      <c r="AK2695" s="123"/>
      <c r="AL2695" s="123"/>
      <c r="AM2695" s="123"/>
      <c r="AN2695" s="123"/>
      <c r="AO2695" s="123"/>
      <c r="AP2695" s="167"/>
    </row>
    <row r="2696" spans="16:42">
      <c r="P2696" s="123"/>
      <c r="Q2696" s="124"/>
      <c r="R2696" s="123"/>
      <c r="S2696" s="123"/>
      <c r="T2696" s="123"/>
      <c r="U2696" s="123"/>
      <c r="V2696" s="123"/>
      <c r="W2696" s="123"/>
      <c r="X2696" s="123"/>
      <c r="Y2696" s="125"/>
      <c r="Z2696" s="125"/>
      <c r="AA2696" s="123"/>
      <c r="AB2696" s="123"/>
      <c r="AC2696" s="123"/>
      <c r="AD2696" s="123"/>
      <c r="AE2696" s="123"/>
      <c r="AF2696" s="123"/>
      <c r="AG2696" s="123"/>
      <c r="AH2696" s="123"/>
      <c r="AI2696" s="123"/>
      <c r="AJ2696" s="123"/>
      <c r="AK2696" s="123"/>
      <c r="AL2696" s="123"/>
      <c r="AM2696" s="123"/>
      <c r="AN2696" s="123"/>
      <c r="AO2696" s="123"/>
      <c r="AP2696" s="167"/>
    </row>
    <row r="2697" spans="16:42">
      <c r="P2697" s="123"/>
      <c r="Q2697" s="124"/>
      <c r="R2697" s="123"/>
      <c r="S2697" s="123"/>
      <c r="T2697" s="123"/>
      <c r="U2697" s="123"/>
      <c r="V2697" s="123"/>
      <c r="W2697" s="123"/>
      <c r="X2697" s="123"/>
      <c r="Y2697" s="125"/>
      <c r="Z2697" s="125"/>
      <c r="AA2697" s="123"/>
      <c r="AB2697" s="123"/>
      <c r="AC2697" s="123"/>
      <c r="AD2697" s="123"/>
      <c r="AE2697" s="123"/>
      <c r="AF2697" s="123"/>
      <c r="AG2697" s="123"/>
      <c r="AH2697" s="123"/>
      <c r="AI2697" s="123"/>
      <c r="AJ2697" s="123"/>
      <c r="AK2697" s="123"/>
      <c r="AL2697" s="123"/>
      <c r="AM2697" s="123"/>
      <c r="AN2697" s="123"/>
      <c r="AO2697" s="123"/>
      <c r="AP2697" s="167"/>
    </row>
    <row r="2698" spans="16:42">
      <c r="P2698" s="123"/>
      <c r="Q2698" s="124"/>
      <c r="R2698" s="123"/>
      <c r="S2698" s="123"/>
      <c r="T2698" s="123"/>
      <c r="U2698" s="123"/>
      <c r="V2698" s="123"/>
      <c r="W2698" s="123"/>
      <c r="X2698" s="123"/>
      <c r="Y2698" s="125"/>
      <c r="Z2698" s="125"/>
      <c r="AA2698" s="123"/>
      <c r="AB2698" s="123"/>
      <c r="AC2698" s="123"/>
      <c r="AD2698" s="123"/>
      <c r="AE2698" s="123"/>
      <c r="AF2698" s="123"/>
      <c r="AG2698" s="123"/>
      <c r="AH2698" s="123"/>
      <c r="AI2698" s="123"/>
      <c r="AJ2698" s="123"/>
      <c r="AK2698" s="123"/>
      <c r="AL2698" s="123"/>
      <c r="AM2698" s="123"/>
      <c r="AN2698" s="123"/>
      <c r="AO2698" s="123"/>
      <c r="AP2698" s="167"/>
    </row>
    <row r="2699" spans="16:42">
      <c r="P2699" s="123"/>
      <c r="Q2699" s="124"/>
      <c r="R2699" s="123"/>
      <c r="S2699" s="123"/>
      <c r="T2699" s="123"/>
      <c r="U2699" s="123"/>
      <c r="V2699" s="123"/>
      <c r="W2699" s="123"/>
      <c r="X2699" s="123"/>
      <c r="Y2699" s="125"/>
      <c r="Z2699" s="125"/>
      <c r="AA2699" s="123"/>
      <c r="AB2699" s="123"/>
      <c r="AC2699" s="123"/>
      <c r="AD2699" s="123"/>
      <c r="AE2699" s="123"/>
      <c r="AF2699" s="123"/>
      <c r="AG2699" s="123"/>
      <c r="AH2699" s="123"/>
      <c r="AI2699" s="123"/>
      <c r="AJ2699" s="123"/>
      <c r="AK2699" s="123"/>
      <c r="AL2699" s="123"/>
      <c r="AM2699" s="123"/>
      <c r="AN2699" s="123"/>
      <c r="AO2699" s="123"/>
      <c r="AP2699" s="167"/>
    </row>
    <row r="2700" spans="16:42">
      <c r="P2700" s="123"/>
      <c r="Q2700" s="124"/>
      <c r="R2700" s="123"/>
      <c r="S2700" s="123"/>
      <c r="T2700" s="123"/>
      <c r="U2700" s="123"/>
      <c r="V2700" s="123"/>
      <c r="W2700" s="123"/>
      <c r="X2700" s="123"/>
      <c r="Y2700" s="125"/>
      <c r="Z2700" s="125"/>
      <c r="AA2700" s="123"/>
      <c r="AB2700" s="123"/>
      <c r="AC2700" s="123"/>
      <c r="AD2700" s="123"/>
      <c r="AE2700" s="123"/>
      <c r="AF2700" s="123"/>
      <c r="AG2700" s="123"/>
      <c r="AH2700" s="123"/>
      <c r="AI2700" s="123"/>
      <c r="AJ2700" s="123"/>
      <c r="AK2700" s="123"/>
      <c r="AL2700" s="123"/>
      <c r="AM2700" s="123"/>
      <c r="AN2700" s="123"/>
      <c r="AO2700" s="123"/>
      <c r="AP2700" s="167"/>
    </row>
    <row r="2701" spans="16:42">
      <c r="P2701" s="123"/>
      <c r="Q2701" s="124"/>
      <c r="R2701" s="123"/>
      <c r="S2701" s="123"/>
      <c r="T2701" s="123"/>
      <c r="U2701" s="123"/>
      <c r="V2701" s="123"/>
      <c r="W2701" s="123"/>
      <c r="X2701" s="123"/>
      <c r="Y2701" s="125"/>
      <c r="Z2701" s="125"/>
      <c r="AA2701" s="123"/>
      <c r="AB2701" s="123"/>
      <c r="AC2701" s="123"/>
      <c r="AD2701" s="123"/>
      <c r="AE2701" s="123"/>
      <c r="AF2701" s="123"/>
      <c r="AG2701" s="123"/>
      <c r="AH2701" s="123"/>
      <c r="AI2701" s="123"/>
      <c r="AJ2701" s="123"/>
      <c r="AK2701" s="123"/>
      <c r="AL2701" s="123"/>
      <c r="AM2701" s="123"/>
      <c r="AN2701" s="123"/>
      <c r="AO2701" s="123"/>
      <c r="AP2701" s="167"/>
    </row>
    <row r="2702" spans="16:42">
      <c r="P2702" s="123"/>
      <c r="Q2702" s="124"/>
      <c r="R2702" s="123"/>
      <c r="S2702" s="123"/>
      <c r="T2702" s="123"/>
      <c r="U2702" s="123"/>
      <c r="V2702" s="123"/>
      <c r="W2702" s="123"/>
      <c r="X2702" s="123"/>
      <c r="Y2702" s="125"/>
      <c r="Z2702" s="125"/>
      <c r="AA2702" s="123"/>
      <c r="AB2702" s="123"/>
      <c r="AC2702" s="123"/>
      <c r="AD2702" s="123"/>
      <c r="AE2702" s="123"/>
      <c r="AF2702" s="123"/>
      <c r="AG2702" s="123"/>
      <c r="AH2702" s="123"/>
      <c r="AI2702" s="123"/>
      <c r="AJ2702" s="123"/>
      <c r="AK2702" s="123"/>
      <c r="AL2702" s="123"/>
      <c r="AM2702" s="123"/>
      <c r="AN2702" s="123"/>
      <c r="AO2702" s="123"/>
      <c r="AP2702" s="167"/>
    </row>
    <row r="2703" spans="16:42">
      <c r="P2703" s="123"/>
      <c r="Q2703" s="124"/>
      <c r="R2703" s="123"/>
      <c r="S2703" s="123"/>
      <c r="T2703" s="123"/>
      <c r="U2703" s="123"/>
      <c r="V2703" s="123"/>
      <c r="W2703" s="123"/>
      <c r="X2703" s="123"/>
      <c r="Y2703" s="125"/>
      <c r="Z2703" s="125"/>
      <c r="AA2703" s="123"/>
      <c r="AB2703" s="123"/>
      <c r="AC2703" s="123"/>
      <c r="AD2703" s="123"/>
      <c r="AE2703" s="123"/>
      <c r="AF2703" s="123"/>
      <c r="AG2703" s="123"/>
      <c r="AH2703" s="123"/>
      <c r="AI2703" s="123"/>
      <c r="AJ2703" s="123"/>
      <c r="AK2703" s="123"/>
      <c r="AL2703" s="123"/>
      <c r="AM2703" s="123"/>
      <c r="AN2703" s="123"/>
      <c r="AO2703" s="123"/>
      <c r="AP2703" s="167"/>
    </row>
    <row r="2704" spans="16:42">
      <c r="P2704" s="123"/>
      <c r="Q2704" s="124"/>
      <c r="R2704" s="123"/>
      <c r="S2704" s="123"/>
      <c r="T2704" s="123"/>
      <c r="U2704" s="123"/>
      <c r="V2704" s="123"/>
      <c r="W2704" s="123"/>
      <c r="X2704" s="123"/>
      <c r="Y2704" s="125"/>
      <c r="Z2704" s="125"/>
      <c r="AA2704" s="123"/>
      <c r="AB2704" s="123"/>
      <c r="AC2704" s="123"/>
      <c r="AD2704" s="123"/>
      <c r="AE2704" s="123"/>
      <c r="AF2704" s="123"/>
      <c r="AG2704" s="123"/>
      <c r="AH2704" s="123"/>
      <c r="AI2704" s="123"/>
      <c r="AJ2704" s="123"/>
      <c r="AK2704" s="123"/>
      <c r="AL2704" s="123"/>
      <c r="AM2704" s="123"/>
      <c r="AN2704" s="123"/>
      <c r="AO2704" s="123"/>
      <c r="AP2704" s="167"/>
    </row>
    <row r="2705" spans="16:42">
      <c r="P2705" s="123"/>
      <c r="Q2705" s="124"/>
      <c r="R2705" s="123"/>
      <c r="S2705" s="123"/>
      <c r="T2705" s="123"/>
      <c r="U2705" s="123"/>
      <c r="V2705" s="123"/>
      <c r="W2705" s="123"/>
      <c r="X2705" s="123"/>
      <c r="Y2705" s="125"/>
      <c r="Z2705" s="125"/>
      <c r="AA2705" s="123"/>
      <c r="AB2705" s="123"/>
      <c r="AC2705" s="123"/>
      <c r="AD2705" s="123"/>
      <c r="AE2705" s="123"/>
      <c r="AF2705" s="123"/>
      <c r="AG2705" s="123"/>
      <c r="AH2705" s="123"/>
      <c r="AI2705" s="123"/>
      <c r="AJ2705" s="123"/>
      <c r="AK2705" s="123"/>
      <c r="AL2705" s="123"/>
      <c r="AM2705" s="123"/>
      <c r="AN2705" s="123"/>
      <c r="AO2705" s="123"/>
      <c r="AP2705" s="167"/>
    </row>
    <row r="2706" spans="16:42">
      <c r="P2706" s="123"/>
      <c r="Q2706" s="124"/>
      <c r="R2706" s="123"/>
      <c r="S2706" s="123"/>
      <c r="T2706" s="123"/>
      <c r="U2706" s="123"/>
      <c r="V2706" s="123"/>
      <c r="W2706" s="123"/>
      <c r="X2706" s="123"/>
      <c r="Y2706" s="125"/>
      <c r="Z2706" s="125"/>
      <c r="AA2706" s="123"/>
      <c r="AB2706" s="123"/>
      <c r="AC2706" s="123"/>
      <c r="AD2706" s="123"/>
      <c r="AE2706" s="123"/>
      <c r="AF2706" s="123"/>
      <c r="AG2706" s="123"/>
      <c r="AH2706" s="123"/>
      <c r="AI2706" s="123"/>
      <c r="AJ2706" s="123"/>
      <c r="AK2706" s="123"/>
      <c r="AL2706" s="123"/>
      <c r="AM2706" s="123"/>
      <c r="AN2706" s="123"/>
      <c r="AO2706" s="123"/>
      <c r="AP2706" s="167"/>
    </row>
    <row r="2707" spans="16:42">
      <c r="P2707" s="123"/>
      <c r="Q2707" s="124"/>
      <c r="R2707" s="123"/>
      <c r="S2707" s="123"/>
      <c r="T2707" s="123"/>
      <c r="U2707" s="123"/>
      <c r="V2707" s="123"/>
      <c r="W2707" s="123"/>
      <c r="X2707" s="123"/>
      <c r="Y2707" s="125"/>
      <c r="Z2707" s="125"/>
      <c r="AA2707" s="123"/>
      <c r="AB2707" s="123"/>
      <c r="AC2707" s="123"/>
      <c r="AD2707" s="123"/>
      <c r="AE2707" s="123"/>
      <c r="AF2707" s="123"/>
      <c r="AG2707" s="123"/>
      <c r="AH2707" s="123"/>
      <c r="AI2707" s="123"/>
      <c r="AJ2707" s="123"/>
      <c r="AK2707" s="123"/>
      <c r="AL2707" s="123"/>
      <c r="AM2707" s="123"/>
      <c r="AN2707" s="123"/>
      <c r="AO2707" s="123"/>
      <c r="AP2707" s="167"/>
    </row>
    <row r="2708" spans="16:42">
      <c r="P2708" s="123"/>
      <c r="Q2708" s="124"/>
      <c r="R2708" s="123"/>
      <c r="S2708" s="123"/>
      <c r="T2708" s="123"/>
      <c r="U2708" s="123"/>
      <c r="V2708" s="123"/>
      <c r="W2708" s="123"/>
      <c r="X2708" s="123"/>
      <c r="Y2708" s="125"/>
      <c r="Z2708" s="125"/>
      <c r="AA2708" s="123"/>
      <c r="AB2708" s="123"/>
      <c r="AC2708" s="123"/>
      <c r="AD2708" s="123"/>
      <c r="AE2708" s="123"/>
      <c r="AF2708" s="123"/>
      <c r="AG2708" s="123"/>
      <c r="AH2708" s="123"/>
      <c r="AI2708" s="123"/>
      <c r="AJ2708" s="123"/>
      <c r="AK2708" s="123"/>
      <c r="AL2708" s="123"/>
      <c r="AM2708" s="123"/>
      <c r="AN2708" s="123"/>
      <c r="AO2708" s="123"/>
      <c r="AP2708" s="167"/>
    </row>
    <row r="2709" spans="16:42">
      <c r="P2709" s="123"/>
      <c r="Q2709" s="124"/>
      <c r="R2709" s="123"/>
      <c r="S2709" s="123"/>
      <c r="T2709" s="123"/>
      <c r="U2709" s="123"/>
      <c r="V2709" s="123"/>
      <c r="W2709" s="123"/>
      <c r="X2709" s="123"/>
      <c r="Y2709" s="125"/>
      <c r="Z2709" s="125"/>
      <c r="AA2709" s="123"/>
      <c r="AB2709" s="123"/>
      <c r="AC2709" s="123"/>
      <c r="AD2709" s="123"/>
      <c r="AE2709" s="123"/>
      <c r="AF2709" s="123"/>
      <c r="AG2709" s="123"/>
      <c r="AH2709" s="123"/>
      <c r="AI2709" s="123"/>
      <c r="AJ2709" s="123"/>
      <c r="AK2709" s="123"/>
      <c r="AL2709" s="123"/>
      <c r="AM2709" s="123"/>
      <c r="AN2709" s="123"/>
      <c r="AO2709" s="123"/>
      <c r="AP2709" s="167"/>
    </row>
    <row r="2710" spans="16:42">
      <c r="P2710" s="123"/>
      <c r="Q2710" s="124"/>
      <c r="R2710" s="123"/>
      <c r="S2710" s="123"/>
      <c r="T2710" s="123"/>
      <c r="U2710" s="123"/>
      <c r="V2710" s="123"/>
      <c r="W2710" s="123"/>
      <c r="X2710" s="123"/>
      <c r="Y2710" s="125"/>
      <c r="Z2710" s="125"/>
      <c r="AA2710" s="123"/>
      <c r="AB2710" s="123"/>
      <c r="AC2710" s="123"/>
      <c r="AD2710" s="123"/>
      <c r="AE2710" s="123"/>
      <c r="AF2710" s="123"/>
      <c r="AG2710" s="123"/>
      <c r="AH2710" s="123"/>
      <c r="AI2710" s="123"/>
      <c r="AJ2710" s="123"/>
      <c r="AK2710" s="123"/>
      <c r="AL2710" s="123"/>
      <c r="AM2710" s="123"/>
      <c r="AN2710" s="123"/>
      <c r="AO2710" s="123"/>
      <c r="AP2710" s="167"/>
    </row>
    <row r="2711" spans="16:42">
      <c r="P2711" s="123"/>
      <c r="Q2711" s="124"/>
      <c r="R2711" s="123"/>
      <c r="S2711" s="123"/>
      <c r="T2711" s="123"/>
      <c r="U2711" s="123"/>
      <c r="V2711" s="123"/>
      <c r="W2711" s="123"/>
      <c r="X2711" s="123"/>
      <c r="Y2711" s="125"/>
      <c r="Z2711" s="125"/>
      <c r="AA2711" s="123"/>
      <c r="AB2711" s="123"/>
      <c r="AC2711" s="123"/>
      <c r="AD2711" s="123"/>
      <c r="AE2711" s="123"/>
      <c r="AF2711" s="123"/>
      <c r="AG2711" s="123"/>
      <c r="AH2711" s="123"/>
      <c r="AI2711" s="123"/>
      <c r="AJ2711" s="123"/>
      <c r="AK2711" s="123"/>
      <c r="AL2711" s="123"/>
      <c r="AM2711" s="123"/>
      <c r="AN2711" s="123"/>
      <c r="AO2711" s="123"/>
      <c r="AP2711" s="167"/>
    </row>
    <row r="2712" spans="16:42">
      <c r="P2712" s="123"/>
      <c r="Q2712" s="124"/>
      <c r="R2712" s="123"/>
      <c r="S2712" s="123"/>
      <c r="T2712" s="123"/>
      <c r="U2712" s="123"/>
      <c r="V2712" s="123"/>
      <c r="W2712" s="123"/>
      <c r="X2712" s="123"/>
      <c r="Y2712" s="125"/>
      <c r="Z2712" s="125"/>
      <c r="AA2712" s="123"/>
      <c r="AB2712" s="123"/>
      <c r="AC2712" s="123"/>
      <c r="AD2712" s="123"/>
      <c r="AE2712" s="123"/>
      <c r="AF2712" s="123"/>
      <c r="AG2712" s="123"/>
      <c r="AH2712" s="123"/>
      <c r="AI2712" s="123"/>
      <c r="AJ2712" s="123"/>
      <c r="AK2712" s="123"/>
      <c r="AL2712" s="123"/>
      <c r="AM2712" s="123"/>
      <c r="AN2712" s="123"/>
      <c r="AO2712" s="123"/>
      <c r="AP2712" s="167"/>
    </row>
    <row r="2713" spans="16:42">
      <c r="P2713" s="123"/>
      <c r="Q2713" s="124"/>
      <c r="R2713" s="123"/>
      <c r="S2713" s="123"/>
      <c r="T2713" s="123"/>
      <c r="U2713" s="123"/>
      <c r="V2713" s="123"/>
      <c r="W2713" s="123"/>
      <c r="X2713" s="123"/>
      <c r="Y2713" s="125"/>
      <c r="Z2713" s="125"/>
      <c r="AA2713" s="123"/>
      <c r="AB2713" s="123"/>
      <c r="AC2713" s="123"/>
      <c r="AD2713" s="123"/>
      <c r="AE2713" s="123"/>
      <c r="AF2713" s="123"/>
      <c r="AG2713" s="123"/>
      <c r="AH2713" s="123"/>
      <c r="AI2713" s="123"/>
      <c r="AJ2713" s="123"/>
      <c r="AK2713" s="123"/>
      <c r="AL2713" s="123"/>
      <c r="AM2713" s="123"/>
      <c r="AN2713" s="123"/>
      <c r="AO2713" s="123"/>
      <c r="AP2713" s="167"/>
    </row>
    <row r="2714" spans="16:42">
      <c r="P2714" s="123"/>
      <c r="Q2714" s="124"/>
      <c r="R2714" s="123"/>
      <c r="S2714" s="123"/>
      <c r="T2714" s="123"/>
      <c r="U2714" s="123"/>
      <c r="V2714" s="123"/>
      <c r="W2714" s="123"/>
      <c r="X2714" s="123"/>
      <c r="Y2714" s="125"/>
      <c r="Z2714" s="125"/>
      <c r="AA2714" s="123"/>
      <c r="AB2714" s="123"/>
      <c r="AC2714" s="123"/>
      <c r="AD2714" s="123"/>
      <c r="AE2714" s="123"/>
      <c r="AF2714" s="123"/>
      <c r="AG2714" s="123"/>
      <c r="AH2714" s="123"/>
      <c r="AI2714" s="123"/>
      <c r="AJ2714" s="123"/>
      <c r="AK2714" s="123"/>
      <c r="AL2714" s="123"/>
      <c r="AM2714" s="123"/>
      <c r="AN2714" s="123"/>
      <c r="AO2714" s="123"/>
      <c r="AP2714" s="167"/>
    </row>
    <row r="2715" spans="16:42">
      <c r="P2715" s="123"/>
      <c r="Q2715" s="124"/>
      <c r="R2715" s="123"/>
      <c r="S2715" s="123"/>
      <c r="T2715" s="123"/>
      <c r="U2715" s="123"/>
      <c r="V2715" s="123"/>
      <c r="W2715" s="123"/>
      <c r="X2715" s="123"/>
      <c r="Y2715" s="125"/>
      <c r="Z2715" s="125"/>
      <c r="AA2715" s="123"/>
      <c r="AB2715" s="123"/>
      <c r="AC2715" s="123"/>
      <c r="AD2715" s="123"/>
      <c r="AE2715" s="123"/>
      <c r="AF2715" s="123"/>
      <c r="AG2715" s="123"/>
      <c r="AH2715" s="123"/>
      <c r="AI2715" s="123"/>
      <c r="AJ2715" s="123"/>
      <c r="AK2715" s="123"/>
      <c r="AL2715" s="123"/>
      <c r="AM2715" s="123"/>
      <c r="AN2715" s="123"/>
      <c r="AO2715" s="123"/>
      <c r="AP2715" s="167"/>
    </row>
    <row r="2716" spans="16:42">
      <c r="P2716" s="123"/>
      <c r="Q2716" s="124"/>
      <c r="R2716" s="123"/>
      <c r="S2716" s="123"/>
      <c r="T2716" s="123"/>
      <c r="U2716" s="123"/>
      <c r="V2716" s="123"/>
      <c r="W2716" s="123"/>
      <c r="X2716" s="123"/>
      <c r="Y2716" s="125"/>
      <c r="Z2716" s="125"/>
      <c r="AA2716" s="123"/>
      <c r="AB2716" s="123"/>
      <c r="AC2716" s="123"/>
      <c r="AD2716" s="123"/>
      <c r="AE2716" s="123"/>
      <c r="AF2716" s="123"/>
      <c r="AG2716" s="123"/>
      <c r="AH2716" s="123"/>
      <c r="AI2716" s="123"/>
      <c r="AJ2716" s="123"/>
      <c r="AK2716" s="123"/>
      <c r="AL2716" s="123"/>
      <c r="AM2716" s="123"/>
      <c r="AN2716" s="123"/>
      <c r="AO2716" s="123"/>
      <c r="AP2716" s="167"/>
    </row>
    <row r="2717" spans="16:42">
      <c r="P2717" s="123"/>
      <c r="Q2717" s="124"/>
      <c r="R2717" s="123"/>
      <c r="S2717" s="123"/>
      <c r="T2717" s="123"/>
      <c r="U2717" s="123"/>
      <c r="V2717" s="123"/>
      <c r="W2717" s="123"/>
      <c r="X2717" s="123"/>
      <c r="Y2717" s="125"/>
      <c r="Z2717" s="125"/>
      <c r="AA2717" s="123"/>
      <c r="AB2717" s="123"/>
      <c r="AC2717" s="123"/>
      <c r="AD2717" s="123"/>
      <c r="AE2717" s="123"/>
      <c r="AF2717" s="123"/>
      <c r="AG2717" s="123"/>
      <c r="AH2717" s="123"/>
      <c r="AI2717" s="123"/>
      <c r="AJ2717" s="123"/>
      <c r="AK2717" s="123"/>
      <c r="AL2717" s="123"/>
      <c r="AM2717" s="123"/>
      <c r="AN2717" s="123"/>
      <c r="AO2717" s="123"/>
      <c r="AP2717" s="167"/>
    </row>
    <row r="2718" spans="16:42">
      <c r="P2718" s="123"/>
      <c r="Q2718" s="124"/>
      <c r="R2718" s="123"/>
      <c r="S2718" s="123"/>
      <c r="T2718" s="123"/>
      <c r="U2718" s="123"/>
      <c r="V2718" s="123"/>
      <c r="W2718" s="123"/>
      <c r="X2718" s="123"/>
      <c r="Y2718" s="125"/>
      <c r="Z2718" s="125"/>
      <c r="AA2718" s="123"/>
      <c r="AB2718" s="123"/>
      <c r="AC2718" s="123"/>
      <c r="AD2718" s="123"/>
      <c r="AE2718" s="123"/>
      <c r="AF2718" s="123"/>
      <c r="AG2718" s="123"/>
      <c r="AH2718" s="123"/>
      <c r="AI2718" s="123"/>
      <c r="AJ2718" s="123"/>
      <c r="AK2718" s="123"/>
      <c r="AL2718" s="123"/>
      <c r="AM2718" s="123"/>
      <c r="AN2718" s="123"/>
      <c r="AO2718" s="123"/>
      <c r="AP2718" s="167"/>
    </row>
    <row r="2719" spans="16:42">
      <c r="P2719" s="123"/>
      <c r="Q2719" s="124"/>
      <c r="R2719" s="123"/>
      <c r="S2719" s="123"/>
      <c r="T2719" s="123"/>
      <c r="U2719" s="123"/>
      <c r="V2719" s="123"/>
      <c r="W2719" s="123"/>
      <c r="X2719" s="123"/>
      <c r="Y2719" s="125"/>
      <c r="Z2719" s="125"/>
      <c r="AA2719" s="123"/>
      <c r="AB2719" s="123"/>
      <c r="AC2719" s="123"/>
      <c r="AD2719" s="123"/>
      <c r="AE2719" s="123"/>
      <c r="AF2719" s="123"/>
      <c r="AG2719" s="123"/>
      <c r="AH2719" s="123"/>
      <c r="AI2719" s="123"/>
      <c r="AJ2719" s="123"/>
      <c r="AK2719" s="123"/>
      <c r="AL2719" s="123"/>
      <c r="AM2719" s="123"/>
      <c r="AN2719" s="123"/>
      <c r="AO2719" s="123"/>
      <c r="AP2719" s="167"/>
    </row>
    <row r="2720" spans="16:42">
      <c r="P2720" s="123"/>
      <c r="Q2720" s="124"/>
      <c r="R2720" s="123"/>
      <c r="S2720" s="123"/>
      <c r="T2720" s="123"/>
      <c r="U2720" s="123"/>
      <c r="V2720" s="123"/>
      <c r="W2720" s="123"/>
      <c r="X2720" s="123"/>
      <c r="Y2720" s="125"/>
      <c r="Z2720" s="125"/>
      <c r="AA2720" s="123"/>
      <c r="AB2720" s="123"/>
      <c r="AC2720" s="123"/>
      <c r="AD2720" s="123"/>
      <c r="AE2720" s="123"/>
      <c r="AF2720" s="123"/>
      <c r="AG2720" s="123"/>
      <c r="AH2720" s="123"/>
      <c r="AI2720" s="123"/>
      <c r="AJ2720" s="123"/>
      <c r="AK2720" s="123"/>
      <c r="AL2720" s="123"/>
      <c r="AM2720" s="123"/>
      <c r="AN2720" s="123"/>
      <c r="AO2720" s="123"/>
      <c r="AP2720" s="167"/>
    </row>
    <row r="2721" spans="16:42">
      <c r="P2721" s="123"/>
      <c r="Q2721" s="124"/>
      <c r="R2721" s="123"/>
      <c r="S2721" s="123"/>
      <c r="T2721" s="123"/>
      <c r="U2721" s="123"/>
      <c r="V2721" s="123"/>
      <c r="W2721" s="123"/>
      <c r="X2721" s="123"/>
      <c r="Y2721" s="125"/>
      <c r="Z2721" s="125"/>
      <c r="AA2721" s="123"/>
      <c r="AB2721" s="123"/>
      <c r="AC2721" s="123"/>
      <c r="AD2721" s="123"/>
      <c r="AE2721" s="123"/>
      <c r="AF2721" s="123"/>
      <c r="AG2721" s="123"/>
      <c r="AH2721" s="123"/>
      <c r="AI2721" s="123"/>
      <c r="AJ2721" s="123"/>
      <c r="AK2721" s="123"/>
      <c r="AL2721" s="123"/>
      <c r="AM2721" s="123"/>
      <c r="AN2721" s="123"/>
      <c r="AO2721" s="123"/>
      <c r="AP2721" s="167"/>
    </row>
    <row r="2722" spans="16:42">
      <c r="P2722" s="123"/>
      <c r="Q2722" s="124"/>
      <c r="R2722" s="123"/>
      <c r="S2722" s="123"/>
      <c r="T2722" s="123"/>
      <c r="U2722" s="123"/>
      <c r="V2722" s="123"/>
      <c r="W2722" s="123"/>
      <c r="X2722" s="123"/>
      <c r="Y2722" s="125"/>
      <c r="Z2722" s="125"/>
      <c r="AA2722" s="123"/>
      <c r="AB2722" s="123"/>
      <c r="AC2722" s="123"/>
      <c r="AD2722" s="123"/>
      <c r="AE2722" s="123"/>
      <c r="AF2722" s="123"/>
      <c r="AG2722" s="123"/>
      <c r="AH2722" s="123"/>
      <c r="AI2722" s="123"/>
      <c r="AJ2722" s="123"/>
      <c r="AK2722" s="123"/>
      <c r="AL2722" s="123"/>
      <c r="AM2722" s="123"/>
      <c r="AN2722" s="123"/>
      <c r="AO2722" s="123"/>
      <c r="AP2722" s="167"/>
    </row>
    <row r="2723" spans="16:42">
      <c r="P2723" s="123"/>
      <c r="Q2723" s="124"/>
      <c r="R2723" s="123"/>
      <c r="S2723" s="123"/>
      <c r="T2723" s="123"/>
      <c r="U2723" s="123"/>
      <c r="V2723" s="123"/>
      <c r="W2723" s="123"/>
      <c r="X2723" s="123"/>
      <c r="Y2723" s="125"/>
      <c r="Z2723" s="125"/>
      <c r="AA2723" s="123"/>
      <c r="AB2723" s="123"/>
      <c r="AC2723" s="123"/>
      <c r="AD2723" s="123"/>
      <c r="AE2723" s="123"/>
      <c r="AF2723" s="123"/>
      <c r="AG2723" s="123"/>
      <c r="AH2723" s="123"/>
      <c r="AI2723" s="123"/>
      <c r="AJ2723" s="123"/>
      <c r="AK2723" s="123"/>
      <c r="AL2723" s="123"/>
      <c r="AM2723" s="123"/>
      <c r="AN2723" s="123"/>
      <c r="AO2723" s="123"/>
      <c r="AP2723" s="167"/>
    </row>
    <row r="2724" spans="16:42">
      <c r="P2724" s="123"/>
      <c r="Q2724" s="124"/>
      <c r="R2724" s="123"/>
      <c r="S2724" s="123"/>
      <c r="T2724" s="123"/>
      <c r="U2724" s="123"/>
      <c r="V2724" s="123"/>
      <c r="W2724" s="123"/>
      <c r="X2724" s="123"/>
      <c r="Y2724" s="125"/>
      <c r="Z2724" s="125"/>
      <c r="AA2724" s="123"/>
      <c r="AB2724" s="123"/>
      <c r="AC2724" s="123"/>
      <c r="AD2724" s="123"/>
      <c r="AE2724" s="123"/>
      <c r="AF2724" s="123"/>
      <c r="AG2724" s="123"/>
      <c r="AH2724" s="123"/>
      <c r="AI2724" s="123"/>
      <c r="AJ2724" s="123"/>
      <c r="AK2724" s="123"/>
      <c r="AL2724" s="123"/>
      <c r="AM2724" s="123"/>
      <c r="AN2724" s="123"/>
      <c r="AO2724" s="123"/>
      <c r="AP2724" s="167"/>
    </row>
    <row r="2725" spans="16:42">
      <c r="P2725" s="123"/>
      <c r="Q2725" s="124"/>
      <c r="R2725" s="123"/>
      <c r="S2725" s="123"/>
      <c r="T2725" s="123"/>
      <c r="U2725" s="123"/>
      <c r="V2725" s="123"/>
      <c r="W2725" s="123"/>
      <c r="X2725" s="123"/>
      <c r="Y2725" s="125"/>
      <c r="Z2725" s="125"/>
      <c r="AA2725" s="123"/>
      <c r="AB2725" s="123"/>
      <c r="AC2725" s="123"/>
      <c r="AD2725" s="123"/>
      <c r="AE2725" s="123"/>
      <c r="AF2725" s="123"/>
      <c r="AG2725" s="123"/>
      <c r="AH2725" s="123"/>
      <c r="AI2725" s="123"/>
      <c r="AJ2725" s="123"/>
      <c r="AK2725" s="123"/>
      <c r="AL2725" s="123"/>
      <c r="AM2725" s="123"/>
      <c r="AN2725" s="123"/>
      <c r="AO2725" s="123"/>
      <c r="AP2725" s="167"/>
    </row>
    <row r="2726" spans="16:42">
      <c r="P2726" s="123"/>
      <c r="Q2726" s="124"/>
      <c r="R2726" s="123"/>
      <c r="S2726" s="123"/>
      <c r="T2726" s="123"/>
      <c r="U2726" s="123"/>
      <c r="V2726" s="123"/>
      <c r="W2726" s="123"/>
      <c r="X2726" s="123"/>
      <c r="Y2726" s="125"/>
      <c r="Z2726" s="125"/>
      <c r="AA2726" s="123"/>
      <c r="AB2726" s="123"/>
      <c r="AC2726" s="123"/>
      <c r="AD2726" s="123"/>
      <c r="AE2726" s="123"/>
      <c r="AF2726" s="123"/>
      <c r="AG2726" s="123"/>
      <c r="AH2726" s="123"/>
      <c r="AI2726" s="123"/>
      <c r="AJ2726" s="123"/>
      <c r="AK2726" s="123"/>
      <c r="AL2726" s="123"/>
      <c r="AM2726" s="123"/>
      <c r="AN2726" s="123"/>
      <c r="AO2726" s="123"/>
      <c r="AP2726" s="167"/>
    </row>
    <row r="2727" spans="16:42">
      <c r="P2727" s="123"/>
      <c r="Q2727" s="124"/>
      <c r="R2727" s="123"/>
      <c r="S2727" s="123"/>
      <c r="T2727" s="123"/>
      <c r="U2727" s="123"/>
      <c r="V2727" s="123"/>
      <c r="W2727" s="123"/>
      <c r="X2727" s="123"/>
      <c r="Y2727" s="125"/>
      <c r="Z2727" s="125"/>
      <c r="AA2727" s="123"/>
      <c r="AB2727" s="123"/>
      <c r="AC2727" s="123"/>
      <c r="AD2727" s="123"/>
      <c r="AE2727" s="123"/>
      <c r="AF2727" s="123"/>
      <c r="AG2727" s="123"/>
      <c r="AH2727" s="123"/>
      <c r="AI2727" s="123"/>
      <c r="AJ2727" s="123"/>
      <c r="AK2727" s="123"/>
      <c r="AL2727" s="123"/>
      <c r="AM2727" s="123"/>
      <c r="AN2727" s="123"/>
      <c r="AO2727" s="123"/>
      <c r="AP2727" s="167"/>
    </row>
    <row r="2728" spans="16:42">
      <c r="P2728" s="123"/>
      <c r="Q2728" s="124"/>
      <c r="R2728" s="123"/>
      <c r="S2728" s="123"/>
      <c r="T2728" s="123"/>
      <c r="U2728" s="123"/>
      <c r="V2728" s="123"/>
      <c r="W2728" s="123"/>
      <c r="X2728" s="123"/>
      <c r="Y2728" s="125"/>
      <c r="Z2728" s="125"/>
      <c r="AA2728" s="123"/>
      <c r="AB2728" s="123"/>
      <c r="AC2728" s="123"/>
      <c r="AD2728" s="123"/>
      <c r="AE2728" s="123"/>
      <c r="AF2728" s="123"/>
      <c r="AG2728" s="123"/>
      <c r="AH2728" s="123"/>
      <c r="AI2728" s="123"/>
      <c r="AJ2728" s="123"/>
      <c r="AK2728" s="123"/>
      <c r="AL2728" s="123"/>
      <c r="AM2728" s="123"/>
      <c r="AN2728" s="123"/>
      <c r="AO2728" s="123"/>
      <c r="AP2728" s="167"/>
    </row>
    <row r="2729" spans="16:42">
      <c r="P2729" s="123"/>
      <c r="Q2729" s="124"/>
      <c r="R2729" s="123"/>
      <c r="S2729" s="123"/>
      <c r="T2729" s="123"/>
      <c r="U2729" s="123"/>
      <c r="V2729" s="123"/>
      <c r="W2729" s="123"/>
      <c r="X2729" s="123"/>
      <c r="Y2729" s="125"/>
      <c r="Z2729" s="125"/>
      <c r="AA2729" s="123"/>
      <c r="AB2729" s="123"/>
      <c r="AC2729" s="123"/>
      <c r="AD2729" s="123"/>
      <c r="AE2729" s="123"/>
      <c r="AF2729" s="123"/>
      <c r="AG2729" s="123"/>
      <c r="AH2729" s="123"/>
      <c r="AI2729" s="123"/>
      <c r="AJ2729" s="123"/>
      <c r="AK2729" s="123"/>
      <c r="AL2729" s="123"/>
      <c r="AM2729" s="123"/>
      <c r="AN2729" s="123"/>
      <c r="AO2729" s="123"/>
      <c r="AP2729" s="167"/>
    </row>
    <row r="2730" spans="16:42">
      <c r="P2730" s="123"/>
      <c r="Q2730" s="124"/>
      <c r="R2730" s="123"/>
      <c r="S2730" s="123"/>
      <c r="T2730" s="123"/>
      <c r="U2730" s="123"/>
      <c r="V2730" s="123"/>
      <c r="W2730" s="123"/>
      <c r="X2730" s="123"/>
      <c r="Y2730" s="125"/>
      <c r="Z2730" s="125"/>
      <c r="AA2730" s="123"/>
      <c r="AB2730" s="123"/>
      <c r="AC2730" s="123"/>
      <c r="AD2730" s="123"/>
      <c r="AE2730" s="123"/>
      <c r="AF2730" s="123"/>
      <c r="AG2730" s="123"/>
      <c r="AH2730" s="123"/>
      <c r="AI2730" s="123"/>
      <c r="AJ2730" s="123"/>
      <c r="AK2730" s="123"/>
      <c r="AL2730" s="123"/>
      <c r="AM2730" s="123"/>
      <c r="AN2730" s="123"/>
      <c r="AO2730" s="123"/>
      <c r="AP2730" s="167"/>
    </row>
    <row r="2731" spans="16:42">
      <c r="P2731" s="123"/>
      <c r="Q2731" s="124"/>
      <c r="R2731" s="123"/>
      <c r="S2731" s="123"/>
      <c r="T2731" s="123"/>
      <c r="U2731" s="123"/>
      <c r="V2731" s="123"/>
      <c r="W2731" s="123"/>
      <c r="X2731" s="123"/>
      <c r="Y2731" s="125"/>
      <c r="Z2731" s="125"/>
      <c r="AA2731" s="123"/>
      <c r="AB2731" s="123"/>
      <c r="AC2731" s="123"/>
      <c r="AD2731" s="123"/>
      <c r="AE2731" s="123"/>
      <c r="AF2731" s="123"/>
      <c r="AG2731" s="123"/>
      <c r="AH2731" s="123"/>
      <c r="AI2731" s="123"/>
      <c r="AJ2731" s="123"/>
      <c r="AK2731" s="123"/>
      <c r="AL2731" s="123"/>
      <c r="AM2731" s="123"/>
      <c r="AN2731" s="123"/>
      <c r="AO2731" s="123"/>
      <c r="AP2731" s="167"/>
    </row>
    <row r="2732" spans="16:42">
      <c r="P2732" s="123"/>
      <c r="Q2732" s="124"/>
      <c r="R2732" s="123"/>
      <c r="S2732" s="123"/>
      <c r="T2732" s="123"/>
      <c r="U2732" s="123"/>
      <c r="V2732" s="123"/>
      <c r="W2732" s="123"/>
      <c r="X2732" s="123"/>
      <c r="Y2732" s="125"/>
      <c r="Z2732" s="125"/>
      <c r="AA2732" s="123"/>
      <c r="AB2732" s="123"/>
      <c r="AC2732" s="123"/>
      <c r="AD2732" s="123"/>
      <c r="AE2732" s="123"/>
      <c r="AF2732" s="123"/>
      <c r="AG2732" s="123"/>
      <c r="AH2732" s="123"/>
      <c r="AI2732" s="123"/>
      <c r="AJ2732" s="123"/>
      <c r="AK2732" s="123"/>
      <c r="AL2732" s="123"/>
      <c r="AM2732" s="123"/>
      <c r="AN2732" s="123"/>
      <c r="AO2732" s="123"/>
      <c r="AP2732" s="167"/>
    </row>
    <row r="2733" spans="16:42">
      <c r="P2733" s="123"/>
      <c r="Q2733" s="124"/>
      <c r="R2733" s="123"/>
      <c r="S2733" s="123"/>
      <c r="T2733" s="123"/>
      <c r="U2733" s="123"/>
      <c r="V2733" s="123"/>
      <c r="W2733" s="123"/>
      <c r="X2733" s="123"/>
      <c r="Y2733" s="125"/>
      <c r="Z2733" s="125"/>
      <c r="AA2733" s="123"/>
      <c r="AB2733" s="123"/>
      <c r="AC2733" s="123"/>
      <c r="AD2733" s="123"/>
      <c r="AE2733" s="123"/>
      <c r="AF2733" s="123"/>
      <c r="AG2733" s="123"/>
      <c r="AH2733" s="123"/>
      <c r="AI2733" s="123"/>
      <c r="AJ2733" s="123"/>
      <c r="AK2733" s="123"/>
      <c r="AL2733" s="123"/>
      <c r="AM2733" s="123"/>
      <c r="AN2733" s="123"/>
      <c r="AO2733" s="123"/>
      <c r="AP2733" s="167"/>
    </row>
    <row r="2734" spans="16:42">
      <c r="P2734" s="123"/>
      <c r="Q2734" s="124"/>
      <c r="R2734" s="123"/>
      <c r="S2734" s="123"/>
      <c r="T2734" s="123"/>
      <c r="U2734" s="123"/>
      <c r="V2734" s="123"/>
      <c r="W2734" s="123"/>
      <c r="X2734" s="123"/>
      <c r="Y2734" s="125"/>
      <c r="Z2734" s="125"/>
      <c r="AA2734" s="123"/>
      <c r="AB2734" s="123"/>
      <c r="AC2734" s="123"/>
      <c r="AD2734" s="123"/>
      <c r="AE2734" s="123"/>
      <c r="AF2734" s="123"/>
      <c r="AG2734" s="123"/>
      <c r="AH2734" s="123"/>
      <c r="AI2734" s="123"/>
      <c r="AJ2734" s="123"/>
      <c r="AK2734" s="123"/>
      <c r="AL2734" s="123"/>
      <c r="AM2734" s="123"/>
      <c r="AN2734" s="123"/>
      <c r="AO2734" s="123"/>
      <c r="AP2734" s="167"/>
    </row>
    <row r="2735" spans="16:42">
      <c r="P2735" s="123"/>
      <c r="Q2735" s="124"/>
      <c r="R2735" s="123"/>
      <c r="S2735" s="123"/>
      <c r="T2735" s="123"/>
      <c r="U2735" s="123"/>
      <c r="V2735" s="123"/>
      <c r="W2735" s="123"/>
      <c r="X2735" s="123"/>
      <c r="Y2735" s="125"/>
      <c r="Z2735" s="125"/>
      <c r="AA2735" s="123"/>
      <c r="AB2735" s="123"/>
      <c r="AC2735" s="123"/>
      <c r="AD2735" s="123"/>
      <c r="AE2735" s="123"/>
      <c r="AF2735" s="123"/>
      <c r="AG2735" s="123"/>
      <c r="AH2735" s="123"/>
      <c r="AI2735" s="123"/>
      <c r="AJ2735" s="123"/>
      <c r="AK2735" s="123"/>
      <c r="AL2735" s="123"/>
      <c r="AM2735" s="123"/>
      <c r="AN2735" s="123"/>
      <c r="AO2735" s="123"/>
      <c r="AP2735" s="167"/>
    </row>
    <row r="2736" spans="16:42">
      <c r="P2736" s="123"/>
      <c r="Q2736" s="124"/>
      <c r="R2736" s="123"/>
      <c r="S2736" s="123"/>
      <c r="T2736" s="123"/>
      <c r="U2736" s="123"/>
      <c r="V2736" s="123"/>
      <c r="W2736" s="123"/>
      <c r="X2736" s="123"/>
      <c r="Y2736" s="125"/>
      <c r="Z2736" s="125"/>
      <c r="AA2736" s="123"/>
      <c r="AB2736" s="123"/>
      <c r="AC2736" s="123"/>
      <c r="AD2736" s="123"/>
      <c r="AE2736" s="123"/>
      <c r="AF2736" s="123"/>
      <c r="AG2736" s="123"/>
      <c r="AH2736" s="123"/>
      <c r="AI2736" s="123"/>
      <c r="AJ2736" s="123"/>
      <c r="AK2736" s="123"/>
      <c r="AL2736" s="123"/>
      <c r="AM2736" s="123"/>
      <c r="AN2736" s="123"/>
      <c r="AO2736" s="123"/>
      <c r="AP2736" s="167"/>
    </row>
    <row r="2737" spans="16:42">
      <c r="P2737" s="123"/>
      <c r="Q2737" s="124"/>
      <c r="R2737" s="123"/>
      <c r="S2737" s="123"/>
      <c r="T2737" s="123"/>
      <c r="U2737" s="123"/>
      <c r="V2737" s="123"/>
      <c r="W2737" s="123"/>
      <c r="X2737" s="123"/>
      <c r="Y2737" s="125"/>
      <c r="Z2737" s="125"/>
      <c r="AA2737" s="123"/>
      <c r="AB2737" s="123"/>
      <c r="AC2737" s="123"/>
      <c r="AD2737" s="123"/>
      <c r="AE2737" s="123"/>
      <c r="AF2737" s="123"/>
      <c r="AG2737" s="123"/>
      <c r="AH2737" s="123"/>
      <c r="AI2737" s="123"/>
      <c r="AJ2737" s="123"/>
      <c r="AK2737" s="123"/>
      <c r="AL2737" s="123"/>
      <c r="AM2737" s="123"/>
      <c r="AN2737" s="123"/>
      <c r="AO2737" s="123"/>
      <c r="AP2737" s="167"/>
    </row>
    <row r="2738" spans="16:42">
      <c r="P2738" s="123"/>
      <c r="Q2738" s="124"/>
      <c r="R2738" s="123"/>
      <c r="S2738" s="123"/>
      <c r="T2738" s="123"/>
      <c r="U2738" s="123"/>
      <c r="V2738" s="123"/>
      <c r="W2738" s="123"/>
      <c r="X2738" s="123"/>
      <c r="Y2738" s="125"/>
      <c r="Z2738" s="125"/>
      <c r="AA2738" s="123"/>
      <c r="AB2738" s="123"/>
      <c r="AC2738" s="123"/>
      <c r="AD2738" s="123"/>
      <c r="AE2738" s="123"/>
      <c r="AF2738" s="123"/>
      <c r="AG2738" s="123"/>
      <c r="AH2738" s="123"/>
      <c r="AI2738" s="123"/>
      <c r="AJ2738" s="123"/>
      <c r="AK2738" s="123"/>
      <c r="AL2738" s="123"/>
      <c r="AM2738" s="123"/>
      <c r="AN2738" s="123"/>
      <c r="AO2738" s="123"/>
      <c r="AP2738" s="167"/>
    </row>
    <row r="2739" spans="16:42">
      <c r="P2739" s="123"/>
      <c r="Q2739" s="124"/>
      <c r="R2739" s="123"/>
      <c r="S2739" s="123"/>
      <c r="T2739" s="123"/>
      <c r="U2739" s="123"/>
      <c r="V2739" s="123"/>
      <c r="W2739" s="123"/>
      <c r="X2739" s="123"/>
      <c r="Y2739" s="125"/>
      <c r="Z2739" s="125"/>
      <c r="AA2739" s="123"/>
      <c r="AB2739" s="123"/>
      <c r="AC2739" s="123"/>
      <c r="AD2739" s="123"/>
      <c r="AE2739" s="123"/>
      <c r="AF2739" s="123"/>
      <c r="AG2739" s="123"/>
      <c r="AH2739" s="123"/>
      <c r="AI2739" s="123"/>
      <c r="AJ2739" s="123"/>
      <c r="AK2739" s="123"/>
      <c r="AL2739" s="123"/>
      <c r="AM2739" s="123"/>
      <c r="AN2739" s="123"/>
      <c r="AO2739" s="123"/>
      <c r="AP2739" s="167"/>
    </row>
    <row r="2740" spans="16:42">
      <c r="P2740" s="123"/>
      <c r="Q2740" s="124"/>
      <c r="R2740" s="123"/>
      <c r="S2740" s="123"/>
      <c r="T2740" s="123"/>
      <c r="U2740" s="123"/>
      <c r="V2740" s="123"/>
      <c r="W2740" s="123"/>
      <c r="X2740" s="123"/>
      <c r="Y2740" s="125"/>
      <c r="Z2740" s="125"/>
      <c r="AA2740" s="123"/>
      <c r="AB2740" s="123"/>
      <c r="AC2740" s="123"/>
      <c r="AD2740" s="123"/>
      <c r="AE2740" s="123"/>
      <c r="AF2740" s="123"/>
      <c r="AG2740" s="123"/>
      <c r="AH2740" s="123"/>
      <c r="AI2740" s="123"/>
      <c r="AJ2740" s="123"/>
      <c r="AK2740" s="123"/>
      <c r="AL2740" s="123"/>
      <c r="AM2740" s="123"/>
      <c r="AN2740" s="123"/>
      <c r="AO2740" s="123"/>
      <c r="AP2740" s="167"/>
    </row>
    <row r="2741" spans="16:42">
      <c r="P2741" s="123"/>
      <c r="Q2741" s="124"/>
      <c r="R2741" s="123"/>
      <c r="S2741" s="123"/>
      <c r="T2741" s="123"/>
      <c r="U2741" s="123"/>
      <c r="V2741" s="123"/>
      <c r="W2741" s="123"/>
      <c r="X2741" s="123"/>
      <c r="Y2741" s="125"/>
      <c r="Z2741" s="125"/>
      <c r="AA2741" s="123"/>
      <c r="AB2741" s="123"/>
      <c r="AC2741" s="123"/>
      <c r="AD2741" s="123"/>
      <c r="AE2741" s="123"/>
      <c r="AF2741" s="123"/>
      <c r="AG2741" s="123"/>
      <c r="AH2741" s="123"/>
      <c r="AI2741" s="123"/>
      <c r="AJ2741" s="123"/>
      <c r="AK2741" s="123"/>
      <c r="AL2741" s="123"/>
      <c r="AM2741" s="123"/>
      <c r="AN2741" s="123"/>
      <c r="AO2741" s="123"/>
      <c r="AP2741" s="167"/>
    </row>
    <row r="2742" spans="16:42">
      <c r="P2742" s="123"/>
      <c r="Q2742" s="124"/>
      <c r="R2742" s="123"/>
      <c r="S2742" s="123"/>
      <c r="T2742" s="123"/>
      <c r="U2742" s="123"/>
      <c r="V2742" s="123"/>
      <c r="W2742" s="123"/>
      <c r="X2742" s="123"/>
      <c r="Y2742" s="125"/>
      <c r="Z2742" s="125"/>
      <c r="AA2742" s="123"/>
      <c r="AB2742" s="123"/>
      <c r="AC2742" s="123"/>
      <c r="AD2742" s="123"/>
      <c r="AE2742" s="123"/>
      <c r="AF2742" s="123"/>
      <c r="AG2742" s="123"/>
      <c r="AH2742" s="123"/>
      <c r="AI2742" s="123"/>
      <c r="AJ2742" s="123"/>
      <c r="AK2742" s="123"/>
      <c r="AL2742" s="123"/>
      <c r="AM2742" s="123"/>
      <c r="AN2742" s="123"/>
      <c r="AO2742" s="123"/>
      <c r="AP2742" s="167"/>
    </row>
    <row r="2743" spans="16:42">
      <c r="P2743" s="123"/>
      <c r="Q2743" s="124"/>
      <c r="R2743" s="123"/>
      <c r="S2743" s="123"/>
      <c r="T2743" s="123"/>
      <c r="U2743" s="123"/>
      <c r="V2743" s="123"/>
      <c r="W2743" s="123"/>
      <c r="X2743" s="123"/>
      <c r="Y2743" s="125"/>
      <c r="Z2743" s="125"/>
      <c r="AA2743" s="123"/>
      <c r="AB2743" s="123"/>
      <c r="AC2743" s="123"/>
      <c r="AD2743" s="123"/>
      <c r="AE2743" s="123"/>
      <c r="AF2743" s="123"/>
      <c r="AG2743" s="123"/>
      <c r="AH2743" s="123"/>
      <c r="AI2743" s="123"/>
      <c r="AJ2743" s="123"/>
      <c r="AK2743" s="123"/>
      <c r="AL2743" s="123"/>
      <c r="AM2743" s="123"/>
      <c r="AN2743" s="123"/>
      <c r="AO2743" s="123"/>
      <c r="AP2743" s="167"/>
    </row>
    <row r="2744" spans="16:42">
      <c r="P2744" s="123"/>
      <c r="Q2744" s="124"/>
      <c r="R2744" s="123"/>
      <c r="S2744" s="123"/>
      <c r="T2744" s="123"/>
      <c r="U2744" s="123"/>
      <c r="V2744" s="123"/>
      <c r="W2744" s="123"/>
      <c r="X2744" s="123"/>
      <c r="Y2744" s="125"/>
      <c r="Z2744" s="125"/>
      <c r="AA2744" s="123"/>
      <c r="AB2744" s="123"/>
      <c r="AC2744" s="123"/>
      <c r="AD2744" s="123"/>
      <c r="AE2744" s="123"/>
      <c r="AF2744" s="123"/>
      <c r="AG2744" s="123"/>
      <c r="AH2744" s="123"/>
      <c r="AI2744" s="123"/>
      <c r="AJ2744" s="123"/>
      <c r="AK2744" s="123"/>
      <c r="AL2744" s="123"/>
      <c r="AM2744" s="123"/>
      <c r="AN2744" s="123"/>
      <c r="AO2744" s="123"/>
      <c r="AP2744" s="167"/>
    </row>
    <row r="2745" spans="16:42">
      <c r="P2745" s="123"/>
      <c r="Q2745" s="124"/>
      <c r="R2745" s="123"/>
      <c r="S2745" s="123"/>
      <c r="T2745" s="123"/>
      <c r="U2745" s="123"/>
      <c r="V2745" s="123"/>
      <c r="W2745" s="123"/>
      <c r="X2745" s="123"/>
      <c r="Y2745" s="125"/>
      <c r="Z2745" s="125"/>
      <c r="AA2745" s="123"/>
      <c r="AB2745" s="123"/>
      <c r="AC2745" s="123"/>
      <c r="AD2745" s="123"/>
      <c r="AE2745" s="123"/>
      <c r="AF2745" s="123"/>
      <c r="AG2745" s="123"/>
      <c r="AH2745" s="123"/>
      <c r="AI2745" s="123"/>
      <c r="AJ2745" s="123"/>
      <c r="AK2745" s="123"/>
      <c r="AL2745" s="123"/>
      <c r="AM2745" s="123"/>
      <c r="AN2745" s="123"/>
      <c r="AO2745" s="123"/>
      <c r="AP2745" s="167"/>
    </row>
    <row r="2746" spans="16:42">
      <c r="P2746" s="123"/>
      <c r="Q2746" s="124"/>
      <c r="R2746" s="123"/>
      <c r="S2746" s="123"/>
      <c r="T2746" s="123"/>
      <c r="U2746" s="123"/>
      <c r="V2746" s="123"/>
      <c r="W2746" s="123"/>
      <c r="X2746" s="123"/>
      <c r="Y2746" s="125"/>
      <c r="Z2746" s="125"/>
      <c r="AA2746" s="123"/>
      <c r="AB2746" s="123"/>
      <c r="AC2746" s="123"/>
      <c r="AD2746" s="123"/>
      <c r="AE2746" s="123"/>
      <c r="AF2746" s="123"/>
      <c r="AG2746" s="123"/>
      <c r="AH2746" s="123"/>
      <c r="AI2746" s="123"/>
      <c r="AJ2746" s="123"/>
      <c r="AK2746" s="123"/>
      <c r="AL2746" s="123"/>
      <c r="AM2746" s="123"/>
      <c r="AN2746" s="123"/>
      <c r="AO2746" s="123"/>
      <c r="AP2746" s="167"/>
    </row>
    <row r="2747" spans="16:42">
      <c r="P2747" s="123"/>
      <c r="Q2747" s="124"/>
      <c r="R2747" s="123"/>
      <c r="S2747" s="123"/>
      <c r="T2747" s="123"/>
      <c r="U2747" s="123"/>
      <c r="V2747" s="123"/>
      <c r="W2747" s="123"/>
      <c r="X2747" s="123"/>
      <c r="Y2747" s="125"/>
      <c r="Z2747" s="125"/>
      <c r="AA2747" s="123"/>
      <c r="AB2747" s="123"/>
      <c r="AC2747" s="123"/>
      <c r="AD2747" s="123"/>
      <c r="AE2747" s="123"/>
      <c r="AF2747" s="123"/>
      <c r="AG2747" s="123"/>
      <c r="AH2747" s="123"/>
      <c r="AI2747" s="123"/>
      <c r="AJ2747" s="123"/>
      <c r="AK2747" s="123"/>
      <c r="AL2747" s="123"/>
      <c r="AM2747" s="123"/>
      <c r="AN2747" s="123"/>
      <c r="AO2747" s="123"/>
      <c r="AP2747" s="167"/>
    </row>
    <row r="2748" spans="16:42">
      <c r="P2748" s="123"/>
      <c r="Q2748" s="124"/>
      <c r="R2748" s="123"/>
      <c r="S2748" s="123"/>
      <c r="T2748" s="123"/>
      <c r="U2748" s="123"/>
      <c r="V2748" s="123"/>
      <c r="W2748" s="123"/>
      <c r="X2748" s="123"/>
      <c r="Y2748" s="125"/>
      <c r="Z2748" s="125"/>
      <c r="AA2748" s="123"/>
      <c r="AB2748" s="123"/>
      <c r="AC2748" s="123"/>
      <c r="AD2748" s="123"/>
      <c r="AE2748" s="123"/>
      <c r="AF2748" s="123"/>
      <c r="AG2748" s="123"/>
      <c r="AH2748" s="123"/>
      <c r="AI2748" s="123"/>
      <c r="AJ2748" s="123"/>
      <c r="AK2748" s="123"/>
      <c r="AL2748" s="123"/>
      <c r="AM2748" s="123"/>
      <c r="AN2748" s="123"/>
      <c r="AO2748" s="123"/>
      <c r="AP2748" s="167"/>
    </row>
    <row r="2749" spans="16:42">
      <c r="P2749" s="123"/>
      <c r="Q2749" s="124"/>
      <c r="R2749" s="123"/>
      <c r="S2749" s="123"/>
      <c r="T2749" s="123"/>
      <c r="U2749" s="123"/>
      <c r="V2749" s="123"/>
      <c r="W2749" s="123"/>
      <c r="X2749" s="123"/>
      <c r="Y2749" s="125"/>
      <c r="Z2749" s="125"/>
      <c r="AA2749" s="123"/>
      <c r="AB2749" s="123"/>
      <c r="AC2749" s="123"/>
      <c r="AD2749" s="123"/>
      <c r="AE2749" s="123"/>
      <c r="AF2749" s="123"/>
      <c r="AG2749" s="123"/>
      <c r="AH2749" s="123"/>
      <c r="AI2749" s="123"/>
      <c r="AJ2749" s="123"/>
      <c r="AK2749" s="123"/>
      <c r="AL2749" s="123"/>
      <c r="AM2749" s="123"/>
      <c r="AN2749" s="123"/>
      <c r="AO2749" s="123"/>
      <c r="AP2749" s="167"/>
    </row>
    <row r="2750" spans="16:42">
      <c r="P2750" s="123"/>
      <c r="Q2750" s="124"/>
      <c r="R2750" s="123"/>
      <c r="S2750" s="123"/>
      <c r="T2750" s="123"/>
      <c r="U2750" s="123"/>
      <c r="V2750" s="123"/>
      <c r="W2750" s="123"/>
      <c r="X2750" s="123"/>
      <c r="Y2750" s="125"/>
      <c r="Z2750" s="125"/>
      <c r="AA2750" s="123"/>
      <c r="AB2750" s="123"/>
      <c r="AC2750" s="123"/>
      <c r="AD2750" s="123"/>
      <c r="AE2750" s="123"/>
      <c r="AF2750" s="123"/>
      <c r="AG2750" s="123"/>
      <c r="AH2750" s="123"/>
      <c r="AI2750" s="123"/>
      <c r="AJ2750" s="123"/>
      <c r="AK2750" s="123"/>
      <c r="AL2750" s="123"/>
      <c r="AM2750" s="123"/>
      <c r="AN2750" s="123"/>
      <c r="AO2750" s="123"/>
      <c r="AP2750" s="167"/>
    </row>
    <row r="2751" spans="16:42">
      <c r="P2751" s="123"/>
      <c r="Q2751" s="124"/>
      <c r="R2751" s="123"/>
      <c r="S2751" s="123"/>
      <c r="T2751" s="123"/>
      <c r="U2751" s="123"/>
      <c r="V2751" s="123"/>
      <c r="W2751" s="123"/>
      <c r="X2751" s="123"/>
      <c r="Y2751" s="125"/>
      <c r="Z2751" s="125"/>
      <c r="AA2751" s="123"/>
      <c r="AB2751" s="123"/>
      <c r="AC2751" s="123"/>
      <c r="AD2751" s="123"/>
      <c r="AE2751" s="123"/>
      <c r="AF2751" s="123"/>
      <c r="AG2751" s="123"/>
      <c r="AH2751" s="123"/>
      <c r="AI2751" s="123"/>
      <c r="AJ2751" s="123"/>
      <c r="AK2751" s="123"/>
      <c r="AL2751" s="123"/>
      <c r="AM2751" s="123"/>
      <c r="AN2751" s="123"/>
      <c r="AO2751" s="123"/>
      <c r="AP2751" s="167"/>
    </row>
    <row r="2752" spans="16:42">
      <c r="P2752" s="123"/>
      <c r="Q2752" s="124"/>
      <c r="R2752" s="123"/>
      <c r="S2752" s="123"/>
      <c r="T2752" s="123"/>
      <c r="U2752" s="123"/>
      <c r="V2752" s="123"/>
      <c r="W2752" s="123"/>
      <c r="X2752" s="123"/>
      <c r="Y2752" s="125"/>
      <c r="Z2752" s="125"/>
      <c r="AA2752" s="123"/>
      <c r="AB2752" s="123"/>
      <c r="AC2752" s="123"/>
      <c r="AD2752" s="123"/>
      <c r="AE2752" s="123"/>
      <c r="AF2752" s="123"/>
      <c r="AG2752" s="123"/>
      <c r="AH2752" s="123"/>
      <c r="AI2752" s="123"/>
      <c r="AJ2752" s="123"/>
      <c r="AK2752" s="123"/>
      <c r="AL2752" s="123"/>
      <c r="AM2752" s="123"/>
      <c r="AN2752" s="123"/>
      <c r="AO2752" s="123"/>
      <c r="AP2752" s="167"/>
    </row>
    <row r="2753" spans="16:42">
      <c r="P2753" s="123"/>
      <c r="Q2753" s="124"/>
      <c r="R2753" s="123"/>
      <c r="S2753" s="123"/>
      <c r="T2753" s="123"/>
      <c r="U2753" s="123"/>
      <c r="V2753" s="123"/>
      <c r="W2753" s="123"/>
      <c r="X2753" s="123"/>
      <c r="Y2753" s="125"/>
      <c r="Z2753" s="125"/>
      <c r="AA2753" s="123"/>
      <c r="AB2753" s="123"/>
      <c r="AC2753" s="123"/>
      <c r="AD2753" s="123"/>
      <c r="AE2753" s="123"/>
      <c r="AF2753" s="123"/>
      <c r="AG2753" s="123"/>
      <c r="AH2753" s="123"/>
      <c r="AI2753" s="123"/>
      <c r="AJ2753" s="123"/>
      <c r="AK2753" s="123"/>
      <c r="AL2753" s="123"/>
      <c r="AM2753" s="123"/>
      <c r="AN2753" s="123"/>
      <c r="AO2753" s="123"/>
      <c r="AP2753" s="167"/>
    </row>
    <row r="2754" spans="16:42">
      <c r="P2754" s="123"/>
      <c r="Q2754" s="124"/>
      <c r="R2754" s="123"/>
      <c r="S2754" s="123"/>
      <c r="T2754" s="123"/>
      <c r="U2754" s="123"/>
      <c r="V2754" s="123"/>
      <c r="W2754" s="123"/>
      <c r="X2754" s="123"/>
      <c r="Y2754" s="125"/>
      <c r="Z2754" s="125"/>
      <c r="AA2754" s="123"/>
      <c r="AB2754" s="123"/>
      <c r="AC2754" s="123"/>
      <c r="AD2754" s="123"/>
      <c r="AE2754" s="123"/>
      <c r="AF2754" s="123"/>
      <c r="AG2754" s="123"/>
      <c r="AH2754" s="123"/>
      <c r="AI2754" s="123"/>
      <c r="AJ2754" s="123"/>
      <c r="AK2754" s="123"/>
      <c r="AL2754" s="123"/>
      <c r="AM2754" s="123"/>
      <c r="AN2754" s="123"/>
      <c r="AO2754" s="123"/>
      <c r="AP2754" s="167"/>
    </row>
    <row r="2755" spans="16:42">
      <c r="P2755" s="123"/>
      <c r="Q2755" s="124"/>
      <c r="R2755" s="123"/>
      <c r="S2755" s="123"/>
      <c r="T2755" s="123"/>
      <c r="U2755" s="123"/>
      <c r="V2755" s="123"/>
      <c r="W2755" s="123"/>
      <c r="X2755" s="123"/>
      <c r="Y2755" s="125"/>
      <c r="Z2755" s="125"/>
      <c r="AA2755" s="123"/>
      <c r="AB2755" s="123"/>
      <c r="AC2755" s="123"/>
      <c r="AD2755" s="123"/>
      <c r="AE2755" s="123"/>
      <c r="AF2755" s="123"/>
      <c r="AG2755" s="123"/>
      <c r="AH2755" s="123"/>
      <c r="AI2755" s="123"/>
      <c r="AJ2755" s="123"/>
      <c r="AK2755" s="123"/>
      <c r="AL2755" s="123"/>
      <c r="AM2755" s="123"/>
      <c r="AN2755" s="123"/>
      <c r="AO2755" s="123"/>
      <c r="AP2755" s="167"/>
    </row>
    <row r="2756" spans="16:42">
      <c r="P2756" s="123"/>
      <c r="Q2756" s="124"/>
      <c r="R2756" s="123"/>
      <c r="S2756" s="123"/>
      <c r="T2756" s="123"/>
      <c r="U2756" s="123"/>
      <c r="V2756" s="123"/>
      <c r="W2756" s="123"/>
      <c r="X2756" s="123"/>
      <c r="Y2756" s="125"/>
      <c r="Z2756" s="125"/>
      <c r="AA2756" s="123"/>
      <c r="AB2756" s="123"/>
      <c r="AC2756" s="123"/>
      <c r="AD2756" s="123"/>
      <c r="AE2756" s="123"/>
      <c r="AF2756" s="123"/>
      <c r="AG2756" s="123"/>
      <c r="AH2756" s="123"/>
      <c r="AI2756" s="123"/>
      <c r="AJ2756" s="123"/>
      <c r="AK2756" s="123"/>
      <c r="AL2756" s="123"/>
      <c r="AM2756" s="123"/>
      <c r="AN2756" s="123"/>
      <c r="AO2756" s="123"/>
      <c r="AP2756" s="167"/>
    </row>
    <row r="2757" spans="16:42">
      <c r="P2757" s="123"/>
      <c r="Q2757" s="124"/>
      <c r="R2757" s="123"/>
      <c r="S2757" s="123"/>
      <c r="T2757" s="123"/>
      <c r="U2757" s="123"/>
      <c r="V2757" s="123"/>
      <c r="W2757" s="123"/>
      <c r="X2757" s="123"/>
      <c r="Y2757" s="125"/>
      <c r="Z2757" s="125"/>
      <c r="AA2757" s="123"/>
      <c r="AB2757" s="123"/>
      <c r="AC2757" s="123"/>
      <c r="AD2757" s="123"/>
      <c r="AE2757" s="123"/>
      <c r="AF2757" s="123"/>
      <c r="AG2757" s="123"/>
      <c r="AH2757" s="123"/>
      <c r="AI2757" s="123"/>
      <c r="AJ2757" s="123"/>
      <c r="AK2757" s="123"/>
      <c r="AL2757" s="123"/>
      <c r="AM2757" s="123"/>
      <c r="AN2757" s="123"/>
      <c r="AO2757" s="123"/>
      <c r="AP2757" s="167"/>
    </row>
    <row r="2758" spans="16:42">
      <c r="P2758" s="123"/>
      <c r="Q2758" s="124"/>
      <c r="R2758" s="123"/>
      <c r="S2758" s="123"/>
      <c r="T2758" s="123"/>
      <c r="U2758" s="123"/>
      <c r="V2758" s="123"/>
      <c r="W2758" s="123"/>
      <c r="X2758" s="123"/>
      <c r="Y2758" s="125"/>
      <c r="Z2758" s="125"/>
      <c r="AA2758" s="123"/>
      <c r="AB2758" s="123"/>
      <c r="AC2758" s="123"/>
      <c r="AD2758" s="123"/>
      <c r="AE2758" s="123"/>
      <c r="AF2758" s="123"/>
      <c r="AG2758" s="123"/>
      <c r="AH2758" s="123"/>
      <c r="AI2758" s="123"/>
      <c r="AJ2758" s="123"/>
      <c r="AK2758" s="123"/>
      <c r="AL2758" s="123"/>
      <c r="AM2758" s="123"/>
      <c r="AN2758" s="123"/>
      <c r="AO2758" s="123"/>
      <c r="AP2758" s="167"/>
    </row>
    <row r="2759" spans="16:42">
      <c r="P2759" s="123"/>
      <c r="Q2759" s="124"/>
      <c r="R2759" s="123"/>
      <c r="S2759" s="123"/>
      <c r="T2759" s="123"/>
      <c r="U2759" s="123"/>
      <c r="V2759" s="123"/>
      <c r="W2759" s="123"/>
      <c r="X2759" s="123"/>
      <c r="Y2759" s="125"/>
      <c r="Z2759" s="125"/>
      <c r="AA2759" s="123"/>
      <c r="AB2759" s="123"/>
      <c r="AC2759" s="123"/>
      <c r="AD2759" s="123"/>
      <c r="AE2759" s="123"/>
      <c r="AF2759" s="123"/>
      <c r="AG2759" s="123"/>
      <c r="AH2759" s="123"/>
      <c r="AI2759" s="123"/>
      <c r="AJ2759" s="123"/>
      <c r="AK2759" s="123"/>
      <c r="AL2759" s="123"/>
      <c r="AM2759" s="123"/>
      <c r="AN2759" s="123"/>
      <c r="AO2759" s="123"/>
      <c r="AP2759" s="167"/>
    </row>
    <row r="2760" spans="16:42">
      <c r="P2760" s="123"/>
      <c r="Q2760" s="124"/>
      <c r="R2760" s="123"/>
      <c r="S2760" s="123"/>
      <c r="T2760" s="123"/>
      <c r="U2760" s="123"/>
      <c r="V2760" s="123"/>
      <c r="W2760" s="123"/>
      <c r="X2760" s="123"/>
      <c r="Y2760" s="125"/>
      <c r="Z2760" s="125"/>
      <c r="AA2760" s="123"/>
      <c r="AB2760" s="123"/>
      <c r="AC2760" s="123"/>
      <c r="AD2760" s="123"/>
      <c r="AE2760" s="123"/>
      <c r="AF2760" s="123"/>
      <c r="AG2760" s="123"/>
      <c r="AH2760" s="123"/>
      <c r="AI2760" s="123"/>
      <c r="AJ2760" s="123"/>
      <c r="AK2760" s="123"/>
      <c r="AL2760" s="123"/>
      <c r="AM2760" s="123"/>
      <c r="AN2760" s="123"/>
      <c r="AO2760" s="123"/>
      <c r="AP2760" s="167"/>
    </row>
    <row r="2761" spans="16:42">
      <c r="P2761" s="123"/>
      <c r="Q2761" s="124"/>
      <c r="R2761" s="123"/>
      <c r="S2761" s="123"/>
      <c r="T2761" s="123"/>
      <c r="U2761" s="123"/>
      <c r="V2761" s="123"/>
      <c r="W2761" s="123"/>
      <c r="X2761" s="123"/>
      <c r="Y2761" s="125"/>
      <c r="Z2761" s="125"/>
      <c r="AA2761" s="123"/>
      <c r="AB2761" s="123"/>
      <c r="AC2761" s="123"/>
      <c r="AD2761" s="123"/>
      <c r="AE2761" s="123"/>
      <c r="AF2761" s="123"/>
      <c r="AG2761" s="123"/>
      <c r="AH2761" s="123"/>
      <c r="AI2761" s="123"/>
      <c r="AJ2761" s="123"/>
      <c r="AK2761" s="123"/>
      <c r="AL2761" s="123"/>
      <c r="AM2761" s="123"/>
      <c r="AN2761" s="123"/>
      <c r="AO2761" s="123"/>
      <c r="AP2761" s="167"/>
    </row>
    <row r="2762" spans="16:42">
      <c r="P2762" s="123"/>
      <c r="Q2762" s="124"/>
      <c r="R2762" s="123"/>
      <c r="S2762" s="123"/>
      <c r="T2762" s="123"/>
      <c r="U2762" s="123"/>
      <c r="V2762" s="123"/>
      <c r="W2762" s="123"/>
      <c r="X2762" s="123"/>
      <c r="Y2762" s="125"/>
      <c r="Z2762" s="125"/>
      <c r="AA2762" s="123"/>
      <c r="AB2762" s="123"/>
      <c r="AC2762" s="123"/>
      <c r="AD2762" s="123"/>
      <c r="AE2762" s="123"/>
      <c r="AF2762" s="123"/>
      <c r="AG2762" s="123"/>
      <c r="AH2762" s="123"/>
      <c r="AI2762" s="123"/>
      <c r="AJ2762" s="123"/>
      <c r="AK2762" s="123"/>
      <c r="AL2762" s="123"/>
      <c r="AM2762" s="123"/>
      <c r="AN2762" s="123"/>
      <c r="AO2762" s="123"/>
      <c r="AP2762" s="167"/>
    </row>
    <row r="2763" spans="16:42">
      <c r="P2763" s="123"/>
      <c r="Q2763" s="124"/>
      <c r="R2763" s="123"/>
      <c r="S2763" s="123"/>
      <c r="T2763" s="123"/>
      <c r="U2763" s="123"/>
      <c r="V2763" s="123"/>
      <c r="W2763" s="123"/>
      <c r="X2763" s="123"/>
      <c r="Y2763" s="125"/>
      <c r="Z2763" s="125"/>
      <c r="AA2763" s="123"/>
      <c r="AB2763" s="123"/>
      <c r="AC2763" s="123"/>
      <c r="AD2763" s="123"/>
      <c r="AE2763" s="123"/>
      <c r="AF2763" s="123"/>
      <c r="AG2763" s="123"/>
      <c r="AH2763" s="123"/>
      <c r="AI2763" s="123"/>
      <c r="AJ2763" s="123"/>
      <c r="AK2763" s="123"/>
      <c r="AL2763" s="123"/>
      <c r="AM2763" s="123"/>
      <c r="AN2763" s="123"/>
      <c r="AO2763" s="123"/>
      <c r="AP2763" s="167"/>
    </row>
    <row r="2764" spans="16:42">
      <c r="P2764" s="123"/>
      <c r="Q2764" s="124"/>
      <c r="R2764" s="123"/>
      <c r="S2764" s="123"/>
      <c r="T2764" s="123"/>
      <c r="U2764" s="123"/>
      <c r="V2764" s="123"/>
      <c r="W2764" s="123"/>
      <c r="X2764" s="123"/>
      <c r="Y2764" s="125"/>
      <c r="Z2764" s="125"/>
      <c r="AA2764" s="123"/>
      <c r="AB2764" s="123"/>
      <c r="AC2764" s="123"/>
      <c r="AD2764" s="123"/>
      <c r="AE2764" s="123"/>
      <c r="AF2764" s="123"/>
      <c r="AG2764" s="123"/>
      <c r="AH2764" s="123"/>
      <c r="AI2764" s="123"/>
      <c r="AJ2764" s="123"/>
      <c r="AK2764" s="123"/>
      <c r="AL2764" s="123"/>
      <c r="AM2764" s="123"/>
      <c r="AN2764" s="123"/>
      <c r="AO2764" s="123"/>
      <c r="AP2764" s="167"/>
    </row>
    <row r="2765" spans="16:42">
      <c r="P2765" s="123"/>
      <c r="Q2765" s="124"/>
      <c r="R2765" s="123"/>
      <c r="S2765" s="123"/>
      <c r="T2765" s="123"/>
      <c r="U2765" s="123"/>
      <c r="V2765" s="123"/>
      <c r="W2765" s="123"/>
      <c r="X2765" s="123"/>
      <c r="Y2765" s="125"/>
      <c r="Z2765" s="125"/>
      <c r="AA2765" s="123"/>
      <c r="AB2765" s="123"/>
      <c r="AC2765" s="123"/>
      <c r="AD2765" s="123"/>
      <c r="AE2765" s="123"/>
      <c r="AF2765" s="123"/>
      <c r="AG2765" s="123"/>
      <c r="AH2765" s="123"/>
      <c r="AI2765" s="123"/>
      <c r="AJ2765" s="123"/>
      <c r="AK2765" s="123"/>
      <c r="AL2765" s="123"/>
      <c r="AM2765" s="123"/>
      <c r="AN2765" s="123"/>
      <c r="AO2765" s="123"/>
      <c r="AP2765" s="167"/>
    </row>
    <row r="2766" spans="16:42">
      <c r="P2766" s="123"/>
      <c r="Q2766" s="124"/>
      <c r="R2766" s="123"/>
      <c r="S2766" s="123"/>
      <c r="T2766" s="123"/>
      <c r="U2766" s="123"/>
      <c r="V2766" s="123"/>
      <c r="W2766" s="123"/>
      <c r="X2766" s="123"/>
      <c r="Y2766" s="125"/>
      <c r="Z2766" s="125"/>
      <c r="AA2766" s="123"/>
      <c r="AB2766" s="123"/>
      <c r="AC2766" s="123"/>
      <c r="AD2766" s="123"/>
      <c r="AE2766" s="123"/>
      <c r="AF2766" s="123"/>
      <c r="AG2766" s="123"/>
      <c r="AH2766" s="123"/>
      <c r="AI2766" s="123"/>
      <c r="AJ2766" s="123"/>
      <c r="AK2766" s="123"/>
      <c r="AL2766" s="123"/>
      <c r="AM2766" s="123"/>
      <c r="AN2766" s="123"/>
      <c r="AO2766" s="123"/>
      <c r="AP2766" s="167"/>
    </row>
    <row r="2767" spans="16:42">
      <c r="P2767" s="123"/>
      <c r="Q2767" s="124"/>
      <c r="R2767" s="123"/>
      <c r="S2767" s="123"/>
      <c r="T2767" s="123"/>
      <c r="U2767" s="123"/>
      <c r="V2767" s="123"/>
      <c r="W2767" s="123"/>
      <c r="X2767" s="123"/>
      <c r="Y2767" s="125"/>
      <c r="Z2767" s="125"/>
      <c r="AA2767" s="123"/>
      <c r="AB2767" s="123"/>
      <c r="AC2767" s="123"/>
      <c r="AD2767" s="123"/>
      <c r="AE2767" s="123"/>
      <c r="AF2767" s="123"/>
      <c r="AG2767" s="123"/>
      <c r="AH2767" s="123"/>
      <c r="AI2767" s="123"/>
      <c r="AJ2767" s="123"/>
      <c r="AK2767" s="123"/>
      <c r="AL2767" s="123"/>
      <c r="AM2767" s="123"/>
      <c r="AN2767" s="123"/>
      <c r="AO2767" s="123"/>
      <c r="AP2767" s="167"/>
    </row>
    <row r="2768" spans="16:42">
      <c r="P2768" s="123"/>
      <c r="Q2768" s="124"/>
      <c r="R2768" s="123"/>
      <c r="S2768" s="123"/>
      <c r="T2768" s="123"/>
      <c r="U2768" s="123"/>
      <c r="V2768" s="123"/>
      <c r="W2768" s="123"/>
      <c r="X2768" s="123"/>
      <c r="Y2768" s="125"/>
      <c r="Z2768" s="125"/>
      <c r="AA2768" s="123"/>
      <c r="AB2768" s="123"/>
      <c r="AC2768" s="123"/>
      <c r="AD2768" s="123"/>
      <c r="AE2768" s="123"/>
      <c r="AF2768" s="123"/>
      <c r="AG2768" s="123"/>
      <c r="AH2768" s="123"/>
      <c r="AI2768" s="123"/>
      <c r="AJ2768" s="123"/>
      <c r="AK2768" s="123"/>
      <c r="AL2768" s="123"/>
      <c r="AM2768" s="123"/>
      <c r="AN2768" s="123"/>
      <c r="AO2768" s="123"/>
      <c r="AP2768" s="167"/>
    </row>
    <row r="2769" spans="16:42">
      <c r="P2769" s="123"/>
      <c r="Q2769" s="124"/>
      <c r="R2769" s="123"/>
      <c r="S2769" s="123"/>
      <c r="T2769" s="123"/>
      <c r="U2769" s="123"/>
      <c r="V2769" s="123"/>
      <c r="W2769" s="123"/>
      <c r="X2769" s="123"/>
      <c r="Y2769" s="125"/>
      <c r="Z2769" s="125"/>
      <c r="AA2769" s="123"/>
      <c r="AB2769" s="123"/>
      <c r="AC2769" s="123"/>
      <c r="AD2769" s="123"/>
      <c r="AE2769" s="123"/>
      <c r="AF2769" s="123"/>
      <c r="AG2769" s="123"/>
      <c r="AH2769" s="123"/>
      <c r="AI2769" s="123"/>
      <c r="AJ2769" s="123"/>
      <c r="AK2769" s="123"/>
      <c r="AL2769" s="123"/>
      <c r="AM2769" s="123"/>
      <c r="AN2769" s="123"/>
      <c r="AO2769" s="123"/>
      <c r="AP2769" s="167"/>
    </row>
    <row r="2770" spans="16:42">
      <c r="P2770" s="123"/>
      <c r="Q2770" s="124"/>
      <c r="R2770" s="123"/>
      <c r="S2770" s="123"/>
      <c r="T2770" s="123"/>
      <c r="U2770" s="123"/>
      <c r="V2770" s="123"/>
      <c r="W2770" s="123"/>
      <c r="X2770" s="123"/>
      <c r="Y2770" s="125"/>
      <c r="Z2770" s="125"/>
      <c r="AA2770" s="123"/>
      <c r="AB2770" s="123"/>
      <c r="AC2770" s="123"/>
      <c r="AD2770" s="123"/>
      <c r="AE2770" s="123"/>
      <c r="AF2770" s="123"/>
      <c r="AG2770" s="123"/>
      <c r="AH2770" s="123"/>
      <c r="AI2770" s="123"/>
      <c r="AJ2770" s="123"/>
      <c r="AK2770" s="123"/>
      <c r="AL2770" s="123"/>
      <c r="AM2770" s="123"/>
      <c r="AN2770" s="123"/>
      <c r="AO2770" s="123"/>
      <c r="AP2770" s="167"/>
    </row>
    <row r="2771" spans="16:42">
      <c r="P2771" s="123"/>
      <c r="Q2771" s="124"/>
      <c r="R2771" s="123"/>
      <c r="S2771" s="123"/>
      <c r="T2771" s="123"/>
      <c r="U2771" s="123"/>
      <c r="V2771" s="123"/>
      <c r="W2771" s="123"/>
      <c r="X2771" s="123"/>
      <c r="Y2771" s="125"/>
      <c r="Z2771" s="125"/>
      <c r="AA2771" s="123"/>
      <c r="AB2771" s="123"/>
      <c r="AC2771" s="123"/>
      <c r="AD2771" s="123"/>
      <c r="AE2771" s="123"/>
      <c r="AF2771" s="123"/>
      <c r="AG2771" s="123"/>
      <c r="AH2771" s="123"/>
      <c r="AI2771" s="123"/>
      <c r="AJ2771" s="123"/>
      <c r="AK2771" s="123"/>
      <c r="AL2771" s="123"/>
      <c r="AM2771" s="123"/>
      <c r="AN2771" s="123"/>
      <c r="AO2771" s="123"/>
      <c r="AP2771" s="167"/>
    </row>
    <row r="2772" spans="16:42">
      <c r="P2772" s="123"/>
      <c r="Q2772" s="124"/>
      <c r="R2772" s="123"/>
      <c r="S2772" s="123"/>
      <c r="T2772" s="123"/>
      <c r="U2772" s="123"/>
      <c r="V2772" s="123"/>
      <c r="W2772" s="123"/>
      <c r="X2772" s="123"/>
      <c r="Y2772" s="125"/>
      <c r="Z2772" s="125"/>
      <c r="AA2772" s="123"/>
      <c r="AB2772" s="123"/>
      <c r="AC2772" s="123"/>
      <c r="AD2772" s="123"/>
      <c r="AE2772" s="123"/>
      <c r="AF2772" s="123"/>
      <c r="AG2772" s="123"/>
      <c r="AH2772" s="123"/>
      <c r="AI2772" s="123"/>
      <c r="AJ2772" s="123"/>
      <c r="AK2772" s="123"/>
      <c r="AL2772" s="123"/>
      <c r="AM2772" s="123"/>
      <c r="AN2772" s="123"/>
      <c r="AO2772" s="123"/>
      <c r="AP2772" s="167"/>
    </row>
    <row r="2773" spans="16:42">
      <c r="P2773" s="123"/>
      <c r="Q2773" s="124"/>
      <c r="R2773" s="123"/>
      <c r="S2773" s="123"/>
      <c r="T2773" s="123"/>
      <c r="U2773" s="123"/>
      <c r="V2773" s="123"/>
      <c r="W2773" s="123"/>
      <c r="X2773" s="123"/>
      <c r="Y2773" s="125"/>
      <c r="Z2773" s="125"/>
      <c r="AA2773" s="123"/>
      <c r="AB2773" s="123"/>
      <c r="AC2773" s="123"/>
      <c r="AD2773" s="123"/>
      <c r="AE2773" s="123"/>
      <c r="AF2773" s="123"/>
      <c r="AG2773" s="123"/>
      <c r="AH2773" s="123"/>
      <c r="AI2773" s="123"/>
      <c r="AJ2773" s="123"/>
      <c r="AK2773" s="123"/>
      <c r="AL2773" s="123"/>
      <c r="AM2773" s="123"/>
      <c r="AN2773" s="123"/>
      <c r="AO2773" s="123"/>
      <c r="AP2773" s="167"/>
    </row>
    <row r="2774" spans="16:42">
      <c r="P2774" s="123"/>
      <c r="Q2774" s="124"/>
      <c r="R2774" s="123"/>
      <c r="S2774" s="123"/>
      <c r="T2774" s="123"/>
      <c r="U2774" s="123"/>
      <c r="V2774" s="123"/>
      <c r="W2774" s="123"/>
      <c r="X2774" s="123"/>
      <c r="Y2774" s="125"/>
      <c r="Z2774" s="125"/>
      <c r="AA2774" s="123"/>
      <c r="AB2774" s="123"/>
      <c r="AC2774" s="123"/>
      <c r="AD2774" s="123"/>
      <c r="AE2774" s="123"/>
      <c r="AF2774" s="123"/>
      <c r="AG2774" s="123"/>
      <c r="AH2774" s="123"/>
      <c r="AI2774" s="123"/>
      <c r="AJ2774" s="123"/>
      <c r="AK2774" s="123"/>
      <c r="AL2774" s="123"/>
      <c r="AM2774" s="123"/>
      <c r="AN2774" s="123"/>
      <c r="AO2774" s="123"/>
      <c r="AP2774" s="167"/>
    </row>
    <row r="2775" spans="16:42">
      <c r="P2775" s="123"/>
      <c r="Q2775" s="124"/>
      <c r="R2775" s="123"/>
      <c r="S2775" s="123"/>
      <c r="T2775" s="123"/>
      <c r="U2775" s="123"/>
      <c r="V2775" s="123"/>
      <c r="W2775" s="123"/>
      <c r="X2775" s="123"/>
      <c r="Y2775" s="125"/>
      <c r="Z2775" s="125"/>
      <c r="AA2775" s="123"/>
      <c r="AB2775" s="123"/>
      <c r="AC2775" s="123"/>
      <c r="AD2775" s="123"/>
      <c r="AE2775" s="123"/>
      <c r="AF2775" s="123"/>
      <c r="AG2775" s="123"/>
      <c r="AH2775" s="123"/>
      <c r="AI2775" s="123"/>
      <c r="AJ2775" s="123"/>
      <c r="AK2775" s="123"/>
      <c r="AL2775" s="123"/>
      <c r="AM2775" s="123"/>
      <c r="AN2775" s="123"/>
      <c r="AO2775" s="123"/>
      <c r="AP2775" s="167"/>
    </row>
    <row r="2776" spans="16:42">
      <c r="P2776" s="123"/>
      <c r="Q2776" s="124"/>
      <c r="R2776" s="123"/>
      <c r="S2776" s="123"/>
      <c r="T2776" s="123"/>
      <c r="U2776" s="123"/>
      <c r="V2776" s="123"/>
      <c r="W2776" s="123"/>
      <c r="X2776" s="123"/>
      <c r="Y2776" s="125"/>
      <c r="Z2776" s="125"/>
      <c r="AA2776" s="123"/>
      <c r="AB2776" s="123"/>
      <c r="AC2776" s="123"/>
      <c r="AD2776" s="123"/>
      <c r="AE2776" s="123"/>
      <c r="AF2776" s="123"/>
      <c r="AG2776" s="123"/>
      <c r="AH2776" s="123"/>
      <c r="AI2776" s="123"/>
      <c r="AJ2776" s="123"/>
      <c r="AK2776" s="123"/>
      <c r="AL2776" s="123"/>
      <c r="AM2776" s="123"/>
      <c r="AN2776" s="123"/>
      <c r="AO2776" s="123"/>
      <c r="AP2776" s="167"/>
    </row>
    <row r="2777" spans="16:42">
      <c r="P2777" s="123"/>
      <c r="Q2777" s="124"/>
      <c r="R2777" s="123"/>
      <c r="S2777" s="123"/>
      <c r="T2777" s="123"/>
      <c r="U2777" s="123"/>
      <c r="V2777" s="123"/>
      <c r="W2777" s="123"/>
      <c r="X2777" s="123"/>
      <c r="Y2777" s="125"/>
      <c r="Z2777" s="125"/>
      <c r="AA2777" s="123"/>
      <c r="AB2777" s="123"/>
      <c r="AC2777" s="123"/>
      <c r="AD2777" s="123"/>
      <c r="AE2777" s="123"/>
      <c r="AF2777" s="123"/>
      <c r="AG2777" s="123"/>
      <c r="AH2777" s="123"/>
      <c r="AI2777" s="123"/>
      <c r="AJ2777" s="123"/>
      <c r="AK2777" s="123"/>
      <c r="AL2777" s="123"/>
      <c r="AM2777" s="123"/>
      <c r="AN2777" s="123"/>
      <c r="AO2777" s="123"/>
      <c r="AP2777" s="167"/>
    </row>
    <row r="2778" spans="16:42">
      <c r="P2778" s="123"/>
      <c r="Q2778" s="124"/>
      <c r="R2778" s="123"/>
      <c r="S2778" s="123"/>
      <c r="T2778" s="123"/>
      <c r="U2778" s="123"/>
      <c r="V2778" s="123"/>
      <c r="W2778" s="123"/>
      <c r="X2778" s="123"/>
      <c r="Y2778" s="125"/>
      <c r="Z2778" s="125"/>
      <c r="AA2778" s="123"/>
      <c r="AB2778" s="123"/>
      <c r="AC2778" s="123"/>
      <c r="AD2778" s="123"/>
      <c r="AE2778" s="123"/>
      <c r="AF2778" s="123"/>
      <c r="AG2778" s="123"/>
      <c r="AH2778" s="123"/>
      <c r="AI2778" s="123"/>
      <c r="AJ2778" s="123"/>
      <c r="AK2778" s="123"/>
      <c r="AL2778" s="123"/>
      <c r="AM2778" s="123"/>
      <c r="AN2778" s="123"/>
      <c r="AO2778" s="123"/>
      <c r="AP2778" s="167"/>
    </row>
    <row r="2779" spans="16:42">
      <c r="P2779" s="123"/>
      <c r="Q2779" s="124"/>
      <c r="R2779" s="123"/>
      <c r="S2779" s="123"/>
      <c r="T2779" s="123"/>
      <c r="U2779" s="123"/>
      <c r="V2779" s="123"/>
      <c r="W2779" s="123"/>
      <c r="X2779" s="123"/>
      <c r="Y2779" s="125"/>
      <c r="Z2779" s="125"/>
      <c r="AA2779" s="123"/>
      <c r="AB2779" s="123"/>
      <c r="AC2779" s="123"/>
      <c r="AD2779" s="123"/>
      <c r="AE2779" s="123"/>
      <c r="AF2779" s="123"/>
      <c r="AG2779" s="123"/>
      <c r="AH2779" s="123"/>
      <c r="AI2779" s="123"/>
      <c r="AJ2779" s="123"/>
      <c r="AK2779" s="123"/>
      <c r="AL2779" s="123"/>
      <c r="AM2779" s="123"/>
      <c r="AN2779" s="123"/>
      <c r="AO2779" s="123"/>
      <c r="AP2779" s="167"/>
    </row>
    <row r="2780" spans="16:42">
      <c r="P2780" s="123"/>
      <c r="Q2780" s="124"/>
      <c r="R2780" s="123"/>
      <c r="S2780" s="123"/>
      <c r="T2780" s="123"/>
      <c r="U2780" s="123"/>
      <c r="V2780" s="123"/>
      <c r="W2780" s="123"/>
      <c r="X2780" s="123"/>
      <c r="Y2780" s="125"/>
      <c r="Z2780" s="125"/>
      <c r="AA2780" s="123"/>
      <c r="AB2780" s="123"/>
      <c r="AC2780" s="123"/>
      <c r="AD2780" s="123"/>
      <c r="AE2780" s="123"/>
      <c r="AF2780" s="123"/>
      <c r="AG2780" s="123"/>
      <c r="AH2780" s="123"/>
      <c r="AI2780" s="123"/>
      <c r="AJ2780" s="123"/>
      <c r="AK2780" s="123"/>
      <c r="AL2780" s="123"/>
      <c r="AM2780" s="123"/>
      <c r="AN2780" s="123"/>
      <c r="AO2780" s="123"/>
      <c r="AP2780" s="167"/>
    </row>
    <row r="2781" spans="16:42">
      <c r="P2781" s="123"/>
      <c r="Q2781" s="124"/>
      <c r="R2781" s="123"/>
      <c r="S2781" s="123"/>
      <c r="T2781" s="123"/>
      <c r="U2781" s="123"/>
      <c r="V2781" s="123"/>
      <c r="W2781" s="123"/>
      <c r="X2781" s="123"/>
      <c r="Y2781" s="125"/>
      <c r="Z2781" s="125"/>
      <c r="AA2781" s="123"/>
      <c r="AB2781" s="123"/>
      <c r="AC2781" s="123"/>
      <c r="AD2781" s="123"/>
      <c r="AE2781" s="123"/>
      <c r="AF2781" s="123"/>
      <c r="AG2781" s="123"/>
      <c r="AH2781" s="123"/>
      <c r="AI2781" s="123"/>
      <c r="AJ2781" s="123"/>
      <c r="AK2781" s="123"/>
      <c r="AL2781" s="123"/>
      <c r="AM2781" s="123"/>
      <c r="AN2781" s="123"/>
      <c r="AO2781" s="123"/>
      <c r="AP2781" s="167"/>
    </row>
    <row r="2782" spans="16:42">
      <c r="P2782" s="123"/>
      <c r="Q2782" s="124"/>
      <c r="R2782" s="123"/>
      <c r="S2782" s="123"/>
      <c r="T2782" s="123"/>
      <c r="U2782" s="123"/>
      <c r="V2782" s="123"/>
      <c r="W2782" s="123"/>
      <c r="X2782" s="123"/>
      <c r="Y2782" s="125"/>
      <c r="Z2782" s="125"/>
      <c r="AA2782" s="123"/>
      <c r="AB2782" s="123"/>
      <c r="AC2782" s="123"/>
      <c r="AD2782" s="123"/>
      <c r="AE2782" s="123"/>
      <c r="AF2782" s="123"/>
      <c r="AG2782" s="123"/>
      <c r="AH2782" s="123"/>
      <c r="AI2782" s="123"/>
      <c r="AJ2782" s="123"/>
      <c r="AK2782" s="123"/>
      <c r="AL2782" s="123"/>
      <c r="AM2782" s="123"/>
      <c r="AN2782" s="123"/>
      <c r="AO2782" s="123"/>
      <c r="AP2782" s="167"/>
    </row>
    <row r="2783" spans="16:42">
      <c r="P2783" s="123"/>
      <c r="Q2783" s="124"/>
      <c r="R2783" s="123"/>
      <c r="S2783" s="123"/>
      <c r="T2783" s="123"/>
      <c r="U2783" s="123"/>
      <c r="V2783" s="123"/>
      <c r="W2783" s="123"/>
      <c r="X2783" s="123"/>
      <c r="Y2783" s="125"/>
      <c r="Z2783" s="125"/>
      <c r="AA2783" s="123"/>
      <c r="AB2783" s="123"/>
      <c r="AC2783" s="123"/>
      <c r="AD2783" s="123"/>
      <c r="AE2783" s="123"/>
      <c r="AF2783" s="123"/>
      <c r="AG2783" s="123"/>
      <c r="AH2783" s="123"/>
      <c r="AI2783" s="123"/>
      <c r="AJ2783" s="123"/>
      <c r="AK2783" s="123"/>
      <c r="AL2783" s="123"/>
      <c r="AM2783" s="123"/>
      <c r="AN2783" s="123"/>
      <c r="AO2783" s="123"/>
      <c r="AP2783" s="167"/>
    </row>
    <row r="2784" spans="16:42">
      <c r="P2784" s="123"/>
      <c r="Q2784" s="124"/>
      <c r="R2784" s="123"/>
      <c r="S2784" s="123"/>
      <c r="T2784" s="123"/>
      <c r="U2784" s="123"/>
      <c r="V2784" s="123"/>
      <c r="W2784" s="123"/>
      <c r="X2784" s="123"/>
      <c r="Y2784" s="125"/>
      <c r="Z2784" s="125"/>
      <c r="AA2784" s="123"/>
      <c r="AB2784" s="123"/>
      <c r="AC2784" s="123"/>
      <c r="AD2784" s="123"/>
      <c r="AE2784" s="123"/>
      <c r="AF2784" s="123"/>
      <c r="AG2784" s="123"/>
      <c r="AH2784" s="123"/>
      <c r="AI2784" s="123"/>
      <c r="AJ2784" s="123"/>
      <c r="AK2784" s="123"/>
      <c r="AL2784" s="123"/>
      <c r="AM2784" s="123"/>
      <c r="AN2784" s="123"/>
      <c r="AO2784" s="123"/>
      <c r="AP2784" s="167"/>
    </row>
    <row r="2785" spans="16:42">
      <c r="P2785" s="123"/>
      <c r="Q2785" s="124"/>
      <c r="R2785" s="123"/>
      <c r="S2785" s="123"/>
      <c r="T2785" s="123"/>
      <c r="U2785" s="123"/>
      <c r="V2785" s="123"/>
      <c r="W2785" s="123"/>
      <c r="X2785" s="123"/>
      <c r="Y2785" s="125"/>
      <c r="Z2785" s="125"/>
      <c r="AA2785" s="123"/>
      <c r="AB2785" s="123"/>
      <c r="AC2785" s="123"/>
      <c r="AD2785" s="123"/>
      <c r="AE2785" s="123"/>
      <c r="AF2785" s="123"/>
      <c r="AG2785" s="123"/>
      <c r="AH2785" s="123"/>
      <c r="AI2785" s="123"/>
      <c r="AJ2785" s="123"/>
      <c r="AK2785" s="123"/>
      <c r="AL2785" s="123"/>
      <c r="AM2785" s="123"/>
      <c r="AN2785" s="123"/>
      <c r="AO2785" s="123"/>
      <c r="AP2785" s="167"/>
    </row>
    <row r="2786" spans="16:42">
      <c r="P2786" s="123"/>
      <c r="Q2786" s="124"/>
      <c r="R2786" s="123"/>
      <c r="S2786" s="123"/>
      <c r="T2786" s="123"/>
      <c r="U2786" s="123"/>
      <c r="V2786" s="123"/>
      <c r="W2786" s="123"/>
      <c r="X2786" s="123"/>
      <c r="Y2786" s="125"/>
      <c r="Z2786" s="125"/>
      <c r="AA2786" s="123"/>
      <c r="AB2786" s="123"/>
      <c r="AC2786" s="123"/>
      <c r="AD2786" s="123"/>
      <c r="AE2786" s="123"/>
      <c r="AF2786" s="123"/>
      <c r="AG2786" s="123"/>
      <c r="AH2786" s="123"/>
      <c r="AI2786" s="123"/>
      <c r="AJ2786" s="123"/>
      <c r="AK2786" s="123"/>
      <c r="AL2786" s="123"/>
      <c r="AM2786" s="123"/>
      <c r="AN2786" s="123"/>
      <c r="AO2786" s="123"/>
      <c r="AP2786" s="167"/>
    </row>
    <row r="2787" spans="16:42">
      <c r="P2787" s="123"/>
      <c r="Q2787" s="124"/>
      <c r="R2787" s="123"/>
      <c r="S2787" s="123"/>
      <c r="T2787" s="123"/>
      <c r="U2787" s="123"/>
      <c r="V2787" s="123"/>
      <c r="W2787" s="123"/>
      <c r="X2787" s="123"/>
      <c r="Y2787" s="125"/>
      <c r="Z2787" s="125"/>
      <c r="AA2787" s="123"/>
      <c r="AB2787" s="123"/>
      <c r="AC2787" s="123"/>
      <c r="AD2787" s="123"/>
      <c r="AE2787" s="123"/>
      <c r="AF2787" s="123"/>
      <c r="AG2787" s="123"/>
      <c r="AH2787" s="123"/>
      <c r="AI2787" s="123"/>
      <c r="AJ2787" s="123"/>
      <c r="AK2787" s="123"/>
      <c r="AL2787" s="123"/>
      <c r="AM2787" s="123"/>
      <c r="AN2787" s="123"/>
      <c r="AO2787" s="123"/>
      <c r="AP2787" s="167"/>
    </row>
    <row r="2788" spans="16:42">
      <c r="P2788" s="123"/>
      <c r="Q2788" s="124"/>
      <c r="R2788" s="123"/>
      <c r="S2788" s="123"/>
      <c r="T2788" s="123"/>
      <c r="U2788" s="123"/>
      <c r="V2788" s="123"/>
      <c r="W2788" s="123"/>
      <c r="X2788" s="123"/>
      <c r="Y2788" s="125"/>
      <c r="Z2788" s="125"/>
      <c r="AA2788" s="123"/>
      <c r="AB2788" s="123"/>
      <c r="AC2788" s="123"/>
      <c r="AD2788" s="123"/>
      <c r="AE2788" s="123"/>
      <c r="AF2788" s="123"/>
      <c r="AG2788" s="123"/>
      <c r="AH2788" s="123"/>
      <c r="AI2788" s="123"/>
      <c r="AJ2788" s="123"/>
      <c r="AK2788" s="123"/>
      <c r="AL2788" s="123"/>
      <c r="AM2788" s="123"/>
      <c r="AN2788" s="123"/>
      <c r="AO2788" s="123"/>
      <c r="AP2788" s="167"/>
    </row>
    <row r="2789" spans="16:42">
      <c r="P2789" s="123"/>
      <c r="Q2789" s="124"/>
      <c r="R2789" s="123"/>
      <c r="S2789" s="123"/>
      <c r="T2789" s="123"/>
      <c r="U2789" s="123"/>
      <c r="V2789" s="123"/>
      <c r="W2789" s="123"/>
      <c r="X2789" s="123"/>
      <c r="Y2789" s="125"/>
      <c r="Z2789" s="125"/>
      <c r="AA2789" s="123"/>
      <c r="AB2789" s="123"/>
      <c r="AC2789" s="123"/>
      <c r="AD2789" s="123"/>
      <c r="AE2789" s="123"/>
      <c r="AF2789" s="123"/>
      <c r="AG2789" s="123"/>
      <c r="AH2789" s="123"/>
      <c r="AI2789" s="123"/>
      <c r="AJ2789" s="123"/>
      <c r="AK2789" s="123"/>
      <c r="AL2789" s="123"/>
      <c r="AM2789" s="123"/>
      <c r="AN2789" s="123"/>
      <c r="AO2789" s="123"/>
      <c r="AP2789" s="167"/>
    </row>
    <row r="2790" spans="16:42">
      <c r="P2790" s="123"/>
      <c r="Q2790" s="124"/>
      <c r="R2790" s="123"/>
      <c r="S2790" s="123"/>
      <c r="T2790" s="123"/>
      <c r="U2790" s="123"/>
      <c r="V2790" s="123"/>
      <c r="W2790" s="123"/>
      <c r="X2790" s="123"/>
      <c r="Y2790" s="125"/>
      <c r="Z2790" s="125"/>
      <c r="AA2790" s="123"/>
      <c r="AB2790" s="123"/>
      <c r="AC2790" s="123"/>
      <c r="AD2790" s="123"/>
      <c r="AE2790" s="123"/>
      <c r="AF2790" s="123"/>
      <c r="AG2790" s="123"/>
      <c r="AH2790" s="123"/>
      <c r="AI2790" s="123"/>
      <c r="AJ2790" s="123"/>
      <c r="AK2790" s="123"/>
      <c r="AL2790" s="123"/>
      <c r="AM2790" s="123"/>
      <c r="AN2790" s="123"/>
      <c r="AO2790" s="123"/>
      <c r="AP2790" s="167"/>
    </row>
    <row r="2791" spans="16:42">
      <c r="P2791" s="123"/>
      <c r="Q2791" s="124"/>
      <c r="R2791" s="123"/>
      <c r="S2791" s="123"/>
      <c r="T2791" s="123"/>
      <c r="U2791" s="123"/>
      <c r="V2791" s="123"/>
      <c r="W2791" s="123"/>
      <c r="X2791" s="123"/>
      <c r="Y2791" s="125"/>
      <c r="Z2791" s="125"/>
      <c r="AA2791" s="123"/>
      <c r="AB2791" s="123"/>
      <c r="AC2791" s="123"/>
      <c r="AD2791" s="123"/>
      <c r="AE2791" s="123"/>
      <c r="AF2791" s="123"/>
      <c r="AG2791" s="123"/>
      <c r="AH2791" s="123"/>
      <c r="AI2791" s="123"/>
      <c r="AJ2791" s="123"/>
      <c r="AK2791" s="123"/>
      <c r="AL2791" s="123"/>
      <c r="AM2791" s="123"/>
      <c r="AN2791" s="123"/>
      <c r="AO2791" s="123"/>
      <c r="AP2791" s="167"/>
    </row>
    <row r="2792" spans="16:42">
      <c r="P2792" s="123"/>
      <c r="Q2792" s="124"/>
      <c r="R2792" s="123"/>
      <c r="S2792" s="123"/>
      <c r="T2792" s="123"/>
      <c r="U2792" s="123"/>
      <c r="V2792" s="123"/>
      <c r="W2792" s="123"/>
      <c r="X2792" s="123"/>
      <c r="Y2792" s="125"/>
      <c r="Z2792" s="125"/>
      <c r="AA2792" s="123"/>
      <c r="AB2792" s="123"/>
      <c r="AC2792" s="123"/>
      <c r="AD2792" s="123"/>
      <c r="AE2792" s="123"/>
      <c r="AF2792" s="123"/>
      <c r="AG2792" s="123"/>
      <c r="AH2792" s="123"/>
      <c r="AI2792" s="123"/>
      <c r="AJ2792" s="123"/>
      <c r="AK2792" s="123"/>
      <c r="AL2792" s="123"/>
      <c r="AM2792" s="123"/>
      <c r="AN2792" s="123"/>
      <c r="AO2792" s="123"/>
      <c r="AP2792" s="167"/>
    </row>
    <row r="2793" spans="16:42">
      <c r="P2793" s="123"/>
      <c r="Q2793" s="124"/>
      <c r="R2793" s="123"/>
      <c r="S2793" s="123"/>
      <c r="T2793" s="123"/>
      <c r="U2793" s="123"/>
      <c r="V2793" s="123"/>
      <c r="W2793" s="123"/>
      <c r="X2793" s="123"/>
      <c r="Y2793" s="125"/>
      <c r="Z2793" s="125"/>
      <c r="AA2793" s="123"/>
      <c r="AB2793" s="123"/>
      <c r="AC2793" s="123"/>
      <c r="AD2793" s="123"/>
      <c r="AE2793" s="123"/>
      <c r="AF2793" s="123"/>
      <c r="AG2793" s="123"/>
      <c r="AH2793" s="123"/>
      <c r="AI2793" s="123"/>
      <c r="AJ2793" s="123"/>
      <c r="AK2793" s="123"/>
      <c r="AL2793" s="123"/>
      <c r="AM2793" s="123"/>
      <c r="AN2793" s="123"/>
      <c r="AO2793" s="123"/>
      <c r="AP2793" s="167"/>
    </row>
    <row r="2794" spans="16:42">
      <c r="P2794" s="123"/>
      <c r="Q2794" s="124"/>
      <c r="R2794" s="123"/>
      <c r="S2794" s="123"/>
      <c r="T2794" s="123"/>
      <c r="U2794" s="123"/>
      <c r="V2794" s="123"/>
      <c r="W2794" s="123"/>
      <c r="X2794" s="123"/>
      <c r="Y2794" s="125"/>
      <c r="Z2794" s="125"/>
      <c r="AA2794" s="123"/>
      <c r="AB2794" s="123"/>
      <c r="AC2794" s="123"/>
      <c r="AD2794" s="123"/>
      <c r="AE2794" s="123"/>
      <c r="AF2794" s="123"/>
      <c r="AG2794" s="123"/>
      <c r="AH2794" s="123"/>
      <c r="AI2794" s="123"/>
      <c r="AJ2794" s="123"/>
      <c r="AK2794" s="123"/>
      <c r="AL2794" s="123"/>
      <c r="AM2794" s="123"/>
      <c r="AN2794" s="123"/>
      <c r="AO2794" s="123"/>
      <c r="AP2794" s="167"/>
    </row>
    <row r="2795" spans="16:42">
      <c r="P2795" s="123"/>
      <c r="Q2795" s="124"/>
      <c r="R2795" s="123"/>
      <c r="S2795" s="123"/>
      <c r="T2795" s="123"/>
      <c r="U2795" s="123"/>
      <c r="V2795" s="123"/>
      <c r="W2795" s="123"/>
      <c r="X2795" s="123"/>
      <c r="Y2795" s="125"/>
      <c r="Z2795" s="125"/>
      <c r="AA2795" s="123"/>
      <c r="AB2795" s="123"/>
      <c r="AC2795" s="123"/>
      <c r="AD2795" s="123"/>
      <c r="AE2795" s="123"/>
      <c r="AF2795" s="123"/>
      <c r="AG2795" s="123"/>
      <c r="AH2795" s="123"/>
      <c r="AI2795" s="123"/>
      <c r="AJ2795" s="123"/>
      <c r="AK2795" s="123"/>
      <c r="AL2795" s="123"/>
      <c r="AM2795" s="123"/>
      <c r="AN2795" s="123"/>
      <c r="AO2795" s="123"/>
      <c r="AP2795" s="167"/>
    </row>
    <row r="2796" spans="16:42">
      <c r="P2796" s="123"/>
      <c r="Q2796" s="124"/>
      <c r="R2796" s="123"/>
      <c r="S2796" s="123"/>
      <c r="T2796" s="123"/>
      <c r="U2796" s="123"/>
      <c r="V2796" s="123"/>
      <c r="W2796" s="123"/>
      <c r="X2796" s="123"/>
      <c r="Y2796" s="125"/>
      <c r="Z2796" s="125"/>
      <c r="AA2796" s="123"/>
      <c r="AB2796" s="123"/>
      <c r="AC2796" s="123"/>
      <c r="AD2796" s="123"/>
      <c r="AE2796" s="123"/>
      <c r="AF2796" s="123"/>
      <c r="AG2796" s="123"/>
      <c r="AH2796" s="123"/>
      <c r="AI2796" s="123"/>
      <c r="AJ2796" s="123"/>
      <c r="AK2796" s="123"/>
      <c r="AL2796" s="123"/>
      <c r="AM2796" s="123"/>
      <c r="AN2796" s="123"/>
      <c r="AO2796" s="123"/>
      <c r="AP2796" s="167"/>
    </row>
    <row r="2797" spans="16:42">
      <c r="P2797" s="123"/>
      <c r="Q2797" s="124"/>
      <c r="R2797" s="123"/>
      <c r="S2797" s="123"/>
      <c r="T2797" s="123"/>
      <c r="U2797" s="123"/>
      <c r="V2797" s="123"/>
      <c r="W2797" s="123"/>
      <c r="X2797" s="123"/>
      <c r="Y2797" s="125"/>
      <c r="Z2797" s="125"/>
      <c r="AA2797" s="123"/>
      <c r="AB2797" s="123"/>
      <c r="AC2797" s="123"/>
      <c r="AD2797" s="123"/>
      <c r="AE2797" s="123"/>
      <c r="AF2797" s="123"/>
      <c r="AG2797" s="123"/>
      <c r="AH2797" s="123"/>
      <c r="AI2797" s="123"/>
      <c r="AJ2797" s="123"/>
      <c r="AK2797" s="123"/>
      <c r="AL2797" s="123"/>
      <c r="AM2797" s="123"/>
      <c r="AN2797" s="123"/>
      <c r="AO2797" s="123"/>
      <c r="AP2797" s="167"/>
    </row>
    <row r="2798" spans="16:42">
      <c r="P2798" s="123"/>
      <c r="Q2798" s="124"/>
      <c r="R2798" s="123"/>
      <c r="S2798" s="123"/>
      <c r="T2798" s="123"/>
      <c r="U2798" s="123"/>
      <c r="V2798" s="123"/>
      <c r="W2798" s="123"/>
      <c r="X2798" s="123"/>
      <c r="Y2798" s="125"/>
      <c r="Z2798" s="125"/>
      <c r="AA2798" s="123"/>
      <c r="AB2798" s="123"/>
      <c r="AC2798" s="123"/>
      <c r="AD2798" s="123"/>
      <c r="AE2798" s="123"/>
      <c r="AF2798" s="123"/>
      <c r="AG2798" s="123"/>
      <c r="AH2798" s="123"/>
      <c r="AI2798" s="123"/>
      <c r="AJ2798" s="123"/>
      <c r="AK2798" s="123"/>
      <c r="AL2798" s="123"/>
      <c r="AM2798" s="123"/>
      <c r="AN2798" s="123"/>
      <c r="AO2798" s="123"/>
      <c r="AP2798" s="167"/>
    </row>
    <row r="2799" spans="16:42">
      <c r="P2799" s="123"/>
      <c r="Q2799" s="124"/>
      <c r="R2799" s="123"/>
      <c r="S2799" s="123"/>
      <c r="T2799" s="123"/>
      <c r="U2799" s="123"/>
      <c r="V2799" s="123"/>
      <c r="W2799" s="123"/>
      <c r="X2799" s="123"/>
      <c r="Y2799" s="125"/>
      <c r="Z2799" s="125"/>
      <c r="AA2799" s="123"/>
      <c r="AB2799" s="123"/>
      <c r="AC2799" s="123"/>
      <c r="AD2799" s="123"/>
      <c r="AE2799" s="123"/>
      <c r="AF2799" s="123"/>
      <c r="AG2799" s="123"/>
      <c r="AH2799" s="123"/>
      <c r="AI2799" s="123"/>
      <c r="AJ2799" s="123"/>
      <c r="AK2799" s="123"/>
      <c r="AL2799" s="123"/>
      <c r="AM2799" s="123"/>
      <c r="AN2799" s="123"/>
      <c r="AO2799" s="123"/>
      <c r="AP2799" s="167"/>
    </row>
    <row r="2800" spans="16:42">
      <c r="P2800" s="123"/>
      <c r="Q2800" s="124"/>
      <c r="R2800" s="123"/>
      <c r="S2800" s="123"/>
      <c r="T2800" s="123"/>
      <c r="U2800" s="123"/>
      <c r="V2800" s="123"/>
      <c r="W2800" s="123"/>
      <c r="X2800" s="123"/>
      <c r="Y2800" s="125"/>
      <c r="Z2800" s="125"/>
      <c r="AA2800" s="123"/>
      <c r="AB2800" s="123"/>
      <c r="AC2800" s="123"/>
      <c r="AD2800" s="123"/>
      <c r="AE2800" s="123"/>
      <c r="AF2800" s="123"/>
      <c r="AG2800" s="123"/>
      <c r="AH2800" s="123"/>
      <c r="AI2800" s="123"/>
      <c r="AJ2800" s="123"/>
      <c r="AK2800" s="123"/>
      <c r="AL2800" s="123"/>
      <c r="AM2800" s="123"/>
      <c r="AN2800" s="123"/>
      <c r="AO2800" s="123"/>
      <c r="AP2800" s="167"/>
    </row>
    <row r="2801" spans="16:42">
      <c r="P2801" s="123"/>
      <c r="Q2801" s="124"/>
      <c r="R2801" s="123"/>
      <c r="S2801" s="123"/>
      <c r="T2801" s="123"/>
      <c r="U2801" s="123"/>
      <c r="V2801" s="123"/>
      <c r="W2801" s="123"/>
      <c r="X2801" s="123"/>
      <c r="Y2801" s="125"/>
      <c r="Z2801" s="125"/>
      <c r="AA2801" s="123"/>
      <c r="AB2801" s="123"/>
      <c r="AC2801" s="123"/>
      <c r="AD2801" s="123"/>
      <c r="AE2801" s="123"/>
      <c r="AF2801" s="123"/>
      <c r="AG2801" s="123"/>
      <c r="AH2801" s="123"/>
      <c r="AI2801" s="123"/>
      <c r="AJ2801" s="123"/>
      <c r="AK2801" s="123"/>
      <c r="AL2801" s="123"/>
      <c r="AM2801" s="123"/>
      <c r="AN2801" s="123"/>
      <c r="AO2801" s="123"/>
      <c r="AP2801" s="167"/>
    </row>
    <row r="2802" spans="16:42">
      <c r="P2802" s="123"/>
      <c r="Q2802" s="124"/>
      <c r="R2802" s="123"/>
      <c r="S2802" s="123"/>
      <c r="T2802" s="123"/>
      <c r="U2802" s="123"/>
      <c r="V2802" s="123"/>
      <c r="W2802" s="123"/>
      <c r="X2802" s="123"/>
      <c r="Y2802" s="125"/>
      <c r="Z2802" s="125"/>
      <c r="AA2802" s="123"/>
      <c r="AB2802" s="123"/>
      <c r="AC2802" s="123"/>
      <c r="AD2802" s="123"/>
      <c r="AE2802" s="123"/>
      <c r="AF2802" s="123"/>
      <c r="AG2802" s="123"/>
      <c r="AH2802" s="123"/>
      <c r="AI2802" s="123"/>
      <c r="AJ2802" s="123"/>
      <c r="AK2802" s="123"/>
      <c r="AL2802" s="123"/>
      <c r="AM2802" s="123"/>
      <c r="AN2802" s="123"/>
      <c r="AO2802" s="123"/>
      <c r="AP2802" s="167"/>
    </row>
    <row r="2803" spans="16:42">
      <c r="P2803" s="123"/>
      <c r="Q2803" s="124"/>
      <c r="R2803" s="123"/>
      <c r="S2803" s="123"/>
      <c r="T2803" s="123"/>
      <c r="U2803" s="123"/>
      <c r="V2803" s="123"/>
      <c r="W2803" s="123"/>
      <c r="X2803" s="123"/>
      <c r="Y2803" s="125"/>
      <c r="Z2803" s="125"/>
      <c r="AA2803" s="123"/>
      <c r="AB2803" s="123"/>
      <c r="AC2803" s="123"/>
      <c r="AD2803" s="123"/>
      <c r="AE2803" s="123"/>
      <c r="AF2803" s="123"/>
      <c r="AG2803" s="123"/>
      <c r="AH2803" s="123"/>
      <c r="AI2803" s="123"/>
      <c r="AJ2803" s="123"/>
      <c r="AK2803" s="123"/>
      <c r="AL2803" s="123"/>
      <c r="AM2803" s="123"/>
      <c r="AN2803" s="123"/>
      <c r="AO2803" s="123"/>
      <c r="AP2803" s="167"/>
    </row>
    <row r="2804" spans="16:42">
      <c r="P2804" s="123"/>
      <c r="Q2804" s="124"/>
      <c r="R2804" s="123"/>
      <c r="S2804" s="123"/>
      <c r="T2804" s="123"/>
      <c r="U2804" s="123"/>
      <c r="V2804" s="123"/>
      <c r="W2804" s="123"/>
      <c r="X2804" s="123"/>
      <c r="Y2804" s="125"/>
      <c r="Z2804" s="125"/>
      <c r="AA2804" s="123"/>
      <c r="AB2804" s="123"/>
      <c r="AC2804" s="123"/>
      <c r="AD2804" s="123"/>
      <c r="AE2804" s="123"/>
      <c r="AF2804" s="123"/>
      <c r="AG2804" s="123"/>
      <c r="AH2804" s="123"/>
      <c r="AI2804" s="123"/>
      <c r="AJ2804" s="123"/>
      <c r="AK2804" s="123"/>
      <c r="AL2804" s="123"/>
      <c r="AM2804" s="123"/>
      <c r="AN2804" s="123"/>
      <c r="AO2804" s="123"/>
      <c r="AP2804" s="167"/>
    </row>
    <row r="2805" spans="16:42">
      <c r="P2805" s="123"/>
      <c r="Q2805" s="124"/>
      <c r="R2805" s="123"/>
      <c r="S2805" s="123"/>
      <c r="T2805" s="123"/>
      <c r="U2805" s="123"/>
      <c r="V2805" s="123"/>
      <c r="W2805" s="123"/>
      <c r="X2805" s="123"/>
      <c r="Y2805" s="125"/>
      <c r="Z2805" s="125"/>
      <c r="AA2805" s="123"/>
      <c r="AB2805" s="123"/>
      <c r="AC2805" s="123"/>
      <c r="AD2805" s="123"/>
      <c r="AE2805" s="123"/>
      <c r="AF2805" s="123"/>
      <c r="AG2805" s="123"/>
      <c r="AH2805" s="123"/>
      <c r="AI2805" s="123"/>
      <c r="AJ2805" s="123"/>
      <c r="AK2805" s="123"/>
      <c r="AL2805" s="123"/>
      <c r="AM2805" s="123"/>
      <c r="AN2805" s="123"/>
      <c r="AO2805" s="123"/>
      <c r="AP2805" s="167"/>
    </row>
    <row r="2806" spans="16:42">
      <c r="P2806" s="123"/>
      <c r="Q2806" s="124"/>
      <c r="R2806" s="123"/>
      <c r="S2806" s="123"/>
      <c r="T2806" s="123"/>
      <c r="U2806" s="123"/>
      <c r="V2806" s="123"/>
      <c r="W2806" s="123"/>
      <c r="X2806" s="123"/>
      <c r="Y2806" s="125"/>
      <c r="Z2806" s="125"/>
      <c r="AA2806" s="123"/>
      <c r="AB2806" s="123"/>
      <c r="AC2806" s="123"/>
      <c r="AD2806" s="123"/>
      <c r="AE2806" s="123"/>
      <c r="AF2806" s="123"/>
      <c r="AG2806" s="123"/>
      <c r="AH2806" s="123"/>
      <c r="AI2806" s="123"/>
      <c r="AJ2806" s="123"/>
      <c r="AK2806" s="123"/>
      <c r="AL2806" s="123"/>
      <c r="AM2806" s="123"/>
      <c r="AN2806" s="123"/>
      <c r="AO2806" s="123"/>
      <c r="AP2806" s="167"/>
    </row>
    <row r="2807" spans="16:42">
      <c r="P2807" s="123"/>
      <c r="Q2807" s="124"/>
      <c r="R2807" s="123"/>
      <c r="S2807" s="123"/>
      <c r="T2807" s="123"/>
      <c r="U2807" s="123"/>
      <c r="V2807" s="123"/>
      <c r="W2807" s="123"/>
      <c r="X2807" s="123"/>
      <c r="Y2807" s="125"/>
      <c r="Z2807" s="125"/>
      <c r="AA2807" s="123"/>
      <c r="AB2807" s="123"/>
      <c r="AC2807" s="123"/>
      <c r="AD2807" s="123"/>
      <c r="AE2807" s="123"/>
      <c r="AF2807" s="123"/>
      <c r="AG2807" s="123"/>
      <c r="AH2807" s="123"/>
      <c r="AI2807" s="123"/>
      <c r="AJ2807" s="123"/>
      <c r="AK2807" s="123"/>
      <c r="AL2807" s="123"/>
      <c r="AM2807" s="123"/>
      <c r="AN2807" s="123"/>
      <c r="AO2807" s="123"/>
      <c r="AP2807" s="167"/>
    </row>
    <row r="2808" spans="16:42">
      <c r="P2808" s="123"/>
      <c r="Q2808" s="124"/>
      <c r="R2808" s="123"/>
      <c r="S2808" s="123"/>
      <c r="T2808" s="123"/>
      <c r="U2808" s="123"/>
      <c r="V2808" s="123"/>
      <c r="W2808" s="123"/>
      <c r="X2808" s="123"/>
      <c r="Y2808" s="125"/>
      <c r="Z2808" s="125"/>
      <c r="AA2808" s="123"/>
      <c r="AB2808" s="123"/>
      <c r="AC2808" s="123"/>
      <c r="AD2808" s="123"/>
      <c r="AE2808" s="123"/>
      <c r="AF2808" s="123"/>
      <c r="AG2808" s="123"/>
      <c r="AH2808" s="123"/>
      <c r="AI2808" s="123"/>
      <c r="AJ2808" s="123"/>
      <c r="AK2808" s="123"/>
      <c r="AL2808" s="123"/>
      <c r="AM2808" s="123"/>
      <c r="AN2808" s="123"/>
      <c r="AO2808" s="123"/>
      <c r="AP2808" s="167"/>
    </row>
    <row r="2809" spans="16:42">
      <c r="P2809" s="123"/>
      <c r="Q2809" s="124"/>
      <c r="R2809" s="123"/>
      <c r="S2809" s="123"/>
      <c r="T2809" s="123"/>
      <c r="U2809" s="123"/>
      <c r="V2809" s="123"/>
      <c r="W2809" s="123"/>
      <c r="X2809" s="123"/>
      <c r="Y2809" s="125"/>
      <c r="Z2809" s="125"/>
      <c r="AA2809" s="123"/>
      <c r="AB2809" s="123"/>
      <c r="AC2809" s="123"/>
      <c r="AD2809" s="123"/>
      <c r="AE2809" s="123"/>
      <c r="AF2809" s="123"/>
      <c r="AG2809" s="123"/>
      <c r="AH2809" s="123"/>
      <c r="AI2809" s="123"/>
      <c r="AJ2809" s="123"/>
      <c r="AK2809" s="123"/>
      <c r="AL2809" s="123"/>
      <c r="AM2809" s="123"/>
      <c r="AN2809" s="123"/>
      <c r="AO2809" s="123"/>
      <c r="AP2809" s="167"/>
    </row>
    <row r="2810" spans="16:42">
      <c r="P2810" s="123"/>
      <c r="Q2810" s="124"/>
      <c r="R2810" s="123"/>
      <c r="S2810" s="123"/>
      <c r="T2810" s="123"/>
      <c r="U2810" s="123"/>
      <c r="V2810" s="123"/>
      <c r="W2810" s="123"/>
      <c r="X2810" s="123"/>
      <c r="Y2810" s="125"/>
      <c r="Z2810" s="125"/>
      <c r="AA2810" s="123"/>
      <c r="AB2810" s="123"/>
      <c r="AC2810" s="123"/>
      <c r="AD2810" s="123"/>
      <c r="AE2810" s="123"/>
      <c r="AF2810" s="123"/>
      <c r="AG2810" s="123"/>
      <c r="AH2810" s="123"/>
      <c r="AI2810" s="123"/>
      <c r="AJ2810" s="123"/>
      <c r="AK2810" s="123"/>
      <c r="AL2810" s="123"/>
      <c r="AM2810" s="123"/>
      <c r="AN2810" s="123"/>
      <c r="AO2810" s="123"/>
      <c r="AP2810" s="167"/>
    </row>
    <row r="2811" spans="16:42">
      <c r="P2811" s="123"/>
      <c r="Q2811" s="124"/>
      <c r="R2811" s="123"/>
      <c r="S2811" s="123"/>
      <c r="T2811" s="123"/>
      <c r="U2811" s="123"/>
      <c r="V2811" s="123"/>
      <c r="W2811" s="123"/>
      <c r="X2811" s="123"/>
      <c r="Y2811" s="125"/>
      <c r="Z2811" s="125"/>
      <c r="AA2811" s="123"/>
      <c r="AB2811" s="123"/>
      <c r="AC2811" s="123"/>
      <c r="AD2811" s="123"/>
      <c r="AE2811" s="123"/>
      <c r="AF2811" s="123"/>
      <c r="AG2811" s="123"/>
      <c r="AH2811" s="123"/>
      <c r="AI2811" s="123"/>
      <c r="AJ2811" s="123"/>
      <c r="AK2811" s="123"/>
      <c r="AL2811" s="123"/>
      <c r="AM2811" s="123"/>
      <c r="AN2811" s="123"/>
      <c r="AO2811" s="123"/>
      <c r="AP2811" s="167"/>
    </row>
    <row r="2812" spans="16:42">
      <c r="P2812" s="123"/>
      <c r="Q2812" s="124"/>
      <c r="R2812" s="123"/>
      <c r="S2812" s="123"/>
      <c r="T2812" s="123"/>
      <c r="U2812" s="123"/>
      <c r="V2812" s="123"/>
      <c r="W2812" s="123"/>
      <c r="X2812" s="123"/>
      <c r="Y2812" s="125"/>
      <c r="Z2812" s="125"/>
      <c r="AA2812" s="123"/>
      <c r="AB2812" s="123"/>
      <c r="AC2812" s="123"/>
      <c r="AD2812" s="123"/>
      <c r="AE2812" s="123"/>
      <c r="AF2812" s="123"/>
      <c r="AG2812" s="123"/>
      <c r="AH2812" s="123"/>
      <c r="AI2812" s="123"/>
      <c r="AJ2812" s="123"/>
      <c r="AK2812" s="123"/>
      <c r="AL2812" s="123"/>
      <c r="AM2812" s="123"/>
      <c r="AN2812" s="123"/>
      <c r="AO2812" s="123"/>
      <c r="AP2812" s="167"/>
    </row>
    <row r="2813" spans="16:42">
      <c r="P2813" s="123"/>
      <c r="Q2813" s="124"/>
      <c r="R2813" s="123"/>
      <c r="S2813" s="123"/>
      <c r="T2813" s="123"/>
      <c r="U2813" s="123"/>
      <c r="V2813" s="123"/>
      <c r="W2813" s="123"/>
      <c r="X2813" s="123"/>
      <c r="Y2813" s="125"/>
      <c r="Z2813" s="125"/>
      <c r="AA2813" s="123"/>
      <c r="AB2813" s="123"/>
      <c r="AC2813" s="123"/>
      <c r="AD2813" s="123"/>
      <c r="AE2813" s="123"/>
      <c r="AF2813" s="123"/>
      <c r="AG2813" s="123"/>
      <c r="AH2813" s="123"/>
      <c r="AI2813" s="123"/>
      <c r="AJ2813" s="123"/>
      <c r="AK2813" s="123"/>
      <c r="AL2813" s="123"/>
      <c r="AM2813" s="123"/>
      <c r="AN2813" s="123"/>
      <c r="AO2813" s="123"/>
      <c r="AP2813" s="167"/>
    </row>
    <row r="2814" spans="16:42">
      <c r="P2814" s="123"/>
      <c r="Q2814" s="124"/>
      <c r="R2814" s="123"/>
      <c r="S2814" s="123"/>
      <c r="T2814" s="123"/>
      <c r="U2814" s="123"/>
      <c r="V2814" s="123"/>
      <c r="W2814" s="123"/>
      <c r="X2814" s="123"/>
      <c r="Y2814" s="125"/>
      <c r="Z2814" s="125"/>
      <c r="AA2814" s="123"/>
      <c r="AB2814" s="123"/>
      <c r="AC2814" s="123"/>
      <c r="AD2814" s="123"/>
      <c r="AE2814" s="123"/>
      <c r="AF2814" s="123"/>
      <c r="AG2814" s="123"/>
      <c r="AH2814" s="123"/>
      <c r="AI2814" s="123"/>
      <c r="AJ2814" s="123"/>
      <c r="AK2814" s="123"/>
      <c r="AL2814" s="123"/>
      <c r="AM2814" s="123"/>
      <c r="AN2814" s="123"/>
      <c r="AO2814" s="123"/>
      <c r="AP2814" s="167"/>
    </row>
    <row r="2815" spans="16:42">
      <c r="P2815" s="123"/>
      <c r="Q2815" s="124"/>
      <c r="R2815" s="123"/>
      <c r="S2815" s="123"/>
      <c r="T2815" s="123"/>
      <c r="U2815" s="123"/>
      <c r="V2815" s="123"/>
      <c r="W2815" s="123"/>
      <c r="X2815" s="123"/>
      <c r="Y2815" s="125"/>
      <c r="Z2815" s="125"/>
      <c r="AA2815" s="123"/>
      <c r="AB2815" s="123"/>
      <c r="AC2815" s="123"/>
      <c r="AD2815" s="123"/>
      <c r="AE2815" s="123"/>
      <c r="AF2815" s="123"/>
      <c r="AG2815" s="123"/>
      <c r="AH2815" s="123"/>
      <c r="AI2815" s="123"/>
      <c r="AJ2815" s="123"/>
      <c r="AK2815" s="123"/>
      <c r="AL2815" s="123"/>
      <c r="AM2815" s="123"/>
      <c r="AN2815" s="123"/>
      <c r="AO2815" s="123"/>
      <c r="AP2815" s="167"/>
    </row>
    <row r="2816" spans="16:42">
      <c r="P2816" s="123"/>
      <c r="Q2816" s="124"/>
      <c r="R2816" s="123"/>
      <c r="S2816" s="123"/>
      <c r="T2816" s="123"/>
      <c r="U2816" s="123"/>
      <c r="V2816" s="123"/>
      <c r="W2816" s="123"/>
      <c r="X2816" s="123"/>
      <c r="Y2816" s="125"/>
      <c r="Z2816" s="125"/>
      <c r="AA2816" s="123"/>
      <c r="AB2816" s="123"/>
      <c r="AC2816" s="123"/>
      <c r="AD2816" s="123"/>
      <c r="AE2816" s="123"/>
      <c r="AF2816" s="123"/>
      <c r="AG2816" s="123"/>
      <c r="AH2816" s="123"/>
      <c r="AI2816" s="123"/>
      <c r="AJ2816" s="123"/>
      <c r="AK2816" s="123"/>
      <c r="AL2816" s="123"/>
      <c r="AM2816" s="123"/>
      <c r="AN2816" s="123"/>
      <c r="AO2816" s="123"/>
      <c r="AP2816" s="167"/>
    </row>
    <row r="2817" spans="16:42">
      <c r="P2817" s="123"/>
      <c r="Q2817" s="124"/>
      <c r="R2817" s="123"/>
      <c r="S2817" s="123"/>
      <c r="T2817" s="123"/>
      <c r="U2817" s="123"/>
      <c r="V2817" s="123"/>
      <c r="W2817" s="123"/>
      <c r="X2817" s="123"/>
      <c r="Y2817" s="125"/>
      <c r="Z2817" s="125"/>
      <c r="AA2817" s="123"/>
      <c r="AB2817" s="123"/>
      <c r="AC2817" s="123"/>
      <c r="AD2817" s="123"/>
      <c r="AE2817" s="123"/>
      <c r="AF2817" s="123"/>
      <c r="AG2817" s="123"/>
      <c r="AH2817" s="123"/>
      <c r="AI2817" s="123"/>
      <c r="AJ2817" s="123"/>
      <c r="AK2817" s="123"/>
      <c r="AL2817" s="123"/>
      <c r="AM2817" s="123"/>
      <c r="AN2817" s="123"/>
      <c r="AO2817" s="123"/>
      <c r="AP2817" s="167"/>
    </row>
    <row r="2818" spans="16:42">
      <c r="P2818" s="123"/>
      <c r="Q2818" s="124"/>
      <c r="R2818" s="123"/>
      <c r="S2818" s="123"/>
      <c r="T2818" s="123"/>
      <c r="U2818" s="123"/>
      <c r="V2818" s="123"/>
      <c r="W2818" s="123"/>
      <c r="X2818" s="123"/>
      <c r="Y2818" s="125"/>
      <c r="Z2818" s="125"/>
      <c r="AA2818" s="123"/>
      <c r="AB2818" s="123"/>
      <c r="AC2818" s="123"/>
      <c r="AD2818" s="123"/>
      <c r="AE2818" s="123"/>
      <c r="AF2818" s="123"/>
      <c r="AG2818" s="123"/>
      <c r="AH2818" s="123"/>
      <c r="AI2818" s="123"/>
      <c r="AJ2818" s="123"/>
      <c r="AK2818" s="123"/>
      <c r="AL2818" s="123"/>
      <c r="AM2818" s="123"/>
      <c r="AN2818" s="123"/>
      <c r="AO2818" s="123"/>
      <c r="AP2818" s="167"/>
    </row>
    <row r="2819" spans="16:42">
      <c r="P2819" s="123"/>
      <c r="Q2819" s="124"/>
      <c r="R2819" s="123"/>
      <c r="S2819" s="123"/>
      <c r="T2819" s="123"/>
      <c r="U2819" s="123"/>
      <c r="V2819" s="123"/>
      <c r="W2819" s="123"/>
      <c r="X2819" s="123"/>
      <c r="Y2819" s="125"/>
      <c r="Z2819" s="125"/>
      <c r="AA2819" s="123"/>
      <c r="AB2819" s="123"/>
      <c r="AC2819" s="123"/>
      <c r="AD2819" s="123"/>
      <c r="AE2819" s="123"/>
      <c r="AF2819" s="123"/>
      <c r="AG2819" s="123"/>
      <c r="AH2819" s="123"/>
      <c r="AI2819" s="123"/>
      <c r="AJ2819" s="123"/>
      <c r="AK2819" s="123"/>
      <c r="AL2819" s="123"/>
      <c r="AM2819" s="123"/>
      <c r="AN2819" s="123"/>
      <c r="AO2819" s="123"/>
      <c r="AP2819" s="167"/>
    </row>
    <row r="2820" spans="16:42">
      <c r="P2820" s="123"/>
      <c r="Q2820" s="124"/>
      <c r="R2820" s="123"/>
      <c r="S2820" s="123"/>
      <c r="T2820" s="123"/>
      <c r="U2820" s="123"/>
      <c r="V2820" s="123"/>
      <c r="W2820" s="123"/>
      <c r="X2820" s="123"/>
      <c r="Y2820" s="125"/>
      <c r="Z2820" s="125"/>
      <c r="AA2820" s="123"/>
      <c r="AB2820" s="123"/>
      <c r="AC2820" s="123"/>
      <c r="AD2820" s="123"/>
      <c r="AE2820" s="123"/>
      <c r="AF2820" s="123"/>
      <c r="AG2820" s="123"/>
      <c r="AH2820" s="123"/>
      <c r="AI2820" s="123"/>
      <c r="AJ2820" s="123"/>
      <c r="AK2820" s="123"/>
      <c r="AL2820" s="123"/>
      <c r="AM2820" s="123"/>
      <c r="AN2820" s="123"/>
      <c r="AO2820" s="123"/>
      <c r="AP2820" s="167"/>
    </row>
    <row r="2821" spans="16:42">
      <c r="P2821" s="123"/>
      <c r="Q2821" s="124"/>
      <c r="R2821" s="123"/>
      <c r="S2821" s="123"/>
      <c r="T2821" s="123"/>
      <c r="U2821" s="123"/>
      <c r="V2821" s="123"/>
      <c r="W2821" s="123"/>
      <c r="X2821" s="123"/>
      <c r="Y2821" s="125"/>
      <c r="Z2821" s="125"/>
      <c r="AA2821" s="123"/>
      <c r="AB2821" s="123"/>
      <c r="AC2821" s="123"/>
      <c r="AD2821" s="123"/>
      <c r="AE2821" s="123"/>
      <c r="AF2821" s="123"/>
      <c r="AG2821" s="123"/>
      <c r="AH2821" s="123"/>
      <c r="AI2821" s="123"/>
      <c r="AJ2821" s="123"/>
      <c r="AK2821" s="123"/>
      <c r="AL2821" s="123"/>
      <c r="AM2821" s="123"/>
      <c r="AN2821" s="123"/>
      <c r="AO2821" s="123"/>
      <c r="AP2821" s="167"/>
    </row>
    <row r="2822" spans="16:42">
      <c r="P2822" s="123"/>
      <c r="Q2822" s="124"/>
      <c r="R2822" s="123"/>
      <c r="S2822" s="123"/>
      <c r="T2822" s="123"/>
      <c r="U2822" s="123"/>
      <c r="V2822" s="123"/>
      <c r="W2822" s="123"/>
      <c r="X2822" s="123"/>
      <c r="Y2822" s="125"/>
      <c r="Z2822" s="125"/>
      <c r="AA2822" s="123"/>
      <c r="AB2822" s="123"/>
      <c r="AC2822" s="123"/>
      <c r="AD2822" s="123"/>
      <c r="AE2822" s="123"/>
      <c r="AF2822" s="123"/>
      <c r="AG2822" s="123"/>
      <c r="AH2822" s="123"/>
      <c r="AI2822" s="123"/>
      <c r="AJ2822" s="123"/>
      <c r="AK2822" s="123"/>
      <c r="AL2822" s="123"/>
      <c r="AM2822" s="123"/>
      <c r="AN2822" s="123"/>
      <c r="AO2822" s="123"/>
      <c r="AP2822" s="167"/>
    </row>
    <row r="2823" spans="16:42">
      <c r="P2823" s="123"/>
      <c r="Q2823" s="124"/>
      <c r="R2823" s="123"/>
      <c r="S2823" s="123"/>
      <c r="T2823" s="123"/>
      <c r="U2823" s="123"/>
      <c r="V2823" s="123"/>
      <c r="W2823" s="123"/>
      <c r="X2823" s="123"/>
      <c r="Y2823" s="125"/>
      <c r="Z2823" s="125"/>
      <c r="AA2823" s="123"/>
      <c r="AB2823" s="123"/>
      <c r="AC2823" s="123"/>
      <c r="AD2823" s="123"/>
      <c r="AE2823" s="123"/>
      <c r="AF2823" s="123"/>
      <c r="AG2823" s="123"/>
      <c r="AH2823" s="123"/>
      <c r="AI2823" s="123"/>
      <c r="AJ2823" s="123"/>
      <c r="AK2823" s="123"/>
      <c r="AL2823" s="123"/>
      <c r="AM2823" s="123"/>
      <c r="AN2823" s="123"/>
      <c r="AO2823" s="123"/>
      <c r="AP2823" s="167"/>
    </row>
    <row r="2824" spans="16:42">
      <c r="P2824" s="123"/>
      <c r="Q2824" s="124"/>
      <c r="R2824" s="123"/>
      <c r="S2824" s="123"/>
      <c r="T2824" s="123"/>
      <c r="U2824" s="123"/>
      <c r="V2824" s="123"/>
      <c r="W2824" s="123"/>
      <c r="X2824" s="123"/>
      <c r="Y2824" s="125"/>
      <c r="Z2824" s="125"/>
      <c r="AA2824" s="123"/>
      <c r="AB2824" s="123"/>
      <c r="AC2824" s="123"/>
      <c r="AD2824" s="123"/>
      <c r="AE2824" s="123"/>
      <c r="AF2824" s="123"/>
      <c r="AG2824" s="123"/>
      <c r="AH2824" s="123"/>
      <c r="AI2824" s="123"/>
      <c r="AJ2824" s="123"/>
      <c r="AK2824" s="123"/>
      <c r="AL2824" s="123"/>
      <c r="AM2824" s="123"/>
      <c r="AN2824" s="123"/>
      <c r="AO2824" s="123"/>
      <c r="AP2824" s="167"/>
    </row>
    <row r="2825" spans="16:42">
      <c r="P2825" s="123"/>
      <c r="Q2825" s="124"/>
      <c r="R2825" s="123"/>
      <c r="S2825" s="123"/>
      <c r="T2825" s="123"/>
      <c r="U2825" s="123"/>
      <c r="V2825" s="123"/>
      <c r="W2825" s="123"/>
      <c r="X2825" s="123"/>
      <c r="Y2825" s="125"/>
      <c r="Z2825" s="125"/>
      <c r="AA2825" s="123"/>
      <c r="AB2825" s="123"/>
      <c r="AC2825" s="123"/>
      <c r="AD2825" s="123"/>
      <c r="AE2825" s="123"/>
      <c r="AF2825" s="123"/>
      <c r="AG2825" s="123"/>
      <c r="AH2825" s="123"/>
      <c r="AI2825" s="123"/>
      <c r="AJ2825" s="123"/>
      <c r="AK2825" s="123"/>
      <c r="AL2825" s="123"/>
      <c r="AM2825" s="123"/>
      <c r="AN2825" s="123"/>
      <c r="AO2825" s="123"/>
      <c r="AP2825" s="167"/>
    </row>
    <row r="2826" spans="16:42">
      <c r="P2826" s="123"/>
      <c r="Q2826" s="124"/>
      <c r="R2826" s="123"/>
      <c r="S2826" s="123"/>
      <c r="T2826" s="123"/>
      <c r="U2826" s="123"/>
      <c r="V2826" s="123"/>
      <c r="W2826" s="123"/>
      <c r="X2826" s="123"/>
      <c r="Y2826" s="125"/>
      <c r="Z2826" s="125"/>
      <c r="AA2826" s="123"/>
      <c r="AB2826" s="123"/>
      <c r="AC2826" s="123"/>
      <c r="AD2826" s="123"/>
      <c r="AE2826" s="123"/>
      <c r="AF2826" s="123"/>
      <c r="AG2826" s="123"/>
      <c r="AH2826" s="123"/>
      <c r="AI2826" s="123"/>
      <c r="AJ2826" s="123"/>
      <c r="AK2826" s="123"/>
      <c r="AL2826" s="123"/>
      <c r="AM2826" s="123"/>
      <c r="AN2826" s="123"/>
      <c r="AO2826" s="123"/>
      <c r="AP2826" s="167"/>
    </row>
    <row r="2827" spans="16:42">
      <c r="P2827" s="123"/>
      <c r="Q2827" s="124"/>
      <c r="R2827" s="123"/>
      <c r="S2827" s="123"/>
      <c r="T2827" s="123"/>
      <c r="U2827" s="123"/>
      <c r="V2827" s="123"/>
      <c r="W2827" s="123"/>
      <c r="X2827" s="123"/>
      <c r="Y2827" s="125"/>
      <c r="Z2827" s="125"/>
      <c r="AA2827" s="123"/>
      <c r="AB2827" s="123"/>
      <c r="AC2827" s="123"/>
      <c r="AD2827" s="123"/>
      <c r="AE2827" s="123"/>
      <c r="AF2827" s="123"/>
      <c r="AG2827" s="123"/>
      <c r="AH2827" s="123"/>
      <c r="AI2827" s="123"/>
      <c r="AJ2827" s="123"/>
      <c r="AK2827" s="123"/>
      <c r="AL2827" s="123"/>
      <c r="AM2827" s="123"/>
      <c r="AN2827" s="123"/>
      <c r="AO2827" s="123"/>
      <c r="AP2827" s="167"/>
    </row>
    <row r="2828" spans="16:42">
      <c r="P2828" s="123"/>
      <c r="Q2828" s="124"/>
      <c r="R2828" s="123"/>
      <c r="S2828" s="123"/>
      <c r="T2828" s="123"/>
      <c r="U2828" s="123"/>
      <c r="V2828" s="123"/>
      <c r="W2828" s="123"/>
      <c r="X2828" s="123"/>
      <c r="Y2828" s="125"/>
      <c r="Z2828" s="125"/>
      <c r="AA2828" s="123"/>
      <c r="AB2828" s="123"/>
      <c r="AC2828" s="123"/>
      <c r="AD2828" s="123"/>
      <c r="AE2828" s="123"/>
      <c r="AF2828" s="123"/>
      <c r="AG2828" s="123"/>
      <c r="AH2828" s="123"/>
      <c r="AI2828" s="123"/>
      <c r="AJ2828" s="123"/>
      <c r="AK2828" s="123"/>
      <c r="AL2828" s="123"/>
      <c r="AM2828" s="123"/>
      <c r="AN2828" s="123"/>
      <c r="AO2828" s="123"/>
      <c r="AP2828" s="167"/>
    </row>
    <row r="2829" spans="16:42">
      <c r="P2829" s="123"/>
      <c r="Q2829" s="124"/>
      <c r="R2829" s="123"/>
      <c r="S2829" s="123"/>
      <c r="T2829" s="123"/>
      <c r="U2829" s="123"/>
      <c r="V2829" s="123"/>
      <c r="W2829" s="123"/>
      <c r="X2829" s="123"/>
      <c r="Y2829" s="125"/>
      <c r="Z2829" s="125"/>
      <c r="AA2829" s="123"/>
      <c r="AB2829" s="123"/>
      <c r="AC2829" s="123"/>
      <c r="AD2829" s="123"/>
      <c r="AE2829" s="123"/>
      <c r="AF2829" s="123"/>
      <c r="AG2829" s="123"/>
      <c r="AH2829" s="123"/>
      <c r="AI2829" s="123"/>
      <c r="AJ2829" s="123"/>
      <c r="AK2829" s="123"/>
      <c r="AL2829" s="123"/>
      <c r="AM2829" s="123"/>
      <c r="AN2829" s="123"/>
      <c r="AO2829" s="123"/>
      <c r="AP2829" s="167"/>
    </row>
    <row r="2830" spans="16:42">
      <c r="P2830" s="123"/>
      <c r="Q2830" s="124"/>
      <c r="R2830" s="123"/>
      <c r="S2830" s="123"/>
      <c r="T2830" s="123"/>
      <c r="U2830" s="123"/>
      <c r="V2830" s="123"/>
      <c r="W2830" s="123"/>
      <c r="X2830" s="123"/>
      <c r="Y2830" s="125"/>
      <c r="Z2830" s="125"/>
      <c r="AA2830" s="123"/>
      <c r="AB2830" s="123"/>
      <c r="AC2830" s="123"/>
      <c r="AD2830" s="123"/>
      <c r="AE2830" s="123"/>
      <c r="AF2830" s="123"/>
      <c r="AG2830" s="123"/>
      <c r="AH2830" s="123"/>
      <c r="AI2830" s="123"/>
      <c r="AJ2830" s="123"/>
      <c r="AK2830" s="123"/>
      <c r="AL2830" s="123"/>
      <c r="AM2830" s="123"/>
      <c r="AN2830" s="123"/>
      <c r="AO2830" s="123"/>
      <c r="AP2830" s="167"/>
    </row>
    <row r="2831" spans="16:42">
      <c r="P2831" s="123"/>
      <c r="Q2831" s="124"/>
      <c r="R2831" s="123"/>
      <c r="S2831" s="123"/>
      <c r="T2831" s="123"/>
      <c r="U2831" s="123"/>
      <c r="V2831" s="123"/>
      <c r="W2831" s="123"/>
      <c r="X2831" s="123"/>
      <c r="Y2831" s="125"/>
      <c r="Z2831" s="125"/>
      <c r="AA2831" s="123"/>
      <c r="AB2831" s="123"/>
      <c r="AC2831" s="123"/>
      <c r="AD2831" s="123"/>
      <c r="AE2831" s="123"/>
      <c r="AF2831" s="123"/>
      <c r="AG2831" s="123"/>
      <c r="AH2831" s="123"/>
      <c r="AI2831" s="123"/>
      <c r="AJ2831" s="123"/>
      <c r="AK2831" s="123"/>
      <c r="AL2831" s="123"/>
      <c r="AM2831" s="123"/>
      <c r="AN2831" s="123"/>
      <c r="AO2831" s="123"/>
      <c r="AP2831" s="167"/>
    </row>
    <row r="2832" spans="16:42">
      <c r="P2832" s="123"/>
      <c r="Q2832" s="124"/>
      <c r="R2832" s="123"/>
      <c r="S2832" s="123"/>
      <c r="T2832" s="123"/>
      <c r="U2832" s="123"/>
      <c r="V2832" s="123"/>
      <c r="W2832" s="123"/>
      <c r="X2832" s="123"/>
      <c r="Y2832" s="125"/>
      <c r="Z2832" s="125"/>
      <c r="AA2832" s="123"/>
      <c r="AB2832" s="123"/>
      <c r="AC2832" s="123"/>
      <c r="AD2832" s="123"/>
      <c r="AE2832" s="123"/>
      <c r="AF2832" s="123"/>
      <c r="AG2832" s="123"/>
      <c r="AH2832" s="123"/>
      <c r="AI2832" s="123"/>
      <c r="AJ2832" s="123"/>
      <c r="AK2832" s="123"/>
      <c r="AL2832" s="123"/>
      <c r="AM2832" s="123"/>
      <c r="AN2832" s="123"/>
      <c r="AO2832" s="123"/>
      <c r="AP2832" s="167"/>
    </row>
    <row r="2833" spans="16:42">
      <c r="P2833" s="123"/>
      <c r="Q2833" s="124"/>
      <c r="R2833" s="123"/>
      <c r="S2833" s="123"/>
      <c r="T2833" s="123"/>
      <c r="U2833" s="123"/>
      <c r="V2833" s="123"/>
      <c r="W2833" s="123"/>
      <c r="X2833" s="123"/>
      <c r="Y2833" s="125"/>
      <c r="Z2833" s="125"/>
      <c r="AA2833" s="123"/>
      <c r="AB2833" s="123"/>
      <c r="AC2833" s="123"/>
      <c r="AD2833" s="123"/>
      <c r="AE2833" s="123"/>
      <c r="AF2833" s="123"/>
      <c r="AG2833" s="123"/>
      <c r="AH2833" s="123"/>
      <c r="AI2833" s="123"/>
      <c r="AJ2833" s="123"/>
      <c r="AK2833" s="123"/>
      <c r="AL2833" s="123"/>
      <c r="AM2833" s="123"/>
      <c r="AN2833" s="123"/>
      <c r="AO2833" s="123"/>
      <c r="AP2833" s="167"/>
    </row>
    <row r="2834" spans="16:42">
      <c r="P2834" s="123"/>
      <c r="Q2834" s="124"/>
      <c r="R2834" s="123"/>
      <c r="S2834" s="123"/>
      <c r="T2834" s="123"/>
      <c r="U2834" s="123"/>
      <c r="V2834" s="123"/>
      <c r="W2834" s="123"/>
      <c r="X2834" s="123"/>
      <c r="Y2834" s="125"/>
      <c r="Z2834" s="125"/>
      <c r="AA2834" s="123"/>
      <c r="AB2834" s="123"/>
      <c r="AC2834" s="123"/>
      <c r="AD2834" s="123"/>
      <c r="AE2834" s="123"/>
      <c r="AF2834" s="123"/>
      <c r="AG2834" s="123"/>
      <c r="AH2834" s="123"/>
      <c r="AI2834" s="123"/>
      <c r="AJ2834" s="123"/>
      <c r="AK2834" s="123"/>
      <c r="AL2834" s="123"/>
      <c r="AM2834" s="123"/>
      <c r="AN2834" s="123"/>
      <c r="AO2834" s="123"/>
      <c r="AP2834" s="167"/>
    </row>
    <row r="2835" spans="16:42">
      <c r="P2835" s="123"/>
      <c r="Q2835" s="124"/>
      <c r="R2835" s="123"/>
      <c r="S2835" s="123"/>
      <c r="T2835" s="123"/>
      <c r="U2835" s="123"/>
      <c r="V2835" s="123"/>
      <c r="W2835" s="123"/>
      <c r="X2835" s="123"/>
      <c r="Y2835" s="125"/>
      <c r="Z2835" s="125"/>
      <c r="AA2835" s="123"/>
      <c r="AB2835" s="123"/>
      <c r="AC2835" s="123"/>
      <c r="AD2835" s="123"/>
      <c r="AE2835" s="123"/>
      <c r="AF2835" s="123"/>
      <c r="AG2835" s="123"/>
      <c r="AH2835" s="123"/>
      <c r="AI2835" s="123"/>
      <c r="AJ2835" s="123"/>
      <c r="AK2835" s="123"/>
      <c r="AL2835" s="123"/>
      <c r="AM2835" s="123"/>
      <c r="AN2835" s="123"/>
      <c r="AO2835" s="123"/>
      <c r="AP2835" s="167"/>
    </row>
    <row r="2836" spans="16:42">
      <c r="P2836" s="123"/>
      <c r="Q2836" s="124"/>
      <c r="R2836" s="123"/>
      <c r="S2836" s="123"/>
      <c r="T2836" s="123"/>
      <c r="U2836" s="123"/>
      <c r="V2836" s="123"/>
      <c r="W2836" s="123"/>
      <c r="X2836" s="123"/>
      <c r="Y2836" s="125"/>
      <c r="Z2836" s="125"/>
      <c r="AA2836" s="123"/>
      <c r="AB2836" s="123"/>
      <c r="AC2836" s="123"/>
      <c r="AD2836" s="123"/>
      <c r="AE2836" s="123"/>
      <c r="AF2836" s="123"/>
      <c r="AG2836" s="123"/>
      <c r="AH2836" s="123"/>
      <c r="AI2836" s="123"/>
      <c r="AJ2836" s="123"/>
      <c r="AK2836" s="123"/>
      <c r="AL2836" s="123"/>
      <c r="AM2836" s="123"/>
      <c r="AN2836" s="123"/>
      <c r="AO2836" s="123"/>
      <c r="AP2836" s="167"/>
    </row>
    <row r="2837" spans="16:42">
      <c r="P2837" s="123"/>
      <c r="Q2837" s="124"/>
      <c r="R2837" s="123"/>
      <c r="S2837" s="123"/>
      <c r="T2837" s="123"/>
      <c r="U2837" s="123"/>
      <c r="V2837" s="123"/>
      <c r="W2837" s="123"/>
      <c r="X2837" s="123"/>
      <c r="Y2837" s="125"/>
      <c r="Z2837" s="125"/>
      <c r="AA2837" s="123"/>
      <c r="AB2837" s="123"/>
      <c r="AC2837" s="123"/>
      <c r="AD2837" s="123"/>
      <c r="AE2837" s="123"/>
      <c r="AF2837" s="123"/>
      <c r="AG2837" s="123"/>
      <c r="AH2837" s="123"/>
      <c r="AI2837" s="123"/>
      <c r="AJ2837" s="123"/>
      <c r="AK2837" s="123"/>
      <c r="AL2837" s="123"/>
      <c r="AM2837" s="123"/>
      <c r="AN2837" s="123"/>
      <c r="AO2837" s="123"/>
      <c r="AP2837" s="167"/>
    </row>
    <row r="2838" spans="16:42">
      <c r="P2838" s="123"/>
      <c r="Q2838" s="124"/>
      <c r="R2838" s="123"/>
      <c r="S2838" s="123"/>
      <c r="T2838" s="123"/>
      <c r="U2838" s="123"/>
      <c r="V2838" s="123"/>
      <c r="W2838" s="123"/>
      <c r="X2838" s="123"/>
      <c r="Y2838" s="125"/>
      <c r="Z2838" s="125"/>
      <c r="AA2838" s="123"/>
      <c r="AB2838" s="123"/>
      <c r="AC2838" s="123"/>
      <c r="AD2838" s="123"/>
      <c r="AE2838" s="123"/>
      <c r="AF2838" s="123"/>
      <c r="AG2838" s="123"/>
      <c r="AH2838" s="123"/>
      <c r="AI2838" s="123"/>
      <c r="AJ2838" s="123"/>
      <c r="AK2838" s="123"/>
      <c r="AL2838" s="123"/>
      <c r="AM2838" s="123"/>
      <c r="AN2838" s="123"/>
      <c r="AO2838" s="123"/>
      <c r="AP2838" s="167"/>
    </row>
    <row r="2839" spans="16:42">
      <c r="P2839" s="123"/>
      <c r="Q2839" s="124"/>
      <c r="R2839" s="123"/>
      <c r="S2839" s="123"/>
      <c r="T2839" s="123"/>
      <c r="U2839" s="123"/>
      <c r="V2839" s="123"/>
      <c r="W2839" s="123"/>
      <c r="X2839" s="123"/>
      <c r="Y2839" s="125"/>
      <c r="Z2839" s="125"/>
      <c r="AA2839" s="123"/>
      <c r="AB2839" s="123"/>
      <c r="AC2839" s="123"/>
      <c r="AD2839" s="123"/>
      <c r="AE2839" s="123"/>
      <c r="AF2839" s="123"/>
      <c r="AG2839" s="123"/>
      <c r="AH2839" s="123"/>
      <c r="AI2839" s="123"/>
      <c r="AJ2839" s="123"/>
      <c r="AK2839" s="123"/>
      <c r="AL2839" s="123"/>
      <c r="AM2839" s="123"/>
      <c r="AN2839" s="123"/>
      <c r="AO2839" s="123"/>
      <c r="AP2839" s="167"/>
    </row>
    <row r="2840" spans="16:42">
      <c r="P2840" s="123"/>
      <c r="Q2840" s="124"/>
      <c r="R2840" s="123"/>
      <c r="S2840" s="123"/>
      <c r="T2840" s="123"/>
      <c r="U2840" s="123"/>
      <c r="V2840" s="123"/>
      <c r="W2840" s="123"/>
      <c r="X2840" s="123"/>
      <c r="Y2840" s="125"/>
      <c r="Z2840" s="125"/>
      <c r="AA2840" s="123"/>
      <c r="AB2840" s="123"/>
      <c r="AC2840" s="123"/>
      <c r="AD2840" s="123"/>
      <c r="AE2840" s="123"/>
      <c r="AF2840" s="123"/>
      <c r="AG2840" s="123"/>
      <c r="AH2840" s="123"/>
      <c r="AI2840" s="123"/>
      <c r="AJ2840" s="123"/>
      <c r="AK2840" s="123"/>
      <c r="AL2840" s="123"/>
      <c r="AM2840" s="123"/>
      <c r="AN2840" s="123"/>
      <c r="AO2840" s="123"/>
      <c r="AP2840" s="167"/>
    </row>
    <row r="2841" spans="16:42">
      <c r="P2841" s="123"/>
      <c r="Q2841" s="124"/>
      <c r="R2841" s="123"/>
      <c r="S2841" s="123"/>
      <c r="T2841" s="123"/>
      <c r="U2841" s="123"/>
      <c r="V2841" s="123"/>
      <c r="W2841" s="123"/>
      <c r="X2841" s="123"/>
      <c r="Y2841" s="125"/>
      <c r="Z2841" s="125"/>
      <c r="AA2841" s="123"/>
      <c r="AB2841" s="123"/>
      <c r="AC2841" s="123"/>
      <c r="AD2841" s="123"/>
      <c r="AE2841" s="123"/>
      <c r="AF2841" s="123"/>
      <c r="AG2841" s="123"/>
      <c r="AH2841" s="123"/>
      <c r="AI2841" s="123"/>
      <c r="AJ2841" s="123"/>
      <c r="AK2841" s="123"/>
      <c r="AL2841" s="123"/>
      <c r="AM2841" s="123"/>
      <c r="AN2841" s="123"/>
      <c r="AO2841" s="123"/>
      <c r="AP2841" s="167"/>
    </row>
    <row r="2842" spans="16:42">
      <c r="P2842" s="123"/>
      <c r="Q2842" s="124"/>
      <c r="R2842" s="123"/>
      <c r="S2842" s="123"/>
      <c r="T2842" s="123"/>
      <c r="U2842" s="123"/>
      <c r="V2842" s="123"/>
      <c r="W2842" s="123"/>
      <c r="X2842" s="123"/>
      <c r="Y2842" s="125"/>
      <c r="Z2842" s="125"/>
      <c r="AA2842" s="123"/>
      <c r="AB2842" s="123"/>
      <c r="AC2842" s="123"/>
      <c r="AD2842" s="123"/>
      <c r="AE2842" s="123"/>
      <c r="AF2842" s="123"/>
      <c r="AG2842" s="123"/>
      <c r="AH2842" s="123"/>
      <c r="AI2842" s="123"/>
      <c r="AJ2842" s="123"/>
      <c r="AK2842" s="123"/>
      <c r="AL2842" s="123"/>
      <c r="AM2842" s="123"/>
      <c r="AN2842" s="123"/>
      <c r="AO2842" s="123"/>
      <c r="AP2842" s="167"/>
    </row>
    <row r="2843" spans="16:42">
      <c r="P2843" s="123"/>
      <c r="Q2843" s="124"/>
      <c r="R2843" s="123"/>
      <c r="S2843" s="123"/>
      <c r="T2843" s="123"/>
      <c r="U2843" s="123"/>
      <c r="V2843" s="123"/>
      <c r="W2843" s="123"/>
      <c r="X2843" s="123"/>
      <c r="Y2843" s="125"/>
      <c r="Z2843" s="125"/>
      <c r="AA2843" s="123"/>
      <c r="AB2843" s="123"/>
      <c r="AC2843" s="123"/>
      <c r="AD2843" s="123"/>
      <c r="AE2843" s="123"/>
      <c r="AF2843" s="123"/>
      <c r="AG2843" s="123"/>
      <c r="AH2843" s="123"/>
      <c r="AI2843" s="123"/>
      <c r="AJ2843" s="123"/>
      <c r="AK2843" s="123"/>
      <c r="AL2843" s="123"/>
      <c r="AM2843" s="123"/>
      <c r="AN2843" s="123"/>
      <c r="AO2843" s="123"/>
      <c r="AP2843" s="167"/>
    </row>
    <row r="2844" spans="16:42">
      <c r="P2844" s="123"/>
      <c r="Q2844" s="124"/>
      <c r="R2844" s="123"/>
      <c r="S2844" s="123"/>
      <c r="T2844" s="123"/>
      <c r="U2844" s="123"/>
      <c r="V2844" s="123"/>
      <c r="W2844" s="123"/>
      <c r="X2844" s="123"/>
      <c r="Y2844" s="125"/>
      <c r="Z2844" s="125"/>
      <c r="AA2844" s="123"/>
      <c r="AB2844" s="123"/>
      <c r="AC2844" s="123"/>
      <c r="AD2844" s="123"/>
      <c r="AE2844" s="123"/>
      <c r="AF2844" s="123"/>
      <c r="AG2844" s="123"/>
      <c r="AH2844" s="123"/>
      <c r="AI2844" s="123"/>
      <c r="AJ2844" s="123"/>
      <c r="AK2844" s="123"/>
      <c r="AL2844" s="123"/>
      <c r="AM2844" s="123"/>
      <c r="AN2844" s="123"/>
      <c r="AO2844" s="123"/>
      <c r="AP2844" s="167"/>
    </row>
    <row r="2845" spans="16:42">
      <c r="P2845" s="123"/>
      <c r="Q2845" s="124"/>
      <c r="R2845" s="123"/>
      <c r="S2845" s="123"/>
      <c r="T2845" s="123"/>
      <c r="U2845" s="123"/>
      <c r="V2845" s="123"/>
      <c r="W2845" s="123"/>
      <c r="X2845" s="123"/>
      <c r="Y2845" s="125"/>
      <c r="Z2845" s="125"/>
      <c r="AA2845" s="123"/>
      <c r="AB2845" s="123"/>
      <c r="AC2845" s="123"/>
      <c r="AD2845" s="123"/>
      <c r="AE2845" s="123"/>
      <c r="AF2845" s="123"/>
      <c r="AG2845" s="123"/>
      <c r="AH2845" s="123"/>
      <c r="AI2845" s="123"/>
      <c r="AJ2845" s="123"/>
      <c r="AK2845" s="123"/>
      <c r="AL2845" s="123"/>
      <c r="AM2845" s="123"/>
      <c r="AN2845" s="123"/>
      <c r="AO2845" s="123"/>
      <c r="AP2845" s="167"/>
    </row>
    <row r="2846" spans="16:42">
      <c r="P2846" s="123"/>
      <c r="Q2846" s="124"/>
      <c r="R2846" s="123"/>
      <c r="S2846" s="123"/>
      <c r="T2846" s="123"/>
      <c r="U2846" s="123"/>
      <c r="V2846" s="123"/>
      <c r="W2846" s="123"/>
      <c r="X2846" s="123"/>
      <c r="Y2846" s="125"/>
      <c r="Z2846" s="125"/>
      <c r="AA2846" s="123"/>
      <c r="AB2846" s="123"/>
      <c r="AC2846" s="123"/>
      <c r="AD2846" s="123"/>
      <c r="AE2846" s="123"/>
      <c r="AF2846" s="123"/>
      <c r="AG2846" s="123"/>
      <c r="AH2846" s="123"/>
      <c r="AI2846" s="123"/>
      <c r="AJ2846" s="123"/>
      <c r="AK2846" s="123"/>
      <c r="AL2846" s="123"/>
      <c r="AM2846" s="123"/>
      <c r="AN2846" s="123"/>
      <c r="AO2846" s="123"/>
      <c r="AP2846" s="167"/>
    </row>
    <row r="2847" spans="16:42">
      <c r="P2847" s="123"/>
      <c r="Q2847" s="124"/>
      <c r="R2847" s="123"/>
      <c r="S2847" s="123"/>
      <c r="T2847" s="123"/>
      <c r="U2847" s="123"/>
      <c r="V2847" s="123"/>
      <c r="W2847" s="123"/>
      <c r="X2847" s="123"/>
      <c r="Y2847" s="125"/>
      <c r="Z2847" s="125"/>
      <c r="AA2847" s="123"/>
      <c r="AB2847" s="123"/>
      <c r="AC2847" s="123"/>
      <c r="AD2847" s="123"/>
      <c r="AE2847" s="123"/>
      <c r="AF2847" s="123"/>
      <c r="AG2847" s="123"/>
      <c r="AH2847" s="123"/>
      <c r="AI2847" s="123"/>
      <c r="AJ2847" s="123"/>
      <c r="AK2847" s="123"/>
      <c r="AL2847" s="123"/>
      <c r="AM2847" s="123"/>
      <c r="AN2847" s="123"/>
      <c r="AO2847" s="123"/>
      <c r="AP2847" s="167"/>
    </row>
    <row r="2848" spans="16:42">
      <c r="P2848" s="123"/>
      <c r="Q2848" s="124"/>
      <c r="R2848" s="123"/>
      <c r="S2848" s="123"/>
      <c r="T2848" s="123"/>
      <c r="U2848" s="123"/>
      <c r="V2848" s="123"/>
      <c r="W2848" s="123"/>
      <c r="X2848" s="123"/>
      <c r="Y2848" s="125"/>
      <c r="Z2848" s="125"/>
      <c r="AA2848" s="123"/>
      <c r="AB2848" s="123"/>
      <c r="AC2848" s="123"/>
      <c r="AD2848" s="123"/>
      <c r="AE2848" s="123"/>
      <c r="AF2848" s="123"/>
      <c r="AG2848" s="123"/>
      <c r="AH2848" s="123"/>
      <c r="AI2848" s="123"/>
      <c r="AJ2848" s="123"/>
      <c r="AK2848" s="123"/>
      <c r="AL2848" s="123"/>
      <c r="AM2848" s="123"/>
      <c r="AN2848" s="123"/>
      <c r="AO2848" s="123"/>
      <c r="AP2848" s="167"/>
    </row>
    <row r="2849" spans="16:42">
      <c r="P2849" s="123"/>
      <c r="Q2849" s="124"/>
      <c r="R2849" s="123"/>
      <c r="S2849" s="123"/>
      <c r="T2849" s="123"/>
      <c r="U2849" s="123"/>
      <c r="V2849" s="123"/>
      <c r="W2849" s="123"/>
      <c r="X2849" s="123"/>
      <c r="Y2849" s="125"/>
      <c r="Z2849" s="125"/>
      <c r="AA2849" s="123"/>
      <c r="AB2849" s="123"/>
      <c r="AC2849" s="123"/>
      <c r="AD2849" s="123"/>
      <c r="AE2849" s="123"/>
      <c r="AF2849" s="123"/>
      <c r="AG2849" s="123"/>
      <c r="AH2849" s="123"/>
      <c r="AI2849" s="123"/>
      <c r="AJ2849" s="123"/>
      <c r="AK2849" s="123"/>
      <c r="AL2849" s="123"/>
      <c r="AM2849" s="123"/>
      <c r="AN2849" s="123"/>
      <c r="AO2849" s="123"/>
      <c r="AP2849" s="167"/>
    </row>
    <row r="2850" spans="16:42">
      <c r="P2850" s="123"/>
      <c r="Q2850" s="124"/>
      <c r="R2850" s="123"/>
      <c r="S2850" s="123"/>
      <c r="T2850" s="123"/>
      <c r="U2850" s="123"/>
      <c r="V2850" s="123"/>
      <c r="W2850" s="123"/>
      <c r="X2850" s="123"/>
      <c r="Y2850" s="125"/>
      <c r="Z2850" s="125"/>
      <c r="AA2850" s="123"/>
      <c r="AB2850" s="123"/>
      <c r="AC2850" s="123"/>
      <c r="AD2850" s="123"/>
      <c r="AE2850" s="123"/>
      <c r="AF2850" s="123"/>
      <c r="AG2850" s="123"/>
      <c r="AH2850" s="123"/>
      <c r="AI2850" s="123"/>
      <c r="AJ2850" s="123"/>
      <c r="AK2850" s="123"/>
      <c r="AL2850" s="123"/>
      <c r="AM2850" s="123"/>
      <c r="AN2850" s="123"/>
      <c r="AO2850" s="123"/>
      <c r="AP2850" s="167"/>
    </row>
    <row r="2851" spans="16:42">
      <c r="P2851" s="123"/>
      <c r="Q2851" s="124"/>
      <c r="R2851" s="123"/>
      <c r="S2851" s="123"/>
      <c r="T2851" s="123"/>
      <c r="U2851" s="123"/>
      <c r="V2851" s="123"/>
      <c r="W2851" s="123"/>
      <c r="X2851" s="123"/>
      <c r="Y2851" s="125"/>
      <c r="Z2851" s="125"/>
      <c r="AA2851" s="123"/>
      <c r="AB2851" s="123"/>
      <c r="AC2851" s="123"/>
      <c r="AD2851" s="123"/>
      <c r="AE2851" s="123"/>
      <c r="AF2851" s="123"/>
      <c r="AG2851" s="123"/>
      <c r="AH2851" s="123"/>
      <c r="AI2851" s="123"/>
      <c r="AJ2851" s="123"/>
      <c r="AK2851" s="123"/>
      <c r="AL2851" s="123"/>
      <c r="AM2851" s="123"/>
      <c r="AN2851" s="123"/>
      <c r="AO2851" s="123"/>
      <c r="AP2851" s="167"/>
    </row>
    <row r="2852" spans="16:42">
      <c r="P2852" s="123"/>
      <c r="Q2852" s="124"/>
      <c r="R2852" s="123"/>
      <c r="S2852" s="123"/>
      <c r="T2852" s="123"/>
      <c r="U2852" s="123"/>
      <c r="V2852" s="123"/>
      <c r="W2852" s="123"/>
      <c r="X2852" s="123"/>
      <c r="Y2852" s="125"/>
      <c r="Z2852" s="125"/>
      <c r="AA2852" s="123"/>
      <c r="AB2852" s="123"/>
      <c r="AC2852" s="123"/>
      <c r="AD2852" s="123"/>
      <c r="AE2852" s="123"/>
      <c r="AF2852" s="123"/>
      <c r="AG2852" s="123"/>
      <c r="AH2852" s="123"/>
      <c r="AI2852" s="123"/>
      <c r="AJ2852" s="123"/>
      <c r="AK2852" s="123"/>
      <c r="AL2852" s="123"/>
      <c r="AM2852" s="123"/>
      <c r="AN2852" s="123"/>
      <c r="AO2852" s="123"/>
      <c r="AP2852" s="167"/>
    </row>
    <row r="2853" spans="16:42">
      <c r="P2853" s="123"/>
      <c r="Q2853" s="124"/>
      <c r="R2853" s="123"/>
      <c r="S2853" s="123"/>
      <c r="T2853" s="123"/>
      <c r="U2853" s="123"/>
      <c r="V2853" s="123"/>
      <c r="W2853" s="123"/>
      <c r="X2853" s="123"/>
      <c r="Y2853" s="125"/>
      <c r="Z2853" s="125"/>
      <c r="AA2853" s="123"/>
      <c r="AB2853" s="123"/>
      <c r="AC2853" s="123"/>
      <c r="AD2853" s="123"/>
      <c r="AE2853" s="123"/>
      <c r="AF2853" s="123"/>
      <c r="AG2853" s="123"/>
      <c r="AH2853" s="123"/>
      <c r="AI2853" s="123"/>
      <c r="AJ2853" s="123"/>
      <c r="AK2853" s="123"/>
      <c r="AL2853" s="123"/>
      <c r="AM2853" s="123"/>
      <c r="AN2853" s="123"/>
      <c r="AO2853" s="123"/>
      <c r="AP2853" s="167"/>
    </row>
    <row r="2854" spans="16:42">
      <c r="P2854" s="123"/>
      <c r="Q2854" s="124"/>
      <c r="R2854" s="123"/>
      <c r="S2854" s="123"/>
      <c r="T2854" s="123"/>
      <c r="U2854" s="123"/>
      <c r="V2854" s="123"/>
      <c r="W2854" s="123"/>
      <c r="X2854" s="123"/>
      <c r="Y2854" s="125"/>
      <c r="Z2854" s="125"/>
      <c r="AA2854" s="123"/>
      <c r="AB2854" s="123"/>
      <c r="AC2854" s="123"/>
      <c r="AD2854" s="123"/>
      <c r="AE2854" s="123"/>
      <c r="AF2854" s="123"/>
      <c r="AG2854" s="123"/>
      <c r="AH2854" s="123"/>
      <c r="AI2854" s="123"/>
      <c r="AJ2854" s="123"/>
      <c r="AK2854" s="123"/>
      <c r="AL2854" s="123"/>
      <c r="AM2854" s="123"/>
      <c r="AN2854" s="123"/>
      <c r="AO2854" s="123"/>
      <c r="AP2854" s="167"/>
    </row>
    <row r="2855" spans="16:42">
      <c r="P2855" s="123"/>
      <c r="Q2855" s="124"/>
      <c r="R2855" s="123"/>
      <c r="S2855" s="123"/>
      <c r="T2855" s="123"/>
      <c r="U2855" s="123"/>
      <c r="V2855" s="123"/>
      <c r="W2855" s="123"/>
      <c r="X2855" s="123"/>
      <c r="Y2855" s="125"/>
      <c r="Z2855" s="125"/>
      <c r="AA2855" s="123"/>
      <c r="AB2855" s="123"/>
      <c r="AC2855" s="123"/>
      <c r="AD2855" s="123"/>
      <c r="AE2855" s="123"/>
      <c r="AF2855" s="123"/>
      <c r="AG2855" s="123"/>
      <c r="AH2855" s="123"/>
      <c r="AI2855" s="123"/>
      <c r="AJ2855" s="123"/>
      <c r="AK2855" s="123"/>
      <c r="AL2855" s="123"/>
      <c r="AM2855" s="123"/>
      <c r="AN2855" s="123"/>
      <c r="AO2855" s="123"/>
      <c r="AP2855" s="167"/>
    </row>
    <row r="2856" spans="16:42">
      <c r="P2856" s="123"/>
      <c r="Q2856" s="124"/>
      <c r="R2856" s="123"/>
      <c r="S2856" s="123"/>
      <c r="T2856" s="123"/>
      <c r="U2856" s="123"/>
      <c r="V2856" s="123"/>
      <c r="W2856" s="123"/>
      <c r="X2856" s="123"/>
      <c r="Y2856" s="125"/>
      <c r="Z2856" s="125"/>
      <c r="AA2856" s="123"/>
      <c r="AB2856" s="123"/>
      <c r="AC2856" s="123"/>
      <c r="AD2856" s="123"/>
      <c r="AE2856" s="123"/>
      <c r="AF2856" s="123"/>
      <c r="AG2856" s="123"/>
      <c r="AH2856" s="123"/>
      <c r="AI2856" s="123"/>
      <c r="AJ2856" s="123"/>
      <c r="AK2856" s="123"/>
      <c r="AL2856" s="123"/>
      <c r="AM2856" s="123"/>
      <c r="AN2856" s="123"/>
      <c r="AO2856" s="123"/>
      <c r="AP2856" s="167"/>
    </row>
    <row r="2857" spans="16:42">
      <c r="P2857" s="123"/>
      <c r="Q2857" s="124"/>
      <c r="R2857" s="123"/>
      <c r="S2857" s="123"/>
      <c r="T2857" s="123"/>
      <c r="U2857" s="123"/>
      <c r="V2857" s="123"/>
      <c r="W2857" s="123"/>
      <c r="X2857" s="123"/>
      <c r="Y2857" s="125"/>
      <c r="Z2857" s="125"/>
      <c r="AA2857" s="123"/>
      <c r="AB2857" s="123"/>
      <c r="AC2857" s="123"/>
      <c r="AD2857" s="123"/>
      <c r="AE2857" s="123"/>
      <c r="AF2857" s="123"/>
      <c r="AG2857" s="123"/>
      <c r="AH2857" s="123"/>
      <c r="AI2857" s="123"/>
      <c r="AJ2857" s="123"/>
      <c r="AK2857" s="123"/>
      <c r="AL2857" s="123"/>
      <c r="AM2857" s="123"/>
      <c r="AN2857" s="123"/>
      <c r="AO2857" s="123"/>
      <c r="AP2857" s="167"/>
    </row>
    <row r="2858" spans="16:42">
      <c r="P2858" s="123"/>
      <c r="Q2858" s="124"/>
      <c r="R2858" s="123"/>
      <c r="S2858" s="123"/>
      <c r="T2858" s="123"/>
      <c r="U2858" s="123"/>
      <c r="V2858" s="123"/>
      <c r="W2858" s="123"/>
      <c r="X2858" s="123"/>
      <c r="Y2858" s="125"/>
      <c r="Z2858" s="125"/>
      <c r="AA2858" s="123"/>
      <c r="AB2858" s="123"/>
      <c r="AC2858" s="123"/>
      <c r="AD2858" s="123"/>
      <c r="AE2858" s="123"/>
      <c r="AF2858" s="123"/>
      <c r="AG2858" s="123"/>
      <c r="AH2858" s="123"/>
      <c r="AI2858" s="123"/>
      <c r="AJ2858" s="123"/>
      <c r="AK2858" s="123"/>
      <c r="AL2858" s="123"/>
      <c r="AM2858" s="123"/>
      <c r="AN2858" s="123"/>
      <c r="AO2858" s="123"/>
      <c r="AP2858" s="167"/>
    </row>
    <row r="2859" spans="16:42">
      <c r="P2859" s="123"/>
      <c r="Q2859" s="124"/>
      <c r="R2859" s="123"/>
      <c r="S2859" s="123"/>
      <c r="T2859" s="123"/>
      <c r="U2859" s="123"/>
      <c r="V2859" s="123"/>
      <c r="W2859" s="123"/>
      <c r="X2859" s="123"/>
      <c r="Y2859" s="125"/>
      <c r="Z2859" s="125"/>
      <c r="AA2859" s="123"/>
      <c r="AB2859" s="123"/>
      <c r="AC2859" s="123"/>
      <c r="AD2859" s="123"/>
      <c r="AE2859" s="123"/>
      <c r="AF2859" s="123"/>
      <c r="AG2859" s="123"/>
      <c r="AH2859" s="123"/>
      <c r="AI2859" s="123"/>
      <c r="AJ2859" s="123"/>
      <c r="AK2859" s="123"/>
      <c r="AL2859" s="123"/>
      <c r="AM2859" s="123"/>
      <c r="AN2859" s="123"/>
      <c r="AO2859" s="123"/>
      <c r="AP2859" s="167"/>
    </row>
    <row r="2860" spans="16:42">
      <c r="P2860" s="123"/>
      <c r="Q2860" s="124"/>
      <c r="R2860" s="123"/>
      <c r="S2860" s="123"/>
      <c r="T2860" s="123"/>
      <c r="U2860" s="123"/>
      <c r="V2860" s="123"/>
      <c r="W2860" s="123"/>
      <c r="X2860" s="123"/>
      <c r="Y2860" s="125"/>
      <c r="Z2860" s="125"/>
      <c r="AA2860" s="123"/>
      <c r="AB2860" s="123"/>
      <c r="AC2860" s="123"/>
      <c r="AD2860" s="123"/>
      <c r="AE2860" s="123"/>
      <c r="AF2860" s="123"/>
      <c r="AG2860" s="123"/>
      <c r="AH2860" s="123"/>
      <c r="AI2860" s="123"/>
      <c r="AJ2860" s="123"/>
      <c r="AK2860" s="123"/>
      <c r="AL2860" s="123"/>
      <c r="AM2860" s="123"/>
      <c r="AN2860" s="123"/>
      <c r="AO2860" s="123"/>
      <c r="AP2860" s="167"/>
    </row>
    <row r="2861" spans="16:42">
      <c r="P2861" s="123"/>
      <c r="Q2861" s="124"/>
      <c r="R2861" s="123"/>
      <c r="S2861" s="123"/>
      <c r="T2861" s="123"/>
      <c r="U2861" s="123"/>
      <c r="V2861" s="123"/>
      <c r="W2861" s="123"/>
      <c r="X2861" s="123"/>
      <c r="Y2861" s="125"/>
      <c r="Z2861" s="125"/>
      <c r="AA2861" s="123"/>
      <c r="AB2861" s="123"/>
      <c r="AC2861" s="123"/>
      <c r="AD2861" s="123"/>
      <c r="AE2861" s="123"/>
      <c r="AF2861" s="123"/>
      <c r="AG2861" s="123"/>
      <c r="AH2861" s="123"/>
      <c r="AI2861" s="123"/>
      <c r="AJ2861" s="123"/>
      <c r="AK2861" s="123"/>
      <c r="AL2861" s="123"/>
      <c r="AM2861" s="123"/>
      <c r="AN2861" s="123"/>
      <c r="AO2861" s="123"/>
      <c r="AP2861" s="167"/>
    </row>
    <row r="2862" spans="16:42">
      <c r="P2862" s="123"/>
      <c r="Q2862" s="124"/>
      <c r="R2862" s="123"/>
      <c r="S2862" s="123"/>
      <c r="T2862" s="123"/>
      <c r="U2862" s="123"/>
      <c r="V2862" s="123"/>
      <c r="W2862" s="123"/>
      <c r="X2862" s="123"/>
      <c r="Y2862" s="125"/>
      <c r="Z2862" s="125"/>
      <c r="AA2862" s="123"/>
      <c r="AB2862" s="123"/>
      <c r="AC2862" s="123"/>
      <c r="AD2862" s="123"/>
      <c r="AE2862" s="123"/>
      <c r="AF2862" s="123"/>
      <c r="AG2862" s="123"/>
      <c r="AH2862" s="123"/>
      <c r="AI2862" s="123"/>
      <c r="AJ2862" s="123"/>
      <c r="AK2862" s="123"/>
      <c r="AL2862" s="123"/>
      <c r="AM2862" s="123"/>
      <c r="AN2862" s="123"/>
      <c r="AO2862" s="123"/>
      <c r="AP2862" s="167"/>
    </row>
    <row r="2863" spans="16:42">
      <c r="P2863" s="123"/>
      <c r="Q2863" s="124"/>
      <c r="R2863" s="123"/>
      <c r="S2863" s="123"/>
      <c r="T2863" s="123"/>
      <c r="U2863" s="123"/>
      <c r="V2863" s="123"/>
      <c r="W2863" s="123"/>
      <c r="X2863" s="123"/>
      <c r="Y2863" s="125"/>
      <c r="Z2863" s="125"/>
      <c r="AA2863" s="123"/>
      <c r="AB2863" s="123"/>
      <c r="AC2863" s="123"/>
      <c r="AD2863" s="123"/>
      <c r="AE2863" s="123"/>
      <c r="AF2863" s="123"/>
      <c r="AG2863" s="123"/>
      <c r="AH2863" s="123"/>
      <c r="AI2863" s="123"/>
      <c r="AJ2863" s="123"/>
      <c r="AK2863" s="123"/>
      <c r="AL2863" s="123"/>
      <c r="AM2863" s="123"/>
      <c r="AN2863" s="123"/>
      <c r="AO2863" s="123"/>
      <c r="AP2863" s="167"/>
    </row>
    <row r="2864" spans="16:42">
      <c r="P2864" s="123"/>
      <c r="Q2864" s="124"/>
      <c r="R2864" s="123"/>
      <c r="S2864" s="123"/>
      <c r="T2864" s="123"/>
      <c r="U2864" s="123"/>
      <c r="V2864" s="123"/>
      <c r="W2864" s="123"/>
      <c r="X2864" s="123"/>
      <c r="Y2864" s="125"/>
      <c r="Z2864" s="125"/>
      <c r="AA2864" s="123"/>
      <c r="AB2864" s="123"/>
      <c r="AC2864" s="123"/>
      <c r="AD2864" s="123"/>
      <c r="AE2864" s="123"/>
      <c r="AF2864" s="123"/>
      <c r="AG2864" s="123"/>
      <c r="AH2864" s="123"/>
      <c r="AI2864" s="123"/>
      <c r="AJ2864" s="123"/>
      <c r="AK2864" s="123"/>
      <c r="AL2864" s="123"/>
      <c r="AM2864" s="123"/>
      <c r="AN2864" s="123"/>
      <c r="AO2864" s="123"/>
      <c r="AP2864" s="167"/>
    </row>
    <row r="2865" spans="16:42">
      <c r="P2865" s="123"/>
      <c r="Q2865" s="124"/>
      <c r="R2865" s="123"/>
      <c r="S2865" s="123"/>
      <c r="T2865" s="123"/>
      <c r="U2865" s="123"/>
      <c r="V2865" s="123"/>
      <c r="W2865" s="123"/>
      <c r="X2865" s="123"/>
      <c r="Y2865" s="125"/>
      <c r="Z2865" s="125"/>
      <c r="AA2865" s="123"/>
      <c r="AB2865" s="123"/>
      <c r="AC2865" s="123"/>
      <c r="AD2865" s="123"/>
      <c r="AE2865" s="123"/>
      <c r="AF2865" s="123"/>
      <c r="AG2865" s="123"/>
      <c r="AH2865" s="123"/>
      <c r="AI2865" s="123"/>
      <c r="AJ2865" s="123"/>
      <c r="AK2865" s="123"/>
      <c r="AL2865" s="123"/>
      <c r="AM2865" s="123"/>
      <c r="AN2865" s="123"/>
      <c r="AO2865" s="123"/>
      <c r="AP2865" s="167"/>
    </row>
    <row r="2866" spans="16:42">
      <c r="P2866" s="123"/>
      <c r="Q2866" s="124"/>
      <c r="R2866" s="123"/>
      <c r="S2866" s="123"/>
      <c r="T2866" s="123"/>
      <c r="U2866" s="123"/>
      <c r="V2866" s="123"/>
      <c r="W2866" s="123"/>
      <c r="X2866" s="123"/>
      <c r="Y2866" s="125"/>
      <c r="Z2866" s="125"/>
      <c r="AA2866" s="123"/>
      <c r="AB2866" s="123"/>
      <c r="AC2866" s="123"/>
      <c r="AD2866" s="123"/>
      <c r="AE2866" s="123"/>
      <c r="AF2866" s="123"/>
      <c r="AG2866" s="123"/>
      <c r="AH2866" s="123"/>
      <c r="AI2866" s="123"/>
      <c r="AJ2866" s="123"/>
      <c r="AK2866" s="123"/>
      <c r="AL2866" s="123"/>
      <c r="AM2866" s="123"/>
      <c r="AN2866" s="123"/>
      <c r="AO2866" s="123"/>
      <c r="AP2866" s="167"/>
    </row>
    <row r="2867" spans="16:42">
      <c r="P2867" s="123"/>
      <c r="Q2867" s="124"/>
      <c r="R2867" s="123"/>
      <c r="S2867" s="123"/>
      <c r="T2867" s="123"/>
      <c r="U2867" s="123"/>
      <c r="V2867" s="123"/>
      <c r="W2867" s="123"/>
      <c r="X2867" s="123"/>
      <c r="Y2867" s="125"/>
      <c r="Z2867" s="125"/>
      <c r="AA2867" s="123"/>
      <c r="AB2867" s="123"/>
      <c r="AC2867" s="123"/>
      <c r="AD2867" s="123"/>
      <c r="AE2867" s="123"/>
      <c r="AF2867" s="123"/>
      <c r="AG2867" s="123"/>
      <c r="AH2867" s="123"/>
      <c r="AI2867" s="123"/>
      <c r="AJ2867" s="123"/>
      <c r="AK2867" s="123"/>
      <c r="AL2867" s="123"/>
      <c r="AM2867" s="123"/>
      <c r="AN2867" s="123"/>
      <c r="AO2867" s="123"/>
      <c r="AP2867" s="167"/>
    </row>
    <row r="2868" spans="16:42">
      <c r="P2868" s="123"/>
      <c r="Q2868" s="124"/>
      <c r="R2868" s="123"/>
      <c r="S2868" s="123"/>
      <c r="T2868" s="123"/>
      <c r="U2868" s="123"/>
      <c r="V2868" s="123"/>
      <c r="W2868" s="123"/>
      <c r="X2868" s="123"/>
      <c r="Y2868" s="125"/>
      <c r="Z2868" s="125"/>
      <c r="AA2868" s="123"/>
      <c r="AB2868" s="123"/>
      <c r="AC2868" s="123"/>
      <c r="AD2868" s="123"/>
      <c r="AE2868" s="123"/>
      <c r="AF2868" s="123"/>
      <c r="AG2868" s="123"/>
      <c r="AH2868" s="123"/>
      <c r="AI2868" s="123"/>
      <c r="AJ2868" s="123"/>
      <c r="AK2868" s="123"/>
      <c r="AL2868" s="123"/>
      <c r="AM2868" s="123"/>
      <c r="AN2868" s="123"/>
      <c r="AO2868" s="123"/>
      <c r="AP2868" s="167"/>
    </row>
    <row r="2869" spans="16:42">
      <c r="P2869" s="123"/>
      <c r="Q2869" s="124"/>
      <c r="R2869" s="123"/>
      <c r="S2869" s="123"/>
      <c r="T2869" s="123"/>
      <c r="U2869" s="123"/>
      <c r="V2869" s="123"/>
      <c r="W2869" s="123"/>
      <c r="X2869" s="123"/>
      <c r="Y2869" s="125"/>
      <c r="Z2869" s="125"/>
      <c r="AA2869" s="123"/>
      <c r="AB2869" s="123"/>
      <c r="AC2869" s="123"/>
      <c r="AD2869" s="123"/>
      <c r="AE2869" s="123"/>
      <c r="AF2869" s="123"/>
      <c r="AG2869" s="123"/>
      <c r="AH2869" s="123"/>
      <c r="AI2869" s="123"/>
      <c r="AJ2869" s="123"/>
      <c r="AK2869" s="123"/>
      <c r="AL2869" s="123"/>
      <c r="AM2869" s="123"/>
      <c r="AN2869" s="123"/>
      <c r="AO2869" s="123"/>
      <c r="AP2869" s="167"/>
    </row>
    <row r="2870" spans="16:42">
      <c r="P2870" s="123"/>
      <c r="Q2870" s="124"/>
      <c r="R2870" s="123"/>
      <c r="S2870" s="123"/>
      <c r="T2870" s="123"/>
      <c r="U2870" s="123"/>
      <c r="V2870" s="123"/>
      <c r="W2870" s="123"/>
      <c r="X2870" s="123"/>
      <c r="Y2870" s="125"/>
      <c r="Z2870" s="125"/>
      <c r="AA2870" s="123"/>
      <c r="AB2870" s="123"/>
      <c r="AC2870" s="123"/>
      <c r="AD2870" s="123"/>
      <c r="AE2870" s="123"/>
      <c r="AF2870" s="123"/>
      <c r="AG2870" s="123"/>
      <c r="AH2870" s="123"/>
      <c r="AI2870" s="123"/>
      <c r="AJ2870" s="123"/>
      <c r="AK2870" s="123"/>
      <c r="AL2870" s="123"/>
      <c r="AM2870" s="123"/>
      <c r="AN2870" s="123"/>
      <c r="AO2870" s="123"/>
      <c r="AP2870" s="167"/>
    </row>
    <row r="2871" spans="16:42">
      <c r="P2871" s="123"/>
      <c r="Q2871" s="124"/>
      <c r="R2871" s="123"/>
      <c r="S2871" s="123"/>
      <c r="T2871" s="123"/>
      <c r="U2871" s="123"/>
      <c r="V2871" s="123"/>
      <c r="W2871" s="123"/>
      <c r="X2871" s="123"/>
      <c r="Y2871" s="125"/>
      <c r="Z2871" s="125"/>
      <c r="AA2871" s="123"/>
      <c r="AB2871" s="123"/>
      <c r="AC2871" s="123"/>
      <c r="AD2871" s="123"/>
      <c r="AE2871" s="123"/>
      <c r="AF2871" s="123"/>
      <c r="AG2871" s="123"/>
      <c r="AH2871" s="123"/>
      <c r="AI2871" s="123"/>
      <c r="AJ2871" s="123"/>
      <c r="AK2871" s="123"/>
      <c r="AL2871" s="123"/>
      <c r="AM2871" s="123"/>
      <c r="AN2871" s="123"/>
      <c r="AO2871" s="123"/>
      <c r="AP2871" s="167"/>
    </row>
    <row r="2872" spans="16:42">
      <c r="P2872" s="123"/>
      <c r="Q2872" s="124"/>
      <c r="R2872" s="123"/>
      <c r="S2872" s="123"/>
      <c r="T2872" s="123"/>
      <c r="U2872" s="123"/>
      <c r="V2872" s="123"/>
      <c r="W2872" s="123"/>
      <c r="X2872" s="123"/>
      <c r="Y2872" s="125"/>
      <c r="Z2872" s="125"/>
      <c r="AA2872" s="123"/>
      <c r="AB2872" s="123"/>
      <c r="AC2872" s="123"/>
      <c r="AD2872" s="123"/>
      <c r="AE2872" s="123"/>
      <c r="AF2872" s="123"/>
      <c r="AG2872" s="123"/>
      <c r="AH2872" s="123"/>
      <c r="AI2872" s="123"/>
      <c r="AJ2872" s="123"/>
      <c r="AK2872" s="123"/>
      <c r="AL2872" s="123"/>
      <c r="AM2872" s="123"/>
      <c r="AN2872" s="123"/>
      <c r="AO2872" s="123"/>
      <c r="AP2872" s="167"/>
    </row>
    <row r="2873" spans="16:42">
      <c r="P2873" s="123"/>
      <c r="Q2873" s="124"/>
      <c r="R2873" s="123"/>
      <c r="S2873" s="123"/>
      <c r="T2873" s="123"/>
      <c r="U2873" s="123"/>
      <c r="V2873" s="123"/>
      <c r="W2873" s="123"/>
      <c r="X2873" s="123"/>
      <c r="Y2873" s="125"/>
      <c r="Z2873" s="125"/>
      <c r="AA2873" s="123"/>
      <c r="AB2873" s="123"/>
      <c r="AC2873" s="123"/>
      <c r="AD2873" s="123"/>
      <c r="AE2873" s="123"/>
      <c r="AF2873" s="123"/>
      <c r="AG2873" s="123"/>
      <c r="AH2873" s="123"/>
      <c r="AI2873" s="123"/>
      <c r="AJ2873" s="123"/>
      <c r="AK2873" s="123"/>
      <c r="AL2873" s="123"/>
      <c r="AM2873" s="123"/>
      <c r="AN2873" s="123"/>
      <c r="AO2873" s="123"/>
      <c r="AP2873" s="167"/>
    </row>
    <row r="2874" spans="16:42">
      <c r="P2874" s="123"/>
      <c r="Q2874" s="124"/>
      <c r="R2874" s="123"/>
      <c r="S2874" s="123"/>
      <c r="T2874" s="123"/>
      <c r="U2874" s="123"/>
      <c r="V2874" s="123"/>
      <c r="W2874" s="123"/>
      <c r="X2874" s="123"/>
      <c r="Y2874" s="125"/>
      <c r="Z2874" s="125"/>
      <c r="AA2874" s="123"/>
      <c r="AB2874" s="123"/>
      <c r="AC2874" s="123"/>
      <c r="AD2874" s="123"/>
      <c r="AE2874" s="123"/>
      <c r="AF2874" s="123"/>
      <c r="AG2874" s="123"/>
      <c r="AH2874" s="123"/>
      <c r="AI2874" s="123"/>
      <c r="AJ2874" s="123"/>
      <c r="AK2874" s="123"/>
      <c r="AL2874" s="123"/>
      <c r="AM2874" s="123"/>
      <c r="AN2874" s="123"/>
      <c r="AO2874" s="123"/>
      <c r="AP2874" s="167"/>
    </row>
    <row r="2875" spans="16:42">
      <c r="P2875" s="123"/>
      <c r="Q2875" s="124"/>
      <c r="R2875" s="123"/>
      <c r="S2875" s="123"/>
      <c r="T2875" s="123"/>
      <c r="U2875" s="123"/>
      <c r="V2875" s="123"/>
      <c r="W2875" s="123"/>
      <c r="X2875" s="123"/>
      <c r="Y2875" s="125"/>
      <c r="Z2875" s="125"/>
      <c r="AA2875" s="123"/>
      <c r="AB2875" s="123"/>
      <c r="AC2875" s="123"/>
      <c r="AD2875" s="123"/>
      <c r="AE2875" s="123"/>
      <c r="AF2875" s="123"/>
      <c r="AG2875" s="123"/>
      <c r="AH2875" s="123"/>
      <c r="AI2875" s="123"/>
      <c r="AJ2875" s="123"/>
      <c r="AK2875" s="123"/>
      <c r="AL2875" s="123"/>
      <c r="AM2875" s="123"/>
      <c r="AN2875" s="123"/>
      <c r="AO2875" s="123"/>
      <c r="AP2875" s="167"/>
    </row>
    <row r="2876" spans="16:42">
      <c r="P2876" s="123"/>
      <c r="Q2876" s="124"/>
      <c r="R2876" s="123"/>
      <c r="S2876" s="123"/>
      <c r="T2876" s="123"/>
      <c r="U2876" s="123"/>
      <c r="V2876" s="123"/>
      <c r="W2876" s="123"/>
      <c r="X2876" s="123"/>
      <c r="Y2876" s="125"/>
      <c r="Z2876" s="125"/>
      <c r="AA2876" s="123"/>
      <c r="AB2876" s="123"/>
      <c r="AC2876" s="123"/>
      <c r="AD2876" s="123"/>
      <c r="AE2876" s="123"/>
      <c r="AF2876" s="123"/>
      <c r="AG2876" s="123"/>
      <c r="AH2876" s="123"/>
      <c r="AI2876" s="123"/>
      <c r="AJ2876" s="123"/>
      <c r="AK2876" s="123"/>
      <c r="AL2876" s="123"/>
      <c r="AM2876" s="123"/>
      <c r="AN2876" s="123"/>
      <c r="AO2876" s="123"/>
      <c r="AP2876" s="167"/>
    </row>
    <row r="2877" spans="16:42">
      <c r="P2877" s="123"/>
      <c r="Q2877" s="124"/>
      <c r="R2877" s="123"/>
      <c r="S2877" s="123"/>
      <c r="T2877" s="123"/>
      <c r="U2877" s="123"/>
      <c r="V2877" s="123"/>
      <c r="W2877" s="123"/>
      <c r="X2877" s="123"/>
      <c r="Y2877" s="125"/>
      <c r="Z2877" s="125"/>
      <c r="AA2877" s="123"/>
      <c r="AB2877" s="123"/>
      <c r="AC2877" s="123"/>
      <c r="AD2877" s="123"/>
      <c r="AE2877" s="123"/>
      <c r="AF2877" s="123"/>
      <c r="AG2877" s="123"/>
      <c r="AH2877" s="123"/>
      <c r="AI2877" s="123"/>
      <c r="AJ2877" s="123"/>
      <c r="AK2877" s="123"/>
      <c r="AL2877" s="123"/>
      <c r="AM2877" s="123"/>
      <c r="AN2877" s="123"/>
      <c r="AO2877" s="123"/>
      <c r="AP2877" s="167"/>
    </row>
    <row r="2878" spans="16:42">
      <c r="P2878" s="123"/>
      <c r="Q2878" s="124"/>
      <c r="R2878" s="123"/>
      <c r="S2878" s="123"/>
      <c r="T2878" s="123"/>
      <c r="U2878" s="123"/>
      <c r="V2878" s="123"/>
      <c r="W2878" s="123"/>
      <c r="X2878" s="123"/>
      <c r="Y2878" s="125"/>
      <c r="Z2878" s="125"/>
      <c r="AA2878" s="123"/>
      <c r="AB2878" s="123"/>
      <c r="AC2878" s="123"/>
      <c r="AD2878" s="123"/>
      <c r="AE2878" s="123"/>
      <c r="AF2878" s="123"/>
      <c r="AG2878" s="123"/>
      <c r="AH2878" s="123"/>
      <c r="AI2878" s="123"/>
      <c r="AJ2878" s="123"/>
      <c r="AK2878" s="123"/>
      <c r="AL2878" s="123"/>
      <c r="AM2878" s="123"/>
      <c r="AN2878" s="123"/>
      <c r="AO2878" s="123"/>
      <c r="AP2878" s="167"/>
    </row>
    <row r="2879" spans="16:42">
      <c r="P2879" s="123"/>
      <c r="Q2879" s="124"/>
      <c r="R2879" s="123"/>
      <c r="S2879" s="123"/>
      <c r="T2879" s="123"/>
      <c r="U2879" s="123"/>
      <c r="V2879" s="123"/>
      <c r="W2879" s="123"/>
      <c r="X2879" s="123"/>
      <c r="Y2879" s="125"/>
      <c r="Z2879" s="125"/>
      <c r="AA2879" s="123"/>
      <c r="AB2879" s="123"/>
      <c r="AC2879" s="123"/>
      <c r="AD2879" s="123"/>
      <c r="AE2879" s="123"/>
      <c r="AF2879" s="123"/>
      <c r="AG2879" s="123"/>
      <c r="AH2879" s="123"/>
      <c r="AI2879" s="123"/>
      <c r="AJ2879" s="123"/>
      <c r="AK2879" s="123"/>
      <c r="AL2879" s="123"/>
      <c r="AM2879" s="123"/>
      <c r="AN2879" s="123"/>
      <c r="AO2879" s="123"/>
      <c r="AP2879" s="167"/>
    </row>
    <row r="2880" spans="16:42">
      <c r="P2880" s="123"/>
      <c r="Q2880" s="124"/>
      <c r="R2880" s="123"/>
      <c r="S2880" s="123"/>
      <c r="T2880" s="123"/>
      <c r="U2880" s="123"/>
      <c r="V2880" s="123"/>
      <c r="W2880" s="123"/>
      <c r="X2880" s="123"/>
      <c r="Y2880" s="125"/>
      <c r="Z2880" s="125"/>
      <c r="AA2880" s="123"/>
      <c r="AB2880" s="123"/>
      <c r="AC2880" s="123"/>
      <c r="AD2880" s="123"/>
      <c r="AE2880" s="123"/>
      <c r="AF2880" s="123"/>
      <c r="AG2880" s="123"/>
      <c r="AH2880" s="123"/>
      <c r="AI2880" s="123"/>
      <c r="AJ2880" s="123"/>
      <c r="AK2880" s="123"/>
      <c r="AL2880" s="123"/>
      <c r="AM2880" s="123"/>
      <c r="AN2880" s="123"/>
      <c r="AO2880" s="123"/>
      <c r="AP2880" s="167"/>
    </row>
    <row r="2881" spans="16:42">
      <c r="P2881" s="123"/>
      <c r="Q2881" s="124"/>
      <c r="R2881" s="123"/>
      <c r="S2881" s="123"/>
      <c r="T2881" s="123"/>
      <c r="U2881" s="123"/>
      <c r="V2881" s="123"/>
      <c r="W2881" s="123"/>
      <c r="X2881" s="123"/>
      <c r="Y2881" s="125"/>
      <c r="Z2881" s="125"/>
      <c r="AA2881" s="123"/>
      <c r="AB2881" s="123"/>
      <c r="AC2881" s="123"/>
      <c r="AD2881" s="123"/>
      <c r="AE2881" s="123"/>
      <c r="AF2881" s="123"/>
      <c r="AG2881" s="123"/>
      <c r="AH2881" s="123"/>
      <c r="AI2881" s="123"/>
      <c r="AJ2881" s="123"/>
      <c r="AK2881" s="123"/>
      <c r="AL2881" s="123"/>
      <c r="AM2881" s="123"/>
      <c r="AN2881" s="123"/>
      <c r="AO2881" s="123"/>
      <c r="AP2881" s="167"/>
    </row>
    <row r="2882" spans="16:42">
      <c r="P2882" s="123"/>
      <c r="Q2882" s="124"/>
      <c r="R2882" s="123"/>
      <c r="S2882" s="123"/>
      <c r="T2882" s="123"/>
      <c r="U2882" s="123"/>
      <c r="V2882" s="123"/>
      <c r="W2882" s="123"/>
      <c r="X2882" s="123"/>
      <c r="Y2882" s="125"/>
      <c r="Z2882" s="125"/>
      <c r="AA2882" s="123"/>
      <c r="AB2882" s="123"/>
      <c r="AC2882" s="123"/>
      <c r="AD2882" s="123"/>
      <c r="AE2882" s="123"/>
      <c r="AF2882" s="123"/>
      <c r="AG2882" s="123"/>
      <c r="AH2882" s="123"/>
      <c r="AI2882" s="123"/>
      <c r="AJ2882" s="123"/>
      <c r="AK2882" s="123"/>
      <c r="AL2882" s="123"/>
      <c r="AM2882" s="123"/>
      <c r="AN2882" s="123"/>
      <c r="AO2882" s="123"/>
      <c r="AP2882" s="167"/>
    </row>
    <row r="2883" spans="16:42">
      <c r="P2883" s="123"/>
      <c r="Q2883" s="124"/>
      <c r="R2883" s="123"/>
      <c r="S2883" s="123"/>
      <c r="T2883" s="123"/>
      <c r="U2883" s="123"/>
      <c r="V2883" s="123"/>
      <c r="W2883" s="123"/>
      <c r="X2883" s="123"/>
      <c r="Y2883" s="125"/>
      <c r="Z2883" s="125"/>
      <c r="AA2883" s="123"/>
      <c r="AB2883" s="123"/>
      <c r="AC2883" s="123"/>
      <c r="AD2883" s="123"/>
      <c r="AE2883" s="123"/>
      <c r="AF2883" s="123"/>
      <c r="AG2883" s="123"/>
      <c r="AH2883" s="123"/>
      <c r="AI2883" s="123"/>
      <c r="AJ2883" s="123"/>
      <c r="AK2883" s="123"/>
      <c r="AL2883" s="123"/>
      <c r="AM2883" s="123"/>
      <c r="AN2883" s="123"/>
      <c r="AO2883" s="123"/>
      <c r="AP2883" s="167"/>
    </row>
    <row r="2884" spans="16:42">
      <c r="P2884" s="123"/>
      <c r="Q2884" s="124"/>
      <c r="R2884" s="123"/>
      <c r="S2884" s="123"/>
      <c r="T2884" s="123"/>
      <c r="U2884" s="123"/>
      <c r="V2884" s="123"/>
      <c r="W2884" s="123"/>
      <c r="X2884" s="123"/>
      <c r="Y2884" s="125"/>
      <c r="Z2884" s="125"/>
      <c r="AA2884" s="123"/>
      <c r="AB2884" s="123"/>
      <c r="AC2884" s="123"/>
      <c r="AD2884" s="123"/>
      <c r="AE2884" s="123"/>
      <c r="AF2884" s="123"/>
      <c r="AG2884" s="123"/>
      <c r="AH2884" s="123"/>
      <c r="AI2884" s="123"/>
      <c r="AJ2884" s="123"/>
      <c r="AK2884" s="123"/>
      <c r="AL2884" s="123"/>
      <c r="AM2884" s="123"/>
      <c r="AN2884" s="123"/>
      <c r="AO2884" s="123"/>
      <c r="AP2884" s="167"/>
    </row>
    <row r="2885" spans="16:42">
      <c r="P2885" s="123"/>
      <c r="Q2885" s="124"/>
      <c r="R2885" s="123"/>
      <c r="S2885" s="123"/>
      <c r="T2885" s="123"/>
      <c r="U2885" s="123"/>
      <c r="V2885" s="123"/>
      <c r="W2885" s="123"/>
      <c r="X2885" s="123"/>
      <c r="Y2885" s="125"/>
      <c r="Z2885" s="125"/>
      <c r="AA2885" s="123"/>
      <c r="AB2885" s="123"/>
      <c r="AC2885" s="123"/>
      <c r="AD2885" s="123"/>
      <c r="AE2885" s="123"/>
      <c r="AF2885" s="123"/>
      <c r="AG2885" s="123"/>
      <c r="AH2885" s="123"/>
      <c r="AI2885" s="123"/>
      <c r="AJ2885" s="123"/>
      <c r="AK2885" s="123"/>
      <c r="AL2885" s="123"/>
      <c r="AM2885" s="123"/>
      <c r="AN2885" s="123"/>
      <c r="AO2885" s="123"/>
      <c r="AP2885" s="167"/>
    </row>
    <row r="2886" spans="16:42">
      <c r="P2886" s="123"/>
      <c r="Q2886" s="124"/>
      <c r="R2886" s="123"/>
      <c r="S2886" s="123"/>
      <c r="T2886" s="123"/>
      <c r="U2886" s="123"/>
      <c r="V2886" s="123"/>
      <c r="W2886" s="123"/>
      <c r="X2886" s="123"/>
      <c r="Y2886" s="125"/>
      <c r="Z2886" s="125"/>
      <c r="AA2886" s="123"/>
      <c r="AB2886" s="123"/>
      <c r="AC2886" s="123"/>
      <c r="AD2886" s="123"/>
      <c r="AE2886" s="123"/>
      <c r="AF2886" s="123"/>
      <c r="AG2886" s="123"/>
      <c r="AH2886" s="123"/>
      <c r="AI2886" s="123"/>
      <c r="AJ2886" s="123"/>
      <c r="AK2886" s="123"/>
      <c r="AL2886" s="123"/>
      <c r="AM2886" s="123"/>
      <c r="AN2886" s="123"/>
      <c r="AO2886" s="123"/>
      <c r="AP2886" s="167"/>
    </row>
    <row r="2887" spans="16:42">
      <c r="P2887" s="123"/>
      <c r="Q2887" s="124"/>
      <c r="R2887" s="123"/>
      <c r="S2887" s="123"/>
      <c r="T2887" s="123"/>
      <c r="U2887" s="123"/>
      <c r="V2887" s="123"/>
      <c r="W2887" s="123"/>
      <c r="X2887" s="123"/>
      <c r="Y2887" s="125"/>
      <c r="Z2887" s="125"/>
      <c r="AA2887" s="123"/>
      <c r="AB2887" s="123"/>
      <c r="AC2887" s="123"/>
      <c r="AD2887" s="123"/>
      <c r="AE2887" s="123"/>
      <c r="AF2887" s="123"/>
      <c r="AG2887" s="123"/>
      <c r="AH2887" s="123"/>
      <c r="AI2887" s="123"/>
      <c r="AJ2887" s="123"/>
      <c r="AK2887" s="123"/>
      <c r="AL2887" s="123"/>
      <c r="AM2887" s="123"/>
      <c r="AN2887" s="123"/>
      <c r="AO2887" s="123"/>
      <c r="AP2887" s="167"/>
    </row>
    <row r="2888" spans="16:42">
      <c r="P2888" s="123"/>
      <c r="Q2888" s="124"/>
      <c r="R2888" s="123"/>
      <c r="S2888" s="123"/>
      <c r="T2888" s="123"/>
      <c r="U2888" s="123"/>
      <c r="V2888" s="123"/>
      <c r="W2888" s="123"/>
      <c r="X2888" s="123"/>
      <c r="Y2888" s="125"/>
      <c r="Z2888" s="125"/>
      <c r="AA2888" s="123"/>
      <c r="AB2888" s="123"/>
      <c r="AC2888" s="123"/>
      <c r="AD2888" s="123"/>
      <c r="AE2888" s="123"/>
      <c r="AF2888" s="123"/>
      <c r="AG2888" s="123"/>
      <c r="AH2888" s="123"/>
      <c r="AI2888" s="123"/>
      <c r="AJ2888" s="123"/>
      <c r="AK2888" s="123"/>
      <c r="AL2888" s="123"/>
      <c r="AM2888" s="123"/>
      <c r="AN2888" s="123"/>
      <c r="AO2888" s="123"/>
      <c r="AP2888" s="167"/>
    </row>
    <row r="2889" spans="16:42">
      <c r="P2889" s="123"/>
      <c r="Q2889" s="124"/>
      <c r="R2889" s="123"/>
      <c r="S2889" s="123"/>
      <c r="T2889" s="123"/>
      <c r="U2889" s="123"/>
      <c r="V2889" s="123"/>
      <c r="W2889" s="123"/>
      <c r="X2889" s="123"/>
      <c r="Y2889" s="125"/>
      <c r="Z2889" s="125"/>
      <c r="AA2889" s="123"/>
      <c r="AB2889" s="123"/>
      <c r="AC2889" s="123"/>
      <c r="AD2889" s="123"/>
      <c r="AE2889" s="123"/>
      <c r="AF2889" s="123"/>
      <c r="AG2889" s="123"/>
      <c r="AH2889" s="123"/>
      <c r="AI2889" s="123"/>
      <c r="AJ2889" s="123"/>
      <c r="AK2889" s="123"/>
      <c r="AL2889" s="123"/>
      <c r="AM2889" s="123"/>
      <c r="AN2889" s="123"/>
      <c r="AO2889" s="123"/>
      <c r="AP2889" s="167"/>
    </row>
    <row r="2890" spans="16:42">
      <c r="P2890" s="123"/>
      <c r="Q2890" s="124"/>
      <c r="R2890" s="123"/>
      <c r="S2890" s="123"/>
      <c r="T2890" s="123"/>
      <c r="U2890" s="123"/>
      <c r="V2890" s="123"/>
      <c r="W2890" s="123"/>
      <c r="X2890" s="123"/>
      <c r="Y2890" s="125"/>
      <c r="Z2890" s="125"/>
      <c r="AA2890" s="123"/>
      <c r="AB2890" s="123"/>
      <c r="AC2890" s="123"/>
      <c r="AD2890" s="123"/>
      <c r="AE2890" s="123"/>
      <c r="AF2890" s="123"/>
      <c r="AG2890" s="123"/>
      <c r="AH2890" s="123"/>
      <c r="AI2890" s="123"/>
      <c r="AJ2890" s="123"/>
      <c r="AK2890" s="123"/>
      <c r="AL2890" s="123"/>
      <c r="AM2890" s="123"/>
      <c r="AN2890" s="123"/>
      <c r="AO2890" s="123"/>
      <c r="AP2890" s="167"/>
    </row>
    <row r="2891" spans="16:42">
      <c r="P2891" s="123"/>
      <c r="Q2891" s="124"/>
      <c r="R2891" s="123"/>
      <c r="S2891" s="123"/>
      <c r="T2891" s="123"/>
      <c r="U2891" s="123"/>
      <c r="V2891" s="123"/>
      <c r="W2891" s="123"/>
      <c r="X2891" s="123"/>
      <c r="Y2891" s="125"/>
      <c r="Z2891" s="125"/>
      <c r="AA2891" s="123"/>
      <c r="AB2891" s="123"/>
      <c r="AC2891" s="123"/>
      <c r="AD2891" s="123"/>
      <c r="AE2891" s="123"/>
      <c r="AF2891" s="123"/>
      <c r="AG2891" s="123"/>
      <c r="AH2891" s="123"/>
      <c r="AI2891" s="123"/>
      <c r="AJ2891" s="123"/>
      <c r="AK2891" s="123"/>
      <c r="AL2891" s="123"/>
      <c r="AM2891" s="123"/>
      <c r="AN2891" s="123"/>
      <c r="AO2891" s="123"/>
      <c r="AP2891" s="167"/>
    </row>
    <row r="2892" spans="16:42">
      <c r="P2892" s="123"/>
      <c r="Q2892" s="124"/>
      <c r="R2892" s="123"/>
      <c r="S2892" s="123"/>
      <c r="T2892" s="123"/>
      <c r="U2892" s="123"/>
      <c r="V2892" s="123"/>
      <c r="W2892" s="123"/>
      <c r="X2892" s="123"/>
      <c r="Y2892" s="125"/>
      <c r="Z2892" s="125"/>
      <c r="AA2892" s="123"/>
      <c r="AB2892" s="123"/>
      <c r="AC2892" s="123"/>
      <c r="AD2892" s="123"/>
      <c r="AE2892" s="123"/>
      <c r="AF2892" s="123"/>
      <c r="AG2892" s="123"/>
      <c r="AH2892" s="123"/>
      <c r="AI2892" s="123"/>
      <c r="AJ2892" s="123"/>
      <c r="AK2892" s="123"/>
      <c r="AL2892" s="123"/>
      <c r="AM2892" s="123"/>
      <c r="AN2892" s="123"/>
      <c r="AO2892" s="123"/>
      <c r="AP2892" s="167"/>
    </row>
    <row r="2893" spans="16:42">
      <c r="P2893" s="123"/>
      <c r="Q2893" s="124"/>
      <c r="R2893" s="123"/>
      <c r="S2893" s="123"/>
      <c r="T2893" s="123"/>
      <c r="U2893" s="123"/>
      <c r="V2893" s="123"/>
      <c r="W2893" s="123"/>
      <c r="X2893" s="123"/>
      <c r="Y2893" s="125"/>
      <c r="Z2893" s="125"/>
      <c r="AA2893" s="123"/>
      <c r="AB2893" s="123"/>
      <c r="AC2893" s="123"/>
      <c r="AD2893" s="123"/>
      <c r="AE2893" s="123"/>
      <c r="AF2893" s="123"/>
      <c r="AG2893" s="123"/>
      <c r="AH2893" s="123"/>
      <c r="AI2893" s="123"/>
      <c r="AJ2893" s="123"/>
      <c r="AK2893" s="123"/>
      <c r="AL2893" s="123"/>
      <c r="AM2893" s="123"/>
      <c r="AN2893" s="123"/>
      <c r="AO2893" s="123"/>
      <c r="AP2893" s="167"/>
    </row>
    <row r="2894" spans="16:42">
      <c r="P2894" s="123"/>
      <c r="Q2894" s="124"/>
      <c r="R2894" s="123"/>
      <c r="S2894" s="123"/>
      <c r="T2894" s="123"/>
      <c r="U2894" s="123"/>
      <c r="V2894" s="123"/>
      <c r="W2894" s="123"/>
      <c r="X2894" s="123"/>
      <c r="Y2894" s="125"/>
      <c r="Z2894" s="125"/>
      <c r="AA2894" s="123"/>
      <c r="AB2894" s="123"/>
      <c r="AC2894" s="123"/>
      <c r="AD2894" s="123"/>
      <c r="AE2894" s="123"/>
      <c r="AF2894" s="123"/>
      <c r="AG2894" s="123"/>
      <c r="AH2894" s="123"/>
      <c r="AI2894" s="123"/>
      <c r="AJ2894" s="123"/>
      <c r="AK2894" s="123"/>
      <c r="AL2894" s="123"/>
      <c r="AM2894" s="123"/>
      <c r="AN2894" s="123"/>
      <c r="AO2894" s="123"/>
      <c r="AP2894" s="167"/>
    </row>
    <row r="2895" spans="16:42">
      <c r="P2895" s="123"/>
      <c r="Q2895" s="124"/>
      <c r="R2895" s="123"/>
      <c r="S2895" s="123"/>
      <c r="T2895" s="123"/>
      <c r="U2895" s="123"/>
      <c r="V2895" s="123"/>
      <c r="W2895" s="123"/>
      <c r="X2895" s="123"/>
      <c r="Y2895" s="125"/>
      <c r="Z2895" s="125"/>
      <c r="AA2895" s="123"/>
      <c r="AB2895" s="123"/>
      <c r="AC2895" s="123"/>
      <c r="AD2895" s="123"/>
      <c r="AE2895" s="123"/>
      <c r="AF2895" s="123"/>
      <c r="AG2895" s="123"/>
      <c r="AH2895" s="123"/>
      <c r="AI2895" s="123"/>
      <c r="AJ2895" s="123"/>
      <c r="AK2895" s="123"/>
      <c r="AL2895" s="123"/>
      <c r="AM2895" s="123"/>
      <c r="AN2895" s="123"/>
      <c r="AO2895" s="123"/>
      <c r="AP2895" s="167"/>
    </row>
    <row r="2896" spans="16:42">
      <c r="P2896" s="123"/>
      <c r="Q2896" s="124"/>
      <c r="R2896" s="123"/>
      <c r="S2896" s="123"/>
      <c r="T2896" s="123"/>
      <c r="U2896" s="123"/>
      <c r="V2896" s="123"/>
      <c r="W2896" s="123"/>
      <c r="X2896" s="123"/>
      <c r="Y2896" s="125"/>
      <c r="Z2896" s="125"/>
      <c r="AA2896" s="123"/>
      <c r="AB2896" s="123"/>
      <c r="AC2896" s="123"/>
      <c r="AD2896" s="123"/>
      <c r="AE2896" s="123"/>
      <c r="AF2896" s="123"/>
      <c r="AG2896" s="123"/>
      <c r="AH2896" s="123"/>
      <c r="AI2896" s="123"/>
      <c r="AJ2896" s="123"/>
      <c r="AK2896" s="123"/>
      <c r="AL2896" s="123"/>
      <c r="AM2896" s="123"/>
      <c r="AN2896" s="123"/>
      <c r="AO2896" s="123"/>
      <c r="AP2896" s="167"/>
    </row>
    <row r="2897" spans="16:42">
      <c r="P2897" s="123"/>
      <c r="Q2897" s="124"/>
      <c r="R2897" s="123"/>
      <c r="S2897" s="123"/>
      <c r="T2897" s="123"/>
      <c r="U2897" s="123"/>
      <c r="V2897" s="123"/>
      <c r="W2897" s="123"/>
      <c r="X2897" s="123"/>
      <c r="Y2897" s="125"/>
      <c r="Z2897" s="125"/>
      <c r="AA2897" s="123"/>
      <c r="AB2897" s="123"/>
      <c r="AC2897" s="123"/>
      <c r="AD2897" s="123"/>
      <c r="AE2897" s="123"/>
      <c r="AF2897" s="123"/>
      <c r="AG2897" s="123"/>
      <c r="AH2897" s="123"/>
      <c r="AI2897" s="123"/>
      <c r="AJ2897" s="123"/>
      <c r="AK2897" s="123"/>
      <c r="AL2897" s="123"/>
      <c r="AM2897" s="123"/>
      <c r="AN2897" s="123"/>
      <c r="AO2897" s="123"/>
      <c r="AP2897" s="167"/>
    </row>
    <row r="2898" spans="16:42">
      <c r="P2898" s="123"/>
      <c r="Q2898" s="124"/>
      <c r="R2898" s="123"/>
      <c r="S2898" s="123"/>
      <c r="T2898" s="123"/>
      <c r="U2898" s="123"/>
      <c r="V2898" s="123"/>
      <c r="W2898" s="123"/>
      <c r="X2898" s="123"/>
      <c r="Y2898" s="125"/>
      <c r="Z2898" s="125"/>
      <c r="AA2898" s="123"/>
      <c r="AB2898" s="123"/>
      <c r="AC2898" s="123"/>
      <c r="AD2898" s="123"/>
      <c r="AE2898" s="123"/>
      <c r="AF2898" s="123"/>
      <c r="AG2898" s="123"/>
      <c r="AH2898" s="123"/>
      <c r="AI2898" s="123"/>
      <c r="AJ2898" s="123"/>
      <c r="AK2898" s="123"/>
      <c r="AL2898" s="123"/>
      <c r="AM2898" s="123"/>
      <c r="AN2898" s="123"/>
      <c r="AO2898" s="123"/>
      <c r="AP2898" s="167"/>
    </row>
    <row r="2899" spans="16:42">
      <c r="P2899" s="123"/>
      <c r="Q2899" s="124"/>
      <c r="R2899" s="123"/>
      <c r="S2899" s="123"/>
      <c r="T2899" s="123"/>
      <c r="U2899" s="123"/>
      <c r="V2899" s="123"/>
      <c r="W2899" s="123"/>
      <c r="X2899" s="123"/>
      <c r="Y2899" s="125"/>
      <c r="Z2899" s="125"/>
      <c r="AA2899" s="123"/>
      <c r="AB2899" s="123"/>
      <c r="AC2899" s="123"/>
      <c r="AD2899" s="123"/>
      <c r="AE2899" s="123"/>
      <c r="AF2899" s="123"/>
      <c r="AG2899" s="123"/>
      <c r="AH2899" s="123"/>
      <c r="AI2899" s="123"/>
      <c r="AJ2899" s="123"/>
      <c r="AK2899" s="123"/>
      <c r="AL2899" s="123"/>
      <c r="AM2899" s="123"/>
      <c r="AN2899" s="123"/>
      <c r="AO2899" s="123"/>
      <c r="AP2899" s="167"/>
    </row>
    <row r="2900" spans="16:42">
      <c r="P2900" s="123"/>
      <c r="Q2900" s="124"/>
      <c r="R2900" s="123"/>
      <c r="S2900" s="123"/>
      <c r="T2900" s="123"/>
      <c r="U2900" s="123"/>
      <c r="V2900" s="123"/>
      <c r="W2900" s="123"/>
      <c r="X2900" s="123"/>
      <c r="Y2900" s="125"/>
      <c r="Z2900" s="125"/>
      <c r="AA2900" s="123"/>
      <c r="AB2900" s="123"/>
      <c r="AC2900" s="123"/>
      <c r="AD2900" s="123"/>
      <c r="AE2900" s="123"/>
      <c r="AF2900" s="123"/>
      <c r="AG2900" s="123"/>
      <c r="AH2900" s="123"/>
      <c r="AI2900" s="123"/>
      <c r="AJ2900" s="123"/>
      <c r="AK2900" s="123"/>
      <c r="AL2900" s="123"/>
      <c r="AM2900" s="123"/>
      <c r="AN2900" s="123"/>
      <c r="AO2900" s="123"/>
      <c r="AP2900" s="167"/>
    </row>
    <row r="2901" spans="16:42">
      <c r="P2901" s="123"/>
      <c r="Q2901" s="124"/>
      <c r="R2901" s="123"/>
      <c r="S2901" s="123"/>
      <c r="T2901" s="123"/>
      <c r="U2901" s="123"/>
      <c r="V2901" s="123"/>
      <c r="W2901" s="123"/>
      <c r="X2901" s="123"/>
      <c r="Y2901" s="125"/>
      <c r="Z2901" s="125"/>
      <c r="AA2901" s="123"/>
      <c r="AB2901" s="123"/>
      <c r="AC2901" s="123"/>
      <c r="AD2901" s="123"/>
      <c r="AE2901" s="123"/>
      <c r="AF2901" s="123"/>
      <c r="AG2901" s="123"/>
      <c r="AH2901" s="123"/>
      <c r="AI2901" s="123"/>
      <c r="AJ2901" s="123"/>
      <c r="AK2901" s="123"/>
      <c r="AL2901" s="123"/>
      <c r="AM2901" s="123"/>
      <c r="AN2901" s="123"/>
      <c r="AO2901" s="123"/>
      <c r="AP2901" s="167"/>
    </row>
    <row r="2902" spans="16:42">
      <c r="P2902" s="123"/>
      <c r="Q2902" s="124"/>
      <c r="R2902" s="123"/>
      <c r="S2902" s="123"/>
      <c r="T2902" s="123"/>
      <c r="U2902" s="123"/>
      <c r="V2902" s="123"/>
      <c r="W2902" s="123"/>
      <c r="X2902" s="123"/>
      <c r="Y2902" s="125"/>
      <c r="Z2902" s="125"/>
      <c r="AA2902" s="123"/>
      <c r="AB2902" s="123"/>
      <c r="AC2902" s="123"/>
      <c r="AD2902" s="123"/>
      <c r="AE2902" s="123"/>
      <c r="AF2902" s="123"/>
      <c r="AG2902" s="123"/>
      <c r="AH2902" s="123"/>
      <c r="AI2902" s="123"/>
      <c r="AJ2902" s="123"/>
      <c r="AK2902" s="123"/>
      <c r="AL2902" s="123"/>
      <c r="AM2902" s="123"/>
      <c r="AN2902" s="123"/>
      <c r="AO2902" s="123"/>
      <c r="AP2902" s="167"/>
    </row>
    <row r="2903" spans="16:42">
      <c r="P2903" s="123"/>
      <c r="Q2903" s="124"/>
      <c r="R2903" s="123"/>
      <c r="S2903" s="123"/>
      <c r="T2903" s="123"/>
      <c r="U2903" s="123"/>
      <c r="V2903" s="123"/>
      <c r="W2903" s="123"/>
      <c r="X2903" s="123"/>
      <c r="Y2903" s="125"/>
      <c r="Z2903" s="125"/>
      <c r="AA2903" s="123"/>
      <c r="AB2903" s="123"/>
      <c r="AC2903" s="123"/>
      <c r="AD2903" s="123"/>
      <c r="AE2903" s="123"/>
      <c r="AF2903" s="123"/>
      <c r="AG2903" s="123"/>
      <c r="AH2903" s="123"/>
      <c r="AI2903" s="123"/>
      <c r="AJ2903" s="123"/>
      <c r="AK2903" s="123"/>
      <c r="AL2903" s="123"/>
      <c r="AM2903" s="123"/>
      <c r="AN2903" s="123"/>
      <c r="AO2903" s="123"/>
      <c r="AP2903" s="167"/>
    </row>
    <row r="2904" spans="16:42">
      <c r="P2904" s="123"/>
      <c r="Q2904" s="124"/>
      <c r="R2904" s="123"/>
      <c r="S2904" s="123"/>
      <c r="T2904" s="123"/>
      <c r="U2904" s="123"/>
      <c r="V2904" s="123"/>
      <c r="W2904" s="123"/>
      <c r="X2904" s="123"/>
      <c r="Y2904" s="125"/>
      <c r="Z2904" s="125"/>
      <c r="AA2904" s="123"/>
      <c r="AB2904" s="123"/>
      <c r="AC2904" s="123"/>
      <c r="AD2904" s="123"/>
      <c r="AE2904" s="123"/>
      <c r="AF2904" s="123"/>
      <c r="AG2904" s="123"/>
      <c r="AH2904" s="123"/>
      <c r="AI2904" s="123"/>
      <c r="AJ2904" s="123"/>
      <c r="AK2904" s="123"/>
      <c r="AL2904" s="123"/>
      <c r="AM2904" s="123"/>
      <c r="AN2904" s="123"/>
      <c r="AO2904" s="123"/>
      <c r="AP2904" s="167"/>
    </row>
    <row r="2905" spans="16:42">
      <c r="P2905" s="123"/>
      <c r="Q2905" s="124"/>
      <c r="R2905" s="123"/>
      <c r="S2905" s="123"/>
      <c r="T2905" s="123"/>
      <c r="U2905" s="123"/>
      <c r="V2905" s="123"/>
      <c r="W2905" s="123"/>
      <c r="X2905" s="123"/>
      <c r="Y2905" s="125"/>
      <c r="Z2905" s="125"/>
      <c r="AA2905" s="123"/>
      <c r="AB2905" s="123"/>
      <c r="AC2905" s="123"/>
      <c r="AD2905" s="123"/>
      <c r="AE2905" s="123"/>
      <c r="AF2905" s="123"/>
      <c r="AG2905" s="123"/>
      <c r="AH2905" s="123"/>
      <c r="AI2905" s="123"/>
      <c r="AJ2905" s="123"/>
      <c r="AK2905" s="123"/>
      <c r="AL2905" s="123"/>
      <c r="AM2905" s="123"/>
      <c r="AN2905" s="123"/>
      <c r="AO2905" s="123"/>
      <c r="AP2905" s="167"/>
    </row>
    <row r="2906" spans="16:42">
      <c r="P2906" s="123"/>
      <c r="Q2906" s="124"/>
      <c r="R2906" s="123"/>
      <c r="S2906" s="123"/>
      <c r="T2906" s="123"/>
      <c r="U2906" s="123"/>
      <c r="V2906" s="123"/>
      <c r="W2906" s="123"/>
      <c r="X2906" s="123"/>
      <c r="Y2906" s="125"/>
      <c r="Z2906" s="125"/>
      <c r="AA2906" s="123"/>
      <c r="AB2906" s="123"/>
      <c r="AC2906" s="123"/>
      <c r="AD2906" s="123"/>
      <c r="AE2906" s="123"/>
      <c r="AF2906" s="123"/>
      <c r="AG2906" s="123"/>
      <c r="AH2906" s="123"/>
      <c r="AI2906" s="123"/>
      <c r="AJ2906" s="123"/>
      <c r="AK2906" s="123"/>
      <c r="AL2906" s="123"/>
      <c r="AM2906" s="123"/>
      <c r="AN2906" s="123"/>
      <c r="AO2906" s="123"/>
      <c r="AP2906" s="167"/>
    </row>
    <row r="2907" spans="16:42">
      <c r="P2907" s="123"/>
      <c r="Q2907" s="124"/>
      <c r="R2907" s="123"/>
      <c r="S2907" s="123"/>
      <c r="T2907" s="123"/>
      <c r="U2907" s="123"/>
      <c r="V2907" s="123"/>
      <c r="W2907" s="123"/>
      <c r="X2907" s="123"/>
      <c r="Y2907" s="125"/>
      <c r="Z2907" s="125"/>
      <c r="AA2907" s="123"/>
      <c r="AB2907" s="123"/>
      <c r="AC2907" s="123"/>
      <c r="AD2907" s="123"/>
      <c r="AE2907" s="123"/>
      <c r="AF2907" s="123"/>
      <c r="AG2907" s="123"/>
      <c r="AH2907" s="123"/>
      <c r="AI2907" s="123"/>
      <c r="AJ2907" s="123"/>
      <c r="AK2907" s="123"/>
      <c r="AL2907" s="123"/>
      <c r="AM2907" s="123"/>
      <c r="AN2907" s="123"/>
      <c r="AO2907" s="123"/>
      <c r="AP2907" s="167"/>
    </row>
    <row r="2908" spans="16:42">
      <c r="P2908" s="123"/>
      <c r="Q2908" s="124"/>
      <c r="R2908" s="123"/>
      <c r="S2908" s="123"/>
      <c r="T2908" s="123"/>
      <c r="U2908" s="123"/>
      <c r="V2908" s="123"/>
      <c r="W2908" s="123"/>
      <c r="X2908" s="123"/>
      <c r="Y2908" s="125"/>
      <c r="Z2908" s="125"/>
      <c r="AA2908" s="123"/>
      <c r="AB2908" s="123"/>
      <c r="AC2908" s="123"/>
      <c r="AD2908" s="123"/>
      <c r="AE2908" s="123"/>
      <c r="AF2908" s="123"/>
      <c r="AG2908" s="123"/>
      <c r="AH2908" s="123"/>
      <c r="AI2908" s="123"/>
      <c r="AJ2908" s="123"/>
      <c r="AK2908" s="123"/>
      <c r="AL2908" s="123"/>
      <c r="AM2908" s="123"/>
      <c r="AN2908" s="123"/>
      <c r="AO2908" s="123"/>
      <c r="AP2908" s="167"/>
    </row>
    <row r="2909" spans="16:42">
      <c r="P2909" s="123"/>
      <c r="Q2909" s="124"/>
      <c r="R2909" s="123"/>
      <c r="S2909" s="123"/>
      <c r="T2909" s="123"/>
      <c r="U2909" s="123"/>
      <c r="V2909" s="123"/>
      <c r="W2909" s="123"/>
      <c r="X2909" s="123"/>
      <c r="Y2909" s="125"/>
      <c r="Z2909" s="125"/>
      <c r="AA2909" s="123"/>
      <c r="AB2909" s="123"/>
      <c r="AC2909" s="123"/>
      <c r="AD2909" s="123"/>
      <c r="AE2909" s="123"/>
      <c r="AF2909" s="123"/>
      <c r="AG2909" s="123"/>
      <c r="AH2909" s="123"/>
      <c r="AI2909" s="123"/>
      <c r="AJ2909" s="123"/>
      <c r="AK2909" s="123"/>
      <c r="AL2909" s="123"/>
      <c r="AM2909" s="123"/>
      <c r="AN2909" s="123"/>
      <c r="AO2909" s="123"/>
      <c r="AP2909" s="167"/>
    </row>
    <row r="2910" spans="16:42">
      <c r="P2910" s="123"/>
      <c r="Q2910" s="124"/>
      <c r="R2910" s="123"/>
      <c r="S2910" s="123"/>
      <c r="T2910" s="123"/>
      <c r="U2910" s="123"/>
      <c r="V2910" s="123"/>
      <c r="W2910" s="123"/>
      <c r="X2910" s="123"/>
      <c r="Y2910" s="125"/>
      <c r="Z2910" s="125"/>
      <c r="AA2910" s="123"/>
      <c r="AB2910" s="123"/>
      <c r="AC2910" s="123"/>
      <c r="AD2910" s="123"/>
      <c r="AE2910" s="123"/>
      <c r="AF2910" s="123"/>
      <c r="AG2910" s="123"/>
      <c r="AH2910" s="123"/>
      <c r="AI2910" s="123"/>
      <c r="AJ2910" s="123"/>
      <c r="AK2910" s="123"/>
      <c r="AL2910" s="123"/>
      <c r="AM2910" s="123"/>
      <c r="AN2910" s="123"/>
      <c r="AO2910" s="123"/>
      <c r="AP2910" s="167"/>
    </row>
    <row r="2911" spans="16:42">
      <c r="P2911" s="123"/>
      <c r="Q2911" s="124"/>
      <c r="R2911" s="123"/>
      <c r="S2911" s="123"/>
      <c r="T2911" s="123"/>
      <c r="U2911" s="123"/>
      <c r="V2911" s="123"/>
      <c r="W2911" s="123"/>
      <c r="X2911" s="123"/>
      <c r="Y2911" s="125"/>
      <c r="Z2911" s="125"/>
      <c r="AA2911" s="123"/>
      <c r="AB2911" s="123"/>
      <c r="AC2911" s="123"/>
      <c r="AD2911" s="123"/>
      <c r="AE2911" s="123"/>
      <c r="AF2911" s="123"/>
      <c r="AG2911" s="123"/>
      <c r="AH2911" s="123"/>
      <c r="AI2911" s="123"/>
      <c r="AJ2911" s="123"/>
      <c r="AK2911" s="123"/>
      <c r="AL2911" s="123"/>
      <c r="AM2911" s="123"/>
      <c r="AN2911" s="123"/>
      <c r="AO2911" s="123"/>
      <c r="AP2911" s="167"/>
    </row>
    <row r="2912" spans="16:42">
      <c r="P2912" s="123"/>
      <c r="Q2912" s="124"/>
      <c r="R2912" s="123"/>
      <c r="S2912" s="123"/>
      <c r="T2912" s="123"/>
      <c r="U2912" s="123"/>
      <c r="V2912" s="123"/>
      <c r="W2912" s="123"/>
      <c r="X2912" s="123"/>
      <c r="Y2912" s="125"/>
      <c r="Z2912" s="125"/>
      <c r="AA2912" s="123"/>
      <c r="AB2912" s="123"/>
      <c r="AC2912" s="123"/>
      <c r="AD2912" s="123"/>
      <c r="AE2912" s="123"/>
      <c r="AF2912" s="123"/>
      <c r="AG2912" s="123"/>
      <c r="AH2912" s="123"/>
      <c r="AI2912" s="123"/>
      <c r="AJ2912" s="123"/>
      <c r="AK2912" s="123"/>
      <c r="AL2912" s="123"/>
      <c r="AM2912" s="123"/>
      <c r="AN2912" s="123"/>
      <c r="AO2912" s="123"/>
      <c r="AP2912" s="167"/>
    </row>
    <row r="2913" spans="16:42">
      <c r="P2913" s="123"/>
      <c r="Q2913" s="124"/>
      <c r="R2913" s="123"/>
      <c r="S2913" s="123"/>
      <c r="T2913" s="123"/>
      <c r="U2913" s="123"/>
      <c r="V2913" s="123"/>
      <c r="W2913" s="123"/>
      <c r="X2913" s="123"/>
      <c r="Y2913" s="125"/>
      <c r="Z2913" s="125"/>
      <c r="AA2913" s="123"/>
      <c r="AB2913" s="123"/>
      <c r="AC2913" s="123"/>
      <c r="AD2913" s="123"/>
      <c r="AE2913" s="123"/>
      <c r="AF2913" s="123"/>
      <c r="AG2913" s="123"/>
      <c r="AH2913" s="123"/>
      <c r="AI2913" s="123"/>
      <c r="AJ2913" s="123"/>
      <c r="AK2913" s="123"/>
      <c r="AL2913" s="123"/>
      <c r="AM2913" s="123"/>
      <c r="AN2913" s="123"/>
      <c r="AO2913" s="123"/>
      <c r="AP2913" s="167"/>
    </row>
    <row r="2914" spans="16:42">
      <c r="P2914" s="123"/>
      <c r="Q2914" s="124"/>
      <c r="R2914" s="123"/>
      <c r="S2914" s="123"/>
      <c r="T2914" s="123"/>
      <c r="U2914" s="123"/>
      <c r="V2914" s="123"/>
      <c r="W2914" s="123"/>
      <c r="X2914" s="123"/>
      <c r="Y2914" s="125"/>
      <c r="Z2914" s="125"/>
      <c r="AA2914" s="123"/>
      <c r="AB2914" s="123"/>
      <c r="AC2914" s="123"/>
      <c r="AD2914" s="123"/>
      <c r="AE2914" s="123"/>
      <c r="AF2914" s="123"/>
      <c r="AG2914" s="123"/>
      <c r="AH2914" s="123"/>
      <c r="AI2914" s="123"/>
      <c r="AJ2914" s="123"/>
      <c r="AK2914" s="123"/>
      <c r="AL2914" s="123"/>
      <c r="AM2914" s="123"/>
      <c r="AN2914" s="123"/>
      <c r="AO2914" s="123"/>
      <c r="AP2914" s="167"/>
    </row>
    <row r="2915" spans="16:42">
      <c r="P2915" s="123"/>
      <c r="Q2915" s="124"/>
      <c r="R2915" s="123"/>
      <c r="S2915" s="123"/>
      <c r="T2915" s="123"/>
      <c r="U2915" s="123"/>
      <c r="V2915" s="123"/>
      <c r="W2915" s="123"/>
      <c r="X2915" s="123"/>
      <c r="Y2915" s="125"/>
      <c r="Z2915" s="125"/>
      <c r="AA2915" s="123"/>
      <c r="AB2915" s="123"/>
      <c r="AC2915" s="123"/>
      <c r="AD2915" s="123"/>
      <c r="AE2915" s="123"/>
      <c r="AF2915" s="123"/>
      <c r="AG2915" s="123"/>
      <c r="AH2915" s="123"/>
      <c r="AI2915" s="123"/>
      <c r="AJ2915" s="123"/>
      <c r="AK2915" s="123"/>
      <c r="AL2915" s="123"/>
      <c r="AM2915" s="123"/>
      <c r="AN2915" s="123"/>
      <c r="AO2915" s="123"/>
      <c r="AP2915" s="167"/>
    </row>
    <row r="2916" spans="16:42">
      <c r="P2916" s="123"/>
      <c r="Q2916" s="124"/>
      <c r="R2916" s="123"/>
      <c r="S2916" s="123"/>
      <c r="T2916" s="123"/>
      <c r="U2916" s="123"/>
      <c r="V2916" s="123"/>
      <c r="W2916" s="123"/>
      <c r="X2916" s="123"/>
      <c r="Y2916" s="125"/>
      <c r="Z2916" s="125"/>
      <c r="AA2916" s="123"/>
      <c r="AB2916" s="123"/>
      <c r="AC2916" s="123"/>
      <c r="AD2916" s="123"/>
      <c r="AE2916" s="123"/>
      <c r="AF2916" s="123"/>
      <c r="AG2916" s="123"/>
      <c r="AH2916" s="123"/>
      <c r="AI2916" s="123"/>
      <c r="AJ2916" s="123"/>
      <c r="AK2916" s="123"/>
      <c r="AL2916" s="123"/>
      <c r="AM2916" s="123"/>
      <c r="AN2916" s="123"/>
      <c r="AO2916" s="123"/>
      <c r="AP2916" s="167"/>
    </row>
    <row r="2917" spans="16:42">
      <c r="P2917" s="123"/>
      <c r="Q2917" s="124"/>
      <c r="R2917" s="123"/>
      <c r="S2917" s="123"/>
      <c r="T2917" s="123"/>
      <c r="U2917" s="123"/>
      <c r="V2917" s="123"/>
      <c r="W2917" s="123"/>
      <c r="X2917" s="123"/>
      <c r="Y2917" s="125"/>
      <c r="Z2917" s="125"/>
      <c r="AA2917" s="123"/>
      <c r="AB2917" s="123"/>
      <c r="AC2917" s="123"/>
      <c r="AD2917" s="123"/>
      <c r="AE2917" s="123"/>
      <c r="AF2917" s="123"/>
      <c r="AG2917" s="123"/>
      <c r="AH2917" s="123"/>
      <c r="AI2917" s="123"/>
      <c r="AJ2917" s="123"/>
      <c r="AK2917" s="123"/>
      <c r="AL2917" s="123"/>
      <c r="AM2917" s="123"/>
      <c r="AN2917" s="123"/>
      <c r="AO2917" s="123"/>
      <c r="AP2917" s="167"/>
    </row>
    <row r="2918" spans="16:42">
      <c r="P2918" s="123"/>
      <c r="Q2918" s="124"/>
      <c r="R2918" s="123"/>
      <c r="S2918" s="123"/>
      <c r="T2918" s="123"/>
      <c r="U2918" s="123"/>
      <c r="V2918" s="123"/>
      <c r="W2918" s="123"/>
      <c r="X2918" s="123"/>
      <c r="Y2918" s="125"/>
      <c r="Z2918" s="125"/>
      <c r="AA2918" s="123"/>
      <c r="AB2918" s="123"/>
      <c r="AC2918" s="123"/>
      <c r="AD2918" s="123"/>
      <c r="AE2918" s="123"/>
      <c r="AF2918" s="123"/>
      <c r="AG2918" s="123"/>
      <c r="AH2918" s="123"/>
      <c r="AI2918" s="123"/>
      <c r="AJ2918" s="123"/>
      <c r="AK2918" s="123"/>
      <c r="AL2918" s="123"/>
      <c r="AM2918" s="123"/>
      <c r="AN2918" s="123"/>
      <c r="AO2918" s="123"/>
      <c r="AP2918" s="167"/>
    </row>
    <row r="2919" spans="16:42">
      <c r="P2919" s="123"/>
      <c r="Q2919" s="124"/>
      <c r="R2919" s="123"/>
      <c r="S2919" s="123"/>
      <c r="T2919" s="123"/>
      <c r="U2919" s="123"/>
      <c r="V2919" s="123"/>
      <c r="W2919" s="123"/>
      <c r="X2919" s="123"/>
      <c r="Y2919" s="125"/>
      <c r="Z2919" s="125"/>
      <c r="AA2919" s="123"/>
      <c r="AB2919" s="123"/>
      <c r="AC2919" s="123"/>
      <c r="AD2919" s="123"/>
      <c r="AE2919" s="123"/>
      <c r="AF2919" s="123"/>
      <c r="AG2919" s="123"/>
      <c r="AH2919" s="123"/>
      <c r="AI2919" s="123"/>
      <c r="AJ2919" s="123"/>
      <c r="AK2919" s="123"/>
      <c r="AL2919" s="123"/>
      <c r="AM2919" s="123"/>
      <c r="AN2919" s="123"/>
      <c r="AO2919" s="123"/>
      <c r="AP2919" s="167"/>
    </row>
    <row r="2920" spans="16:42">
      <c r="P2920" s="123"/>
      <c r="Q2920" s="124"/>
      <c r="R2920" s="123"/>
      <c r="S2920" s="123"/>
      <c r="T2920" s="123"/>
      <c r="U2920" s="123"/>
      <c r="V2920" s="123"/>
      <c r="W2920" s="123"/>
      <c r="X2920" s="123"/>
      <c r="Y2920" s="125"/>
      <c r="Z2920" s="125"/>
      <c r="AA2920" s="123"/>
      <c r="AB2920" s="123"/>
      <c r="AC2920" s="123"/>
      <c r="AD2920" s="123"/>
      <c r="AE2920" s="123"/>
      <c r="AF2920" s="123"/>
      <c r="AG2920" s="123"/>
      <c r="AH2920" s="123"/>
      <c r="AI2920" s="123"/>
      <c r="AJ2920" s="123"/>
      <c r="AK2920" s="123"/>
      <c r="AL2920" s="123"/>
      <c r="AM2920" s="123"/>
      <c r="AN2920" s="123"/>
      <c r="AO2920" s="123"/>
      <c r="AP2920" s="167"/>
    </row>
    <row r="2921" spans="16:42">
      <c r="P2921" s="123"/>
      <c r="Q2921" s="124"/>
      <c r="R2921" s="123"/>
      <c r="S2921" s="123"/>
      <c r="T2921" s="123"/>
      <c r="U2921" s="123"/>
      <c r="V2921" s="123"/>
      <c r="W2921" s="123"/>
      <c r="X2921" s="123"/>
      <c r="Y2921" s="125"/>
      <c r="Z2921" s="125"/>
      <c r="AA2921" s="123"/>
      <c r="AB2921" s="123"/>
      <c r="AC2921" s="123"/>
      <c r="AD2921" s="123"/>
      <c r="AE2921" s="123"/>
      <c r="AF2921" s="123"/>
      <c r="AG2921" s="123"/>
      <c r="AH2921" s="123"/>
      <c r="AI2921" s="123"/>
      <c r="AJ2921" s="123"/>
      <c r="AK2921" s="123"/>
      <c r="AL2921" s="123"/>
      <c r="AM2921" s="123"/>
      <c r="AN2921" s="123"/>
      <c r="AO2921" s="123"/>
      <c r="AP2921" s="167"/>
    </row>
    <row r="2922" spans="16:42">
      <c r="P2922" s="123"/>
      <c r="Q2922" s="124"/>
      <c r="R2922" s="123"/>
      <c r="S2922" s="123"/>
      <c r="T2922" s="123"/>
      <c r="U2922" s="123"/>
      <c r="V2922" s="123"/>
      <c r="W2922" s="123"/>
      <c r="X2922" s="123"/>
      <c r="Y2922" s="125"/>
      <c r="Z2922" s="125"/>
      <c r="AA2922" s="123"/>
      <c r="AB2922" s="123"/>
      <c r="AC2922" s="123"/>
      <c r="AD2922" s="123"/>
      <c r="AE2922" s="123"/>
      <c r="AF2922" s="123"/>
      <c r="AG2922" s="123"/>
      <c r="AH2922" s="123"/>
      <c r="AI2922" s="123"/>
      <c r="AJ2922" s="123"/>
      <c r="AK2922" s="123"/>
      <c r="AL2922" s="123"/>
      <c r="AM2922" s="123"/>
      <c r="AN2922" s="123"/>
      <c r="AO2922" s="123"/>
      <c r="AP2922" s="167"/>
    </row>
    <row r="2923" spans="16:42">
      <c r="P2923" s="123"/>
      <c r="Q2923" s="124"/>
      <c r="R2923" s="123"/>
      <c r="S2923" s="123"/>
      <c r="T2923" s="123"/>
      <c r="U2923" s="123"/>
      <c r="V2923" s="123"/>
      <c r="W2923" s="123"/>
      <c r="X2923" s="123"/>
      <c r="Y2923" s="125"/>
      <c r="Z2923" s="125"/>
      <c r="AA2923" s="123"/>
      <c r="AB2923" s="123"/>
      <c r="AC2923" s="123"/>
      <c r="AD2923" s="123"/>
      <c r="AE2923" s="123"/>
      <c r="AF2923" s="123"/>
      <c r="AG2923" s="123"/>
      <c r="AH2923" s="123"/>
      <c r="AI2923" s="123"/>
      <c r="AJ2923" s="123"/>
      <c r="AK2923" s="123"/>
      <c r="AL2923" s="123"/>
      <c r="AM2923" s="123"/>
      <c r="AN2923" s="123"/>
      <c r="AO2923" s="123"/>
      <c r="AP2923" s="167"/>
    </row>
    <row r="2924" spans="16:42">
      <c r="P2924" s="123"/>
      <c r="Q2924" s="124"/>
      <c r="R2924" s="123"/>
      <c r="S2924" s="123"/>
      <c r="T2924" s="123"/>
      <c r="U2924" s="123"/>
      <c r="V2924" s="123"/>
      <c r="W2924" s="123"/>
      <c r="X2924" s="123"/>
      <c r="Y2924" s="125"/>
      <c r="Z2924" s="125"/>
      <c r="AA2924" s="123"/>
      <c r="AB2924" s="123"/>
      <c r="AC2924" s="123"/>
      <c r="AD2924" s="123"/>
      <c r="AE2924" s="123"/>
      <c r="AF2924" s="123"/>
      <c r="AG2924" s="123"/>
      <c r="AH2924" s="123"/>
      <c r="AI2924" s="123"/>
      <c r="AJ2924" s="123"/>
      <c r="AK2924" s="123"/>
      <c r="AL2924" s="123"/>
      <c r="AM2924" s="123"/>
      <c r="AN2924" s="123"/>
      <c r="AO2924" s="123"/>
      <c r="AP2924" s="167"/>
    </row>
    <row r="2925" spans="16:42">
      <c r="P2925" s="123"/>
      <c r="Q2925" s="124"/>
      <c r="R2925" s="123"/>
      <c r="S2925" s="123"/>
      <c r="T2925" s="123"/>
      <c r="U2925" s="123"/>
      <c r="V2925" s="123"/>
      <c r="W2925" s="123"/>
      <c r="X2925" s="123"/>
      <c r="Y2925" s="125"/>
      <c r="Z2925" s="125"/>
      <c r="AA2925" s="123"/>
      <c r="AB2925" s="123"/>
      <c r="AC2925" s="123"/>
      <c r="AD2925" s="123"/>
      <c r="AE2925" s="123"/>
      <c r="AF2925" s="123"/>
      <c r="AG2925" s="123"/>
      <c r="AH2925" s="123"/>
      <c r="AI2925" s="123"/>
      <c r="AJ2925" s="123"/>
      <c r="AK2925" s="123"/>
      <c r="AL2925" s="123"/>
      <c r="AM2925" s="123"/>
      <c r="AN2925" s="123"/>
      <c r="AO2925" s="123"/>
      <c r="AP2925" s="167"/>
    </row>
    <row r="2926" spans="16:42">
      <c r="P2926" s="123"/>
      <c r="Q2926" s="124"/>
      <c r="R2926" s="123"/>
      <c r="S2926" s="123"/>
      <c r="T2926" s="123"/>
      <c r="U2926" s="123"/>
      <c r="V2926" s="123"/>
      <c r="W2926" s="123"/>
      <c r="X2926" s="123"/>
      <c r="Y2926" s="125"/>
      <c r="Z2926" s="125"/>
      <c r="AA2926" s="123"/>
      <c r="AB2926" s="123"/>
      <c r="AC2926" s="123"/>
      <c r="AD2926" s="123"/>
      <c r="AE2926" s="123"/>
      <c r="AF2926" s="123"/>
      <c r="AG2926" s="123"/>
      <c r="AH2926" s="123"/>
      <c r="AI2926" s="123"/>
      <c r="AJ2926" s="123"/>
      <c r="AK2926" s="123"/>
      <c r="AL2926" s="123"/>
      <c r="AM2926" s="123"/>
      <c r="AN2926" s="123"/>
      <c r="AO2926" s="123"/>
      <c r="AP2926" s="167"/>
    </row>
    <row r="2927" spans="16:42">
      <c r="P2927" s="123"/>
      <c r="Q2927" s="124"/>
      <c r="R2927" s="123"/>
      <c r="S2927" s="123"/>
      <c r="T2927" s="123"/>
      <c r="U2927" s="123"/>
      <c r="V2927" s="123"/>
      <c r="W2927" s="123"/>
      <c r="X2927" s="123"/>
      <c r="Y2927" s="125"/>
      <c r="Z2927" s="125"/>
      <c r="AA2927" s="123"/>
      <c r="AB2927" s="123"/>
      <c r="AC2927" s="123"/>
      <c r="AD2927" s="123"/>
      <c r="AE2927" s="123"/>
      <c r="AF2927" s="123"/>
      <c r="AG2927" s="123"/>
      <c r="AH2927" s="123"/>
      <c r="AI2927" s="123"/>
      <c r="AJ2927" s="123"/>
      <c r="AK2927" s="123"/>
      <c r="AL2927" s="123"/>
      <c r="AM2927" s="123"/>
      <c r="AN2927" s="123"/>
      <c r="AO2927" s="123"/>
      <c r="AP2927" s="167"/>
    </row>
    <row r="2928" spans="16:42">
      <c r="P2928" s="123"/>
      <c r="Q2928" s="124"/>
      <c r="R2928" s="123"/>
      <c r="S2928" s="123"/>
      <c r="T2928" s="123"/>
      <c r="U2928" s="123"/>
      <c r="V2928" s="123"/>
      <c r="W2928" s="123"/>
      <c r="X2928" s="123"/>
      <c r="Y2928" s="125"/>
      <c r="Z2928" s="125"/>
      <c r="AA2928" s="123"/>
      <c r="AB2928" s="123"/>
      <c r="AC2928" s="123"/>
      <c r="AD2928" s="123"/>
      <c r="AE2928" s="123"/>
      <c r="AF2928" s="123"/>
      <c r="AG2928" s="123"/>
      <c r="AH2928" s="123"/>
      <c r="AI2928" s="123"/>
      <c r="AJ2928" s="123"/>
      <c r="AK2928" s="123"/>
      <c r="AL2928" s="123"/>
      <c r="AM2928" s="123"/>
      <c r="AN2928" s="123"/>
      <c r="AO2928" s="123"/>
      <c r="AP2928" s="167"/>
    </row>
    <row r="2929" spans="16:42">
      <c r="P2929" s="123"/>
      <c r="Q2929" s="124"/>
      <c r="R2929" s="123"/>
      <c r="S2929" s="123"/>
      <c r="T2929" s="123"/>
      <c r="U2929" s="123"/>
      <c r="V2929" s="123"/>
      <c r="W2929" s="123"/>
      <c r="X2929" s="123"/>
      <c r="Y2929" s="125"/>
      <c r="Z2929" s="125"/>
      <c r="AA2929" s="123"/>
      <c r="AB2929" s="123"/>
      <c r="AC2929" s="123"/>
      <c r="AD2929" s="123"/>
      <c r="AE2929" s="123"/>
      <c r="AF2929" s="123"/>
      <c r="AG2929" s="123"/>
      <c r="AH2929" s="123"/>
      <c r="AI2929" s="123"/>
      <c r="AJ2929" s="123"/>
      <c r="AK2929" s="123"/>
      <c r="AL2929" s="123"/>
      <c r="AM2929" s="123"/>
      <c r="AN2929" s="123"/>
      <c r="AO2929" s="123"/>
      <c r="AP2929" s="167"/>
    </row>
    <row r="2930" spans="16:42">
      <c r="P2930" s="123"/>
      <c r="Q2930" s="124"/>
      <c r="R2930" s="123"/>
      <c r="S2930" s="123"/>
      <c r="T2930" s="123"/>
      <c r="U2930" s="123"/>
      <c r="V2930" s="123"/>
      <c r="W2930" s="123"/>
      <c r="X2930" s="123"/>
      <c r="Y2930" s="125"/>
      <c r="Z2930" s="125"/>
      <c r="AA2930" s="123"/>
      <c r="AB2930" s="123"/>
      <c r="AC2930" s="123"/>
      <c r="AD2930" s="123"/>
      <c r="AE2930" s="123"/>
      <c r="AF2930" s="123"/>
      <c r="AG2930" s="123"/>
      <c r="AH2930" s="123"/>
      <c r="AI2930" s="123"/>
      <c r="AJ2930" s="123"/>
      <c r="AK2930" s="123"/>
      <c r="AL2930" s="123"/>
      <c r="AM2930" s="123"/>
      <c r="AN2930" s="123"/>
      <c r="AO2930" s="123"/>
      <c r="AP2930" s="167"/>
    </row>
    <row r="2931" spans="16:42">
      <c r="P2931" s="123"/>
      <c r="Q2931" s="124"/>
      <c r="R2931" s="123"/>
      <c r="S2931" s="123"/>
      <c r="T2931" s="123"/>
      <c r="U2931" s="123"/>
      <c r="V2931" s="123"/>
      <c r="W2931" s="123"/>
      <c r="X2931" s="123"/>
      <c r="Y2931" s="125"/>
      <c r="Z2931" s="125"/>
      <c r="AA2931" s="123"/>
      <c r="AB2931" s="123"/>
      <c r="AC2931" s="123"/>
      <c r="AD2931" s="123"/>
      <c r="AE2931" s="123"/>
      <c r="AF2931" s="123"/>
      <c r="AG2931" s="123"/>
      <c r="AH2931" s="123"/>
      <c r="AI2931" s="123"/>
      <c r="AJ2931" s="123"/>
      <c r="AK2931" s="123"/>
      <c r="AL2931" s="123"/>
      <c r="AM2931" s="123"/>
      <c r="AN2931" s="123"/>
      <c r="AO2931" s="123"/>
      <c r="AP2931" s="167"/>
    </row>
    <row r="2932" spans="16:42">
      <c r="P2932" s="123"/>
      <c r="Q2932" s="124"/>
      <c r="R2932" s="123"/>
      <c r="S2932" s="123"/>
      <c r="T2932" s="123"/>
      <c r="U2932" s="123"/>
      <c r="V2932" s="123"/>
      <c r="W2932" s="123"/>
      <c r="X2932" s="123"/>
      <c r="Y2932" s="125"/>
      <c r="Z2932" s="125"/>
      <c r="AA2932" s="123"/>
      <c r="AB2932" s="123"/>
      <c r="AC2932" s="123"/>
      <c r="AD2932" s="123"/>
      <c r="AE2932" s="123"/>
      <c r="AF2932" s="123"/>
      <c r="AG2932" s="123"/>
      <c r="AH2932" s="123"/>
      <c r="AI2932" s="123"/>
      <c r="AJ2932" s="123"/>
      <c r="AK2932" s="123"/>
      <c r="AL2932" s="123"/>
      <c r="AM2932" s="123"/>
      <c r="AN2932" s="123"/>
      <c r="AO2932" s="123"/>
      <c r="AP2932" s="167"/>
    </row>
    <row r="2933" spans="16:42">
      <c r="P2933" s="123"/>
      <c r="Q2933" s="124"/>
      <c r="R2933" s="123"/>
      <c r="S2933" s="123"/>
      <c r="T2933" s="123"/>
      <c r="U2933" s="123"/>
      <c r="V2933" s="123"/>
      <c r="W2933" s="123"/>
      <c r="X2933" s="123"/>
      <c r="Y2933" s="125"/>
      <c r="Z2933" s="125"/>
      <c r="AA2933" s="123"/>
      <c r="AB2933" s="123"/>
      <c r="AC2933" s="123"/>
      <c r="AD2933" s="123"/>
      <c r="AE2933" s="123"/>
      <c r="AF2933" s="123"/>
      <c r="AG2933" s="123"/>
      <c r="AH2933" s="123"/>
      <c r="AI2933" s="123"/>
      <c r="AJ2933" s="123"/>
      <c r="AK2933" s="123"/>
      <c r="AL2933" s="123"/>
      <c r="AM2933" s="123"/>
      <c r="AN2933" s="123"/>
      <c r="AO2933" s="123"/>
      <c r="AP2933" s="167"/>
    </row>
    <row r="2934" spans="16:42">
      <c r="P2934" s="123"/>
      <c r="Q2934" s="124"/>
      <c r="R2934" s="123"/>
      <c r="S2934" s="123"/>
      <c r="T2934" s="123"/>
      <c r="U2934" s="123"/>
      <c r="V2934" s="123"/>
      <c r="W2934" s="123"/>
      <c r="X2934" s="123"/>
      <c r="Y2934" s="125"/>
      <c r="Z2934" s="125"/>
      <c r="AA2934" s="123"/>
      <c r="AB2934" s="123"/>
      <c r="AC2934" s="123"/>
      <c r="AD2934" s="123"/>
      <c r="AE2934" s="123"/>
      <c r="AF2934" s="123"/>
      <c r="AG2934" s="123"/>
      <c r="AH2934" s="123"/>
      <c r="AI2934" s="123"/>
      <c r="AJ2934" s="123"/>
      <c r="AK2934" s="123"/>
      <c r="AL2934" s="123"/>
      <c r="AM2934" s="123"/>
      <c r="AN2934" s="123"/>
      <c r="AO2934" s="123"/>
      <c r="AP2934" s="167"/>
    </row>
    <row r="2935" spans="16:42">
      <c r="P2935" s="123"/>
      <c r="Q2935" s="124"/>
      <c r="R2935" s="123"/>
      <c r="S2935" s="123"/>
      <c r="T2935" s="123"/>
      <c r="U2935" s="123"/>
      <c r="V2935" s="123"/>
      <c r="W2935" s="123"/>
      <c r="X2935" s="123"/>
      <c r="Y2935" s="125"/>
      <c r="Z2935" s="125"/>
      <c r="AA2935" s="123"/>
      <c r="AB2935" s="123"/>
      <c r="AC2935" s="123"/>
      <c r="AD2935" s="123"/>
      <c r="AE2935" s="123"/>
      <c r="AF2935" s="123"/>
      <c r="AG2935" s="123"/>
      <c r="AH2935" s="123"/>
      <c r="AI2935" s="123"/>
      <c r="AJ2935" s="123"/>
      <c r="AK2935" s="123"/>
      <c r="AL2935" s="123"/>
      <c r="AM2935" s="123"/>
      <c r="AN2935" s="123"/>
      <c r="AO2935" s="123"/>
      <c r="AP2935" s="167"/>
    </row>
    <row r="2936" spans="16:42">
      <c r="P2936" s="123"/>
      <c r="Q2936" s="124"/>
      <c r="R2936" s="123"/>
      <c r="S2936" s="123"/>
      <c r="T2936" s="123"/>
      <c r="U2936" s="123"/>
      <c r="V2936" s="123"/>
      <c r="W2936" s="123"/>
      <c r="X2936" s="123"/>
      <c r="Y2936" s="125"/>
      <c r="Z2936" s="125"/>
      <c r="AA2936" s="123"/>
      <c r="AB2936" s="123"/>
      <c r="AC2936" s="123"/>
      <c r="AD2936" s="123"/>
      <c r="AE2936" s="123"/>
      <c r="AF2936" s="123"/>
      <c r="AG2936" s="123"/>
      <c r="AH2936" s="123"/>
      <c r="AI2936" s="123"/>
      <c r="AJ2936" s="123"/>
      <c r="AK2936" s="123"/>
      <c r="AL2936" s="123"/>
      <c r="AM2936" s="123"/>
      <c r="AN2936" s="123"/>
      <c r="AO2936" s="123"/>
      <c r="AP2936" s="167"/>
    </row>
    <row r="2937" spans="16:42">
      <c r="P2937" s="123"/>
      <c r="Q2937" s="124"/>
      <c r="R2937" s="123"/>
      <c r="S2937" s="123"/>
      <c r="T2937" s="123"/>
      <c r="U2937" s="123"/>
      <c r="V2937" s="123"/>
      <c r="W2937" s="123"/>
      <c r="X2937" s="123"/>
      <c r="Y2937" s="125"/>
      <c r="Z2937" s="125"/>
      <c r="AA2937" s="123"/>
      <c r="AB2937" s="123"/>
      <c r="AC2937" s="123"/>
      <c r="AD2937" s="123"/>
      <c r="AE2937" s="123"/>
      <c r="AF2937" s="123"/>
      <c r="AG2937" s="123"/>
      <c r="AH2937" s="123"/>
      <c r="AI2937" s="123"/>
      <c r="AJ2937" s="123"/>
      <c r="AK2937" s="123"/>
      <c r="AL2937" s="123"/>
      <c r="AM2937" s="123"/>
      <c r="AN2937" s="123"/>
      <c r="AO2937" s="123"/>
      <c r="AP2937" s="167"/>
    </row>
    <row r="2938" spans="16:42">
      <c r="P2938" s="123"/>
      <c r="Q2938" s="124"/>
      <c r="R2938" s="123"/>
      <c r="S2938" s="123"/>
      <c r="T2938" s="123"/>
      <c r="U2938" s="123"/>
      <c r="V2938" s="123"/>
      <c r="W2938" s="123"/>
      <c r="X2938" s="123"/>
      <c r="Y2938" s="125"/>
      <c r="Z2938" s="125"/>
      <c r="AA2938" s="123"/>
      <c r="AB2938" s="123"/>
      <c r="AC2938" s="123"/>
      <c r="AD2938" s="123"/>
      <c r="AE2938" s="123"/>
      <c r="AF2938" s="123"/>
      <c r="AG2938" s="123"/>
      <c r="AH2938" s="123"/>
      <c r="AI2938" s="123"/>
      <c r="AJ2938" s="123"/>
      <c r="AK2938" s="123"/>
      <c r="AL2938" s="123"/>
      <c r="AM2938" s="123"/>
      <c r="AN2938" s="123"/>
      <c r="AO2938" s="123"/>
      <c r="AP2938" s="167"/>
    </row>
    <row r="2939" spans="16:42">
      <c r="P2939" s="123"/>
      <c r="Q2939" s="124"/>
      <c r="R2939" s="123"/>
      <c r="S2939" s="123"/>
      <c r="T2939" s="123"/>
      <c r="U2939" s="123"/>
      <c r="V2939" s="123"/>
      <c r="W2939" s="123"/>
      <c r="X2939" s="123"/>
      <c r="Y2939" s="125"/>
      <c r="Z2939" s="125"/>
      <c r="AA2939" s="123"/>
      <c r="AB2939" s="123"/>
      <c r="AC2939" s="123"/>
      <c r="AD2939" s="123"/>
      <c r="AE2939" s="123"/>
      <c r="AF2939" s="123"/>
      <c r="AG2939" s="123"/>
      <c r="AH2939" s="123"/>
      <c r="AI2939" s="123"/>
      <c r="AJ2939" s="123"/>
      <c r="AK2939" s="123"/>
      <c r="AL2939" s="123"/>
      <c r="AM2939" s="123"/>
      <c r="AN2939" s="123"/>
      <c r="AO2939" s="123"/>
      <c r="AP2939" s="167"/>
    </row>
    <row r="2940" spans="16:42">
      <c r="P2940" s="123"/>
      <c r="Q2940" s="124"/>
      <c r="R2940" s="123"/>
      <c r="S2940" s="123"/>
      <c r="T2940" s="123"/>
      <c r="U2940" s="123"/>
      <c r="V2940" s="123"/>
      <c r="W2940" s="123"/>
      <c r="X2940" s="123"/>
      <c r="Y2940" s="125"/>
      <c r="Z2940" s="125"/>
      <c r="AA2940" s="123"/>
      <c r="AB2940" s="123"/>
      <c r="AC2940" s="123"/>
      <c r="AD2940" s="123"/>
      <c r="AE2940" s="123"/>
      <c r="AF2940" s="123"/>
      <c r="AG2940" s="123"/>
      <c r="AH2940" s="123"/>
      <c r="AI2940" s="123"/>
      <c r="AJ2940" s="123"/>
      <c r="AK2940" s="123"/>
      <c r="AL2940" s="123"/>
      <c r="AM2940" s="123"/>
      <c r="AN2940" s="123"/>
      <c r="AO2940" s="123"/>
      <c r="AP2940" s="167"/>
    </row>
    <row r="2941" spans="16:42">
      <c r="P2941" s="123"/>
      <c r="Q2941" s="124"/>
      <c r="R2941" s="123"/>
      <c r="S2941" s="123"/>
      <c r="T2941" s="123"/>
      <c r="U2941" s="123"/>
      <c r="V2941" s="123"/>
      <c r="W2941" s="123"/>
      <c r="X2941" s="123"/>
      <c r="Y2941" s="125"/>
      <c r="Z2941" s="125"/>
      <c r="AA2941" s="123"/>
      <c r="AB2941" s="123"/>
      <c r="AC2941" s="123"/>
      <c r="AD2941" s="123"/>
      <c r="AE2941" s="123"/>
      <c r="AF2941" s="123"/>
      <c r="AG2941" s="123"/>
      <c r="AH2941" s="123"/>
      <c r="AI2941" s="123"/>
      <c r="AJ2941" s="123"/>
      <c r="AK2941" s="123"/>
      <c r="AL2941" s="123"/>
      <c r="AM2941" s="123"/>
      <c r="AN2941" s="123"/>
      <c r="AO2941" s="123"/>
      <c r="AP2941" s="167"/>
    </row>
    <row r="2942" spans="16:42">
      <c r="P2942" s="123"/>
      <c r="Q2942" s="124"/>
      <c r="R2942" s="123"/>
      <c r="S2942" s="123"/>
      <c r="T2942" s="123"/>
      <c r="U2942" s="123"/>
      <c r="V2942" s="123"/>
      <c r="W2942" s="123"/>
      <c r="X2942" s="123"/>
      <c r="Y2942" s="125"/>
      <c r="Z2942" s="125"/>
      <c r="AA2942" s="123"/>
      <c r="AB2942" s="123"/>
      <c r="AC2942" s="123"/>
      <c r="AD2942" s="123"/>
      <c r="AE2942" s="123"/>
      <c r="AF2942" s="123"/>
      <c r="AG2942" s="123"/>
      <c r="AH2942" s="123"/>
      <c r="AI2942" s="123"/>
      <c r="AJ2942" s="123"/>
      <c r="AK2942" s="123"/>
      <c r="AL2942" s="123"/>
      <c r="AM2942" s="123"/>
      <c r="AN2942" s="123"/>
      <c r="AO2942" s="123"/>
      <c r="AP2942" s="167"/>
    </row>
    <row r="2943" spans="16:42">
      <c r="P2943" s="123"/>
      <c r="Q2943" s="124"/>
      <c r="R2943" s="123"/>
      <c r="S2943" s="123"/>
      <c r="T2943" s="123"/>
      <c r="U2943" s="123"/>
      <c r="V2943" s="123"/>
      <c r="W2943" s="123"/>
      <c r="X2943" s="123"/>
      <c r="Y2943" s="125"/>
      <c r="Z2943" s="125"/>
      <c r="AA2943" s="123"/>
      <c r="AB2943" s="123"/>
      <c r="AC2943" s="123"/>
      <c r="AD2943" s="123"/>
      <c r="AE2943" s="123"/>
      <c r="AF2943" s="123"/>
      <c r="AG2943" s="123"/>
      <c r="AH2943" s="123"/>
      <c r="AI2943" s="123"/>
      <c r="AJ2943" s="123"/>
      <c r="AK2943" s="123"/>
      <c r="AL2943" s="123"/>
      <c r="AM2943" s="123"/>
      <c r="AN2943" s="123"/>
      <c r="AO2943" s="123"/>
      <c r="AP2943" s="167"/>
    </row>
    <row r="2944" spans="16:42">
      <c r="P2944" s="123"/>
      <c r="Q2944" s="124"/>
      <c r="R2944" s="123"/>
      <c r="S2944" s="123"/>
      <c r="T2944" s="123"/>
      <c r="U2944" s="123"/>
      <c r="V2944" s="123"/>
      <c r="W2944" s="123"/>
      <c r="X2944" s="123"/>
      <c r="Y2944" s="125"/>
      <c r="Z2944" s="125"/>
      <c r="AA2944" s="123"/>
      <c r="AB2944" s="123"/>
      <c r="AC2944" s="123"/>
      <c r="AD2944" s="123"/>
      <c r="AE2944" s="123"/>
      <c r="AF2944" s="123"/>
      <c r="AG2944" s="123"/>
      <c r="AH2944" s="123"/>
      <c r="AI2944" s="123"/>
      <c r="AJ2944" s="123"/>
      <c r="AK2944" s="123"/>
      <c r="AL2944" s="123"/>
      <c r="AM2944" s="123"/>
      <c r="AN2944" s="123"/>
      <c r="AO2944" s="123"/>
      <c r="AP2944" s="167"/>
    </row>
    <row r="2945" spans="16:42">
      <c r="P2945" s="123"/>
      <c r="Q2945" s="124"/>
      <c r="R2945" s="123"/>
      <c r="S2945" s="123"/>
      <c r="T2945" s="123"/>
      <c r="U2945" s="123"/>
      <c r="V2945" s="123"/>
      <c r="W2945" s="123"/>
      <c r="X2945" s="123"/>
      <c r="Y2945" s="125"/>
      <c r="Z2945" s="125"/>
      <c r="AA2945" s="123"/>
      <c r="AB2945" s="123"/>
      <c r="AC2945" s="123"/>
      <c r="AD2945" s="123"/>
      <c r="AE2945" s="123"/>
      <c r="AF2945" s="123"/>
      <c r="AG2945" s="123"/>
      <c r="AH2945" s="123"/>
      <c r="AI2945" s="123"/>
      <c r="AJ2945" s="123"/>
      <c r="AK2945" s="123"/>
      <c r="AL2945" s="123"/>
      <c r="AM2945" s="123"/>
      <c r="AN2945" s="123"/>
      <c r="AO2945" s="123"/>
      <c r="AP2945" s="167"/>
    </row>
    <row r="2946" spans="16:42">
      <c r="P2946" s="123"/>
      <c r="Q2946" s="124"/>
      <c r="R2946" s="123"/>
      <c r="S2946" s="123"/>
      <c r="T2946" s="123"/>
      <c r="U2946" s="123"/>
      <c r="V2946" s="123"/>
      <c r="W2946" s="123"/>
      <c r="X2946" s="123"/>
      <c r="Y2946" s="125"/>
      <c r="Z2946" s="125"/>
      <c r="AA2946" s="123"/>
      <c r="AB2946" s="123"/>
      <c r="AC2946" s="123"/>
      <c r="AD2946" s="123"/>
      <c r="AE2946" s="123"/>
      <c r="AF2946" s="123"/>
      <c r="AG2946" s="123"/>
      <c r="AH2946" s="123"/>
      <c r="AI2946" s="123"/>
      <c r="AJ2946" s="123"/>
      <c r="AK2946" s="123"/>
      <c r="AL2946" s="123"/>
      <c r="AM2946" s="123"/>
      <c r="AN2946" s="123"/>
      <c r="AO2946" s="123"/>
      <c r="AP2946" s="167"/>
    </row>
    <row r="2947" spans="16:42">
      <c r="P2947" s="123"/>
      <c r="Q2947" s="124"/>
      <c r="R2947" s="123"/>
      <c r="S2947" s="123"/>
      <c r="T2947" s="123"/>
      <c r="U2947" s="123"/>
      <c r="V2947" s="123"/>
      <c r="W2947" s="123"/>
      <c r="X2947" s="123"/>
      <c r="Y2947" s="125"/>
      <c r="Z2947" s="125"/>
      <c r="AA2947" s="123"/>
      <c r="AB2947" s="123"/>
      <c r="AC2947" s="123"/>
      <c r="AD2947" s="123"/>
      <c r="AE2947" s="123"/>
      <c r="AF2947" s="123"/>
      <c r="AG2947" s="123"/>
      <c r="AH2947" s="123"/>
      <c r="AI2947" s="123"/>
      <c r="AJ2947" s="123"/>
      <c r="AK2947" s="123"/>
      <c r="AL2947" s="123"/>
      <c r="AM2947" s="123"/>
      <c r="AN2947" s="123"/>
      <c r="AO2947" s="123"/>
      <c r="AP2947" s="167"/>
    </row>
    <row r="2948" spans="16:42">
      <c r="P2948" s="123"/>
      <c r="Q2948" s="124"/>
      <c r="R2948" s="123"/>
      <c r="S2948" s="123"/>
      <c r="T2948" s="123"/>
      <c r="U2948" s="123"/>
      <c r="V2948" s="123"/>
      <c r="W2948" s="123"/>
      <c r="X2948" s="123"/>
      <c r="Y2948" s="125"/>
      <c r="Z2948" s="125"/>
      <c r="AA2948" s="123"/>
      <c r="AB2948" s="123"/>
      <c r="AC2948" s="123"/>
      <c r="AD2948" s="123"/>
      <c r="AE2948" s="123"/>
      <c r="AF2948" s="123"/>
      <c r="AG2948" s="123"/>
      <c r="AH2948" s="123"/>
      <c r="AI2948" s="123"/>
      <c r="AJ2948" s="123"/>
      <c r="AK2948" s="123"/>
      <c r="AL2948" s="123"/>
      <c r="AM2948" s="123"/>
      <c r="AN2948" s="123"/>
      <c r="AO2948" s="123"/>
      <c r="AP2948" s="167"/>
    </row>
    <row r="2949" spans="16:42">
      <c r="P2949" s="123"/>
      <c r="Q2949" s="124"/>
      <c r="R2949" s="123"/>
      <c r="S2949" s="123"/>
      <c r="T2949" s="123"/>
      <c r="U2949" s="123"/>
      <c r="V2949" s="123"/>
      <c r="W2949" s="123"/>
      <c r="X2949" s="123"/>
      <c r="Y2949" s="125"/>
      <c r="Z2949" s="125"/>
      <c r="AA2949" s="123"/>
      <c r="AB2949" s="123"/>
      <c r="AC2949" s="123"/>
      <c r="AD2949" s="123"/>
      <c r="AE2949" s="123"/>
      <c r="AF2949" s="123"/>
      <c r="AG2949" s="123"/>
      <c r="AH2949" s="123"/>
      <c r="AI2949" s="123"/>
      <c r="AJ2949" s="123"/>
      <c r="AK2949" s="123"/>
      <c r="AL2949" s="123"/>
      <c r="AM2949" s="123"/>
      <c r="AN2949" s="123"/>
      <c r="AO2949" s="123"/>
      <c r="AP2949" s="167"/>
    </row>
    <row r="2950" spans="16:42">
      <c r="P2950" s="123"/>
      <c r="Q2950" s="124"/>
      <c r="R2950" s="123"/>
      <c r="S2950" s="123"/>
      <c r="T2950" s="123"/>
      <c r="U2950" s="123"/>
      <c r="V2950" s="123"/>
      <c r="W2950" s="123"/>
      <c r="X2950" s="123"/>
      <c r="Y2950" s="125"/>
      <c r="Z2950" s="125"/>
      <c r="AA2950" s="123"/>
      <c r="AB2950" s="123"/>
      <c r="AC2950" s="123"/>
      <c r="AD2950" s="123"/>
      <c r="AE2950" s="123"/>
      <c r="AF2950" s="123"/>
      <c r="AG2950" s="123"/>
      <c r="AH2950" s="123"/>
      <c r="AI2950" s="123"/>
      <c r="AJ2950" s="123"/>
      <c r="AK2950" s="123"/>
      <c r="AL2950" s="123"/>
      <c r="AM2950" s="123"/>
      <c r="AN2950" s="123"/>
      <c r="AO2950" s="123"/>
      <c r="AP2950" s="167"/>
    </row>
    <row r="2951" spans="16:42">
      <c r="P2951" s="123"/>
      <c r="Q2951" s="124"/>
      <c r="R2951" s="123"/>
      <c r="S2951" s="123"/>
      <c r="T2951" s="123"/>
      <c r="U2951" s="123"/>
      <c r="V2951" s="123"/>
      <c r="W2951" s="123"/>
      <c r="X2951" s="123"/>
      <c r="Y2951" s="125"/>
      <c r="Z2951" s="125"/>
      <c r="AA2951" s="123"/>
      <c r="AB2951" s="123"/>
      <c r="AC2951" s="123"/>
      <c r="AD2951" s="123"/>
      <c r="AE2951" s="123"/>
      <c r="AF2951" s="123"/>
      <c r="AG2951" s="123"/>
      <c r="AH2951" s="123"/>
      <c r="AI2951" s="123"/>
      <c r="AJ2951" s="123"/>
      <c r="AK2951" s="123"/>
      <c r="AL2951" s="123"/>
      <c r="AM2951" s="123"/>
      <c r="AN2951" s="123"/>
      <c r="AO2951" s="123"/>
      <c r="AP2951" s="167"/>
    </row>
    <row r="2952" spans="16:42">
      <c r="P2952" s="123"/>
      <c r="Q2952" s="124"/>
      <c r="R2952" s="123"/>
      <c r="S2952" s="123"/>
      <c r="T2952" s="123"/>
      <c r="U2952" s="123"/>
      <c r="V2952" s="123"/>
      <c r="W2952" s="123"/>
      <c r="X2952" s="123"/>
      <c r="Y2952" s="125"/>
      <c r="Z2952" s="125"/>
      <c r="AA2952" s="123"/>
      <c r="AB2952" s="123"/>
      <c r="AC2952" s="123"/>
      <c r="AD2952" s="123"/>
      <c r="AE2952" s="123"/>
      <c r="AF2952" s="123"/>
      <c r="AG2952" s="123"/>
      <c r="AH2952" s="123"/>
      <c r="AI2952" s="123"/>
      <c r="AJ2952" s="123"/>
      <c r="AK2952" s="123"/>
      <c r="AL2952" s="123"/>
      <c r="AM2952" s="123"/>
      <c r="AN2952" s="123"/>
      <c r="AO2952" s="123"/>
      <c r="AP2952" s="167"/>
    </row>
    <row r="2953" spans="16:42">
      <c r="P2953" s="123"/>
      <c r="Q2953" s="124"/>
      <c r="R2953" s="123"/>
      <c r="S2953" s="123"/>
      <c r="T2953" s="123"/>
      <c r="U2953" s="123"/>
      <c r="V2953" s="123"/>
      <c r="W2953" s="123"/>
      <c r="X2953" s="123"/>
      <c r="Y2953" s="125"/>
      <c r="Z2953" s="125"/>
      <c r="AA2953" s="123"/>
      <c r="AB2953" s="123"/>
      <c r="AC2953" s="123"/>
      <c r="AD2953" s="123"/>
      <c r="AE2953" s="123"/>
      <c r="AF2953" s="123"/>
      <c r="AG2953" s="123"/>
      <c r="AH2953" s="123"/>
      <c r="AI2953" s="123"/>
      <c r="AJ2953" s="123"/>
      <c r="AK2953" s="123"/>
      <c r="AL2953" s="123"/>
      <c r="AM2953" s="123"/>
      <c r="AN2953" s="123"/>
      <c r="AO2953" s="123"/>
      <c r="AP2953" s="167"/>
    </row>
    <row r="2954" spans="16:42">
      <c r="P2954" s="123"/>
      <c r="Q2954" s="124"/>
      <c r="R2954" s="123"/>
      <c r="S2954" s="123"/>
      <c r="T2954" s="123"/>
      <c r="U2954" s="123"/>
      <c r="V2954" s="123"/>
      <c r="W2954" s="123"/>
      <c r="X2954" s="123"/>
      <c r="Y2954" s="125"/>
      <c r="Z2954" s="125"/>
      <c r="AA2954" s="123"/>
      <c r="AB2954" s="123"/>
      <c r="AC2954" s="123"/>
      <c r="AD2954" s="123"/>
      <c r="AE2954" s="123"/>
      <c r="AF2954" s="123"/>
      <c r="AG2954" s="123"/>
      <c r="AH2954" s="123"/>
      <c r="AI2954" s="123"/>
      <c r="AJ2954" s="123"/>
      <c r="AK2954" s="123"/>
      <c r="AL2954" s="123"/>
      <c r="AM2954" s="123"/>
      <c r="AN2954" s="123"/>
      <c r="AO2954" s="123"/>
      <c r="AP2954" s="167"/>
    </row>
    <row r="2955" spans="16:42">
      <c r="P2955" s="123"/>
      <c r="Q2955" s="124"/>
      <c r="R2955" s="123"/>
      <c r="S2955" s="123"/>
      <c r="T2955" s="123"/>
      <c r="U2955" s="123"/>
      <c r="V2955" s="123"/>
      <c r="W2955" s="123"/>
      <c r="X2955" s="123"/>
      <c r="Y2955" s="125"/>
      <c r="Z2955" s="125"/>
      <c r="AA2955" s="123"/>
      <c r="AB2955" s="123"/>
      <c r="AC2955" s="123"/>
      <c r="AD2955" s="123"/>
      <c r="AE2955" s="123"/>
      <c r="AF2955" s="123"/>
      <c r="AG2955" s="123"/>
      <c r="AH2955" s="123"/>
      <c r="AI2955" s="123"/>
      <c r="AJ2955" s="123"/>
      <c r="AK2955" s="123"/>
      <c r="AL2955" s="123"/>
      <c r="AM2955" s="123"/>
      <c r="AN2955" s="123"/>
      <c r="AO2955" s="123"/>
      <c r="AP2955" s="167"/>
    </row>
    <row r="2956" spans="16:42">
      <c r="P2956" s="123"/>
      <c r="Q2956" s="124"/>
      <c r="R2956" s="123"/>
      <c r="S2956" s="123"/>
      <c r="T2956" s="123"/>
      <c r="U2956" s="123"/>
      <c r="V2956" s="123"/>
      <c r="W2956" s="123"/>
      <c r="X2956" s="123"/>
      <c r="Y2956" s="125"/>
      <c r="Z2956" s="125"/>
      <c r="AA2956" s="123"/>
      <c r="AB2956" s="123"/>
      <c r="AC2956" s="123"/>
      <c r="AD2956" s="123"/>
      <c r="AE2956" s="123"/>
      <c r="AF2956" s="123"/>
      <c r="AG2956" s="123"/>
      <c r="AH2956" s="123"/>
      <c r="AI2956" s="123"/>
      <c r="AJ2956" s="123"/>
      <c r="AK2956" s="123"/>
      <c r="AL2956" s="123"/>
      <c r="AM2956" s="123"/>
      <c r="AN2956" s="123"/>
      <c r="AO2956" s="123"/>
      <c r="AP2956" s="167"/>
    </row>
    <row r="2957" spans="16:42">
      <c r="P2957" s="123"/>
      <c r="Q2957" s="124"/>
      <c r="R2957" s="123"/>
      <c r="S2957" s="123"/>
      <c r="T2957" s="123"/>
      <c r="U2957" s="123"/>
      <c r="V2957" s="123"/>
      <c r="W2957" s="123"/>
      <c r="X2957" s="123"/>
      <c r="Y2957" s="125"/>
      <c r="Z2957" s="125"/>
      <c r="AA2957" s="123"/>
      <c r="AB2957" s="123"/>
      <c r="AC2957" s="123"/>
      <c r="AD2957" s="123"/>
      <c r="AE2957" s="123"/>
      <c r="AF2957" s="123"/>
      <c r="AG2957" s="123"/>
      <c r="AH2957" s="123"/>
      <c r="AI2957" s="123"/>
      <c r="AJ2957" s="123"/>
      <c r="AK2957" s="123"/>
      <c r="AL2957" s="123"/>
      <c r="AM2957" s="123"/>
      <c r="AN2957" s="123"/>
      <c r="AO2957" s="123"/>
      <c r="AP2957" s="167"/>
    </row>
    <row r="2958" spans="16:42">
      <c r="P2958" s="123"/>
      <c r="Q2958" s="124"/>
      <c r="R2958" s="123"/>
      <c r="S2958" s="123"/>
      <c r="T2958" s="123"/>
      <c r="U2958" s="123"/>
      <c r="V2958" s="123"/>
      <c r="W2958" s="123"/>
      <c r="X2958" s="123"/>
      <c r="Y2958" s="125"/>
      <c r="Z2958" s="125"/>
      <c r="AA2958" s="123"/>
      <c r="AB2958" s="123"/>
      <c r="AC2958" s="123"/>
      <c r="AD2958" s="123"/>
      <c r="AE2958" s="123"/>
      <c r="AF2958" s="123"/>
      <c r="AG2958" s="123"/>
      <c r="AH2958" s="123"/>
      <c r="AI2958" s="123"/>
      <c r="AJ2958" s="123"/>
      <c r="AK2958" s="123"/>
      <c r="AL2958" s="123"/>
      <c r="AM2958" s="123"/>
      <c r="AN2958" s="123"/>
      <c r="AO2958" s="123"/>
      <c r="AP2958" s="167"/>
    </row>
    <row r="2959" spans="16:42">
      <c r="P2959" s="123"/>
      <c r="Q2959" s="124"/>
      <c r="R2959" s="123"/>
      <c r="S2959" s="123"/>
      <c r="T2959" s="123"/>
      <c r="U2959" s="123"/>
      <c r="V2959" s="123"/>
      <c r="W2959" s="123"/>
      <c r="X2959" s="123"/>
      <c r="Y2959" s="125"/>
      <c r="Z2959" s="125"/>
      <c r="AA2959" s="123"/>
      <c r="AB2959" s="123"/>
      <c r="AC2959" s="123"/>
      <c r="AD2959" s="123"/>
      <c r="AE2959" s="123"/>
      <c r="AF2959" s="123"/>
      <c r="AG2959" s="123"/>
      <c r="AH2959" s="123"/>
      <c r="AI2959" s="123"/>
      <c r="AJ2959" s="123"/>
      <c r="AK2959" s="123"/>
      <c r="AL2959" s="123"/>
      <c r="AM2959" s="123"/>
      <c r="AN2959" s="123"/>
      <c r="AO2959" s="123"/>
      <c r="AP2959" s="167"/>
    </row>
    <row r="2960" spans="16:42">
      <c r="P2960" s="123"/>
      <c r="Q2960" s="124"/>
      <c r="R2960" s="123"/>
      <c r="S2960" s="123"/>
      <c r="T2960" s="123"/>
      <c r="U2960" s="123"/>
      <c r="V2960" s="123"/>
      <c r="W2960" s="123"/>
      <c r="X2960" s="123"/>
      <c r="Y2960" s="125"/>
      <c r="Z2960" s="125"/>
      <c r="AA2960" s="123"/>
      <c r="AB2960" s="123"/>
      <c r="AC2960" s="123"/>
      <c r="AD2960" s="123"/>
      <c r="AE2960" s="123"/>
      <c r="AF2960" s="123"/>
      <c r="AG2960" s="123"/>
      <c r="AH2960" s="123"/>
      <c r="AI2960" s="123"/>
      <c r="AJ2960" s="123"/>
      <c r="AK2960" s="123"/>
      <c r="AL2960" s="123"/>
      <c r="AM2960" s="123"/>
      <c r="AN2960" s="123"/>
      <c r="AO2960" s="123"/>
      <c r="AP2960" s="167"/>
    </row>
    <row r="2961" spans="16:42">
      <c r="P2961" s="123"/>
      <c r="Q2961" s="124"/>
      <c r="R2961" s="123"/>
      <c r="S2961" s="123"/>
      <c r="T2961" s="123"/>
      <c r="U2961" s="123"/>
      <c r="V2961" s="123"/>
      <c r="W2961" s="123"/>
      <c r="X2961" s="123"/>
      <c r="Y2961" s="125"/>
      <c r="Z2961" s="125"/>
      <c r="AA2961" s="123"/>
      <c r="AB2961" s="123"/>
      <c r="AC2961" s="123"/>
      <c r="AD2961" s="123"/>
      <c r="AE2961" s="123"/>
      <c r="AF2961" s="123"/>
      <c r="AG2961" s="123"/>
      <c r="AH2961" s="123"/>
      <c r="AI2961" s="123"/>
      <c r="AJ2961" s="123"/>
      <c r="AK2961" s="123"/>
      <c r="AL2961" s="123"/>
      <c r="AM2961" s="123"/>
      <c r="AN2961" s="123"/>
      <c r="AO2961" s="123"/>
      <c r="AP2961" s="167"/>
    </row>
    <row r="2962" spans="16:42">
      <c r="P2962" s="123"/>
      <c r="Q2962" s="124"/>
      <c r="R2962" s="123"/>
      <c r="S2962" s="123"/>
      <c r="T2962" s="123"/>
      <c r="U2962" s="123"/>
      <c r="V2962" s="123"/>
      <c r="W2962" s="123"/>
      <c r="X2962" s="123"/>
      <c r="Y2962" s="125"/>
      <c r="Z2962" s="125"/>
      <c r="AA2962" s="123"/>
      <c r="AB2962" s="123"/>
      <c r="AC2962" s="123"/>
      <c r="AD2962" s="123"/>
      <c r="AE2962" s="123"/>
      <c r="AF2962" s="123"/>
      <c r="AG2962" s="123"/>
      <c r="AH2962" s="123"/>
      <c r="AI2962" s="123"/>
      <c r="AJ2962" s="123"/>
      <c r="AK2962" s="123"/>
      <c r="AL2962" s="123"/>
      <c r="AM2962" s="123"/>
      <c r="AN2962" s="123"/>
      <c r="AO2962" s="123"/>
      <c r="AP2962" s="167"/>
    </row>
    <row r="2963" spans="16:42">
      <c r="P2963" s="123"/>
      <c r="Q2963" s="124"/>
      <c r="R2963" s="123"/>
      <c r="S2963" s="123"/>
      <c r="T2963" s="123"/>
      <c r="U2963" s="123"/>
      <c r="V2963" s="123"/>
      <c r="W2963" s="123"/>
      <c r="X2963" s="123"/>
      <c r="Y2963" s="125"/>
      <c r="Z2963" s="125"/>
      <c r="AA2963" s="123"/>
      <c r="AB2963" s="123"/>
      <c r="AC2963" s="123"/>
      <c r="AD2963" s="123"/>
      <c r="AE2963" s="123"/>
      <c r="AF2963" s="123"/>
      <c r="AG2963" s="123"/>
      <c r="AH2963" s="123"/>
      <c r="AI2963" s="123"/>
      <c r="AJ2963" s="123"/>
      <c r="AK2963" s="123"/>
      <c r="AL2963" s="123"/>
      <c r="AM2963" s="123"/>
      <c r="AN2963" s="123"/>
      <c r="AO2963" s="123"/>
      <c r="AP2963" s="167"/>
    </row>
    <row r="2964" spans="16:42">
      <c r="P2964" s="123"/>
      <c r="Q2964" s="124"/>
      <c r="R2964" s="123"/>
      <c r="S2964" s="123"/>
      <c r="T2964" s="123"/>
      <c r="U2964" s="123"/>
      <c r="V2964" s="123"/>
      <c r="W2964" s="123"/>
      <c r="X2964" s="123"/>
      <c r="Y2964" s="125"/>
      <c r="Z2964" s="125"/>
      <c r="AA2964" s="123"/>
      <c r="AB2964" s="123"/>
      <c r="AC2964" s="123"/>
      <c r="AD2964" s="123"/>
      <c r="AE2964" s="123"/>
      <c r="AF2964" s="123"/>
      <c r="AG2964" s="123"/>
      <c r="AH2964" s="123"/>
      <c r="AI2964" s="123"/>
      <c r="AJ2964" s="123"/>
      <c r="AK2964" s="123"/>
      <c r="AL2964" s="123"/>
      <c r="AM2964" s="123"/>
      <c r="AN2964" s="123"/>
      <c r="AO2964" s="123"/>
      <c r="AP2964" s="167"/>
    </row>
    <row r="2965" spans="16:42">
      <c r="P2965" s="123"/>
      <c r="Q2965" s="124"/>
      <c r="R2965" s="123"/>
      <c r="S2965" s="123"/>
      <c r="T2965" s="123"/>
      <c r="U2965" s="123"/>
      <c r="V2965" s="123"/>
      <c r="W2965" s="123"/>
      <c r="X2965" s="123"/>
      <c r="Y2965" s="125"/>
      <c r="Z2965" s="125"/>
      <c r="AA2965" s="123"/>
      <c r="AB2965" s="123"/>
      <c r="AC2965" s="123"/>
      <c r="AD2965" s="123"/>
      <c r="AE2965" s="123"/>
      <c r="AF2965" s="123"/>
      <c r="AG2965" s="123"/>
      <c r="AH2965" s="123"/>
      <c r="AI2965" s="123"/>
      <c r="AJ2965" s="123"/>
      <c r="AK2965" s="123"/>
      <c r="AL2965" s="123"/>
      <c r="AM2965" s="123"/>
      <c r="AN2965" s="123"/>
      <c r="AO2965" s="123"/>
      <c r="AP2965" s="167"/>
    </row>
    <row r="2966" spans="16:42">
      <c r="P2966" s="123"/>
      <c r="Q2966" s="124"/>
      <c r="R2966" s="123"/>
      <c r="S2966" s="123"/>
      <c r="T2966" s="123"/>
      <c r="U2966" s="123"/>
      <c r="V2966" s="123"/>
      <c r="W2966" s="123"/>
      <c r="X2966" s="123"/>
      <c r="Y2966" s="125"/>
      <c r="Z2966" s="125"/>
      <c r="AA2966" s="123"/>
      <c r="AB2966" s="123"/>
      <c r="AC2966" s="123"/>
      <c r="AD2966" s="123"/>
      <c r="AE2966" s="123"/>
      <c r="AF2966" s="123"/>
      <c r="AG2966" s="123"/>
      <c r="AH2966" s="123"/>
      <c r="AI2966" s="123"/>
      <c r="AJ2966" s="123"/>
      <c r="AK2966" s="123"/>
      <c r="AL2966" s="123"/>
      <c r="AM2966" s="123"/>
      <c r="AN2966" s="123"/>
      <c r="AO2966" s="123"/>
      <c r="AP2966" s="167"/>
    </row>
    <row r="2967" spans="16:42">
      <c r="P2967" s="123"/>
      <c r="Q2967" s="124"/>
      <c r="R2967" s="123"/>
      <c r="S2967" s="123"/>
      <c r="T2967" s="123"/>
      <c r="U2967" s="123"/>
      <c r="V2967" s="123"/>
      <c r="W2967" s="123"/>
      <c r="X2967" s="123"/>
      <c r="Y2967" s="125"/>
      <c r="Z2967" s="125"/>
      <c r="AA2967" s="123"/>
      <c r="AB2967" s="123"/>
      <c r="AC2967" s="123"/>
      <c r="AD2967" s="123"/>
      <c r="AE2967" s="123"/>
      <c r="AF2967" s="123"/>
      <c r="AG2967" s="123"/>
      <c r="AH2967" s="123"/>
      <c r="AI2967" s="123"/>
      <c r="AJ2967" s="123"/>
      <c r="AK2967" s="123"/>
      <c r="AL2967" s="123"/>
      <c r="AM2967" s="123"/>
      <c r="AN2967" s="123"/>
      <c r="AO2967" s="123"/>
      <c r="AP2967" s="167"/>
    </row>
    <row r="2968" spans="16:42">
      <c r="P2968" s="123"/>
      <c r="Q2968" s="124"/>
      <c r="R2968" s="123"/>
      <c r="S2968" s="123"/>
      <c r="T2968" s="123"/>
      <c r="U2968" s="123"/>
      <c r="V2968" s="123"/>
      <c r="W2968" s="123"/>
      <c r="X2968" s="123"/>
      <c r="Y2968" s="125"/>
      <c r="Z2968" s="125"/>
      <c r="AA2968" s="123"/>
      <c r="AB2968" s="123"/>
      <c r="AC2968" s="123"/>
      <c r="AD2968" s="123"/>
      <c r="AE2968" s="123"/>
      <c r="AF2968" s="123"/>
      <c r="AG2968" s="123"/>
      <c r="AH2968" s="123"/>
      <c r="AI2968" s="123"/>
      <c r="AJ2968" s="123"/>
      <c r="AK2968" s="123"/>
      <c r="AL2968" s="123"/>
      <c r="AM2968" s="123"/>
      <c r="AN2968" s="123"/>
      <c r="AO2968" s="123"/>
      <c r="AP2968" s="167"/>
    </row>
    <row r="2969" spans="16:42">
      <c r="P2969" s="123"/>
      <c r="Q2969" s="124"/>
      <c r="R2969" s="123"/>
      <c r="S2969" s="123"/>
      <c r="T2969" s="123"/>
      <c r="U2969" s="123"/>
      <c r="V2969" s="123"/>
      <c r="W2969" s="123"/>
      <c r="X2969" s="123"/>
      <c r="Y2969" s="125"/>
      <c r="Z2969" s="125"/>
      <c r="AA2969" s="123"/>
      <c r="AB2969" s="123"/>
      <c r="AC2969" s="123"/>
      <c r="AD2969" s="123"/>
      <c r="AE2969" s="123"/>
      <c r="AF2969" s="123"/>
      <c r="AG2969" s="123"/>
      <c r="AH2969" s="123"/>
      <c r="AI2969" s="123"/>
      <c r="AJ2969" s="123"/>
      <c r="AK2969" s="123"/>
      <c r="AL2969" s="123"/>
      <c r="AM2969" s="123"/>
      <c r="AN2969" s="123"/>
      <c r="AO2969" s="123"/>
      <c r="AP2969" s="167"/>
    </row>
    <row r="2970" spans="16:42">
      <c r="P2970" s="123"/>
      <c r="Q2970" s="124"/>
      <c r="R2970" s="123"/>
      <c r="S2970" s="123"/>
      <c r="T2970" s="123"/>
      <c r="U2970" s="123"/>
      <c r="V2970" s="123"/>
      <c r="W2970" s="123"/>
      <c r="X2970" s="123"/>
      <c r="Y2970" s="125"/>
      <c r="Z2970" s="125"/>
      <c r="AA2970" s="123"/>
      <c r="AB2970" s="123"/>
      <c r="AC2970" s="123"/>
      <c r="AD2970" s="123"/>
      <c r="AE2970" s="123"/>
      <c r="AF2970" s="123"/>
      <c r="AG2970" s="123"/>
      <c r="AH2970" s="123"/>
      <c r="AI2970" s="123"/>
      <c r="AJ2970" s="123"/>
      <c r="AK2970" s="123"/>
      <c r="AL2970" s="123"/>
      <c r="AM2970" s="123"/>
      <c r="AN2970" s="123"/>
      <c r="AO2970" s="123"/>
      <c r="AP2970" s="167"/>
    </row>
    <row r="2971" spans="16:42">
      <c r="P2971" s="123"/>
      <c r="Q2971" s="124"/>
      <c r="R2971" s="123"/>
      <c r="S2971" s="123"/>
      <c r="T2971" s="123"/>
      <c r="U2971" s="123"/>
      <c r="V2971" s="123"/>
      <c r="W2971" s="123"/>
      <c r="X2971" s="123"/>
      <c r="Y2971" s="125"/>
      <c r="Z2971" s="125"/>
      <c r="AA2971" s="123"/>
      <c r="AB2971" s="123"/>
      <c r="AC2971" s="123"/>
      <c r="AD2971" s="123"/>
      <c r="AE2971" s="123"/>
      <c r="AF2971" s="123"/>
      <c r="AG2971" s="123"/>
      <c r="AH2971" s="123"/>
      <c r="AI2971" s="123"/>
      <c r="AJ2971" s="123"/>
      <c r="AK2971" s="123"/>
      <c r="AL2971" s="123"/>
      <c r="AM2971" s="123"/>
      <c r="AN2971" s="123"/>
      <c r="AO2971" s="123"/>
      <c r="AP2971" s="167"/>
    </row>
    <row r="2972" spans="16:42">
      <c r="P2972" s="123"/>
      <c r="Q2972" s="124"/>
      <c r="R2972" s="123"/>
      <c r="S2972" s="123"/>
      <c r="T2972" s="123"/>
      <c r="U2972" s="123"/>
      <c r="V2972" s="123"/>
      <c r="W2972" s="123"/>
      <c r="X2972" s="123"/>
      <c r="Y2972" s="125"/>
      <c r="Z2972" s="125"/>
      <c r="AA2972" s="123"/>
      <c r="AB2972" s="123"/>
      <c r="AC2972" s="123"/>
      <c r="AD2972" s="123"/>
      <c r="AE2972" s="123"/>
      <c r="AF2972" s="123"/>
      <c r="AG2972" s="123"/>
      <c r="AH2972" s="123"/>
      <c r="AI2972" s="123"/>
      <c r="AJ2972" s="123"/>
      <c r="AK2972" s="123"/>
      <c r="AL2972" s="123"/>
      <c r="AM2972" s="123"/>
      <c r="AN2972" s="123"/>
      <c r="AO2972" s="123"/>
      <c r="AP2972" s="167"/>
    </row>
    <row r="2973" spans="16:42">
      <c r="P2973" s="123"/>
      <c r="Q2973" s="124"/>
      <c r="R2973" s="123"/>
      <c r="S2973" s="123"/>
      <c r="T2973" s="123"/>
      <c r="U2973" s="123"/>
      <c r="V2973" s="123"/>
      <c r="W2973" s="123"/>
      <c r="X2973" s="123"/>
      <c r="Y2973" s="125"/>
      <c r="Z2973" s="125"/>
      <c r="AA2973" s="123"/>
      <c r="AB2973" s="123"/>
      <c r="AC2973" s="123"/>
      <c r="AD2973" s="123"/>
      <c r="AE2973" s="123"/>
      <c r="AF2973" s="123"/>
      <c r="AG2973" s="123"/>
      <c r="AH2973" s="123"/>
      <c r="AI2973" s="123"/>
      <c r="AJ2973" s="123"/>
      <c r="AK2973" s="123"/>
      <c r="AL2973" s="123"/>
      <c r="AM2973" s="123"/>
      <c r="AN2973" s="123"/>
      <c r="AO2973" s="123"/>
      <c r="AP2973" s="167"/>
    </row>
    <row r="2974" spans="16:42">
      <c r="P2974" s="123"/>
      <c r="Q2974" s="124"/>
      <c r="R2974" s="123"/>
      <c r="S2974" s="123"/>
      <c r="T2974" s="123"/>
      <c r="U2974" s="123"/>
      <c r="V2974" s="123"/>
      <c r="W2974" s="123"/>
      <c r="X2974" s="123"/>
      <c r="Y2974" s="125"/>
      <c r="Z2974" s="125"/>
      <c r="AA2974" s="123"/>
      <c r="AB2974" s="123"/>
      <c r="AC2974" s="123"/>
      <c r="AD2974" s="123"/>
      <c r="AE2974" s="123"/>
      <c r="AF2974" s="123"/>
      <c r="AG2974" s="123"/>
      <c r="AH2974" s="123"/>
      <c r="AI2974" s="123"/>
      <c r="AJ2974" s="123"/>
      <c r="AK2974" s="123"/>
      <c r="AL2974" s="123"/>
      <c r="AM2974" s="123"/>
      <c r="AN2974" s="123"/>
      <c r="AO2974" s="123"/>
      <c r="AP2974" s="167"/>
    </row>
    <row r="2975" spans="16:42">
      <c r="P2975" s="123"/>
      <c r="Q2975" s="124"/>
      <c r="R2975" s="123"/>
      <c r="S2975" s="123"/>
      <c r="T2975" s="123"/>
      <c r="U2975" s="123"/>
      <c r="V2975" s="123"/>
      <c r="W2975" s="123"/>
      <c r="X2975" s="123"/>
      <c r="Y2975" s="125"/>
      <c r="Z2975" s="125"/>
      <c r="AA2975" s="123"/>
      <c r="AB2975" s="123"/>
      <c r="AC2975" s="123"/>
      <c r="AD2975" s="123"/>
      <c r="AE2975" s="123"/>
      <c r="AF2975" s="123"/>
      <c r="AG2975" s="123"/>
      <c r="AH2975" s="123"/>
      <c r="AI2975" s="123"/>
      <c r="AJ2975" s="123"/>
      <c r="AK2975" s="123"/>
      <c r="AL2975" s="123"/>
      <c r="AM2975" s="123"/>
      <c r="AN2975" s="123"/>
      <c r="AO2975" s="123"/>
      <c r="AP2975" s="167"/>
    </row>
    <row r="2976" spans="16:42">
      <c r="P2976" s="123"/>
      <c r="Q2976" s="124"/>
      <c r="R2976" s="123"/>
      <c r="S2976" s="123"/>
      <c r="T2976" s="123"/>
      <c r="U2976" s="123"/>
      <c r="V2976" s="123"/>
      <c r="W2976" s="123"/>
      <c r="X2976" s="123"/>
      <c r="Y2976" s="125"/>
      <c r="Z2976" s="125"/>
      <c r="AA2976" s="123"/>
      <c r="AB2976" s="123"/>
      <c r="AC2976" s="123"/>
      <c r="AD2976" s="123"/>
      <c r="AE2976" s="123"/>
      <c r="AF2976" s="123"/>
      <c r="AG2976" s="123"/>
      <c r="AH2976" s="123"/>
      <c r="AI2976" s="123"/>
      <c r="AJ2976" s="123"/>
      <c r="AK2976" s="123"/>
      <c r="AL2976" s="123"/>
      <c r="AM2976" s="123"/>
      <c r="AN2976" s="123"/>
      <c r="AO2976" s="123"/>
      <c r="AP2976" s="167"/>
    </row>
    <row r="2977" spans="16:42">
      <c r="P2977" s="123"/>
      <c r="Q2977" s="124"/>
      <c r="R2977" s="123"/>
      <c r="S2977" s="123"/>
      <c r="T2977" s="123"/>
      <c r="U2977" s="123"/>
      <c r="V2977" s="123"/>
      <c r="W2977" s="123"/>
      <c r="X2977" s="123"/>
      <c r="Y2977" s="125"/>
      <c r="Z2977" s="125"/>
      <c r="AA2977" s="123"/>
      <c r="AB2977" s="123"/>
      <c r="AC2977" s="123"/>
      <c r="AD2977" s="123"/>
      <c r="AE2977" s="123"/>
      <c r="AF2977" s="123"/>
      <c r="AG2977" s="123"/>
      <c r="AH2977" s="123"/>
      <c r="AI2977" s="123"/>
      <c r="AJ2977" s="123"/>
      <c r="AK2977" s="123"/>
      <c r="AL2977" s="123"/>
      <c r="AM2977" s="123"/>
      <c r="AN2977" s="123"/>
      <c r="AO2977" s="123"/>
      <c r="AP2977" s="167"/>
    </row>
    <row r="2978" spans="16:42">
      <c r="P2978" s="123"/>
      <c r="Q2978" s="124"/>
      <c r="R2978" s="123"/>
      <c r="S2978" s="123"/>
      <c r="T2978" s="123"/>
      <c r="U2978" s="123"/>
      <c r="V2978" s="123"/>
      <c r="W2978" s="123"/>
      <c r="X2978" s="123"/>
      <c r="Y2978" s="125"/>
      <c r="Z2978" s="125"/>
      <c r="AA2978" s="123"/>
      <c r="AB2978" s="123"/>
      <c r="AC2978" s="123"/>
      <c r="AD2978" s="123"/>
      <c r="AE2978" s="123"/>
      <c r="AF2978" s="123"/>
      <c r="AG2978" s="123"/>
      <c r="AH2978" s="123"/>
      <c r="AI2978" s="123"/>
      <c r="AJ2978" s="123"/>
      <c r="AK2978" s="123"/>
      <c r="AL2978" s="123"/>
      <c r="AM2978" s="123"/>
      <c r="AN2978" s="123"/>
      <c r="AO2978" s="123"/>
      <c r="AP2978" s="167"/>
    </row>
    <row r="2979" spans="16:42">
      <c r="P2979" s="123"/>
      <c r="Q2979" s="124"/>
      <c r="R2979" s="123"/>
      <c r="S2979" s="123"/>
      <c r="T2979" s="123"/>
      <c r="U2979" s="123"/>
      <c r="V2979" s="123"/>
      <c r="W2979" s="123"/>
      <c r="X2979" s="123"/>
      <c r="Y2979" s="125"/>
      <c r="Z2979" s="125"/>
      <c r="AA2979" s="123"/>
      <c r="AB2979" s="123"/>
      <c r="AC2979" s="123"/>
      <c r="AD2979" s="123"/>
      <c r="AE2979" s="123"/>
      <c r="AF2979" s="123"/>
      <c r="AG2979" s="123"/>
      <c r="AH2979" s="123"/>
      <c r="AI2979" s="123"/>
      <c r="AJ2979" s="123"/>
      <c r="AK2979" s="123"/>
      <c r="AL2979" s="123"/>
      <c r="AM2979" s="123"/>
      <c r="AN2979" s="123"/>
      <c r="AO2979" s="123"/>
      <c r="AP2979" s="167"/>
    </row>
    <row r="2980" spans="16:42">
      <c r="P2980" s="123"/>
      <c r="Q2980" s="124"/>
      <c r="R2980" s="123"/>
      <c r="S2980" s="123"/>
      <c r="T2980" s="123"/>
      <c r="U2980" s="123"/>
      <c r="V2980" s="123"/>
      <c r="W2980" s="123"/>
      <c r="X2980" s="123"/>
      <c r="Y2980" s="125"/>
      <c r="Z2980" s="125"/>
      <c r="AA2980" s="123"/>
      <c r="AB2980" s="123"/>
      <c r="AC2980" s="123"/>
      <c r="AD2980" s="123"/>
      <c r="AE2980" s="123"/>
      <c r="AF2980" s="123"/>
      <c r="AG2980" s="123"/>
      <c r="AH2980" s="123"/>
      <c r="AI2980" s="123"/>
      <c r="AJ2980" s="123"/>
      <c r="AK2980" s="123"/>
      <c r="AL2980" s="123"/>
      <c r="AM2980" s="123"/>
      <c r="AN2980" s="123"/>
      <c r="AO2980" s="123"/>
      <c r="AP2980" s="167"/>
    </row>
    <row r="2981" spans="16:42">
      <c r="P2981" s="123"/>
      <c r="Q2981" s="124"/>
      <c r="R2981" s="123"/>
      <c r="S2981" s="123"/>
      <c r="T2981" s="123"/>
      <c r="U2981" s="123"/>
      <c r="V2981" s="123"/>
      <c r="W2981" s="123"/>
      <c r="X2981" s="123"/>
      <c r="Y2981" s="125"/>
      <c r="Z2981" s="125"/>
      <c r="AA2981" s="123"/>
      <c r="AB2981" s="123"/>
      <c r="AC2981" s="123"/>
      <c r="AD2981" s="123"/>
      <c r="AE2981" s="123"/>
      <c r="AF2981" s="123"/>
      <c r="AG2981" s="123"/>
      <c r="AH2981" s="123"/>
      <c r="AI2981" s="123"/>
      <c r="AJ2981" s="123"/>
      <c r="AK2981" s="123"/>
      <c r="AL2981" s="123"/>
      <c r="AM2981" s="123"/>
      <c r="AN2981" s="123"/>
      <c r="AO2981" s="123"/>
      <c r="AP2981" s="167"/>
    </row>
    <row r="2982" spans="16:42">
      <c r="P2982" s="123"/>
      <c r="Q2982" s="124"/>
      <c r="R2982" s="123"/>
      <c r="S2982" s="123"/>
      <c r="T2982" s="123"/>
      <c r="U2982" s="123"/>
      <c r="V2982" s="123"/>
      <c r="W2982" s="123"/>
      <c r="X2982" s="123"/>
      <c r="Y2982" s="125"/>
      <c r="Z2982" s="125"/>
      <c r="AA2982" s="123"/>
      <c r="AB2982" s="123"/>
      <c r="AC2982" s="123"/>
      <c r="AD2982" s="123"/>
      <c r="AE2982" s="123"/>
      <c r="AF2982" s="123"/>
      <c r="AG2982" s="123"/>
      <c r="AH2982" s="123"/>
      <c r="AI2982" s="123"/>
      <c r="AJ2982" s="123"/>
      <c r="AK2982" s="123"/>
      <c r="AL2982" s="123"/>
      <c r="AM2982" s="123"/>
      <c r="AN2982" s="123"/>
      <c r="AO2982" s="123"/>
      <c r="AP2982" s="167"/>
    </row>
    <row r="2983" spans="16:42">
      <c r="P2983" s="123"/>
      <c r="Q2983" s="124"/>
      <c r="R2983" s="123"/>
      <c r="S2983" s="123"/>
      <c r="T2983" s="123"/>
      <c r="U2983" s="123"/>
      <c r="V2983" s="123"/>
      <c r="W2983" s="123"/>
      <c r="X2983" s="123"/>
      <c r="Y2983" s="125"/>
      <c r="Z2983" s="125"/>
      <c r="AA2983" s="123"/>
      <c r="AB2983" s="123"/>
      <c r="AC2983" s="123"/>
      <c r="AD2983" s="123"/>
      <c r="AE2983" s="123"/>
      <c r="AF2983" s="123"/>
      <c r="AG2983" s="123"/>
      <c r="AH2983" s="123"/>
      <c r="AI2983" s="123"/>
      <c r="AJ2983" s="123"/>
      <c r="AK2983" s="123"/>
      <c r="AL2983" s="123"/>
      <c r="AM2983" s="123"/>
      <c r="AN2983" s="123"/>
      <c r="AO2983" s="123"/>
      <c r="AP2983" s="167"/>
    </row>
    <row r="2984" spans="16:42">
      <c r="P2984" s="123"/>
      <c r="Q2984" s="124"/>
      <c r="R2984" s="123"/>
      <c r="S2984" s="123"/>
      <c r="T2984" s="123"/>
      <c r="U2984" s="123"/>
      <c r="V2984" s="123"/>
      <c r="W2984" s="123"/>
      <c r="X2984" s="123"/>
      <c r="Y2984" s="125"/>
      <c r="Z2984" s="125"/>
      <c r="AA2984" s="123"/>
      <c r="AB2984" s="123"/>
      <c r="AC2984" s="123"/>
      <c r="AD2984" s="123"/>
      <c r="AE2984" s="123"/>
      <c r="AF2984" s="123"/>
      <c r="AG2984" s="123"/>
      <c r="AH2984" s="123"/>
      <c r="AI2984" s="123"/>
      <c r="AJ2984" s="123"/>
      <c r="AK2984" s="123"/>
      <c r="AL2984" s="123"/>
      <c r="AM2984" s="123"/>
      <c r="AN2984" s="123"/>
      <c r="AO2984" s="123"/>
      <c r="AP2984" s="167"/>
    </row>
    <row r="2985" spans="16:42">
      <c r="P2985" s="123"/>
      <c r="Q2985" s="124"/>
      <c r="R2985" s="123"/>
      <c r="S2985" s="123"/>
      <c r="T2985" s="123"/>
      <c r="U2985" s="123"/>
      <c r="V2985" s="123"/>
      <c r="W2985" s="123"/>
      <c r="X2985" s="123"/>
      <c r="Y2985" s="125"/>
      <c r="Z2985" s="125"/>
      <c r="AA2985" s="123"/>
      <c r="AB2985" s="123"/>
      <c r="AC2985" s="123"/>
      <c r="AD2985" s="123"/>
      <c r="AE2985" s="123"/>
      <c r="AF2985" s="123"/>
      <c r="AG2985" s="123"/>
      <c r="AH2985" s="123"/>
      <c r="AI2985" s="123"/>
      <c r="AJ2985" s="123"/>
      <c r="AK2985" s="123"/>
      <c r="AL2985" s="123"/>
      <c r="AM2985" s="123"/>
      <c r="AN2985" s="123"/>
      <c r="AO2985" s="123"/>
      <c r="AP2985" s="167"/>
    </row>
    <row r="2986" spans="16:42">
      <c r="P2986" s="123"/>
      <c r="Q2986" s="124"/>
      <c r="R2986" s="123"/>
      <c r="S2986" s="123"/>
      <c r="T2986" s="123"/>
      <c r="U2986" s="123"/>
      <c r="V2986" s="123"/>
      <c r="W2986" s="123"/>
      <c r="X2986" s="123"/>
      <c r="Y2986" s="125"/>
      <c r="Z2986" s="125"/>
      <c r="AA2986" s="123"/>
      <c r="AB2986" s="123"/>
      <c r="AC2986" s="123"/>
      <c r="AD2986" s="123"/>
      <c r="AE2986" s="123"/>
      <c r="AF2986" s="123"/>
      <c r="AG2986" s="123"/>
      <c r="AH2986" s="123"/>
      <c r="AI2986" s="123"/>
      <c r="AJ2986" s="123"/>
      <c r="AK2986" s="123"/>
      <c r="AL2986" s="123"/>
      <c r="AM2986" s="123"/>
      <c r="AN2986" s="123"/>
      <c r="AO2986" s="123"/>
      <c r="AP2986" s="167"/>
    </row>
    <row r="2987" spans="16:42">
      <c r="P2987" s="123"/>
      <c r="Q2987" s="124"/>
      <c r="R2987" s="123"/>
      <c r="S2987" s="123"/>
      <c r="T2987" s="123"/>
      <c r="U2987" s="123"/>
      <c r="V2987" s="123"/>
      <c r="W2987" s="123"/>
      <c r="X2987" s="123"/>
      <c r="Y2987" s="125"/>
      <c r="Z2987" s="125"/>
      <c r="AA2987" s="123"/>
      <c r="AB2987" s="123"/>
      <c r="AC2987" s="123"/>
      <c r="AD2987" s="123"/>
      <c r="AE2987" s="123"/>
      <c r="AF2987" s="123"/>
      <c r="AG2987" s="123"/>
      <c r="AH2987" s="123"/>
      <c r="AI2987" s="123"/>
      <c r="AJ2987" s="123"/>
      <c r="AK2987" s="123"/>
      <c r="AL2987" s="123"/>
      <c r="AM2987" s="123"/>
      <c r="AN2987" s="123"/>
      <c r="AO2987" s="123"/>
      <c r="AP2987" s="167"/>
    </row>
    <row r="2988" spans="16:42">
      <c r="P2988" s="123"/>
      <c r="Q2988" s="124"/>
      <c r="R2988" s="123"/>
      <c r="S2988" s="123"/>
      <c r="T2988" s="123"/>
      <c r="U2988" s="123"/>
      <c r="V2988" s="123"/>
      <c r="W2988" s="123"/>
      <c r="X2988" s="123"/>
      <c r="Y2988" s="125"/>
      <c r="Z2988" s="125"/>
      <c r="AA2988" s="123"/>
      <c r="AB2988" s="123"/>
      <c r="AC2988" s="123"/>
      <c r="AD2988" s="123"/>
      <c r="AE2988" s="123"/>
      <c r="AF2988" s="123"/>
      <c r="AG2988" s="123"/>
      <c r="AH2988" s="123"/>
      <c r="AI2988" s="123"/>
      <c r="AJ2988" s="123"/>
      <c r="AK2988" s="123"/>
      <c r="AL2988" s="123"/>
      <c r="AM2988" s="123"/>
      <c r="AN2988" s="123"/>
      <c r="AO2988" s="123"/>
      <c r="AP2988" s="167"/>
    </row>
    <row r="2989" spans="16:42">
      <c r="P2989" s="123"/>
      <c r="Q2989" s="124"/>
      <c r="R2989" s="123"/>
      <c r="S2989" s="123"/>
      <c r="T2989" s="123"/>
      <c r="U2989" s="123"/>
      <c r="V2989" s="123"/>
      <c r="W2989" s="123"/>
      <c r="X2989" s="123"/>
      <c r="Y2989" s="125"/>
      <c r="Z2989" s="125"/>
      <c r="AA2989" s="123"/>
      <c r="AB2989" s="123"/>
      <c r="AC2989" s="123"/>
      <c r="AD2989" s="123"/>
      <c r="AE2989" s="123"/>
      <c r="AF2989" s="123"/>
      <c r="AG2989" s="123"/>
      <c r="AH2989" s="123"/>
      <c r="AI2989" s="123"/>
      <c r="AJ2989" s="123"/>
      <c r="AK2989" s="123"/>
      <c r="AL2989" s="123"/>
      <c r="AM2989" s="123"/>
      <c r="AN2989" s="123"/>
      <c r="AO2989" s="123"/>
      <c r="AP2989" s="167"/>
    </row>
    <row r="2990" spans="16:42">
      <c r="P2990" s="123"/>
      <c r="Q2990" s="124"/>
      <c r="R2990" s="123"/>
      <c r="S2990" s="123"/>
      <c r="T2990" s="123"/>
      <c r="U2990" s="123"/>
      <c r="V2990" s="123"/>
      <c r="W2990" s="123"/>
      <c r="X2990" s="123"/>
      <c r="Y2990" s="125"/>
      <c r="Z2990" s="125"/>
      <c r="AA2990" s="123"/>
      <c r="AB2990" s="123"/>
      <c r="AC2990" s="123"/>
      <c r="AD2990" s="123"/>
      <c r="AE2990" s="123"/>
      <c r="AF2990" s="123"/>
      <c r="AG2990" s="123"/>
      <c r="AH2990" s="123"/>
      <c r="AI2990" s="123"/>
      <c r="AJ2990" s="123"/>
      <c r="AK2990" s="123"/>
      <c r="AL2990" s="123"/>
      <c r="AM2990" s="123"/>
      <c r="AN2990" s="123"/>
      <c r="AO2990" s="123"/>
      <c r="AP2990" s="167"/>
    </row>
    <row r="2991" spans="16:42">
      <c r="P2991" s="123"/>
      <c r="Q2991" s="124"/>
      <c r="R2991" s="123"/>
      <c r="S2991" s="123"/>
      <c r="T2991" s="123"/>
      <c r="U2991" s="123"/>
      <c r="V2991" s="123"/>
      <c r="W2991" s="123"/>
      <c r="X2991" s="123"/>
      <c r="Y2991" s="125"/>
      <c r="Z2991" s="125"/>
      <c r="AA2991" s="123"/>
      <c r="AB2991" s="123"/>
      <c r="AC2991" s="123"/>
      <c r="AD2991" s="123"/>
      <c r="AE2991" s="123"/>
      <c r="AF2991" s="123"/>
      <c r="AG2991" s="123"/>
      <c r="AH2991" s="123"/>
      <c r="AI2991" s="123"/>
      <c r="AJ2991" s="123"/>
      <c r="AK2991" s="123"/>
      <c r="AL2991" s="123"/>
      <c r="AM2991" s="123"/>
      <c r="AN2991" s="123"/>
      <c r="AO2991" s="123"/>
      <c r="AP2991" s="167"/>
    </row>
    <row r="2992" spans="16:42">
      <c r="P2992" s="123"/>
      <c r="Q2992" s="124"/>
      <c r="R2992" s="123"/>
      <c r="S2992" s="123"/>
      <c r="T2992" s="123"/>
      <c r="U2992" s="123"/>
      <c r="V2992" s="123"/>
      <c r="W2992" s="123"/>
      <c r="X2992" s="123"/>
      <c r="Y2992" s="125"/>
      <c r="Z2992" s="125"/>
      <c r="AA2992" s="123"/>
      <c r="AB2992" s="123"/>
      <c r="AC2992" s="123"/>
      <c r="AD2992" s="123"/>
      <c r="AE2992" s="123"/>
      <c r="AF2992" s="123"/>
      <c r="AG2992" s="123"/>
      <c r="AH2992" s="123"/>
      <c r="AI2992" s="123"/>
      <c r="AJ2992" s="123"/>
      <c r="AK2992" s="123"/>
      <c r="AL2992" s="123"/>
      <c r="AM2992" s="123"/>
      <c r="AN2992" s="123"/>
      <c r="AO2992" s="123"/>
      <c r="AP2992" s="167"/>
    </row>
    <row r="2993" spans="16:42">
      <c r="P2993" s="123"/>
      <c r="Q2993" s="124"/>
      <c r="R2993" s="123"/>
      <c r="S2993" s="123"/>
      <c r="T2993" s="123"/>
      <c r="U2993" s="123"/>
      <c r="V2993" s="123"/>
      <c r="W2993" s="123"/>
      <c r="X2993" s="123"/>
      <c r="Y2993" s="125"/>
      <c r="Z2993" s="125"/>
      <c r="AA2993" s="123"/>
      <c r="AB2993" s="123"/>
      <c r="AC2993" s="123"/>
      <c r="AD2993" s="123"/>
      <c r="AE2993" s="123"/>
      <c r="AF2993" s="123"/>
      <c r="AG2993" s="123"/>
      <c r="AH2993" s="123"/>
      <c r="AI2993" s="123"/>
      <c r="AJ2993" s="123"/>
      <c r="AK2993" s="123"/>
      <c r="AL2993" s="123"/>
      <c r="AM2993" s="123"/>
      <c r="AN2993" s="123"/>
      <c r="AO2993" s="123"/>
      <c r="AP2993" s="167"/>
    </row>
    <row r="2994" spans="16:42">
      <c r="P2994" s="123"/>
      <c r="Q2994" s="124"/>
      <c r="R2994" s="123"/>
      <c r="S2994" s="123"/>
      <c r="T2994" s="123"/>
      <c r="U2994" s="123"/>
      <c r="V2994" s="123"/>
      <c r="W2994" s="123"/>
      <c r="X2994" s="123"/>
      <c r="Y2994" s="125"/>
      <c r="Z2994" s="125"/>
      <c r="AA2994" s="123"/>
      <c r="AB2994" s="123"/>
      <c r="AC2994" s="123"/>
      <c r="AD2994" s="123"/>
      <c r="AE2994" s="123"/>
      <c r="AF2994" s="123"/>
      <c r="AG2994" s="123"/>
      <c r="AH2994" s="123"/>
      <c r="AI2994" s="123"/>
      <c r="AJ2994" s="123"/>
      <c r="AK2994" s="123"/>
      <c r="AL2994" s="123"/>
      <c r="AM2994" s="123"/>
      <c r="AN2994" s="123"/>
      <c r="AO2994" s="123"/>
      <c r="AP2994" s="167"/>
    </row>
    <row r="2995" spans="16:42">
      <c r="P2995" s="123"/>
      <c r="Q2995" s="124"/>
      <c r="R2995" s="123"/>
      <c r="S2995" s="123"/>
      <c r="T2995" s="123"/>
      <c r="U2995" s="123"/>
      <c r="V2995" s="123"/>
      <c r="W2995" s="123"/>
      <c r="X2995" s="123"/>
      <c r="Y2995" s="125"/>
      <c r="Z2995" s="125"/>
      <c r="AA2995" s="123"/>
      <c r="AB2995" s="123"/>
      <c r="AC2995" s="123"/>
      <c r="AD2995" s="123"/>
      <c r="AE2995" s="123"/>
      <c r="AF2995" s="123"/>
      <c r="AG2995" s="123"/>
      <c r="AH2995" s="123"/>
      <c r="AI2995" s="123"/>
      <c r="AJ2995" s="123"/>
      <c r="AK2995" s="123"/>
      <c r="AL2995" s="123"/>
      <c r="AM2995" s="123"/>
      <c r="AN2995" s="123"/>
      <c r="AO2995" s="123"/>
      <c r="AP2995" s="167"/>
    </row>
    <row r="2996" spans="16:42">
      <c r="P2996" s="123"/>
      <c r="Q2996" s="124"/>
      <c r="R2996" s="123"/>
      <c r="S2996" s="123"/>
      <c r="T2996" s="123"/>
      <c r="U2996" s="123"/>
      <c r="V2996" s="123"/>
      <c r="W2996" s="123"/>
      <c r="X2996" s="123"/>
      <c r="Y2996" s="125"/>
      <c r="Z2996" s="125"/>
      <c r="AA2996" s="123"/>
      <c r="AB2996" s="123"/>
      <c r="AC2996" s="123"/>
      <c r="AD2996" s="123"/>
      <c r="AE2996" s="123"/>
      <c r="AF2996" s="123"/>
      <c r="AG2996" s="123"/>
      <c r="AH2996" s="123"/>
      <c r="AI2996" s="123"/>
      <c r="AJ2996" s="123"/>
      <c r="AK2996" s="123"/>
      <c r="AL2996" s="123"/>
      <c r="AM2996" s="123"/>
      <c r="AN2996" s="123"/>
      <c r="AO2996" s="123"/>
      <c r="AP2996" s="167"/>
    </row>
    <row r="2997" spans="16:42">
      <c r="P2997" s="123"/>
      <c r="Q2997" s="124"/>
      <c r="R2997" s="123"/>
      <c r="S2997" s="123"/>
      <c r="T2997" s="123"/>
      <c r="U2997" s="123"/>
      <c r="V2997" s="123"/>
      <c r="W2997" s="123"/>
      <c r="X2997" s="123"/>
      <c r="Y2997" s="125"/>
      <c r="Z2997" s="125"/>
      <c r="AA2997" s="123"/>
      <c r="AB2997" s="123"/>
      <c r="AC2997" s="123"/>
      <c r="AD2997" s="123"/>
      <c r="AE2997" s="123"/>
      <c r="AF2997" s="123"/>
      <c r="AG2997" s="123"/>
      <c r="AH2997" s="123"/>
      <c r="AI2997" s="123"/>
      <c r="AJ2997" s="123"/>
      <c r="AK2997" s="123"/>
      <c r="AL2997" s="123"/>
      <c r="AM2997" s="123"/>
      <c r="AN2997" s="123"/>
      <c r="AO2997" s="123"/>
      <c r="AP2997" s="167"/>
    </row>
    <row r="2998" spans="16:42">
      <c r="P2998" s="123"/>
      <c r="Q2998" s="124"/>
      <c r="R2998" s="123"/>
      <c r="S2998" s="123"/>
      <c r="T2998" s="123"/>
      <c r="U2998" s="123"/>
      <c r="V2998" s="123"/>
      <c r="W2998" s="123"/>
      <c r="X2998" s="123"/>
      <c r="Y2998" s="125"/>
      <c r="Z2998" s="125"/>
      <c r="AA2998" s="123"/>
      <c r="AB2998" s="123"/>
      <c r="AC2998" s="123"/>
      <c r="AD2998" s="123"/>
      <c r="AE2998" s="123"/>
      <c r="AF2998" s="123"/>
      <c r="AG2998" s="123"/>
      <c r="AH2998" s="123"/>
      <c r="AI2998" s="123"/>
      <c r="AJ2998" s="123"/>
      <c r="AK2998" s="123"/>
      <c r="AL2998" s="123"/>
      <c r="AM2998" s="123"/>
      <c r="AN2998" s="123"/>
      <c r="AO2998" s="123"/>
      <c r="AP2998" s="167"/>
    </row>
    <row r="2999" spans="16:42">
      <c r="P2999" s="123"/>
      <c r="Q2999" s="124"/>
      <c r="R2999" s="123"/>
      <c r="S2999" s="123"/>
      <c r="T2999" s="123"/>
      <c r="U2999" s="123"/>
      <c r="V2999" s="123"/>
      <c r="W2999" s="123"/>
      <c r="X2999" s="123"/>
      <c r="Y2999" s="125"/>
      <c r="Z2999" s="125"/>
      <c r="AA2999" s="123"/>
      <c r="AB2999" s="123"/>
      <c r="AC2999" s="123"/>
      <c r="AD2999" s="123"/>
      <c r="AE2999" s="123"/>
      <c r="AF2999" s="123"/>
      <c r="AG2999" s="123"/>
      <c r="AH2999" s="123"/>
      <c r="AI2999" s="123"/>
      <c r="AJ2999" s="123"/>
      <c r="AK2999" s="123"/>
      <c r="AL2999" s="123"/>
      <c r="AM2999" s="123"/>
      <c r="AN2999" s="123"/>
      <c r="AO2999" s="123"/>
      <c r="AP2999" s="167"/>
    </row>
    <row r="3000" spans="16:42">
      <c r="P3000" s="123"/>
      <c r="Q3000" s="124"/>
      <c r="R3000" s="123"/>
      <c r="S3000" s="123"/>
      <c r="T3000" s="123"/>
      <c r="U3000" s="123"/>
      <c r="V3000" s="123"/>
      <c r="W3000" s="123"/>
      <c r="X3000" s="123"/>
      <c r="Y3000" s="125"/>
      <c r="Z3000" s="125"/>
      <c r="AA3000" s="123"/>
      <c r="AB3000" s="123"/>
      <c r="AC3000" s="123"/>
      <c r="AD3000" s="123"/>
      <c r="AE3000" s="123"/>
      <c r="AF3000" s="123"/>
      <c r="AG3000" s="123"/>
      <c r="AH3000" s="123"/>
      <c r="AI3000" s="123"/>
      <c r="AJ3000" s="123"/>
      <c r="AK3000" s="123"/>
      <c r="AL3000" s="123"/>
      <c r="AM3000" s="123"/>
      <c r="AN3000" s="123"/>
      <c r="AO3000" s="123"/>
      <c r="AP3000" s="167"/>
    </row>
    <row r="3001" spans="16:42">
      <c r="P3001" s="123"/>
      <c r="Q3001" s="124"/>
      <c r="R3001" s="123"/>
      <c r="S3001" s="123"/>
      <c r="T3001" s="123"/>
      <c r="U3001" s="123"/>
      <c r="V3001" s="123"/>
      <c r="W3001" s="123"/>
      <c r="X3001" s="123"/>
      <c r="Y3001" s="125"/>
      <c r="Z3001" s="125"/>
      <c r="AA3001" s="123"/>
      <c r="AB3001" s="123"/>
      <c r="AC3001" s="123"/>
      <c r="AD3001" s="123"/>
      <c r="AE3001" s="123"/>
      <c r="AF3001" s="123"/>
      <c r="AG3001" s="123"/>
      <c r="AH3001" s="123"/>
      <c r="AI3001" s="123"/>
      <c r="AJ3001" s="123"/>
      <c r="AK3001" s="123"/>
      <c r="AL3001" s="123"/>
      <c r="AM3001" s="123"/>
      <c r="AN3001" s="123"/>
      <c r="AO3001" s="123"/>
      <c r="AP3001" s="167"/>
    </row>
    <row r="3002" spans="16:42">
      <c r="P3002" s="123"/>
      <c r="Q3002" s="124"/>
      <c r="R3002" s="123"/>
      <c r="S3002" s="123"/>
      <c r="T3002" s="123"/>
      <c r="U3002" s="123"/>
      <c r="V3002" s="123"/>
      <c r="W3002" s="123"/>
      <c r="X3002" s="123"/>
      <c r="Y3002" s="125"/>
      <c r="Z3002" s="125"/>
      <c r="AA3002" s="123"/>
      <c r="AB3002" s="123"/>
      <c r="AC3002" s="123"/>
      <c r="AD3002" s="123"/>
      <c r="AE3002" s="123"/>
      <c r="AF3002" s="123"/>
      <c r="AG3002" s="123"/>
      <c r="AH3002" s="123"/>
      <c r="AI3002" s="123"/>
      <c r="AJ3002" s="123"/>
      <c r="AK3002" s="123"/>
      <c r="AL3002" s="123"/>
      <c r="AM3002" s="123"/>
      <c r="AN3002" s="123"/>
      <c r="AO3002" s="123"/>
      <c r="AP3002" s="167"/>
    </row>
    <row r="3003" spans="16:42">
      <c r="P3003" s="123"/>
      <c r="Q3003" s="124"/>
      <c r="R3003" s="123"/>
      <c r="S3003" s="123"/>
      <c r="T3003" s="123"/>
      <c r="U3003" s="123"/>
      <c r="V3003" s="123"/>
      <c r="W3003" s="123"/>
      <c r="X3003" s="123"/>
      <c r="Y3003" s="125"/>
      <c r="Z3003" s="125"/>
      <c r="AA3003" s="123"/>
      <c r="AB3003" s="123"/>
      <c r="AC3003" s="123"/>
      <c r="AD3003" s="123"/>
      <c r="AE3003" s="123"/>
      <c r="AF3003" s="123"/>
      <c r="AG3003" s="123"/>
      <c r="AH3003" s="123"/>
      <c r="AI3003" s="123"/>
      <c r="AJ3003" s="123"/>
      <c r="AK3003" s="123"/>
      <c r="AL3003" s="123"/>
      <c r="AM3003" s="123"/>
      <c r="AN3003" s="123"/>
      <c r="AO3003" s="123"/>
      <c r="AP3003" s="167"/>
    </row>
    <row r="3004" spans="16:42">
      <c r="P3004" s="123"/>
      <c r="Q3004" s="124"/>
      <c r="R3004" s="123"/>
      <c r="S3004" s="123"/>
      <c r="T3004" s="123"/>
      <c r="U3004" s="123"/>
      <c r="V3004" s="123"/>
      <c r="W3004" s="123"/>
      <c r="X3004" s="123"/>
      <c r="Y3004" s="125"/>
      <c r="Z3004" s="125"/>
      <c r="AA3004" s="123"/>
      <c r="AB3004" s="123"/>
      <c r="AC3004" s="123"/>
      <c r="AD3004" s="123"/>
      <c r="AE3004" s="123"/>
      <c r="AF3004" s="123"/>
      <c r="AG3004" s="123"/>
      <c r="AH3004" s="123"/>
      <c r="AI3004" s="123"/>
      <c r="AJ3004" s="123"/>
      <c r="AK3004" s="123"/>
      <c r="AL3004" s="123"/>
      <c r="AM3004" s="123"/>
      <c r="AN3004" s="123"/>
      <c r="AO3004" s="123"/>
      <c r="AP3004" s="167"/>
    </row>
    <row r="3005" spans="16:42">
      <c r="P3005" s="123"/>
      <c r="Q3005" s="124"/>
      <c r="R3005" s="123"/>
      <c r="S3005" s="123"/>
      <c r="T3005" s="123"/>
      <c r="U3005" s="123"/>
      <c r="V3005" s="123"/>
      <c r="W3005" s="123"/>
      <c r="X3005" s="123"/>
      <c r="Y3005" s="125"/>
      <c r="Z3005" s="125"/>
      <c r="AA3005" s="123"/>
      <c r="AB3005" s="123"/>
      <c r="AC3005" s="123"/>
      <c r="AD3005" s="123"/>
      <c r="AE3005" s="123"/>
      <c r="AF3005" s="123"/>
      <c r="AG3005" s="123"/>
      <c r="AH3005" s="123"/>
      <c r="AI3005" s="123"/>
      <c r="AJ3005" s="123"/>
      <c r="AK3005" s="123"/>
      <c r="AL3005" s="123"/>
      <c r="AM3005" s="123"/>
      <c r="AN3005" s="123"/>
      <c r="AO3005" s="123"/>
      <c r="AP3005" s="167"/>
    </row>
    <row r="3006" spans="16:42">
      <c r="P3006" s="123"/>
      <c r="Q3006" s="124"/>
      <c r="R3006" s="123"/>
      <c r="S3006" s="123"/>
      <c r="T3006" s="123"/>
      <c r="U3006" s="123"/>
      <c r="V3006" s="123"/>
      <c r="W3006" s="123"/>
      <c r="X3006" s="123"/>
      <c r="Y3006" s="125"/>
      <c r="Z3006" s="125"/>
      <c r="AA3006" s="123"/>
      <c r="AB3006" s="123"/>
      <c r="AC3006" s="123"/>
      <c r="AD3006" s="123"/>
      <c r="AE3006" s="123"/>
      <c r="AF3006" s="123"/>
      <c r="AG3006" s="123"/>
      <c r="AH3006" s="123"/>
      <c r="AI3006" s="123"/>
      <c r="AJ3006" s="123"/>
      <c r="AK3006" s="123"/>
      <c r="AL3006" s="123"/>
      <c r="AM3006" s="123"/>
      <c r="AN3006" s="123"/>
      <c r="AO3006" s="123"/>
      <c r="AP3006" s="167"/>
    </row>
    <row r="3007" spans="16:42">
      <c r="P3007" s="123"/>
      <c r="Q3007" s="124"/>
      <c r="R3007" s="123"/>
      <c r="S3007" s="123"/>
      <c r="T3007" s="123"/>
      <c r="U3007" s="123"/>
      <c r="V3007" s="123"/>
      <c r="W3007" s="123"/>
      <c r="X3007" s="123"/>
      <c r="Y3007" s="125"/>
      <c r="Z3007" s="125"/>
      <c r="AA3007" s="123"/>
      <c r="AB3007" s="123"/>
      <c r="AC3007" s="123"/>
      <c r="AD3007" s="123"/>
      <c r="AE3007" s="123"/>
      <c r="AF3007" s="123"/>
      <c r="AG3007" s="123"/>
      <c r="AH3007" s="123"/>
      <c r="AI3007" s="123"/>
      <c r="AJ3007" s="123"/>
      <c r="AK3007" s="123"/>
      <c r="AL3007" s="123"/>
      <c r="AM3007" s="123"/>
      <c r="AN3007" s="123"/>
      <c r="AO3007" s="123"/>
      <c r="AP3007" s="167"/>
    </row>
    <row r="3008" spans="16:42">
      <c r="P3008" s="123"/>
      <c r="Q3008" s="124"/>
      <c r="R3008" s="123"/>
      <c r="S3008" s="123"/>
      <c r="T3008" s="123"/>
      <c r="U3008" s="123"/>
      <c r="V3008" s="123"/>
      <c r="W3008" s="123"/>
      <c r="X3008" s="123"/>
      <c r="Y3008" s="125"/>
      <c r="Z3008" s="125"/>
      <c r="AA3008" s="123"/>
      <c r="AB3008" s="123"/>
      <c r="AC3008" s="123"/>
      <c r="AD3008" s="123"/>
      <c r="AE3008" s="123"/>
      <c r="AF3008" s="123"/>
      <c r="AG3008" s="123"/>
      <c r="AH3008" s="123"/>
      <c r="AI3008" s="123"/>
      <c r="AJ3008" s="123"/>
      <c r="AK3008" s="123"/>
      <c r="AL3008" s="123"/>
      <c r="AM3008" s="123"/>
      <c r="AN3008" s="123"/>
      <c r="AO3008" s="123"/>
      <c r="AP3008" s="167"/>
    </row>
    <row r="3009" spans="16:42">
      <c r="P3009" s="123"/>
      <c r="Q3009" s="124"/>
      <c r="R3009" s="123"/>
      <c r="S3009" s="123"/>
      <c r="T3009" s="123"/>
      <c r="U3009" s="123"/>
      <c r="V3009" s="123"/>
      <c r="W3009" s="123"/>
      <c r="X3009" s="123"/>
      <c r="Y3009" s="125"/>
      <c r="Z3009" s="125"/>
      <c r="AA3009" s="123"/>
      <c r="AB3009" s="123"/>
      <c r="AC3009" s="123"/>
      <c r="AD3009" s="123"/>
      <c r="AE3009" s="123"/>
      <c r="AF3009" s="123"/>
      <c r="AG3009" s="123"/>
      <c r="AH3009" s="123"/>
      <c r="AI3009" s="123"/>
      <c r="AJ3009" s="123"/>
      <c r="AK3009" s="123"/>
      <c r="AL3009" s="123"/>
      <c r="AM3009" s="123"/>
      <c r="AN3009" s="123"/>
      <c r="AO3009" s="123"/>
      <c r="AP3009" s="167"/>
    </row>
    <row r="3010" spans="16:42">
      <c r="P3010" s="123"/>
      <c r="Q3010" s="124"/>
      <c r="R3010" s="123"/>
      <c r="S3010" s="123"/>
      <c r="T3010" s="123"/>
      <c r="U3010" s="123"/>
      <c r="V3010" s="123"/>
      <c r="W3010" s="123"/>
      <c r="X3010" s="123"/>
      <c r="Y3010" s="125"/>
      <c r="Z3010" s="125"/>
      <c r="AA3010" s="123"/>
      <c r="AB3010" s="123"/>
      <c r="AC3010" s="123"/>
      <c r="AD3010" s="123"/>
      <c r="AE3010" s="123"/>
      <c r="AF3010" s="123"/>
      <c r="AG3010" s="123"/>
      <c r="AH3010" s="123"/>
      <c r="AI3010" s="123"/>
      <c r="AJ3010" s="123"/>
      <c r="AK3010" s="123"/>
      <c r="AL3010" s="123"/>
      <c r="AM3010" s="123"/>
      <c r="AN3010" s="123"/>
      <c r="AO3010" s="123"/>
      <c r="AP3010" s="167"/>
    </row>
    <row r="3011" spans="16:42">
      <c r="P3011" s="123"/>
      <c r="Q3011" s="124"/>
      <c r="R3011" s="123"/>
      <c r="S3011" s="123"/>
      <c r="T3011" s="123"/>
      <c r="U3011" s="123"/>
      <c r="V3011" s="123"/>
      <c r="W3011" s="123"/>
      <c r="X3011" s="123"/>
      <c r="Y3011" s="125"/>
      <c r="Z3011" s="125"/>
      <c r="AA3011" s="123"/>
      <c r="AB3011" s="123"/>
      <c r="AC3011" s="123"/>
      <c r="AD3011" s="123"/>
      <c r="AE3011" s="123"/>
      <c r="AF3011" s="123"/>
      <c r="AG3011" s="123"/>
      <c r="AH3011" s="123"/>
      <c r="AI3011" s="123"/>
      <c r="AJ3011" s="123"/>
      <c r="AK3011" s="123"/>
      <c r="AL3011" s="123"/>
      <c r="AM3011" s="123"/>
      <c r="AN3011" s="123"/>
      <c r="AO3011" s="123"/>
      <c r="AP3011" s="167"/>
    </row>
    <row r="3012" spans="16:42">
      <c r="P3012" s="123"/>
      <c r="Q3012" s="124"/>
      <c r="R3012" s="123"/>
      <c r="S3012" s="123"/>
      <c r="T3012" s="123"/>
      <c r="U3012" s="123"/>
      <c r="V3012" s="123"/>
      <c r="W3012" s="123"/>
      <c r="X3012" s="123"/>
      <c r="Y3012" s="125"/>
      <c r="Z3012" s="125"/>
      <c r="AA3012" s="123"/>
      <c r="AB3012" s="123"/>
      <c r="AC3012" s="123"/>
      <c r="AD3012" s="123"/>
      <c r="AE3012" s="123"/>
      <c r="AF3012" s="123"/>
      <c r="AG3012" s="123"/>
      <c r="AH3012" s="123"/>
      <c r="AI3012" s="123"/>
      <c r="AJ3012" s="123"/>
      <c r="AK3012" s="123"/>
      <c r="AL3012" s="123"/>
      <c r="AM3012" s="123"/>
      <c r="AN3012" s="123"/>
      <c r="AO3012" s="123"/>
      <c r="AP3012" s="167"/>
    </row>
    <row r="3013" spans="16:42">
      <c r="P3013" s="123"/>
      <c r="Q3013" s="124"/>
      <c r="R3013" s="123"/>
      <c r="S3013" s="123"/>
      <c r="T3013" s="123"/>
      <c r="U3013" s="123"/>
      <c r="V3013" s="123"/>
      <c r="W3013" s="123"/>
      <c r="X3013" s="123"/>
      <c r="Y3013" s="125"/>
      <c r="Z3013" s="125"/>
      <c r="AA3013" s="123"/>
      <c r="AB3013" s="123"/>
      <c r="AC3013" s="123"/>
      <c r="AD3013" s="123"/>
      <c r="AE3013" s="123"/>
      <c r="AF3013" s="123"/>
      <c r="AG3013" s="123"/>
      <c r="AH3013" s="123"/>
      <c r="AI3013" s="123"/>
      <c r="AJ3013" s="123"/>
      <c r="AK3013" s="123"/>
      <c r="AL3013" s="123"/>
      <c r="AM3013" s="123"/>
      <c r="AN3013" s="123"/>
      <c r="AO3013" s="123"/>
      <c r="AP3013" s="167"/>
    </row>
    <row r="3014" spans="16:42">
      <c r="P3014" s="123"/>
      <c r="Q3014" s="124"/>
      <c r="R3014" s="123"/>
      <c r="S3014" s="123"/>
      <c r="T3014" s="123"/>
      <c r="U3014" s="123"/>
      <c r="V3014" s="123"/>
      <c r="W3014" s="123"/>
      <c r="X3014" s="123"/>
      <c r="Y3014" s="125"/>
      <c r="Z3014" s="125"/>
      <c r="AA3014" s="123"/>
      <c r="AB3014" s="123"/>
      <c r="AC3014" s="123"/>
      <c r="AD3014" s="123"/>
      <c r="AE3014" s="123"/>
      <c r="AF3014" s="123"/>
      <c r="AG3014" s="123"/>
      <c r="AH3014" s="123"/>
      <c r="AI3014" s="123"/>
      <c r="AJ3014" s="123"/>
      <c r="AK3014" s="123"/>
      <c r="AL3014" s="123"/>
      <c r="AM3014" s="123"/>
      <c r="AN3014" s="123"/>
      <c r="AO3014" s="123"/>
      <c r="AP3014" s="167"/>
    </row>
    <row r="3015" spans="16:42">
      <c r="P3015" s="123"/>
      <c r="Q3015" s="124"/>
      <c r="R3015" s="123"/>
      <c r="S3015" s="123"/>
      <c r="T3015" s="123"/>
      <c r="U3015" s="123"/>
      <c r="V3015" s="123"/>
      <c r="W3015" s="123"/>
      <c r="X3015" s="123"/>
      <c r="Y3015" s="125"/>
      <c r="Z3015" s="125"/>
      <c r="AA3015" s="123"/>
      <c r="AB3015" s="123"/>
      <c r="AC3015" s="123"/>
      <c r="AD3015" s="123"/>
      <c r="AE3015" s="123"/>
      <c r="AF3015" s="123"/>
      <c r="AG3015" s="123"/>
      <c r="AH3015" s="123"/>
      <c r="AI3015" s="123"/>
      <c r="AJ3015" s="123"/>
      <c r="AK3015" s="123"/>
      <c r="AL3015" s="123"/>
      <c r="AM3015" s="123"/>
      <c r="AN3015" s="123"/>
      <c r="AO3015" s="123"/>
      <c r="AP3015" s="167"/>
    </row>
    <row r="3016" spans="16:42">
      <c r="P3016" s="123"/>
      <c r="Q3016" s="124"/>
      <c r="R3016" s="123"/>
      <c r="S3016" s="123"/>
      <c r="T3016" s="123"/>
      <c r="U3016" s="123"/>
      <c r="V3016" s="123"/>
      <c r="W3016" s="123"/>
      <c r="X3016" s="123"/>
      <c r="Y3016" s="125"/>
      <c r="Z3016" s="125"/>
      <c r="AA3016" s="123"/>
      <c r="AB3016" s="123"/>
      <c r="AC3016" s="123"/>
      <c r="AD3016" s="123"/>
      <c r="AE3016" s="123"/>
      <c r="AF3016" s="123"/>
      <c r="AG3016" s="123"/>
      <c r="AH3016" s="123"/>
      <c r="AI3016" s="123"/>
      <c r="AJ3016" s="123"/>
      <c r="AK3016" s="123"/>
      <c r="AL3016" s="123"/>
      <c r="AM3016" s="123"/>
      <c r="AN3016" s="123"/>
      <c r="AO3016" s="123"/>
      <c r="AP3016" s="167"/>
    </row>
    <row r="3017" spans="16:42">
      <c r="P3017" s="123"/>
      <c r="Q3017" s="124"/>
      <c r="R3017" s="123"/>
      <c r="S3017" s="123"/>
      <c r="T3017" s="123"/>
      <c r="U3017" s="123"/>
      <c r="V3017" s="123"/>
      <c r="W3017" s="123"/>
      <c r="X3017" s="123"/>
      <c r="Y3017" s="125"/>
      <c r="Z3017" s="125"/>
      <c r="AA3017" s="123"/>
      <c r="AB3017" s="123"/>
      <c r="AC3017" s="123"/>
      <c r="AD3017" s="123"/>
      <c r="AE3017" s="123"/>
      <c r="AF3017" s="123"/>
      <c r="AG3017" s="123"/>
      <c r="AH3017" s="123"/>
      <c r="AI3017" s="123"/>
      <c r="AJ3017" s="123"/>
      <c r="AK3017" s="123"/>
      <c r="AL3017" s="123"/>
      <c r="AM3017" s="123"/>
      <c r="AN3017" s="123"/>
      <c r="AO3017" s="123"/>
      <c r="AP3017" s="167"/>
    </row>
    <row r="3018" spans="16:42">
      <c r="P3018" s="123"/>
      <c r="Q3018" s="124"/>
      <c r="R3018" s="123"/>
      <c r="S3018" s="123"/>
      <c r="T3018" s="123"/>
      <c r="U3018" s="123"/>
      <c r="V3018" s="123"/>
      <c r="W3018" s="123"/>
      <c r="X3018" s="123"/>
      <c r="Y3018" s="125"/>
      <c r="Z3018" s="125"/>
      <c r="AA3018" s="123"/>
      <c r="AB3018" s="123"/>
      <c r="AC3018" s="123"/>
      <c r="AD3018" s="123"/>
      <c r="AE3018" s="123"/>
      <c r="AF3018" s="123"/>
      <c r="AG3018" s="123"/>
      <c r="AH3018" s="123"/>
      <c r="AI3018" s="123"/>
      <c r="AJ3018" s="123"/>
      <c r="AK3018" s="123"/>
      <c r="AL3018" s="123"/>
      <c r="AM3018" s="123"/>
      <c r="AN3018" s="123"/>
      <c r="AO3018" s="123"/>
      <c r="AP3018" s="167"/>
    </row>
    <row r="3019" spans="16:42">
      <c r="P3019" s="123"/>
      <c r="Q3019" s="124"/>
      <c r="R3019" s="123"/>
      <c r="S3019" s="123"/>
      <c r="T3019" s="123"/>
      <c r="U3019" s="123"/>
      <c r="V3019" s="123"/>
      <c r="W3019" s="123"/>
      <c r="X3019" s="123"/>
      <c r="Y3019" s="125"/>
      <c r="Z3019" s="125"/>
      <c r="AA3019" s="123"/>
      <c r="AB3019" s="123"/>
      <c r="AC3019" s="123"/>
      <c r="AD3019" s="123"/>
      <c r="AE3019" s="123"/>
      <c r="AF3019" s="123"/>
      <c r="AG3019" s="123"/>
      <c r="AH3019" s="123"/>
      <c r="AI3019" s="123"/>
      <c r="AJ3019" s="123"/>
      <c r="AK3019" s="123"/>
      <c r="AL3019" s="123"/>
      <c r="AM3019" s="123"/>
      <c r="AN3019" s="123"/>
      <c r="AO3019" s="123"/>
      <c r="AP3019" s="167"/>
    </row>
    <row r="3020" spans="16:42">
      <c r="P3020" s="123"/>
      <c r="Q3020" s="124"/>
      <c r="R3020" s="123"/>
      <c r="S3020" s="123"/>
      <c r="T3020" s="123"/>
      <c r="U3020" s="123"/>
      <c r="V3020" s="123"/>
      <c r="W3020" s="123"/>
      <c r="X3020" s="123"/>
      <c r="Y3020" s="125"/>
      <c r="Z3020" s="125"/>
      <c r="AA3020" s="123"/>
      <c r="AB3020" s="123"/>
      <c r="AC3020" s="123"/>
      <c r="AD3020" s="123"/>
      <c r="AE3020" s="123"/>
      <c r="AF3020" s="123"/>
      <c r="AG3020" s="123"/>
      <c r="AH3020" s="123"/>
      <c r="AI3020" s="123"/>
      <c r="AJ3020" s="123"/>
      <c r="AK3020" s="123"/>
      <c r="AL3020" s="123"/>
      <c r="AM3020" s="123"/>
      <c r="AN3020" s="123"/>
      <c r="AO3020" s="123"/>
      <c r="AP3020" s="167"/>
    </row>
    <row r="3021" spans="16:42">
      <c r="P3021" s="123"/>
      <c r="Q3021" s="124"/>
      <c r="R3021" s="123"/>
      <c r="S3021" s="123"/>
      <c r="T3021" s="123"/>
      <c r="U3021" s="123"/>
      <c r="V3021" s="123"/>
      <c r="W3021" s="123"/>
      <c r="X3021" s="123"/>
      <c r="Y3021" s="125"/>
      <c r="Z3021" s="125"/>
      <c r="AA3021" s="123"/>
      <c r="AB3021" s="123"/>
      <c r="AC3021" s="123"/>
      <c r="AD3021" s="123"/>
      <c r="AE3021" s="123"/>
      <c r="AF3021" s="123"/>
      <c r="AG3021" s="123"/>
      <c r="AH3021" s="123"/>
      <c r="AI3021" s="123"/>
      <c r="AJ3021" s="123"/>
      <c r="AK3021" s="123"/>
      <c r="AL3021" s="123"/>
      <c r="AM3021" s="123"/>
      <c r="AN3021" s="123"/>
      <c r="AO3021" s="123"/>
      <c r="AP3021" s="167"/>
    </row>
    <row r="3022" spans="16:42">
      <c r="P3022" s="123"/>
      <c r="Q3022" s="124"/>
      <c r="R3022" s="123"/>
      <c r="S3022" s="123"/>
      <c r="T3022" s="123"/>
      <c r="U3022" s="123"/>
      <c r="V3022" s="123"/>
      <c r="W3022" s="123"/>
      <c r="X3022" s="123"/>
      <c r="Y3022" s="125"/>
      <c r="Z3022" s="125"/>
      <c r="AA3022" s="123"/>
      <c r="AB3022" s="123"/>
      <c r="AC3022" s="123"/>
      <c r="AD3022" s="123"/>
      <c r="AE3022" s="123"/>
      <c r="AF3022" s="123"/>
      <c r="AG3022" s="123"/>
      <c r="AH3022" s="123"/>
      <c r="AI3022" s="123"/>
      <c r="AJ3022" s="123"/>
      <c r="AK3022" s="123"/>
      <c r="AL3022" s="123"/>
      <c r="AM3022" s="123"/>
      <c r="AN3022" s="123"/>
      <c r="AO3022" s="123"/>
      <c r="AP3022" s="167"/>
    </row>
    <row r="3023" spans="16:42">
      <c r="P3023" s="123"/>
      <c r="Q3023" s="124"/>
      <c r="R3023" s="123"/>
      <c r="S3023" s="123"/>
      <c r="T3023" s="123"/>
      <c r="U3023" s="123"/>
      <c r="V3023" s="123"/>
      <c r="W3023" s="123"/>
      <c r="X3023" s="123"/>
      <c r="Y3023" s="125"/>
      <c r="Z3023" s="125"/>
      <c r="AA3023" s="123"/>
      <c r="AB3023" s="123"/>
      <c r="AC3023" s="123"/>
      <c r="AD3023" s="123"/>
      <c r="AE3023" s="123"/>
      <c r="AF3023" s="123"/>
      <c r="AG3023" s="123"/>
      <c r="AH3023" s="123"/>
      <c r="AI3023" s="123"/>
      <c r="AJ3023" s="123"/>
      <c r="AK3023" s="123"/>
      <c r="AL3023" s="123"/>
      <c r="AM3023" s="123"/>
      <c r="AN3023" s="123"/>
      <c r="AO3023" s="123"/>
      <c r="AP3023" s="167"/>
    </row>
    <row r="3024" spans="16:42">
      <c r="P3024" s="123"/>
      <c r="Q3024" s="124"/>
      <c r="R3024" s="123"/>
      <c r="S3024" s="123"/>
      <c r="T3024" s="123"/>
      <c r="U3024" s="123"/>
      <c r="V3024" s="123"/>
      <c r="W3024" s="123"/>
      <c r="X3024" s="123"/>
      <c r="Y3024" s="125"/>
      <c r="Z3024" s="125"/>
      <c r="AA3024" s="123"/>
      <c r="AB3024" s="123"/>
      <c r="AC3024" s="123"/>
      <c r="AD3024" s="123"/>
      <c r="AE3024" s="123"/>
      <c r="AF3024" s="123"/>
      <c r="AG3024" s="123"/>
      <c r="AH3024" s="123"/>
      <c r="AI3024" s="123"/>
      <c r="AJ3024" s="123"/>
      <c r="AK3024" s="123"/>
      <c r="AL3024" s="123"/>
      <c r="AM3024" s="123"/>
      <c r="AN3024" s="123"/>
      <c r="AO3024" s="123"/>
      <c r="AP3024" s="167"/>
    </row>
    <row r="3025" spans="16:42">
      <c r="P3025" s="123"/>
      <c r="Q3025" s="124"/>
      <c r="R3025" s="123"/>
      <c r="S3025" s="123"/>
      <c r="T3025" s="123"/>
      <c r="U3025" s="123"/>
      <c r="V3025" s="123"/>
      <c r="W3025" s="123"/>
      <c r="X3025" s="123"/>
      <c r="Y3025" s="125"/>
      <c r="Z3025" s="125"/>
      <c r="AA3025" s="123"/>
      <c r="AB3025" s="123"/>
      <c r="AC3025" s="123"/>
      <c r="AD3025" s="123"/>
      <c r="AE3025" s="123"/>
      <c r="AF3025" s="123"/>
      <c r="AG3025" s="123"/>
      <c r="AH3025" s="123"/>
      <c r="AI3025" s="123"/>
      <c r="AJ3025" s="123"/>
      <c r="AK3025" s="123"/>
      <c r="AL3025" s="123"/>
      <c r="AM3025" s="123"/>
      <c r="AN3025" s="123"/>
      <c r="AO3025" s="123"/>
      <c r="AP3025" s="167"/>
    </row>
    <row r="3026" spans="16:42">
      <c r="P3026" s="123"/>
      <c r="Q3026" s="124"/>
      <c r="R3026" s="123"/>
      <c r="S3026" s="123"/>
      <c r="T3026" s="123"/>
      <c r="U3026" s="123"/>
      <c r="V3026" s="123"/>
      <c r="W3026" s="123"/>
      <c r="X3026" s="123"/>
      <c r="Y3026" s="125"/>
      <c r="Z3026" s="125"/>
      <c r="AA3026" s="123"/>
      <c r="AB3026" s="123"/>
      <c r="AC3026" s="123"/>
      <c r="AD3026" s="123"/>
      <c r="AE3026" s="123"/>
      <c r="AF3026" s="123"/>
      <c r="AG3026" s="123"/>
      <c r="AH3026" s="123"/>
      <c r="AI3026" s="123"/>
      <c r="AJ3026" s="123"/>
      <c r="AK3026" s="123"/>
      <c r="AL3026" s="123"/>
      <c r="AM3026" s="123"/>
      <c r="AN3026" s="123"/>
      <c r="AO3026" s="123"/>
      <c r="AP3026" s="167"/>
    </row>
    <row r="3027" spans="16:42">
      <c r="P3027" s="123"/>
      <c r="Q3027" s="124"/>
      <c r="R3027" s="123"/>
      <c r="S3027" s="123"/>
      <c r="T3027" s="123"/>
      <c r="U3027" s="123"/>
      <c r="V3027" s="123"/>
      <c r="W3027" s="123"/>
      <c r="X3027" s="123"/>
      <c r="Y3027" s="125"/>
      <c r="Z3027" s="125"/>
      <c r="AA3027" s="123"/>
      <c r="AB3027" s="123"/>
      <c r="AC3027" s="123"/>
      <c r="AD3027" s="123"/>
      <c r="AE3027" s="123"/>
      <c r="AF3027" s="123"/>
      <c r="AG3027" s="123"/>
      <c r="AH3027" s="123"/>
      <c r="AI3027" s="123"/>
      <c r="AJ3027" s="123"/>
      <c r="AK3027" s="123"/>
      <c r="AL3027" s="123"/>
      <c r="AM3027" s="123"/>
      <c r="AN3027" s="123"/>
      <c r="AO3027" s="123"/>
      <c r="AP3027" s="167"/>
    </row>
    <row r="3028" spans="16:42">
      <c r="P3028" s="123"/>
      <c r="Q3028" s="124"/>
      <c r="R3028" s="123"/>
      <c r="S3028" s="123"/>
      <c r="T3028" s="123"/>
      <c r="U3028" s="123"/>
      <c r="V3028" s="123"/>
      <c r="W3028" s="123"/>
      <c r="X3028" s="123"/>
      <c r="Y3028" s="125"/>
      <c r="Z3028" s="125"/>
      <c r="AA3028" s="123"/>
      <c r="AB3028" s="123"/>
      <c r="AC3028" s="123"/>
      <c r="AD3028" s="123"/>
      <c r="AE3028" s="123"/>
      <c r="AF3028" s="123"/>
      <c r="AG3028" s="123"/>
      <c r="AH3028" s="123"/>
      <c r="AI3028" s="123"/>
      <c r="AJ3028" s="123"/>
      <c r="AK3028" s="123"/>
      <c r="AL3028" s="123"/>
      <c r="AM3028" s="123"/>
      <c r="AN3028" s="123"/>
      <c r="AO3028" s="123"/>
      <c r="AP3028" s="167"/>
    </row>
    <row r="3029" spans="16:42">
      <c r="P3029" s="123"/>
      <c r="Q3029" s="124"/>
      <c r="R3029" s="123"/>
      <c r="S3029" s="123"/>
      <c r="T3029" s="123"/>
      <c r="U3029" s="123"/>
      <c r="V3029" s="123"/>
      <c r="W3029" s="123"/>
      <c r="X3029" s="123"/>
      <c r="Y3029" s="125"/>
      <c r="Z3029" s="125"/>
      <c r="AA3029" s="123"/>
      <c r="AB3029" s="123"/>
      <c r="AC3029" s="123"/>
      <c r="AD3029" s="123"/>
      <c r="AE3029" s="123"/>
      <c r="AF3029" s="123"/>
      <c r="AG3029" s="123"/>
      <c r="AH3029" s="123"/>
      <c r="AI3029" s="123"/>
      <c r="AJ3029" s="123"/>
      <c r="AK3029" s="123"/>
      <c r="AL3029" s="123"/>
      <c r="AM3029" s="123"/>
      <c r="AN3029" s="123"/>
      <c r="AO3029" s="123"/>
      <c r="AP3029" s="167"/>
    </row>
    <row r="3030" spans="16:42">
      <c r="P3030" s="123"/>
      <c r="Q3030" s="124"/>
      <c r="R3030" s="123"/>
      <c r="S3030" s="123"/>
      <c r="T3030" s="123"/>
      <c r="U3030" s="123"/>
      <c r="V3030" s="123"/>
      <c r="W3030" s="123"/>
      <c r="X3030" s="123"/>
      <c r="Y3030" s="125"/>
      <c r="Z3030" s="125"/>
      <c r="AA3030" s="123"/>
      <c r="AB3030" s="123"/>
      <c r="AC3030" s="123"/>
      <c r="AD3030" s="123"/>
      <c r="AE3030" s="123"/>
      <c r="AF3030" s="123"/>
      <c r="AG3030" s="123"/>
      <c r="AH3030" s="123"/>
      <c r="AI3030" s="123"/>
      <c r="AJ3030" s="123"/>
      <c r="AK3030" s="123"/>
      <c r="AL3030" s="123"/>
      <c r="AM3030" s="123"/>
      <c r="AN3030" s="123"/>
      <c r="AO3030" s="123"/>
      <c r="AP3030" s="167"/>
    </row>
    <row r="3031" spans="16:42">
      <c r="P3031" s="123"/>
      <c r="Q3031" s="124"/>
      <c r="R3031" s="123"/>
      <c r="S3031" s="123"/>
      <c r="T3031" s="123"/>
      <c r="U3031" s="123"/>
      <c r="V3031" s="123"/>
      <c r="W3031" s="123"/>
      <c r="X3031" s="123"/>
      <c r="Y3031" s="125"/>
      <c r="Z3031" s="125"/>
      <c r="AA3031" s="123"/>
      <c r="AB3031" s="123"/>
      <c r="AC3031" s="123"/>
      <c r="AD3031" s="123"/>
      <c r="AE3031" s="123"/>
      <c r="AF3031" s="123"/>
      <c r="AG3031" s="123"/>
      <c r="AH3031" s="123"/>
      <c r="AI3031" s="123"/>
      <c r="AJ3031" s="123"/>
      <c r="AK3031" s="123"/>
      <c r="AL3031" s="123"/>
      <c r="AM3031" s="123"/>
      <c r="AN3031" s="123"/>
      <c r="AO3031" s="123"/>
      <c r="AP3031" s="167"/>
    </row>
    <row r="3032" spans="16:42">
      <c r="P3032" s="123"/>
      <c r="Q3032" s="124"/>
      <c r="R3032" s="123"/>
      <c r="S3032" s="123"/>
      <c r="T3032" s="123"/>
      <c r="U3032" s="123"/>
      <c r="V3032" s="123"/>
      <c r="W3032" s="123"/>
      <c r="X3032" s="123"/>
      <c r="Y3032" s="125"/>
      <c r="Z3032" s="125"/>
      <c r="AA3032" s="123"/>
      <c r="AB3032" s="123"/>
      <c r="AC3032" s="123"/>
      <c r="AD3032" s="123"/>
      <c r="AE3032" s="123"/>
      <c r="AF3032" s="123"/>
      <c r="AG3032" s="123"/>
      <c r="AH3032" s="123"/>
      <c r="AI3032" s="123"/>
      <c r="AJ3032" s="123"/>
      <c r="AK3032" s="123"/>
      <c r="AL3032" s="123"/>
      <c r="AM3032" s="123"/>
      <c r="AN3032" s="123"/>
      <c r="AO3032" s="123"/>
      <c r="AP3032" s="167"/>
    </row>
    <row r="3033" spans="16:42">
      <c r="P3033" s="123"/>
      <c r="Q3033" s="124"/>
      <c r="R3033" s="123"/>
      <c r="S3033" s="123"/>
      <c r="T3033" s="123"/>
      <c r="U3033" s="123"/>
      <c r="V3033" s="123"/>
      <c r="W3033" s="123"/>
      <c r="X3033" s="123"/>
      <c r="Y3033" s="125"/>
      <c r="Z3033" s="125"/>
      <c r="AA3033" s="123"/>
      <c r="AB3033" s="123"/>
      <c r="AC3033" s="123"/>
      <c r="AD3033" s="123"/>
      <c r="AE3033" s="123"/>
      <c r="AF3033" s="123"/>
      <c r="AG3033" s="123"/>
      <c r="AH3033" s="123"/>
      <c r="AI3033" s="123"/>
      <c r="AJ3033" s="123"/>
      <c r="AK3033" s="123"/>
      <c r="AL3033" s="123"/>
      <c r="AM3033" s="123"/>
      <c r="AN3033" s="123"/>
      <c r="AO3033" s="123"/>
      <c r="AP3033" s="167"/>
    </row>
    <row r="3034" spans="16:42">
      <c r="P3034" s="123"/>
      <c r="Q3034" s="124"/>
      <c r="R3034" s="123"/>
      <c r="S3034" s="123"/>
      <c r="T3034" s="123"/>
      <c r="U3034" s="123"/>
      <c r="V3034" s="123"/>
      <c r="W3034" s="123"/>
      <c r="X3034" s="123"/>
      <c r="Y3034" s="125"/>
      <c r="Z3034" s="125"/>
      <c r="AA3034" s="123"/>
      <c r="AB3034" s="123"/>
      <c r="AC3034" s="123"/>
      <c r="AD3034" s="123"/>
      <c r="AE3034" s="123"/>
      <c r="AF3034" s="123"/>
      <c r="AG3034" s="123"/>
      <c r="AH3034" s="123"/>
      <c r="AI3034" s="123"/>
      <c r="AJ3034" s="123"/>
      <c r="AK3034" s="123"/>
      <c r="AL3034" s="123"/>
      <c r="AM3034" s="123"/>
      <c r="AN3034" s="123"/>
      <c r="AO3034" s="123"/>
      <c r="AP3034" s="167"/>
    </row>
    <row r="3035" spans="16:42">
      <c r="P3035" s="123"/>
      <c r="Q3035" s="124"/>
      <c r="R3035" s="123"/>
      <c r="S3035" s="123"/>
      <c r="T3035" s="123"/>
      <c r="U3035" s="123"/>
      <c r="V3035" s="123"/>
      <c r="W3035" s="123"/>
      <c r="X3035" s="123"/>
      <c r="Y3035" s="125"/>
      <c r="Z3035" s="125"/>
      <c r="AA3035" s="123"/>
      <c r="AB3035" s="123"/>
      <c r="AC3035" s="123"/>
      <c r="AD3035" s="123"/>
      <c r="AE3035" s="123"/>
      <c r="AF3035" s="123"/>
      <c r="AG3035" s="123"/>
      <c r="AH3035" s="123"/>
      <c r="AI3035" s="123"/>
      <c r="AJ3035" s="123"/>
      <c r="AK3035" s="123"/>
      <c r="AL3035" s="123"/>
      <c r="AM3035" s="123"/>
      <c r="AN3035" s="123"/>
      <c r="AO3035" s="123"/>
      <c r="AP3035" s="167"/>
    </row>
    <row r="3036" spans="16:42">
      <c r="P3036" s="123"/>
      <c r="Q3036" s="124"/>
      <c r="R3036" s="123"/>
      <c r="S3036" s="123"/>
      <c r="T3036" s="123"/>
      <c r="U3036" s="123"/>
      <c r="V3036" s="123"/>
      <c r="W3036" s="123"/>
      <c r="X3036" s="123"/>
      <c r="Y3036" s="125"/>
      <c r="Z3036" s="125"/>
      <c r="AA3036" s="123"/>
      <c r="AB3036" s="123"/>
      <c r="AC3036" s="123"/>
      <c r="AD3036" s="123"/>
      <c r="AE3036" s="123"/>
      <c r="AF3036" s="123"/>
      <c r="AG3036" s="123"/>
      <c r="AH3036" s="123"/>
      <c r="AI3036" s="123"/>
      <c r="AJ3036" s="123"/>
      <c r="AK3036" s="123"/>
      <c r="AL3036" s="123"/>
      <c r="AM3036" s="123"/>
      <c r="AN3036" s="123"/>
      <c r="AO3036" s="123"/>
      <c r="AP3036" s="167"/>
    </row>
    <row r="3037" spans="16:42">
      <c r="P3037" s="123"/>
      <c r="Q3037" s="124"/>
      <c r="R3037" s="123"/>
      <c r="S3037" s="123"/>
      <c r="T3037" s="123"/>
      <c r="U3037" s="123"/>
      <c r="V3037" s="123"/>
      <c r="W3037" s="123"/>
      <c r="X3037" s="123"/>
      <c r="Y3037" s="125"/>
      <c r="Z3037" s="125"/>
      <c r="AA3037" s="123"/>
      <c r="AB3037" s="123"/>
      <c r="AC3037" s="123"/>
      <c r="AD3037" s="123"/>
      <c r="AE3037" s="123"/>
      <c r="AF3037" s="123"/>
      <c r="AG3037" s="123"/>
      <c r="AH3037" s="123"/>
      <c r="AI3037" s="123"/>
      <c r="AJ3037" s="123"/>
      <c r="AK3037" s="123"/>
      <c r="AL3037" s="123"/>
      <c r="AM3037" s="123"/>
      <c r="AN3037" s="123"/>
      <c r="AO3037" s="123"/>
      <c r="AP3037" s="167"/>
    </row>
    <row r="3038" spans="16:42">
      <c r="P3038" s="123"/>
      <c r="Q3038" s="124"/>
      <c r="R3038" s="123"/>
      <c r="S3038" s="123"/>
      <c r="T3038" s="123"/>
      <c r="U3038" s="123"/>
      <c r="V3038" s="123"/>
      <c r="W3038" s="123"/>
      <c r="X3038" s="123"/>
      <c r="Y3038" s="125"/>
      <c r="Z3038" s="125"/>
      <c r="AA3038" s="123"/>
      <c r="AB3038" s="123"/>
      <c r="AC3038" s="123"/>
      <c r="AD3038" s="123"/>
      <c r="AE3038" s="123"/>
      <c r="AF3038" s="123"/>
      <c r="AG3038" s="123"/>
      <c r="AH3038" s="123"/>
      <c r="AI3038" s="123"/>
      <c r="AJ3038" s="123"/>
      <c r="AK3038" s="123"/>
      <c r="AL3038" s="123"/>
      <c r="AM3038" s="123"/>
      <c r="AN3038" s="123"/>
      <c r="AO3038" s="123"/>
      <c r="AP3038" s="167"/>
    </row>
    <row r="3039" spans="16:42">
      <c r="P3039" s="123"/>
      <c r="Q3039" s="124"/>
      <c r="R3039" s="123"/>
      <c r="S3039" s="123"/>
      <c r="T3039" s="123"/>
      <c r="U3039" s="123"/>
      <c r="V3039" s="123"/>
      <c r="W3039" s="123"/>
      <c r="X3039" s="123"/>
      <c r="Y3039" s="125"/>
      <c r="Z3039" s="125"/>
      <c r="AA3039" s="123"/>
      <c r="AB3039" s="123"/>
      <c r="AC3039" s="123"/>
      <c r="AD3039" s="123"/>
      <c r="AE3039" s="123"/>
      <c r="AF3039" s="123"/>
      <c r="AG3039" s="123"/>
      <c r="AH3039" s="123"/>
      <c r="AI3039" s="123"/>
      <c r="AJ3039" s="123"/>
      <c r="AK3039" s="123"/>
      <c r="AL3039" s="123"/>
      <c r="AM3039" s="123"/>
      <c r="AN3039" s="123"/>
      <c r="AO3039" s="123"/>
      <c r="AP3039" s="167"/>
    </row>
    <row r="3040" spans="16:42">
      <c r="P3040" s="123"/>
      <c r="Q3040" s="124"/>
      <c r="R3040" s="123"/>
      <c r="S3040" s="123"/>
      <c r="T3040" s="123"/>
      <c r="U3040" s="123"/>
      <c r="V3040" s="123"/>
      <c r="W3040" s="123"/>
      <c r="X3040" s="123"/>
      <c r="Y3040" s="125"/>
      <c r="Z3040" s="125"/>
      <c r="AA3040" s="123"/>
      <c r="AB3040" s="123"/>
      <c r="AC3040" s="123"/>
      <c r="AD3040" s="123"/>
      <c r="AE3040" s="123"/>
      <c r="AF3040" s="123"/>
      <c r="AG3040" s="123"/>
      <c r="AH3040" s="123"/>
      <c r="AI3040" s="123"/>
      <c r="AJ3040" s="123"/>
      <c r="AK3040" s="123"/>
      <c r="AL3040" s="123"/>
      <c r="AM3040" s="123"/>
      <c r="AN3040" s="123"/>
      <c r="AO3040" s="123"/>
      <c r="AP3040" s="167"/>
    </row>
    <row r="3041" spans="16:42">
      <c r="P3041" s="123"/>
      <c r="Q3041" s="124"/>
      <c r="R3041" s="123"/>
      <c r="S3041" s="123"/>
      <c r="T3041" s="123"/>
      <c r="U3041" s="123"/>
      <c r="V3041" s="123"/>
      <c r="W3041" s="123"/>
      <c r="X3041" s="123"/>
      <c r="Y3041" s="125"/>
      <c r="Z3041" s="125"/>
      <c r="AA3041" s="123"/>
      <c r="AB3041" s="123"/>
      <c r="AC3041" s="123"/>
      <c r="AD3041" s="123"/>
      <c r="AE3041" s="123"/>
      <c r="AF3041" s="123"/>
      <c r="AG3041" s="123"/>
      <c r="AH3041" s="123"/>
      <c r="AI3041" s="123"/>
      <c r="AJ3041" s="123"/>
      <c r="AK3041" s="123"/>
      <c r="AL3041" s="123"/>
      <c r="AM3041" s="123"/>
      <c r="AN3041" s="123"/>
      <c r="AO3041" s="123"/>
      <c r="AP3041" s="167"/>
    </row>
    <row r="3042" spans="16:42">
      <c r="P3042" s="123"/>
      <c r="Q3042" s="124"/>
      <c r="R3042" s="123"/>
      <c r="S3042" s="123"/>
      <c r="T3042" s="123"/>
      <c r="U3042" s="123"/>
      <c r="V3042" s="123"/>
      <c r="W3042" s="123"/>
      <c r="X3042" s="123"/>
      <c r="Y3042" s="125"/>
      <c r="Z3042" s="125"/>
      <c r="AA3042" s="123"/>
      <c r="AB3042" s="123"/>
      <c r="AC3042" s="123"/>
      <c r="AD3042" s="123"/>
      <c r="AE3042" s="123"/>
      <c r="AF3042" s="123"/>
      <c r="AG3042" s="123"/>
      <c r="AH3042" s="123"/>
      <c r="AI3042" s="123"/>
      <c r="AJ3042" s="123"/>
      <c r="AK3042" s="123"/>
      <c r="AL3042" s="123"/>
      <c r="AM3042" s="123"/>
      <c r="AN3042" s="123"/>
      <c r="AO3042" s="123"/>
      <c r="AP3042" s="167"/>
    </row>
    <row r="3043" spans="16:42">
      <c r="P3043" s="123"/>
      <c r="Q3043" s="124"/>
      <c r="R3043" s="123"/>
      <c r="S3043" s="123"/>
      <c r="T3043" s="123"/>
      <c r="U3043" s="123"/>
      <c r="V3043" s="123"/>
      <c r="W3043" s="123"/>
      <c r="X3043" s="123"/>
      <c r="Y3043" s="125"/>
      <c r="Z3043" s="125"/>
      <c r="AA3043" s="123"/>
      <c r="AB3043" s="123"/>
      <c r="AC3043" s="123"/>
      <c r="AD3043" s="123"/>
      <c r="AE3043" s="123"/>
      <c r="AF3043" s="123"/>
      <c r="AG3043" s="123"/>
      <c r="AH3043" s="123"/>
      <c r="AI3043" s="123"/>
      <c r="AJ3043" s="123"/>
      <c r="AK3043" s="123"/>
      <c r="AL3043" s="123"/>
      <c r="AM3043" s="123"/>
      <c r="AN3043" s="123"/>
      <c r="AO3043" s="123"/>
      <c r="AP3043" s="167"/>
    </row>
    <row r="3044" spans="16:42">
      <c r="P3044" s="123"/>
      <c r="Q3044" s="124"/>
      <c r="R3044" s="123"/>
      <c r="S3044" s="123"/>
      <c r="T3044" s="123"/>
      <c r="U3044" s="123"/>
      <c r="V3044" s="123"/>
      <c r="W3044" s="123"/>
      <c r="X3044" s="123"/>
      <c r="Y3044" s="125"/>
      <c r="Z3044" s="125"/>
      <c r="AA3044" s="123"/>
      <c r="AB3044" s="123"/>
      <c r="AC3044" s="123"/>
      <c r="AD3044" s="123"/>
      <c r="AE3044" s="123"/>
      <c r="AF3044" s="123"/>
      <c r="AG3044" s="123"/>
      <c r="AH3044" s="123"/>
      <c r="AI3044" s="123"/>
      <c r="AJ3044" s="123"/>
      <c r="AK3044" s="123"/>
      <c r="AL3044" s="123"/>
      <c r="AM3044" s="123"/>
      <c r="AN3044" s="123"/>
      <c r="AO3044" s="123"/>
      <c r="AP3044" s="167"/>
    </row>
    <row r="3045" spans="16:42">
      <c r="P3045" s="123"/>
      <c r="Q3045" s="124"/>
      <c r="R3045" s="123"/>
      <c r="S3045" s="123"/>
      <c r="T3045" s="123"/>
      <c r="U3045" s="123"/>
      <c r="V3045" s="123"/>
      <c r="W3045" s="123"/>
      <c r="X3045" s="123"/>
      <c r="Y3045" s="125"/>
      <c r="Z3045" s="125"/>
      <c r="AA3045" s="123"/>
      <c r="AB3045" s="123"/>
      <c r="AC3045" s="123"/>
      <c r="AD3045" s="123"/>
      <c r="AE3045" s="123"/>
      <c r="AF3045" s="123"/>
      <c r="AG3045" s="123"/>
      <c r="AH3045" s="123"/>
      <c r="AI3045" s="123"/>
      <c r="AJ3045" s="123"/>
      <c r="AK3045" s="123"/>
      <c r="AL3045" s="123"/>
      <c r="AM3045" s="123"/>
      <c r="AN3045" s="123"/>
      <c r="AO3045" s="123"/>
      <c r="AP3045" s="167"/>
    </row>
    <row r="3046" spans="16:42">
      <c r="P3046" s="123"/>
      <c r="Q3046" s="124"/>
      <c r="R3046" s="123"/>
      <c r="S3046" s="123"/>
      <c r="T3046" s="123"/>
      <c r="U3046" s="123"/>
      <c r="V3046" s="123"/>
      <c r="W3046" s="123"/>
      <c r="X3046" s="123"/>
      <c r="Y3046" s="125"/>
      <c r="Z3046" s="125"/>
      <c r="AA3046" s="123"/>
      <c r="AB3046" s="123"/>
      <c r="AC3046" s="123"/>
      <c r="AD3046" s="123"/>
      <c r="AE3046" s="123"/>
      <c r="AF3046" s="123"/>
      <c r="AG3046" s="123"/>
      <c r="AH3046" s="123"/>
      <c r="AI3046" s="123"/>
      <c r="AJ3046" s="123"/>
      <c r="AK3046" s="123"/>
      <c r="AL3046" s="123"/>
      <c r="AM3046" s="123"/>
      <c r="AN3046" s="123"/>
      <c r="AO3046" s="123"/>
      <c r="AP3046" s="167"/>
    </row>
    <row r="3047" spans="16:42">
      <c r="P3047" s="123"/>
      <c r="Q3047" s="124"/>
      <c r="R3047" s="123"/>
      <c r="S3047" s="123"/>
      <c r="T3047" s="123"/>
      <c r="U3047" s="123"/>
      <c r="V3047" s="123"/>
      <c r="W3047" s="123"/>
      <c r="X3047" s="123"/>
      <c r="Y3047" s="125"/>
      <c r="Z3047" s="125"/>
      <c r="AA3047" s="123"/>
      <c r="AB3047" s="123"/>
      <c r="AC3047" s="123"/>
      <c r="AD3047" s="123"/>
      <c r="AE3047" s="123"/>
      <c r="AF3047" s="123"/>
      <c r="AG3047" s="123"/>
      <c r="AH3047" s="123"/>
      <c r="AI3047" s="123"/>
      <c r="AJ3047" s="123"/>
      <c r="AK3047" s="123"/>
      <c r="AL3047" s="123"/>
      <c r="AM3047" s="123"/>
      <c r="AN3047" s="123"/>
      <c r="AO3047" s="123"/>
      <c r="AP3047" s="167"/>
    </row>
    <row r="3048" spans="16:42">
      <c r="P3048" s="123"/>
      <c r="Q3048" s="124"/>
      <c r="R3048" s="123"/>
      <c r="S3048" s="123"/>
      <c r="T3048" s="123"/>
      <c r="U3048" s="123"/>
      <c r="V3048" s="123"/>
      <c r="W3048" s="123"/>
      <c r="X3048" s="123"/>
      <c r="Y3048" s="125"/>
      <c r="Z3048" s="125"/>
      <c r="AA3048" s="123"/>
      <c r="AB3048" s="123"/>
      <c r="AC3048" s="123"/>
      <c r="AD3048" s="123"/>
      <c r="AE3048" s="123"/>
      <c r="AF3048" s="123"/>
      <c r="AG3048" s="123"/>
      <c r="AH3048" s="123"/>
      <c r="AI3048" s="123"/>
      <c r="AJ3048" s="123"/>
      <c r="AK3048" s="123"/>
      <c r="AL3048" s="123"/>
      <c r="AM3048" s="123"/>
      <c r="AN3048" s="123"/>
      <c r="AO3048" s="123"/>
      <c r="AP3048" s="167"/>
    </row>
    <row r="3049" spans="16:42">
      <c r="P3049" s="123"/>
      <c r="Q3049" s="124"/>
      <c r="R3049" s="123"/>
      <c r="S3049" s="123"/>
      <c r="T3049" s="123"/>
      <c r="U3049" s="123"/>
      <c r="V3049" s="123"/>
      <c r="W3049" s="123"/>
      <c r="X3049" s="123"/>
      <c r="Y3049" s="125"/>
      <c r="Z3049" s="125"/>
      <c r="AA3049" s="123"/>
      <c r="AB3049" s="123"/>
      <c r="AC3049" s="123"/>
      <c r="AD3049" s="123"/>
      <c r="AE3049" s="123"/>
      <c r="AF3049" s="123"/>
      <c r="AG3049" s="123"/>
      <c r="AH3049" s="123"/>
      <c r="AI3049" s="123"/>
      <c r="AJ3049" s="123"/>
      <c r="AK3049" s="123"/>
      <c r="AL3049" s="123"/>
      <c r="AM3049" s="123"/>
      <c r="AN3049" s="123"/>
      <c r="AO3049" s="123"/>
      <c r="AP3049" s="167"/>
    </row>
    <row r="3050" spans="16:42">
      <c r="P3050" s="123"/>
      <c r="Q3050" s="124"/>
      <c r="R3050" s="123"/>
      <c r="S3050" s="123"/>
      <c r="T3050" s="123"/>
      <c r="U3050" s="123"/>
      <c r="V3050" s="123"/>
      <c r="W3050" s="123"/>
      <c r="X3050" s="123"/>
      <c r="Y3050" s="125"/>
      <c r="Z3050" s="125"/>
      <c r="AA3050" s="123"/>
      <c r="AB3050" s="123"/>
      <c r="AC3050" s="123"/>
      <c r="AD3050" s="123"/>
      <c r="AE3050" s="123"/>
      <c r="AF3050" s="123"/>
      <c r="AG3050" s="123"/>
      <c r="AH3050" s="123"/>
      <c r="AI3050" s="123"/>
      <c r="AJ3050" s="123"/>
      <c r="AK3050" s="123"/>
      <c r="AL3050" s="123"/>
      <c r="AM3050" s="123"/>
      <c r="AN3050" s="123"/>
      <c r="AO3050" s="123"/>
      <c r="AP3050" s="167"/>
    </row>
    <row r="3051" spans="16:42">
      <c r="P3051" s="123"/>
      <c r="Q3051" s="124"/>
      <c r="R3051" s="123"/>
      <c r="S3051" s="123"/>
      <c r="T3051" s="123"/>
      <c r="U3051" s="123"/>
      <c r="V3051" s="123"/>
      <c r="W3051" s="123"/>
      <c r="X3051" s="123"/>
      <c r="Y3051" s="125"/>
      <c r="Z3051" s="125"/>
      <c r="AA3051" s="123"/>
      <c r="AB3051" s="123"/>
      <c r="AC3051" s="123"/>
      <c r="AD3051" s="123"/>
      <c r="AE3051" s="123"/>
      <c r="AF3051" s="123"/>
      <c r="AG3051" s="123"/>
      <c r="AH3051" s="123"/>
      <c r="AI3051" s="123"/>
      <c r="AJ3051" s="123"/>
      <c r="AK3051" s="123"/>
      <c r="AL3051" s="123"/>
      <c r="AM3051" s="123"/>
      <c r="AN3051" s="123"/>
      <c r="AO3051" s="123"/>
      <c r="AP3051" s="167"/>
    </row>
    <row r="3052" spans="16:42">
      <c r="P3052" s="123"/>
      <c r="Q3052" s="124"/>
      <c r="R3052" s="123"/>
      <c r="S3052" s="123"/>
      <c r="T3052" s="123"/>
      <c r="U3052" s="123"/>
      <c r="V3052" s="123"/>
      <c r="W3052" s="123"/>
      <c r="X3052" s="123"/>
      <c r="Y3052" s="125"/>
      <c r="Z3052" s="125"/>
      <c r="AA3052" s="123"/>
      <c r="AB3052" s="123"/>
      <c r="AC3052" s="123"/>
      <c r="AD3052" s="123"/>
      <c r="AE3052" s="123"/>
      <c r="AF3052" s="123"/>
      <c r="AG3052" s="123"/>
      <c r="AH3052" s="123"/>
      <c r="AI3052" s="123"/>
      <c r="AJ3052" s="123"/>
      <c r="AK3052" s="123"/>
      <c r="AL3052" s="123"/>
      <c r="AM3052" s="123"/>
      <c r="AN3052" s="123"/>
      <c r="AO3052" s="123"/>
      <c r="AP3052" s="167"/>
    </row>
    <row r="3053" spans="16:42">
      <c r="P3053" s="123"/>
      <c r="Q3053" s="124"/>
      <c r="R3053" s="123"/>
      <c r="S3053" s="123"/>
      <c r="T3053" s="123"/>
      <c r="U3053" s="123"/>
      <c r="V3053" s="123"/>
      <c r="W3053" s="123"/>
      <c r="X3053" s="123"/>
      <c r="Y3053" s="125"/>
      <c r="Z3053" s="125"/>
      <c r="AA3053" s="123"/>
      <c r="AB3053" s="123"/>
      <c r="AC3053" s="123"/>
      <c r="AD3053" s="123"/>
      <c r="AE3053" s="123"/>
      <c r="AF3053" s="123"/>
      <c r="AG3053" s="123"/>
      <c r="AH3053" s="123"/>
      <c r="AI3053" s="123"/>
      <c r="AJ3053" s="123"/>
      <c r="AK3053" s="123"/>
      <c r="AL3053" s="123"/>
      <c r="AM3053" s="123"/>
      <c r="AN3053" s="123"/>
      <c r="AO3053" s="123"/>
      <c r="AP3053" s="167"/>
    </row>
    <row r="3054" spans="16:42">
      <c r="P3054" s="123"/>
      <c r="Q3054" s="124"/>
      <c r="R3054" s="123"/>
      <c r="S3054" s="123"/>
      <c r="T3054" s="123"/>
      <c r="U3054" s="123"/>
      <c r="V3054" s="123"/>
      <c r="W3054" s="123"/>
      <c r="X3054" s="123"/>
      <c r="Y3054" s="125"/>
      <c r="Z3054" s="125"/>
      <c r="AA3054" s="123"/>
      <c r="AB3054" s="123"/>
      <c r="AC3054" s="123"/>
      <c r="AD3054" s="123"/>
      <c r="AE3054" s="123"/>
      <c r="AF3054" s="123"/>
      <c r="AG3054" s="123"/>
      <c r="AH3054" s="123"/>
      <c r="AI3054" s="123"/>
      <c r="AJ3054" s="123"/>
      <c r="AK3054" s="123"/>
      <c r="AL3054" s="123"/>
      <c r="AM3054" s="123"/>
      <c r="AN3054" s="123"/>
      <c r="AO3054" s="123"/>
      <c r="AP3054" s="167"/>
    </row>
    <row r="3055" spans="16:42">
      <c r="P3055" s="123"/>
      <c r="Q3055" s="124"/>
      <c r="R3055" s="123"/>
      <c r="S3055" s="123"/>
      <c r="T3055" s="123"/>
      <c r="U3055" s="123"/>
      <c r="V3055" s="123"/>
      <c r="W3055" s="123"/>
      <c r="X3055" s="123"/>
      <c r="Y3055" s="125"/>
      <c r="Z3055" s="125"/>
      <c r="AA3055" s="123"/>
      <c r="AB3055" s="123"/>
      <c r="AC3055" s="123"/>
      <c r="AD3055" s="123"/>
      <c r="AE3055" s="123"/>
      <c r="AF3055" s="123"/>
      <c r="AG3055" s="123"/>
      <c r="AH3055" s="123"/>
      <c r="AI3055" s="123"/>
      <c r="AJ3055" s="123"/>
      <c r="AK3055" s="123"/>
      <c r="AL3055" s="123"/>
      <c r="AM3055" s="123"/>
      <c r="AN3055" s="123"/>
      <c r="AO3055" s="123"/>
      <c r="AP3055" s="167"/>
    </row>
    <row r="3056" spans="16:42">
      <c r="P3056" s="123"/>
      <c r="Q3056" s="124"/>
      <c r="R3056" s="123"/>
      <c r="S3056" s="123"/>
      <c r="T3056" s="123"/>
      <c r="U3056" s="123"/>
      <c r="V3056" s="123"/>
      <c r="W3056" s="123"/>
      <c r="X3056" s="123"/>
      <c r="Y3056" s="125"/>
      <c r="Z3056" s="125"/>
      <c r="AA3056" s="123"/>
      <c r="AB3056" s="123"/>
      <c r="AC3056" s="123"/>
      <c r="AD3056" s="123"/>
      <c r="AE3056" s="123"/>
      <c r="AF3056" s="123"/>
      <c r="AG3056" s="123"/>
      <c r="AH3056" s="123"/>
      <c r="AI3056" s="123"/>
      <c r="AJ3056" s="123"/>
      <c r="AK3056" s="123"/>
      <c r="AL3056" s="123"/>
      <c r="AM3056" s="123"/>
      <c r="AN3056" s="123"/>
      <c r="AO3056" s="123"/>
      <c r="AP3056" s="167"/>
    </row>
    <row r="3057" spans="16:42">
      <c r="P3057" s="123"/>
      <c r="Q3057" s="124"/>
      <c r="R3057" s="123"/>
      <c r="S3057" s="123"/>
      <c r="T3057" s="123"/>
      <c r="U3057" s="123"/>
      <c r="V3057" s="123"/>
      <c r="W3057" s="123"/>
      <c r="X3057" s="123"/>
      <c r="Y3057" s="125"/>
      <c r="Z3057" s="125"/>
      <c r="AA3057" s="123"/>
      <c r="AB3057" s="123"/>
      <c r="AC3057" s="123"/>
      <c r="AD3057" s="123"/>
      <c r="AE3057" s="123"/>
      <c r="AF3057" s="123"/>
      <c r="AG3057" s="123"/>
      <c r="AH3057" s="123"/>
      <c r="AI3057" s="123"/>
      <c r="AJ3057" s="123"/>
      <c r="AK3057" s="123"/>
      <c r="AL3057" s="123"/>
      <c r="AM3057" s="123"/>
      <c r="AN3057" s="123"/>
      <c r="AO3057" s="123"/>
      <c r="AP3057" s="167"/>
    </row>
    <row r="3058" spans="16:42">
      <c r="P3058" s="123"/>
      <c r="Q3058" s="124"/>
      <c r="R3058" s="123"/>
      <c r="S3058" s="123"/>
      <c r="T3058" s="123"/>
      <c r="U3058" s="123"/>
      <c r="V3058" s="123"/>
      <c r="W3058" s="123"/>
      <c r="X3058" s="123"/>
      <c r="Y3058" s="125"/>
      <c r="Z3058" s="125"/>
      <c r="AA3058" s="123"/>
      <c r="AB3058" s="123"/>
      <c r="AC3058" s="123"/>
      <c r="AD3058" s="123"/>
      <c r="AE3058" s="123"/>
      <c r="AF3058" s="123"/>
      <c r="AG3058" s="123"/>
      <c r="AH3058" s="123"/>
      <c r="AI3058" s="123"/>
      <c r="AJ3058" s="123"/>
      <c r="AK3058" s="123"/>
      <c r="AL3058" s="123"/>
      <c r="AM3058" s="123"/>
      <c r="AN3058" s="123"/>
      <c r="AO3058" s="123"/>
      <c r="AP3058" s="167"/>
    </row>
    <row r="3059" spans="16:42">
      <c r="P3059" s="123"/>
      <c r="Q3059" s="124"/>
      <c r="R3059" s="123"/>
      <c r="S3059" s="123"/>
      <c r="T3059" s="123"/>
      <c r="U3059" s="123"/>
      <c r="V3059" s="123"/>
      <c r="W3059" s="123"/>
      <c r="X3059" s="123"/>
      <c r="Y3059" s="125"/>
      <c r="Z3059" s="125"/>
      <c r="AA3059" s="123"/>
      <c r="AB3059" s="123"/>
      <c r="AC3059" s="123"/>
      <c r="AD3059" s="123"/>
      <c r="AE3059" s="123"/>
      <c r="AF3059" s="123"/>
      <c r="AG3059" s="123"/>
      <c r="AH3059" s="123"/>
      <c r="AI3059" s="123"/>
      <c r="AJ3059" s="123"/>
      <c r="AK3059" s="123"/>
      <c r="AL3059" s="123"/>
      <c r="AM3059" s="123"/>
      <c r="AN3059" s="123"/>
      <c r="AO3059" s="123"/>
      <c r="AP3059" s="167"/>
    </row>
    <row r="3060" spans="16:42">
      <c r="P3060" s="123"/>
      <c r="Q3060" s="124"/>
      <c r="R3060" s="123"/>
      <c r="S3060" s="123"/>
      <c r="T3060" s="123"/>
      <c r="U3060" s="123"/>
      <c r="V3060" s="123"/>
      <c r="W3060" s="123"/>
      <c r="X3060" s="123"/>
      <c r="Y3060" s="125"/>
      <c r="Z3060" s="125"/>
      <c r="AA3060" s="123"/>
      <c r="AB3060" s="123"/>
      <c r="AC3060" s="123"/>
      <c r="AD3060" s="123"/>
      <c r="AE3060" s="123"/>
      <c r="AF3060" s="123"/>
      <c r="AG3060" s="123"/>
      <c r="AH3060" s="123"/>
      <c r="AI3060" s="123"/>
      <c r="AJ3060" s="123"/>
      <c r="AK3060" s="123"/>
      <c r="AL3060" s="123"/>
      <c r="AM3060" s="123"/>
      <c r="AN3060" s="123"/>
      <c r="AO3060" s="123"/>
      <c r="AP3060" s="167"/>
    </row>
    <row r="3061" spans="16:42">
      <c r="P3061" s="123"/>
      <c r="Q3061" s="124"/>
      <c r="R3061" s="123"/>
      <c r="S3061" s="123"/>
      <c r="T3061" s="123"/>
      <c r="U3061" s="123"/>
      <c r="V3061" s="123"/>
      <c r="W3061" s="123"/>
      <c r="X3061" s="123"/>
      <c r="Y3061" s="125"/>
      <c r="Z3061" s="125"/>
      <c r="AA3061" s="123"/>
      <c r="AB3061" s="123"/>
      <c r="AC3061" s="123"/>
      <c r="AD3061" s="123"/>
      <c r="AE3061" s="123"/>
      <c r="AF3061" s="123"/>
      <c r="AG3061" s="123"/>
      <c r="AH3061" s="123"/>
      <c r="AI3061" s="123"/>
      <c r="AJ3061" s="123"/>
      <c r="AK3061" s="123"/>
      <c r="AL3061" s="123"/>
      <c r="AM3061" s="123"/>
      <c r="AN3061" s="123"/>
      <c r="AO3061" s="123"/>
      <c r="AP3061" s="167"/>
    </row>
    <row r="3062" spans="16:42">
      <c r="P3062" s="123"/>
      <c r="Q3062" s="124"/>
      <c r="R3062" s="123"/>
      <c r="S3062" s="123"/>
      <c r="T3062" s="123"/>
      <c r="U3062" s="123"/>
      <c r="V3062" s="123"/>
      <c r="W3062" s="123"/>
      <c r="X3062" s="123"/>
      <c r="Y3062" s="125"/>
      <c r="Z3062" s="125"/>
      <c r="AA3062" s="123"/>
      <c r="AB3062" s="123"/>
      <c r="AC3062" s="123"/>
      <c r="AD3062" s="123"/>
      <c r="AE3062" s="123"/>
      <c r="AF3062" s="123"/>
      <c r="AG3062" s="123"/>
      <c r="AH3062" s="123"/>
      <c r="AI3062" s="123"/>
      <c r="AJ3062" s="123"/>
      <c r="AK3062" s="123"/>
      <c r="AL3062" s="123"/>
      <c r="AM3062" s="123"/>
      <c r="AN3062" s="123"/>
      <c r="AO3062" s="123"/>
      <c r="AP3062" s="167"/>
    </row>
    <row r="3063" spans="16:42">
      <c r="P3063" s="123"/>
      <c r="Q3063" s="124"/>
      <c r="R3063" s="123"/>
      <c r="S3063" s="123"/>
      <c r="T3063" s="123"/>
      <c r="U3063" s="123"/>
      <c r="V3063" s="123"/>
      <c r="W3063" s="123"/>
      <c r="X3063" s="123"/>
      <c r="Y3063" s="125"/>
      <c r="Z3063" s="125"/>
      <c r="AA3063" s="123"/>
      <c r="AB3063" s="123"/>
      <c r="AC3063" s="123"/>
      <c r="AD3063" s="123"/>
      <c r="AE3063" s="123"/>
      <c r="AF3063" s="123"/>
      <c r="AG3063" s="123"/>
      <c r="AH3063" s="123"/>
      <c r="AI3063" s="123"/>
      <c r="AJ3063" s="123"/>
      <c r="AK3063" s="123"/>
      <c r="AL3063" s="123"/>
      <c r="AM3063" s="123"/>
      <c r="AN3063" s="123"/>
      <c r="AO3063" s="123"/>
      <c r="AP3063" s="167"/>
    </row>
    <row r="3064" spans="16:42">
      <c r="P3064" s="123"/>
      <c r="Q3064" s="124"/>
      <c r="R3064" s="123"/>
      <c r="S3064" s="123"/>
      <c r="T3064" s="123"/>
      <c r="U3064" s="123"/>
      <c r="V3064" s="123"/>
      <c r="W3064" s="123"/>
      <c r="X3064" s="123"/>
      <c r="Y3064" s="125"/>
      <c r="Z3064" s="125"/>
      <c r="AA3064" s="123"/>
      <c r="AB3064" s="123"/>
      <c r="AC3064" s="123"/>
      <c r="AD3064" s="123"/>
      <c r="AE3064" s="123"/>
      <c r="AF3064" s="123"/>
      <c r="AG3064" s="123"/>
      <c r="AH3064" s="123"/>
      <c r="AI3064" s="123"/>
      <c r="AJ3064" s="123"/>
      <c r="AK3064" s="123"/>
      <c r="AL3064" s="123"/>
      <c r="AM3064" s="123"/>
      <c r="AN3064" s="123"/>
      <c r="AO3064" s="123"/>
      <c r="AP3064" s="167"/>
    </row>
    <row r="3065" spans="16:42">
      <c r="P3065" s="123"/>
      <c r="Q3065" s="124"/>
      <c r="R3065" s="123"/>
      <c r="S3065" s="123"/>
      <c r="T3065" s="123"/>
      <c r="U3065" s="123"/>
      <c r="V3065" s="123"/>
      <c r="W3065" s="123"/>
      <c r="X3065" s="123"/>
      <c r="Y3065" s="125"/>
      <c r="Z3065" s="125"/>
      <c r="AA3065" s="123"/>
      <c r="AB3065" s="123"/>
      <c r="AC3065" s="123"/>
      <c r="AD3065" s="123"/>
      <c r="AE3065" s="123"/>
      <c r="AF3065" s="123"/>
      <c r="AG3065" s="123"/>
      <c r="AH3065" s="123"/>
      <c r="AI3065" s="123"/>
      <c r="AJ3065" s="123"/>
      <c r="AK3065" s="123"/>
      <c r="AL3065" s="123"/>
      <c r="AM3065" s="123"/>
      <c r="AN3065" s="123"/>
      <c r="AO3065" s="123"/>
      <c r="AP3065" s="167"/>
    </row>
    <row r="3066" spans="16:42">
      <c r="P3066" s="123"/>
      <c r="Q3066" s="124"/>
      <c r="R3066" s="123"/>
      <c r="S3066" s="123"/>
      <c r="T3066" s="123"/>
      <c r="U3066" s="123"/>
      <c r="V3066" s="123"/>
      <c r="W3066" s="123"/>
      <c r="X3066" s="123"/>
      <c r="Y3066" s="125"/>
      <c r="Z3066" s="125"/>
      <c r="AA3066" s="123"/>
      <c r="AB3066" s="123"/>
      <c r="AC3066" s="123"/>
      <c r="AD3066" s="123"/>
      <c r="AE3066" s="123"/>
      <c r="AF3066" s="123"/>
      <c r="AG3066" s="123"/>
      <c r="AH3066" s="123"/>
      <c r="AI3066" s="123"/>
      <c r="AJ3066" s="123"/>
      <c r="AK3066" s="123"/>
      <c r="AL3066" s="123"/>
      <c r="AM3066" s="123"/>
      <c r="AN3066" s="123"/>
      <c r="AO3066" s="123"/>
      <c r="AP3066" s="167"/>
    </row>
    <row r="3067" spans="16:42">
      <c r="P3067" s="123"/>
      <c r="Q3067" s="124"/>
      <c r="R3067" s="123"/>
      <c r="S3067" s="123"/>
      <c r="T3067" s="123"/>
      <c r="U3067" s="123"/>
      <c r="V3067" s="123"/>
      <c r="W3067" s="123"/>
      <c r="X3067" s="123"/>
      <c r="Y3067" s="125"/>
      <c r="Z3067" s="125"/>
      <c r="AA3067" s="123"/>
      <c r="AB3067" s="123"/>
      <c r="AC3067" s="123"/>
      <c r="AD3067" s="123"/>
      <c r="AE3067" s="123"/>
      <c r="AF3067" s="123"/>
      <c r="AG3067" s="123"/>
      <c r="AH3067" s="123"/>
      <c r="AI3067" s="123"/>
      <c r="AJ3067" s="123"/>
      <c r="AK3067" s="123"/>
      <c r="AL3067" s="123"/>
      <c r="AM3067" s="123"/>
      <c r="AN3067" s="123"/>
      <c r="AO3067" s="123"/>
      <c r="AP3067" s="167"/>
    </row>
    <row r="3068" spans="16:42">
      <c r="P3068" s="123"/>
      <c r="Q3068" s="124"/>
      <c r="R3068" s="123"/>
      <c r="S3068" s="123"/>
      <c r="T3068" s="123"/>
      <c r="U3068" s="123"/>
      <c r="V3068" s="123"/>
      <c r="W3068" s="123"/>
      <c r="X3068" s="123"/>
      <c r="Y3068" s="125"/>
      <c r="Z3068" s="125"/>
      <c r="AA3068" s="123"/>
      <c r="AB3068" s="123"/>
      <c r="AC3068" s="123"/>
      <c r="AD3068" s="123"/>
      <c r="AE3068" s="123"/>
      <c r="AF3068" s="123"/>
      <c r="AG3068" s="123"/>
      <c r="AH3068" s="123"/>
      <c r="AI3068" s="123"/>
      <c r="AJ3068" s="123"/>
      <c r="AK3068" s="123"/>
      <c r="AL3068" s="123"/>
      <c r="AM3068" s="123"/>
      <c r="AN3068" s="123"/>
      <c r="AO3068" s="123"/>
      <c r="AP3068" s="167"/>
    </row>
    <row r="3069" spans="16:42">
      <c r="P3069" s="123"/>
      <c r="Q3069" s="124"/>
      <c r="R3069" s="123"/>
      <c r="S3069" s="123"/>
      <c r="T3069" s="123"/>
      <c r="U3069" s="123"/>
      <c r="V3069" s="123"/>
      <c r="W3069" s="123"/>
      <c r="X3069" s="123"/>
      <c r="Y3069" s="125"/>
      <c r="Z3069" s="125"/>
      <c r="AA3069" s="123"/>
      <c r="AB3069" s="123"/>
      <c r="AC3069" s="123"/>
      <c r="AD3069" s="123"/>
      <c r="AE3069" s="123"/>
      <c r="AF3069" s="123"/>
      <c r="AG3069" s="123"/>
      <c r="AH3069" s="123"/>
      <c r="AI3069" s="123"/>
      <c r="AJ3069" s="123"/>
      <c r="AK3069" s="123"/>
      <c r="AL3069" s="123"/>
      <c r="AM3069" s="123"/>
      <c r="AN3069" s="123"/>
      <c r="AO3069" s="123"/>
      <c r="AP3069" s="167"/>
    </row>
    <row r="3070" spans="16:42">
      <c r="P3070" s="123"/>
      <c r="Q3070" s="124"/>
      <c r="R3070" s="123"/>
      <c r="S3070" s="123"/>
      <c r="T3070" s="123"/>
      <c r="U3070" s="123"/>
      <c r="V3070" s="123"/>
      <c r="W3070" s="123"/>
      <c r="X3070" s="123"/>
      <c r="Y3070" s="125"/>
      <c r="Z3070" s="125"/>
      <c r="AA3070" s="123"/>
      <c r="AB3070" s="123"/>
      <c r="AC3070" s="123"/>
      <c r="AD3070" s="123"/>
      <c r="AE3070" s="123"/>
      <c r="AF3070" s="123"/>
      <c r="AG3070" s="123"/>
      <c r="AH3070" s="123"/>
      <c r="AI3070" s="123"/>
      <c r="AJ3070" s="123"/>
      <c r="AK3070" s="123"/>
      <c r="AL3070" s="123"/>
      <c r="AM3070" s="123"/>
      <c r="AN3070" s="123"/>
      <c r="AO3070" s="123"/>
      <c r="AP3070" s="167"/>
    </row>
    <row r="3071" spans="16:42">
      <c r="P3071" s="123"/>
      <c r="Q3071" s="124"/>
      <c r="R3071" s="123"/>
      <c r="S3071" s="123"/>
      <c r="T3071" s="123"/>
      <c r="U3071" s="123"/>
      <c r="V3071" s="123"/>
      <c r="W3071" s="123"/>
      <c r="X3071" s="123"/>
      <c r="Y3071" s="125"/>
      <c r="Z3071" s="125"/>
      <c r="AA3071" s="123"/>
      <c r="AB3071" s="123"/>
      <c r="AC3071" s="123"/>
      <c r="AD3071" s="123"/>
      <c r="AE3071" s="123"/>
      <c r="AF3071" s="123"/>
      <c r="AG3071" s="123"/>
      <c r="AH3071" s="123"/>
      <c r="AI3071" s="123"/>
      <c r="AJ3071" s="123"/>
      <c r="AK3071" s="123"/>
      <c r="AL3071" s="123"/>
      <c r="AM3071" s="123"/>
      <c r="AN3071" s="123"/>
      <c r="AO3071" s="123"/>
      <c r="AP3071" s="167"/>
    </row>
    <row r="3072" spans="16:42">
      <c r="P3072" s="123"/>
      <c r="Q3072" s="124"/>
      <c r="R3072" s="123"/>
      <c r="S3072" s="123"/>
      <c r="T3072" s="123"/>
      <c r="U3072" s="123"/>
      <c r="V3072" s="123"/>
      <c r="W3072" s="123"/>
      <c r="X3072" s="123"/>
      <c r="Y3072" s="125"/>
      <c r="Z3072" s="125"/>
      <c r="AA3072" s="123"/>
      <c r="AB3072" s="123"/>
      <c r="AC3072" s="123"/>
      <c r="AD3072" s="123"/>
      <c r="AE3072" s="123"/>
      <c r="AF3072" s="123"/>
      <c r="AG3072" s="123"/>
      <c r="AH3072" s="123"/>
      <c r="AI3072" s="123"/>
      <c r="AJ3072" s="123"/>
      <c r="AK3072" s="123"/>
      <c r="AL3072" s="123"/>
      <c r="AM3072" s="123"/>
      <c r="AN3072" s="123"/>
      <c r="AO3072" s="123"/>
      <c r="AP3072" s="167"/>
    </row>
    <row r="3073" spans="16:42">
      <c r="P3073" s="123"/>
      <c r="Q3073" s="124"/>
      <c r="R3073" s="123"/>
      <c r="S3073" s="123"/>
      <c r="T3073" s="123"/>
      <c r="U3073" s="123"/>
      <c r="V3073" s="123"/>
      <c r="W3073" s="123"/>
      <c r="X3073" s="123"/>
      <c r="Y3073" s="125"/>
      <c r="Z3073" s="125"/>
      <c r="AA3073" s="123"/>
      <c r="AB3073" s="123"/>
      <c r="AC3073" s="123"/>
      <c r="AD3073" s="123"/>
      <c r="AE3073" s="123"/>
      <c r="AF3073" s="123"/>
      <c r="AG3073" s="123"/>
      <c r="AH3073" s="123"/>
      <c r="AI3073" s="123"/>
      <c r="AJ3073" s="123"/>
      <c r="AK3073" s="123"/>
      <c r="AL3073" s="123"/>
      <c r="AM3073" s="123"/>
      <c r="AN3073" s="123"/>
      <c r="AO3073" s="123"/>
      <c r="AP3073" s="167"/>
    </row>
    <row r="3074" spans="16:42">
      <c r="P3074" s="123"/>
      <c r="Q3074" s="124"/>
      <c r="R3074" s="123"/>
      <c r="S3074" s="123"/>
      <c r="T3074" s="123"/>
      <c r="U3074" s="123"/>
      <c r="V3074" s="123"/>
      <c r="W3074" s="123"/>
      <c r="X3074" s="123"/>
      <c r="Y3074" s="125"/>
      <c r="Z3074" s="125"/>
      <c r="AA3074" s="123"/>
      <c r="AB3074" s="123"/>
      <c r="AC3074" s="123"/>
      <c r="AD3074" s="123"/>
      <c r="AE3074" s="123"/>
      <c r="AF3074" s="123"/>
      <c r="AG3074" s="123"/>
      <c r="AH3074" s="123"/>
      <c r="AI3074" s="123"/>
      <c r="AJ3074" s="123"/>
      <c r="AK3074" s="123"/>
      <c r="AL3074" s="123"/>
      <c r="AM3074" s="123"/>
      <c r="AN3074" s="123"/>
      <c r="AO3074" s="123"/>
      <c r="AP3074" s="167"/>
    </row>
    <row r="3075" spans="16:42">
      <c r="P3075" s="123"/>
      <c r="Q3075" s="124"/>
      <c r="R3075" s="123"/>
      <c r="S3075" s="123"/>
      <c r="T3075" s="123"/>
      <c r="U3075" s="123"/>
      <c r="V3075" s="123"/>
      <c r="W3075" s="123"/>
      <c r="X3075" s="123"/>
      <c r="Y3075" s="125"/>
      <c r="Z3075" s="125"/>
      <c r="AA3075" s="123"/>
      <c r="AB3075" s="123"/>
      <c r="AC3075" s="123"/>
      <c r="AD3075" s="123"/>
      <c r="AE3075" s="123"/>
      <c r="AF3075" s="123"/>
      <c r="AG3075" s="123"/>
      <c r="AH3075" s="123"/>
      <c r="AI3075" s="123"/>
      <c r="AJ3075" s="123"/>
      <c r="AK3075" s="123"/>
      <c r="AL3075" s="123"/>
      <c r="AM3075" s="123"/>
      <c r="AN3075" s="123"/>
      <c r="AO3075" s="123"/>
      <c r="AP3075" s="167"/>
    </row>
    <row r="3076" spans="16:42">
      <c r="P3076" s="123"/>
      <c r="Q3076" s="124"/>
      <c r="R3076" s="123"/>
      <c r="S3076" s="123"/>
      <c r="T3076" s="123"/>
      <c r="U3076" s="123"/>
      <c r="V3076" s="123"/>
      <c r="W3076" s="123"/>
      <c r="X3076" s="123"/>
      <c r="Y3076" s="125"/>
      <c r="Z3076" s="125"/>
      <c r="AA3076" s="123"/>
      <c r="AB3076" s="123"/>
      <c r="AC3076" s="123"/>
      <c r="AD3076" s="123"/>
      <c r="AE3076" s="123"/>
      <c r="AF3076" s="123"/>
      <c r="AG3076" s="123"/>
      <c r="AH3076" s="123"/>
      <c r="AI3076" s="123"/>
      <c r="AJ3076" s="123"/>
      <c r="AK3076" s="123"/>
      <c r="AL3076" s="123"/>
      <c r="AM3076" s="123"/>
      <c r="AN3076" s="123"/>
      <c r="AO3076" s="123"/>
      <c r="AP3076" s="167"/>
    </row>
    <row r="3077" spans="16:42">
      <c r="P3077" s="123"/>
      <c r="Q3077" s="124"/>
      <c r="R3077" s="123"/>
      <c r="S3077" s="123"/>
      <c r="T3077" s="123"/>
      <c r="U3077" s="123"/>
      <c r="V3077" s="123"/>
      <c r="W3077" s="123"/>
      <c r="X3077" s="123"/>
      <c r="Y3077" s="125"/>
      <c r="Z3077" s="125"/>
      <c r="AA3077" s="123"/>
      <c r="AB3077" s="123"/>
      <c r="AC3077" s="123"/>
      <c r="AD3077" s="123"/>
      <c r="AE3077" s="123"/>
      <c r="AF3077" s="123"/>
      <c r="AG3077" s="123"/>
      <c r="AH3077" s="123"/>
      <c r="AI3077" s="123"/>
      <c r="AJ3077" s="123"/>
      <c r="AK3077" s="123"/>
      <c r="AL3077" s="123"/>
      <c r="AM3077" s="123"/>
      <c r="AN3077" s="123"/>
      <c r="AO3077" s="123"/>
      <c r="AP3077" s="167"/>
    </row>
    <row r="3078" spans="16:42">
      <c r="P3078" s="123"/>
      <c r="Q3078" s="124"/>
      <c r="R3078" s="123"/>
      <c r="S3078" s="123"/>
      <c r="T3078" s="123"/>
      <c r="U3078" s="123"/>
      <c r="V3078" s="123"/>
      <c r="W3078" s="123"/>
      <c r="X3078" s="123"/>
      <c r="Y3078" s="125"/>
      <c r="Z3078" s="125"/>
      <c r="AA3078" s="123"/>
      <c r="AB3078" s="123"/>
      <c r="AC3078" s="123"/>
      <c r="AD3078" s="123"/>
      <c r="AE3078" s="123"/>
      <c r="AF3078" s="123"/>
      <c r="AG3078" s="123"/>
      <c r="AH3078" s="123"/>
      <c r="AI3078" s="123"/>
      <c r="AJ3078" s="123"/>
      <c r="AK3078" s="123"/>
      <c r="AL3078" s="123"/>
      <c r="AM3078" s="123"/>
      <c r="AN3078" s="123"/>
      <c r="AO3078" s="123"/>
      <c r="AP3078" s="167"/>
    </row>
    <row r="3079" spans="16:42">
      <c r="P3079" s="123"/>
      <c r="Q3079" s="124"/>
      <c r="R3079" s="123"/>
      <c r="S3079" s="123"/>
      <c r="T3079" s="123"/>
      <c r="U3079" s="123"/>
      <c r="V3079" s="123"/>
      <c r="W3079" s="123"/>
      <c r="X3079" s="123"/>
      <c r="Y3079" s="125"/>
      <c r="Z3079" s="125"/>
      <c r="AA3079" s="123"/>
      <c r="AB3079" s="123"/>
      <c r="AC3079" s="123"/>
      <c r="AD3079" s="123"/>
      <c r="AE3079" s="123"/>
      <c r="AF3079" s="123"/>
      <c r="AG3079" s="123"/>
      <c r="AH3079" s="123"/>
      <c r="AI3079" s="123"/>
      <c r="AJ3079" s="123"/>
      <c r="AK3079" s="123"/>
      <c r="AL3079" s="123"/>
      <c r="AM3079" s="123"/>
      <c r="AN3079" s="123"/>
      <c r="AO3079" s="123"/>
      <c r="AP3079" s="167"/>
    </row>
    <row r="3080" spans="16:42">
      <c r="P3080" s="123"/>
      <c r="Q3080" s="124"/>
      <c r="R3080" s="123"/>
      <c r="S3080" s="123"/>
      <c r="T3080" s="123"/>
      <c r="U3080" s="123"/>
      <c r="V3080" s="123"/>
      <c r="W3080" s="123"/>
      <c r="X3080" s="123"/>
      <c r="Y3080" s="125"/>
      <c r="Z3080" s="125"/>
      <c r="AA3080" s="123"/>
      <c r="AB3080" s="123"/>
      <c r="AC3080" s="123"/>
      <c r="AD3080" s="123"/>
      <c r="AE3080" s="123"/>
      <c r="AF3080" s="123"/>
      <c r="AG3080" s="123"/>
      <c r="AH3080" s="123"/>
      <c r="AI3080" s="123"/>
      <c r="AJ3080" s="123"/>
      <c r="AK3080" s="123"/>
      <c r="AL3080" s="123"/>
      <c r="AM3080" s="123"/>
      <c r="AN3080" s="123"/>
      <c r="AO3080" s="123"/>
      <c r="AP3080" s="167"/>
    </row>
    <row r="3081" spans="16:42">
      <c r="P3081" s="123"/>
      <c r="Q3081" s="124"/>
      <c r="R3081" s="123"/>
      <c r="S3081" s="123"/>
      <c r="T3081" s="123"/>
      <c r="U3081" s="123"/>
      <c r="V3081" s="123"/>
      <c r="W3081" s="123"/>
      <c r="X3081" s="123"/>
      <c r="Y3081" s="125"/>
      <c r="Z3081" s="125"/>
      <c r="AA3081" s="123"/>
      <c r="AB3081" s="123"/>
      <c r="AC3081" s="123"/>
      <c r="AD3081" s="123"/>
      <c r="AE3081" s="123"/>
      <c r="AF3081" s="123"/>
      <c r="AG3081" s="123"/>
      <c r="AH3081" s="123"/>
      <c r="AI3081" s="123"/>
      <c r="AJ3081" s="123"/>
      <c r="AK3081" s="123"/>
      <c r="AL3081" s="123"/>
      <c r="AM3081" s="123"/>
      <c r="AN3081" s="123"/>
      <c r="AO3081" s="123"/>
      <c r="AP3081" s="167"/>
    </row>
    <row r="3082" spans="16:42">
      <c r="P3082" s="123"/>
      <c r="Q3082" s="124"/>
      <c r="R3082" s="123"/>
      <c r="S3082" s="123"/>
      <c r="T3082" s="123"/>
      <c r="U3082" s="123"/>
      <c r="V3082" s="123"/>
      <c r="W3082" s="123"/>
      <c r="X3082" s="123"/>
      <c r="Y3082" s="125"/>
      <c r="Z3082" s="125"/>
      <c r="AA3082" s="123"/>
      <c r="AB3082" s="123"/>
      <c r="AC3082" s="123"/>
      <c r="AD3082" s="123"/>
      <c r="AE3082" s="123"/>
      <c r="AF3082" s="123"/>
      <c r="AG3082" s="123"/>
      <c r="AH3082" s="123"/>
      <c r="AI3082" s="123"/>
      <c r="AJ3082" s="123"/>
      <c r="AK3082" s="123"/>
      <c r="AL3082" s="123"/>
      <c r="AM3082" s="123"/>
      <c r="AN3082" s="123"/>
      <c r="AO3082" s="123"/>
      <c r="AP3082" s="167"/>
    </row>
    <row r="3083" spans="16:42">
      <c r="P3083" s="123"/>
      <c r="Q3083" s="124"/>
      <c r="R3083" s="123"/>
      <c r="S3083" s="123"/>
      <c r="T3083" s="123"/>
      <c r="U3083" s="123"/>
      <c r="V3083" s="123"/>
      <c r="W3083" s="123"/>
      <c r="X3083" s="123"/>
      <c r="Y3083" s="125"/>
      <c r="Z3083" s="125"/>
      <c r="AA3083" s="123"/>
      <c r="AB3083" s="123"/>
      <c r="AC3083" s="123"/>
      <c r="AD3083" s="123"/>
      <c r="AE3083" s="123"/>
      <c r="AF3083" s="123"/>
      <c r="AG3083" s="123"/>
      <c r="AH3083" s="123"/>
      <c r="AI3083" s="123"/>
      <c r="AJ3083" s="123"/>
      <c r="AK3083" s="123"/>
      <c r="AL3083" s="123"/>
      <c r="AM3083" s="123"/>
      <c r="AN3083" s="123"/>
      <c r="AO3083" s="123"/>
      <c r="AP3083" s="167"/>
    </row>
    <row r="3084" spans="16:42">
      <c r="P3084" s="123"/>
      <c r="Q3084" s="124"/>
      <c r="R3084" s="123"/>
      <c r="S3084" s="123"/>
      <c r="T3084" s="123"/>
      <c r="U3084" s="123"/>
      <c r="V3084" s="123"/>
      <c r="W3084" s="123"/>
      <c r="X3084" s="123"/>
      <c r="Y3084" s="125"/>
      <c r="Z3084" s="125"/>
      <c r="AA3084" s="123"/>
      <c r="AB3084" s="123"/>
      <c r="AC3084" s="123"/>
      <c r="AD3084" s="123"/>
      <c r="AE3084" s="123"/>
      <c r="AF3084" s="123"/>
      <c r="AG3084" s="123"/>
      <c r="AH3084" s="123"/>
      <c r="AI3084" s="123"/>
      <c r="AJ3084" s="123"/>
      <c r="AK3084" s="123"/>
      <c r="AL3084" s="123"/>
      <c r="AM3084" s="123"/>
      <c r="AN3084" s="123"/>
      <c r="AO3084" s="123"/>
      <c r="AP3084" s="167"/>
    </row>
    <row r="3085" spans="16:42">
      <c r="P3085" s="123"/>
      <c r="Q3085" s="124"/>
      <c r="R3085" s="123"/>
      <c r="S3085" s="123"/>
      <c r="T3085" s="123"/>
      <c r="U3085" s="123"/>
      <c r="V3085" s="123"/>
      <c r="W3085" s="123"/>
      <c r="X3085" s="123"/>
      <c r="Y3085" s="125"/>
      <c r="Z3085" s="125"/>
      <c r="AA3085" s="123"/>
      <c r="AB3085" s="123"/>
      <c r="AC3085" s="123"/>
      <c r="AD3085" s="123"/>
      <c r="AE3085" s="123"/>
      <c r="AF3085" s="123"/>
      <c r="AG3085" s="123"/>
      <c r="AH3085" s="123"/>
      <c r="AI3085" s="123"/>
      <c r="AJ3085" s="123"/>
      <c r="AK3085" s="123"/>
      <c r="AL3085" s="123"/>
      <c r="AM3085" s="123"/>
      <c r="AN3085" s="123"/>
      <c r="AO3085" s="123"/>
      <c r="AP3085" s="167"/>
    </row>
    <row r="3086" spans="16:42">
      <c r="P3086" s="123"/>
      <c r="Q3086" s="124"/>
      <c r="R3086" s="123"/>
      <c r="S3086" s="123"/>
      <c r="T3086" s="123"/>
      <c r="U3086" s="123"/>
      <c r="V3086" s="123"/>
      <c r="W3086" s="123"/>
      <c r="X3086" s="123"/>
      <c r="Y3086" s="125"/>
      <c r="Z3086" s="125"/>
      <c r="AA3086" s="123"/>
      <c r="AB3086" s="123"/>
      <c r="AC3086" s="123"/>
      <c r="AD3086" s="123"/>
      <c r="AE3086" s="123"/>
      <c r="AF3086" s="123"/>
      <c r="AG3086" s="123"/>
      <c r="AH3086" s="123"/>
      <c r="AI3086" s="123"/>
      <c r="AJ3086" s="123"/>
      <c r="AK3086" s="123"/>
      <c r="AL3086" s="123"/>
      <c r="AM3086" s="123"/>
      <c r="AN3086" s="123"/>
      <c r="AO3086" s="123"/>
      <c r="AP3086" s="167"/>
    </row>
    <row r="3087" spans="16:42">
      <c r="P3087" s="123"/>
      <c r="Q3087" s="124"/>
      <c r="R3087" s="123"/>
      <c r="S3087" s="123"/>
      <c r="T3087" s="123"/>
      <c r="U3087" s="123"/>
      <c r="V3087" s="123"/>
      <c r="W3087" s="123"/>
      <c r="X3087" s="123"/>
      <c r="Y3087" s="125"/>
      <c r="Z3087" s="125"/>
      <c r="AA3087" s="123"/>
      <c r="AB3087" s="123"/>
      <c r="AC3087" s="123"/>
      <c r="AD3087" s="123"/>
      <c r="AE3087" s="123"/>
      <c r="AF3087" s="123"/>
      <c r="AG3087" s="123"/>
      <c r="AH3087" s="123"/>
      <c r="AI3087" s="123"/>
      <c r="AJ3087" s="123"/>
      <c r="AK3087" s="123"/>
      <c r="AL3087" s="123"/>
      <c r="AM3087" s="123"/>
      <c r="AN3087" s="123"/>
      <c r="AO3087" s="123"/>
      <c r="AP3087" s="167"/>
    </row>
    <row r="3088" spans="16:42">
      <c r="P3088" s="123"/>
      <c r="Q3088" s="124"/>
      <c r="R3088" s="123"/>
      <c r="S3088" s="123"/>
      <c r="T3088" s="123"/>
      <c r="U3088" s="123"/>
      <c r="V3088" s="123"/>
      <c r="W3088" s="123"/>
      <c r="X3088" s="123"/>
      <c r="Y3088" s="125"/>
      <c r="Z3088" s="125"/>
      <c r="AA3088" s="123"/>
      <c r="AB3088" s="123"/>
      <c r="AC3088" s="123"/>
      <c r="AD3088" s="123"/>
      <c r="AE3088" s="123"/>
      <c r="AF3088" s="123"/>
      <c r="AG3088" s="123"/>
      <c r="AH3088" s="123"/>
      <c r="AI3088" s="123"/>
      <c r="AJ3088" s="123"/>
      <c r="AK3088" s="123"/>
      <c r="AL3088" s="123"/>
      <c r="AM3088" s="123"/>
      <c r="AN3088" s="123"/>
      <c r="AO3088" s="123"/>
      <c r="AP3088" s="167"/>
    </row>
    <row r="3089" spans="16:42">
      <c r="P3089" s="123"/>
      <c r="Q3089" s="124"/>
      <c r="R3089" s="123"/>
      <c r="S3089" s="123"/>
      <c r="T3089" s="123"/>
      <c r="U3089" s="123"/>
      <c r="V3089" s="123"/>
      <c r="W3089" s="123"/>
      <c r="X3089" s="123"/>
      <c r="Y3089" s="125"/>
      <c r="Z3089" s="125"/>
      <c r="AA3089" s="123"/>
      <c r="AB3089" s="123"/>
      <c r="AC3089" s="123"/>
      <c r="AD3089" s="123"/>
      <c r="AE3089" s="123"/>
      <c r="AF3089" s="123"/>
      <c r="AG3089" s="123"/>
      <c r="AH3089" s="123"/>
      <c r="AI3089" s="123"/>
      <c r="AJ3089" s="123"/>
      <c r="AK3089" s="123"/>
      <c r="AL3089" s="123"/>
      <c r="AM3089" s="123"/>
      <c r="AN3089" s="123"/>
      <c r="AO3089" s="123"/>
      <c r="AP3089" s="167"/>
    </row>
    <row r="3090" spans="16:42">
      <c r="P3090" s="123"/>
      <c r="Q3090" s="124"/>
      <c r="R3090" s="123"/>
      <c r="S3090" s="123"/>
      <c r="T3090" s="123"/>
      <c r="U3090" s="123"/>
      <c r="V3090" s="123"/>
      <c r="W3090" s="123"/>
      <c r="X3090" s="123"/>
      <c r="Y3090" s="125"/>
      <c r="Z3090" s="125"/>
      <c r="AA3090" s="123"/>
      <c r="AB3090" s="123"/>
      <c r="AC3090" s="123"/>
      <c r="AD3090" s="123"/>
      <c r="AE3090" s="123"/>
      <c r="AF3090" s="123"/>
      <c r="AG3090" s="123"/>
      <c r="AH3090" s="123"/>
      <c r="AI3090" s="123"/>
      <c r="AJ3090" s="123"/>
      <c r="AK3090" s="123"/>
      <c r="AL3090" s="123"/>
      <c r="AM3090" s="123"/>
      <c r="AN3090" s="123"/>
      <c r="AO3090" s="123"/>
      <c r="AP3090" s="167"/>
    </row>
    <row r="3091" spans="16:42">
      <c r="P3091" s="123"/>
      <c r="Q3091" s="124"/>
      <c r="R3091" s="123"/>
      <c r="S3091" s="123"/>
      <c r="T3091" s="123"/>
      <c r="U3091" s="123"/>
      <c r="V3091" s="123"/>
      <c r="W3091" s="123"/>
      <c r="X3091" s="123"/>
      <c r="Y3091" s="125"/>
      <c r="Z3091" s="125"/>
      <c r="AA3091" s="123"/>
      <c r="AB3091" s="123"/>
      <c r="AC3091" s="123"/>
      <c r="AD3091" s="123"/>
      <c r="AE3091" s="123"/>
      <c r="AF3091" s="123"/>
      <c r="AG3091" s="123"/>
      <c r="AH3091" s="123"/>
      <c r="AI3091" s="123"/>
      <c r="AJ3091" s="123"/>
      <c r="AK3091" s="123"/>
      <c r="AL3091" s="123"/>
      <c r="AM3091" s="123"/>
      <c r="AN3091" s="123"/>
      <c r="AO3091" s="123"/>
      <c r="AP3091" s="167"/>
    </row>
    <row r="3092" spans="16:42">
      <c r="P3092" s="123"/>
      <c r="Q3092" s="124"/>
      <c r="R3092" s="123"/>
      <c r="S3092" s="123"/>
      <c r="T3092" s="123"/>
      <c r="U3092" s="123"/>
      <c r="V3092" s="123"/>
      <c r="W3092" s="123"/>
      <c r="X3092" s="123"/>
      <c r="Y3092" s="125"/>
      <c r="Z3092" s="125"/>
      <c r="AA3092" s="123"/>
      <c r="AB3092" s="123"/>
      <c r="AC3092" s="123"/>
      <c r="AD3092" s="123"/>
      <c r="AE3092" s="123"/>
      <c r="AF3092" s="123"/>
      <c r="AG3092" s="123"/>
      <c r="AH3092" s="123"/>
      <c r="AI3092" s="123"/>
      <c r="AJ3092" s="123"/>
      <c r="AK3092" s="123"/>
      <c r="AL3092" s="123"/>
      <c r="AM3092" s="123"/>
      <c r="AN3092" s="123"/>
      <c r="AO3092" s="123"/>
      <c r="AP3092" s="167"/>
    </row>
    <row r="3093" spans="16:42">
      <c r="P3093" s="123"/>
      <c r="Q3093" s="124"/>
      <c r="R3093" s="123"/>
      <c r="S3093" s="123"/>
      <c r="T3093" s="123"/>
      <c r="U3093" s="123"/>
      <c r="V3093" s="123"/>
      <c r="W3093" s="123"/>
      <c r="X3093" s="123"/>
      <c r="Y3093" s="125"/>
      <c r="Z3093" s="125"/>
      <c r="AA3093" s="123"/>
      <c r="AB3093" s="123"/>
      <c r="AC3093" s="123"/>
      <c r="AD3093" s="123"/>
      <c r="AE3093" s="123"/>
      <c r="AF3093" s="123"/>
      <c r="AG3093" s="123"/>
      <c r="AH3093" s="123"/>
      <c r="AI3093" s="123"/>
      <c r="AJ3093" s="123"/>
      <c r="AK3093" s="123"/>
      <c r="AL3093" s="123"/>
      <c r="AM3093" s="123"/>
      <c r="AN3093" s="123"/>
      <c r="AO3093" s="123"/>
      <c r="AP3093" s="167"/>
    </row>
    <row r="3094" spans="16:42">
      <c r="P3094" s="123"/>
      <c r="Q3094" s="124"/>
      <c r="R3094" s="123"/>
      <c r="S3094" s="123"/>
      <c r="T3094" s="123"/>
      <c r="U3094" s="123"/>
      <c r="V3094" s="123"/>
      <c r="W3094" s="123"/>
      <c r="X3094" s="123"/>
      <c r="Y3094" s="125"/>
      <c r="Z3094" s="125"/>
      <c r="AA3094" s="123"/>
      <c r="AB3094" s="123"/>
      <c r="AC3094" s="123"/>
      <c r="AD3094" s="123"/>
      <c r="AE3094" s="123"/>
      <c r="AF3094" s="123"/>
      <c r="AG3094" s="123"/>
      <c r="AH3094" s="123"/>
      <c r="AI3094" s="123"/>
      <c r="AJ3094" s="123"/>
      <c r="AK3094" s="123"/>
      <c r="AL3094" s="123"/>
      <c r="AM3094" s="123"/>
      <c r="AN3094" s="123"/>
      <c r="AO3094" s="123"/>
      <c r="AP3094" s="167"/>
    </row>
    <row r="3095" spans="16:42">
      <c r="P3095" s="123"/>
      <c r="Q3095" s="124"/>
      <c r="R3095" s="123"/>
      <c r="S3095" s="123"/>
      <c r="T3095" s="123"/>
      <c r="U3095" s="123"/>
      <c r="V3095" s="123"/>
      <c r="W3095" s="123"/>
      <c r="X3095" s="123"/>
      <c r="Y3095" s="125"/>
      <c r="Z3095" s="125"/>
      <c r="AA3095" s="123"/>
      <c r="AB3095" s="123"/>
      <c r="AC3095" s="123"/>
      <c r="AD3095" s="123"/>
      <c r="AE3095" s="123"/>
      <c r="AF3095" s="123"/>
      <c r="AG3095" s="123"/>
      <c r="AH3095" s="123"/>
      <c r="AI3095" s="123"/>
      <c r="AJ3095" s="123"/>
      <c r="AK3095" s="123"/>
      <c r="AL3095" s="123"/>
      <c r="AM3095" s="123"/>
      <c r="AN3095" s="123"/>
      <c r="AO3095" s="123"/>
      <c r="AP3095" s="167"/>
    </row>
    <row r="3096" spans="16:42">
      <c r="P3096" s="123"/>
      <c r="Q3096" s="124"/>
      <c r="R3096" s="123"/>
      <c r="S3096" s="123"/>
      <c r="T3096" s="123"/>
      <c r="U3096" s="123"/>
      <c r="V3096" s="123"/>
      <c r="W3096" s="123"/>
      <c r="X3096" s="123"/>
      <c r="Y3096" s="125"/>
      <c r="Z3096" s="125"/>
      <c r="AA3096" s="123"/>
      <c r="AB3096" s="123"/>
      <c r="AC3096" s="123"/>
      <c r="AD3096" s="123"/>
      <c r="AE3096" s="123"/>
      <c r="AF3096" s="123"/>
      <c r="AG3096" s="123"/>
      <c r="AH3096" s="123"/>
      <c r="AI3096" s="123"/>
      <c r="AJ3096" s="123"/>
      <c r="AK3096" s="123"/>
      <c r="AL3096" s="123"/>
      <c r="AM3096" s="123"/>
      <c r="AN3096" s="123"/>
      <c r="AO3096" s="123"/>
      <c r="AP3096" s="167"/>
    </row>
    <row r="3097" spans="16:42">
      <c r="P3097" s="123"/>
      <c r="Q3097" s="124"/>
      <c r="R3097" s="123"/>
      <c r="S3097" s="123"/>
      <c r="T3097" s="123"/>
      <c r="U3097" s="123"/>
      <c r="V3097" s="123"/>
      <c r="W3097" s="123"/>
      <c r="X3097" s="123"/>
      <c r="Y3097" s="125"/>
      <c r="Z3097" s="125"/>
      <c r="AA3097" s="123"/>
      <c r="AB3097" s="123"/>
      <c r="AC3097" s="123"/>
      <c r="AD3097" s="123"/>
      <c r="AE3097" s="123"/>
      <c r="AF3097" s="123"/>
      <c r="AG3097" s="123"/>
      <c r="AH3097" s="123"/>
      <c r="AI3097" s="123"/>
      <c r="AJ3097" s="123"/>
      <c r="AK3097" s="123"/>
      <c r="AL3097" s="123"/>
      <c r="AM3097" s="123"/>
      <c r="AN3097" s="123"/>
      <c r="AO3097" s="123"/>
      <c r="AP3097" s="167"/>
    </row>
    <row r="3098" spans="16:42">
      <c r="P3098" s="123"/>
      <c r="Q3098" s="124"/>
      <c r="R3098" s="123"/>
      <c r="S3098" s="123"/>
      <c r="T3098" s="123"/>
      <c r="U3098" s="123"/>
      <c r="V3098" s="123"/>
      <c r="W3098" s="123"/>
      <c r="X3098" s="123"/>
      <c r="Y3098" s="125"/>
      <c r="Z3098" s="125"/>
      <c r="AA3098" s="123"/>
      <c r="AB3098" s="123"/>
      <c r="AC3098" s="123"/>
      <c r="AD3098" s="123"/>
      <c r="AE3098" s="123"/>
      <c r="AF3098" s="123"/>
      <c r="AG3098" s="123"/>
      <c r="AH3098" s="123"/>
      <c r="AI3098" s="123"/>
      <c r="AJ3098" s="123"/>
      <c r="AK3098" s="123"/>
      <c r="AL3098" s="123"/>
      <c r="AM3098" s="123"/>
      <c r="AN3098" s="123"/>
      <c r="AO3098" s="123"/>
      <c r="AP3098" s="167"/>
    </row>
    <row r="3099" spans="16:42">
      <c r="P3099" s="123"/>
      <c r="Q3099" s="124"/>
      <c r="R3099" s="123"/>
      <c r="S3099" s="123"/>
      <c r="T3099" s="123"/>
      <c r="U3099" s="123"/>
      <c r="V3099" s="123"/>
      <c r="W3099" s="123"/>
      <c r="X3099" s="123"/>
      <c r="Y3099" s="125"/>
      <c r="Z3099" s="125"/>
      <c r="AA3099" s="123"/>
      <c r="AB3099" s="123"/>
      <c r="AC3099" s="123"/>
      <c r="AD3099" s="123"/>
      <c r="AE3099" s="123"/>
      <c r="AF3099" s="123"/>
      <c r="AG3099" s="123"/>
      <c r="AH3099" s="123"/>
      <c r="AI3099" s="123"/>
      <c r="AJ3099" s="123"/>
      <c r="AK3099" s="123"/>
      <c r="AL3099" s="123"/>
      <c r="AM3099" s="123"/>
      <c r="AN3099" s="123"/>
      <c r="AO3099" s="123"/>
      <c r="AP3099" s="167"/>
    </row>
    <row r="3100" spans="16:42">
      <c r="P3100" s="123"/>
      <c r="Q3100" s="124"/>
      <c r="R3100" s="123"/>
      <c r="S3100" s="123"/>
      <c r="T3100" s="123"/>
      <c r="U3100" s="123"/>
      <c r="V3100" s="123"/>
      <c r="W3100" s="123"/>
      <c r="X3100" s="123"/>
      <c r="Y3100" s="125"/>
      <c r="Z3100" s="125"/>
      <c r="AA3100" s="123"/>
      <c r="AB3100" s="123"/>
      <c r="AC3100" s="123"/>
      <c r="AD3100" s="123"/>
      <c r="AE3100" s="123"/>
      <c r="AF3100" s="123"/>
      <c r="AG3100" s="123"/>
      <c r="AH3100" s="123"/>
      <c r="AI3100" s="123"/>
      <c r="AJ3100" s="123"/>
      <c r="AK3100" s="123"/>
      <c r="AL3100" s="123"/>
      <c r="AM3100" s="123"/>
      <c r="AN3100" s="123"/>
      <c r="AO3100" s="123"/>
      <c r="AP3100" s="167"/>
    </row>
    <row r="3101" spans="16:42">
      <c r="P3101" s="123"/>
      <c r="Q3101" s="124"/>
      <c r="R3101" s="123"/>
      <c r="S3101" s="123"/>
      <c r="T3101" s="123"/>
      <c r="U3101" s="123"/>
      <c r="V3101" s="123"/>
      <c r="W3101" s="123"/>
      <c r="X3101" s="123"/>
      <c r="Y3101" s="125"/>
      <c r="Z3101" s="125"/>
      <c r="AA3101" s="123"/>
      <c r="AB3101" s="123"/>
      <c r="AC3101" s="123"/>
      <c r="AD3101" s="123"/>
      <c r="AE3101" s="123"/>
      <c r="AF3101" s="123"/>
      <c r="AG3101" s="123"/>
      <c r="AH3101" s="123"/>
      <c r="AI3101" s="123"/>
      <c r="AJ3101" s="123"/>
      <c r="AK3101" s="123"/>
      <c r="AL3101" s="123"/>
      <c r="AM3101" s="123"/>
      <c r="AN3101" s="123"/>
      <c r="AO3101" s="123"/>
      <c r="AP3101" s="167"/>
    </row>
    <row r="3102" spans="16:42">
      <c r="P3102" s="123"/>
      <c r="Q3102" s="124"/>
      <c r="R3102" s="123"/>
      <c r="S3102" s="123"/>
      <c r="T3102" s="123"/>
      <c r="U3102" s="123"/>
      <c r="V3102" s="123"/>
      <c r="W3102" s="123"/>
      <c r="X3102" s="123"/>
      <c r="Y3102" s="125"/>
      <c r="Z3102" s="125"/>
      <c r="AA3102" s="123"/>
      <c r="AB3102" s="123"/>
      <c r="AC3102" s="123"/>
      <c r="AD3102" s="123"/>
      <c r="AE3102" s="123"/>
      <c r="AF3102" s="123"/>
      <c r="AG3102" s="123"/>
      <c r="AH3102" s="123"/>
      <c r="AI3102" s="123"/>
      <c r="AJ3102" s="123"/>
      <c r="AK3102" s="123"/>
      <c r="AL3102" s="123"/>
      <c r="AM3102" s="123"/>
      <c r="AN3102" s="123"/>
      <c r="AO3102" s="123"/>
      <c r="AP3102" s="167"/>
    </row>
    <row r="3103" spans="16:42">
      <c r="P3103" s="123"/>
      <c r="Q3103" s="124"/>
      <c r="R3103" s="123"/>
      <c r="S3103" s="123"/>
      <c r="T3103" s="123"/>
      <c r="U3103" s="123"/>
      <c r="V3103" s="123"/>
      <c r="W3103" s="123"/>
      <c r="X3103" s="123"/>
      <c r="Y3103" s="125"/>
      <c r="Z3103" s="125"/>
      <c r="AA3103" s="123"/>
      <c r="AB3103" s="123"/>
      <c r="AC3103" s="123"/>
      <c r="AD3103" s="123"/>
      <c r="AE3103" s="123"/>
      <c r="AF3103" s="123"/>
      <c r="AG3103" s="123"/>
      <c r="AH3103" s="123"/>
      <c r="AI3103" s="123"/>
      <c r="AJ3103" s="123"/>
      <c r="AK3103" s="123"/>
      <c r="AL3103" s="123"/>
      <c r="AM3103" s="123"/>
      <c r="AN3103" s="123"/>
      <c r="AO3103" s="123"/>
      <c r="AP3103" s="167"/>
    </row>
    <row r="3104" spans="16:42">
      <c r="P3104" s="123"/>
      <c r="Q3104" s="124"/>
      <c r="R3104" s="123"/>
      <c r="S3104" s="123"/>
      <c r="T3104" s="123"/>
      <c r="U3104" s="123"/>
      <c r="V3104" s="123"/>
      <c r="W3104" s="123"/>
      <c r="X3104" s="123"/>
      <c r="Y3104" s="125"/>
      <c r="Z3104" s="125"/>
      <c r="AA3104" s="123"/>
      <c r="AB3104" s="123"/>
      <c r="AC3104" s="123"/>
      <c r="AD3104" s="123"/>
      <c r="AE3104" s="123"/>
      <c r="AF3104" s="123"/>
      <c r="AG3104" s="123"/>
      <c r="AH3104" s="123"/>
      <c r="AI3104" s="123"/>
      <c r="AJ3104" s="123"/>
      <c r="AK3104" s="123"/>
      <c r="AL3104" s="123"/>
      <c r="AM3104" s="123"/>
      <c r="AN3104" s="123"/>
      <c r="AO3104" s="123"/>
      <c r="AP3104" s="167"/>
    </row>
    <row r="3105" spans="16:42">
      <c r="P3105" s="123"/>
      <c r="Q3105" s="124"/>
      <c r="R3105" s="123"/>
      <c r="S3105" s="123"/>
      <c r="T3105" s="123"/>
      <c r="U3105" s="123"/>
      <c r="V3105" s="123"/>
      <c r="W3105" s="123"/>
      <c r="X3105" s="123"/>
      <c r="Y3105" s="125"/>
      <c r="Z3105" s="125"/>
      <c r="AA3105" s="123"/>
      <c r="AB3105" s="123"/>
      <c r="AC3105" s="123"/>
      <c r="AD3105" s="123"/>
      <c r="AE3105" s="123"/>
      <c r="AF3105" s="123"/>
      <c r="AG3105" s="123"/>
      <c r="AH3105" s="123"/>
      <c r="AI3105" s="123"/>
      <c r="AJ3105" s="123"/>
      <c r="AK3105" s="123"/>
      <c r="AL3105" s="123"/>
      <c r="AM3105" s="123"/>
      <c r="AN3105" s="123"/>
      <c r="AO3105" s="123"/>
      <c r="AP3105" s="167"/>
    </row>
    <row r="3106" spans="16:42">
      <c r="P3106" s="123"/>
      <c r="Q3106" s="124"/>
      <c r="R3106" s="123"/>
      <c r="S3106" s="123"/>
      <c r="T3106" s="123"/>
      <c r="U3106" s="123"/>
      <c r="V3106" s="123"/>
      <c r="W3106" s="123"/>
      <c r="X3106" s="123"/>
      <c r="Y3106" s="125"/>
      <c r="Z3106" s="125"/>
      <c r="AA3106" s="123"/>
      <c r="AB3106" s="123"/>
      <c r="AC3106" s="123"/>
      <c r="AD3106" s="123"/>
      <c r="AE3106" s="123"/>
      <c r="AF3106" s="123"/>
      <c r="AG3106" s="123"/>
      <c r="AH3106" s="123"/>
      <c r="AI3106" s="123"/>
      <c r="AJ3106" s="123"/>
      <c r="AK3106" s="123"/>
      <c r="AL3106" s="123"/>
      <c r="AM3106" s="123"/>
      <c r="AN3106" s="123"/>
      <c r="AO3106" s="123"/>
      <c r="AP3106" s="167"/>
    </row>
    <row r="3107" spans="16:42">
      <c r="P3107" s="123"/>
      <c r="Q3107" s="124"/>
      <c r="R3107" s="123"/>
      <c r="S3107" s="123"/>
      <c r="T3107" s="123"/>
      <c r="U3107" s="123"/>
      <c r="V3107" s="123"/>
      <c r="W3107" s="123"/>
      <c r="X3107" s="123"/>
      <c r="Y3107" s="125"/>
      <c r="Z3107" s="125"/>
      <c r="AA3107" s="123"/>
      <c r="AB3107" s="123"/>
      <c r="AC3107" s="123"/>
      <c r="AD3107" s="123"/>
      <c r="AE3107" s="123"/>
      <c r="AF3107" s="123"/>
      <c r="AG3107" s="123"/>
      <c r="AH3107" s="123"/>
      <c r="AI3107" s="123"/>
      <c r="AJ3107" s="123"/>
      <c r="AK3107" s="123"/>
      <c r="AL3107" s="123"/>
      <c r="AM3107" s="123"/>
      <c r="AN3107" s="123"/>
      <c r="AO3107" s="123"/>
      <c r="AP3107" s="167"/>
    </row>
    <row r="3108" spans="16:42">
      <c r="P3108" s="123"/>
      <c r="Q3108" s="124"/>
      <c r="R3108" s="123"/>
      <c r="S3108" s="123"/>
      <c r="T3108" s="123"/>
      <c r="U3108" s="123"/>
      <c r="V3108" s="123"/>
      <c r="W3108" s="123"/>
      <c r="X3108" s="123"/>
      <c r="Y3108" s="125"/>
      <c r="Z3108" s="125"/>
      <c r="AA3108" s="123"/>
      <c r="AB3108" s="123"/>
      <c r="AC3108" s="123"/>
      <c r="AD3108" s="123"/>
      <c r="AE3108" s="123"/>
      <c r="AF3108" s="123"/>
      <c r="AG3108" s="123"/>
      <c r="AH3108" s="123"/>
      <c r="AI3108" s="123"/>
      <c r="AJ3108" s="123"/>
      <c r="AK3108" s="123"/>
      <c r="AL3108" s="123"/>
      <c r="AM3108" s="123"/>
      <c r="AN3108" s="123"/>
      <c r="AO3108" s="123"/>
      <c r="AP3108" s="167"/>
    </row>
    <row r="3109" spans="16:42">
      <c r="P3109" s="123"/>
      <c r="Q3109" s="124"/>
      <c r="R3109" s="123"/>
      <c r="S3109" s="123"/>
      <c r="T3109" s="123"/>
      <c r="U3109" s="123"/>
      <c r="V3109" s="123"/>
      <c r="W3109" s="123"/>
      <c r="X3109" s="123"/>
      <c r="Y3109" s="125"/>
      <c r="Z3109" s="125"/>
      <c r="AA3109" s="123"/>
      <c r="AB3109" s="123"/>
      <c r="AC3109" s="123"/>
      <c r="AD3109" s="123"/>
      <c r="AE3109" s="123"/>
      <c r="AF3109" s="123"/>
      <c r="AG3109" s="123"/>
      <c r="AH3109" s="123"/>
      <c r="AI3109" s="123"/>
      <c r="AJ3109" s="123"/>
      <c r="AK3109" s="123"/>
      <c r="AL3109" s="123"/>
      <c r="AM3109" s="123"/>
      <c r="AN3109" s="123"/>
      <c r="AO3109" s="123"/>
      <c r="AP3109" s="167"/>
    </row>
    <row r="3110" spans="16:42">
      <c r="P3110" s="123"/>
      <c r="Q3110" s="124"/>
      <c r="R3110" s="123"/>
      <c r="S3110" s="123"/>
      <c r="T3110" s="123"/>
      <c r="U3110" s="123"/>
      <c r="V3110" s="123"/>
      <c r="W3110" s="123"/>
      <c r="X3110" s="123"/>
      <c r="Y3110" s="125"/>
      <c r="Z3110" s="125"/>
      <c r="AA3110" s="123"/>
      <c r="AB3110" s="123"/>
      <c r="AC3110" s="123"/>
      <c r="AD3110" s="123"/>
      <c r="AE3110" s="123"/>
      <c r="AF3110" s="123"/>
      <c r="AG3110" s="123"/>
      <c r="AH3110" s="123"/>
      <c r="AI3110" s="123"/>
      <c r="AJ3110" s="123"/>
      <c r="AK3110" s="123"/>
      <c r="AL3110" s="123"/>
      <c r="AM3110" s="123"/>
      <c r="AN3110" s="123"/>
      <c r="AO3110" s="123"/>
      <c r="AP3110" s="167"/>
    </row>
    <row r="3111" spans="16:42">
      <c r="P3111" s="123"/>
      <c r="Q3111" s="124"/>
      <c r="R3111" s="123"/>
      <c r="S3111" s="123"/>
      <c r="T3111" s="123"/>
      <c r="U3111" s="123"/>
      <c r="V3111" s="123"/>
      <c r="W3111" s="123"/>
      <c r="X3111" s="123"/>
      <c r="Y3111" s="125"/>
      <c r="Z3111" s="125"/>
      <c r="AA3111" s="123"/>
      <c r="AB3111" s="123"/>
      <c r="AC3111" s="123"/>
      <c r="AD3111" s="123"/>
      <c r="AE3111" s="123"/>
      <c r="AF3111" s="123"/>
      <c r="AG3111" s="123"/>
      <c r="AH3111" s="123"/>
      <c r="AI3111" s="123"/>
      <c r="AJ3111" s="123"/>
      <c r="AK3111" s="123"/>
      <c r="AL3111" s="123"/>
      <c r="AM3111" s="123"/>
      <c r="AN3111" s="123"/>
      <c r="AO3111" s="123"/>
      <c r="AP3111" s="167"/>
    </row>
    <row r="3112" spans="16:42">
      <c r="P3112" s="123"/>
      <c r="Q3112" s="124"/>
      <c r="R3112" s="123"/>
      <c r="S3112" s="123"/>
      <c r="T3112" s="123"/>
      <c r="U3112" s="123"/>
      <c r="V3112" s="123"/>
      <c r="W3112" s="123"/>
      <c r="X3112" s="123"/>
      <c r="Y3112" s="125"/>
      <c r="Z3112" s="125"/>
      <c r="AA3112" s="123"/>
      <c r="AB3112" s="123"/>
      <c r="AC3112" s="123"/>
      <c r="AD3112" s="123"/>
      <c r="AE3112" s="123"/>
      <c r="AF3112" s="123"/>
      <c r="AG3112" s="123"/>
      <c r="AH3112" s="123"/>
      <c r="AI3112" s="123"/>
      <c r="AJ3112" s="123"/>
      <c r="AK3112" s="123"/>
      <c r="AL3112" s="123"/>
      <c r="AM3112" s="123"/>
      <c r="AN3112" s="123"/>
      <c r="AO3112" s="123"/>
      <c r="AP3112" s="167"/>
    </row>
    <row r="3113" spans="16:42">
      <c r="P3113" s="123"/>
      <c r="Q3113" s="124"/>
      <c r="R3113" s="123"/>
      <c r="S3113" s="123"/>
      <c r="T3113" s="123"/>
      <c r="U3113" s="123"/>
      <c r="V3113" s="123"/>
      <c r="W3113" s="123"/>
      <c r="X3113" s="123"/>
      <c r="Y3113" s="125"/>
      <c r="Z3113" s="125"/>
      <c r="AA3113" s="123"/>
      <c r="AB3113" s="123"/>
      <c r="AC3113" s="123"/>
      <c r="AD3113" s="123"/>
      <c r="AE3113" s="123"/>
      <c r="AF3113" s="123"/>
      <c r="AG3113" s="123"/>
      <c r="AH3113" s="123"/>
      <c r="AI3113" s="123"/>
      <c r="AJ3113" s="123"/>
      <c r="AK3113" s="123"/>
      <c r="AL3113" s="123"/>
      <c r="AM3113" s="123"/>
      <c r="AN3113" s="123"/>
      <c r="AO3113" s="123"/>
      <c r="AP3113" s="167"/>
    </row>
    <row r="3114" spans="16:42">
      <c r="P3114" s="123"/>
      <c r="Q3114" s="124"/>
      <c r="R3114" s="123"/>
      <c r="S3114" s="123"/>
      <c r="T3114" s="123"/>
      <c r="U3114" s="123"/>
      <c r="V3114" s="123"/>
      <c r="W3114" s="123"/>
      <c r="X3114" s="123"/>
      <c r="Y3114" s="125"/>
      <c r="Z3114" s="125"/>
      <c r="AA3114" s="123"/>
      <c r="AB3114" s="123"/>
      <c r="AC3114" s="123"/>
      <c r="AD3114" s="123"/>
      <c r="AE3114" s="123"/>
      <c r="AF3114" s="123"/>
      <c r="AG3114" s="123"/>
      <c r="AH3114" s="123"/>
      <c r="AI3114" s="123"/>
      <c r="AJ3114" s="123"/>
      <c r="AK3114" s="123"/>
      <c r="AL3114" s="123"/>
      <c r="AM3114" s="123"/>
      <c r="AN3114" s="123"/>
      <c r="AO3114" s="123"/>
      <c r="AP3114" s="167"/>
    </row>
    <row r="3115" spans="16:42">
      <c r="P3115" s="123"/>
      <c r="Q3115" s="124"/>
      <c r="R3115" s="123"/>
      <c r="S3115" s="123"/>
      <c r="T3115" s="123"/>
      <c r="U3115" s="123"/>
      <c r="V3115" s="123"/>
      <c r="W3115" s="123"/>
      <c r="X3115" s="123"/>
      <c r="Y3115" s="125"/>
      <c r="Z3115" s="125"/>
      <c r="AA3115" s="123"/>
      <c r="AB3115" s="123"/>
      <c r="AC3115" s="123"/>
      <c r="AD3115" s="123"/>
      <c r="AE3115" s="123"/>
      <c r="AF3115" s="123"/>
      <c r="AG3115" s="123"/>
      <c r="AH3115" s="123"/>
      <c r="AI3115" s="123"/>
      <c r="AJ3115" s="123"/>
      <c r="AK3115" s="123"/>
      <c r="AL3115" s="123"/>
      <c r="AM3115" s="123"/>
      <c r="AN3115" s="123"/>
      <c r="AO3115" s="123"/>
      <c r="AP3115" s="167"/>
    </row>
    <row r="3116" spans="16:42">
      <c r="P3116" s="123"/>
      <c r="Q3116" s="124"/>
      <c r="R3116" s="123"/>
      <c r="S3116" s="123"/>
      <c r="T3116" s="123"/>
      <c r="U3116" s="123"/>
      <c r="V3116" s="123"/>
      <c r="W3116" s="123"/>
      <c r="X3116" s="123"/>
      <c r="Y3116" s="125"/>
      <c r="Z3116" s="125"/>
      <c r="AA3116" s="123"/>
      <c r="AB3116" s="123"/>
      <c r="AC3116" s="123"/>
      <c r="AD3116" s="123"/>
      <c r="AE3116" s="123"/>
      <c r="AF3116" s="123"/>
      <c r="AG3116" s="123"/>
      <c r="AH3116" s="123"/>
      <c r="AI3116" s="123"/>
      <c r="AJ3116" s="123"/>
      <c r="AK3116" s="123"/>
      <c r="AL3116" s="123"/>
      <c r="AM3116" s="123"/>
      <c r="AN3116" s="123"/>
      <c r="AO3116" s="123"/>
      <c r="AP3116" s="167"/>
    </row>
    <row r="3117" spans="16:42">
      <c r="P3117" s="123"/>
      <c r="Q3117" s="124"/>
      <c r="R3117" s="123"/>
      <c r="S3117" s="123"/>
      <c r="T3117" s="123"/>
      <c r="U3117" s="123"/>
      <c r="V3117" s="123"/>
      <c r="W3117" s="123"/>
      <c r="X3117" s="123"/>
      <c r="Y3117" s="125"/>
      <c r="Z3117" s="125"/>
      <c r="AA3117" s="123"/>
      <c r="AB3117" s="123"/>
      <c r="AC3117" s="123"/>
      <c r="AD3117" s="123"/>
      <c r="AE3117" s="123"/>
      <c r="AF3117" s="123"/>
      <c r="AG3117" s="123"/>
      <c r="AH3117" s="123"/>
      <c r="AI3117" s="123"/>
      <c r="AJ3117" s="123"/>
      <c r="AK3117" s="123"/>
      <c r="AL3117" s="123"/>
      <c r="AM3117" s="123"/>
      <c r="AN3117" s="123"/>
      <c r="AO3117" s="123"/>
      <c r="AP3117" s="167"/>
    </row>
    <row r="3118" spans="16:42">
      <c r="P3118" s="123"/>
      <c r="Q3118" s="124"/>
      <c r="R3118" s="123"/>
      <c r="S3118" s="123"/>
      <c r="T3118" s="123"/>
      <c r="U3118" s="123"/>
      <c r="V3118" s="123"/>
      <c r="W3118" s="123"/>
      <c r="X3118" s="123"/>
      <c r="Y3118" s="125"/>
      <c r="Z3118" s="125"/>
      <c r="AA3118" s="123"/>
      <c r="AB3118" s="123"/>
      <c r="AC3118" s="123"/>
      <c r="AD3118" s="123"/>
      <c r="AE3118" s="123"/>
      <c r="AF3118" s="123"/>
      <c r="AG3118" s="123"/>
      <c r="AH3118" s="123"/>
      <c r="AI3118" s="123"/>
      <c r="AJ3118" s="123"/>
      <c r="AK3118" s="123"/>
      <c r="AL3118" s="123"/>
      <c r="AM3118" s="123"/>
      <c r="AN3118" s="123"/>
      <c r="AO3118" s="123"/>
      <c r="AP3118" s="167"/>
    </row>
    <row r="3119" spans="16:42">
      <c r="P3119" s="123"/>
      <c r="Q3119" s="124"/>
      <c r="R3119" s="123"/>
      <c r="S3119" s="123"/>
      <c r="T3119" s="123"/>
      <c r="U3119" s="123"/>
      <c r="V3119" s="123"/>
      <c r="W3119" s="123"/>
      <c r="X3119" s="123"/>
      <c r="Y3119" s="125"/>
      <c r="Z3119" s="125"/>
      <c r="AA3119" s="123"/>
      <c r="AB3119" s="123"/>
      <c r="AC3119" s="123"/>
      <c r="AD3119" s="123"/>
      <c r="AE3119" s="123"/>
      <c r="AF3119" s="123"/>
      <c r="AG3119" s="123"/>
      <c r="AH3119" s="123"/>
      <c r="AI3119" s="123"/>
      <c r="AJ3119" s="123"/>
      <c r="AK3119" s="123"/>
      <c r="AL3119" s="123"/>
      <c r="AM3119" s="123"/>
      <c r="AN3119" s="123"/>
      <c r="AO3119" s="123"/>
      <c r="AP3119" s="167"/>
    </row>
    <row r="3120" spans="16:42">
      <c r="P3120" s="123"/>
      <c r="Q3120" s="124"/>
      <c r="R3120" s="123"/>
      <c r="S3120" s="123"/>
      <c r="T3120" s="123"/>
      <c r="U3120" s="123"/>
      <c r="V3120" s="123"/>
      <c r="W3120" s="123"/>
      <c r="X3120" s="123"/>
      <c r="Y3120" s="125"/>
      <c r="Z3120" s="125"/>
      <c r="AA3120" s="123"/>
      <c r="AB3120" s="123"/>
      <c r="AC3120" s="123"/>
      <c r="AD3120" s="123"/>
      <c r="AE3120" s="123"/>
      <c r="AF3120" s="123"/>
      <c r="AG3120" s="123"/>
      <c r="AH3120" s="123"/>
      <c r="AI3120" s="123"/>
      <c r="AJ3120" s="123"/>
      <c r="AK3120" s="123"/>
      <c r="AL3120" s="123"/>
      <c r="AM3120" s="123"/>
      <c r="AN3120" s="123"/>
      <c r="AO3120" s="123"/>
      <c r="AP3120" s="167"/>
    </row>
    <row r="3121" spans="16:42">
      <c r="P3121" s="123"/>
      <c r="Q3121" s="124"/>
      <c r="R3121" s="123"/>
      <c r="S3121" s="123"/>
      <c r="T3121" s="123"/>
      <c r="U3121" s="123"/>
      <c r="V3121" s="123"/>
      <c r="W3121" s="123"/>
      <c r="X3121" s="123"/>
      <c r="Y3121" s="125"/>
      <c r="Z3121" s="125"/>
      <c r="AA3121" s="123"/>
      <c r="AB3121" s="123"/>
      <c r="AC3121" s="123"/>
      <c r="AD3121" s="123"/>
      <c r="AE3121" s="123"/>
      <c r="AF3121" s="123"/>
      <c r="AG3121" s="123"/>
      <c r="AH3121" s="123"/>
      <c r="AI3121" s="123"/>
      <c r="AJ3121" s="123"/>
      <c r="AK3121" s="123"/>
      <c r="AL3121" s="123"/>
      <c r="AM3121" s="123"/>
      <c r="AN3121" s="123"/>
      <c r="AO3121" s="123"/>
      <c r="AP3121" s="167"/>
    </row>
    <row r="3122" spans="16:42">
      <c r="P3122" s="123"/>
      <c r="Q3122" s="124"/>
      <c r="R3122" s="123"/>
      <c r="S3122" s="123"/>
      <c r="T3122" s="123"/>
      <c r="U3122" s="123"/>
      <c r="V3122" s="123"/>
      <c r="W3122" s="123"/>
      <c r="X3122" s="123"/>
      <c r="Y3122" s="125"/>
      <c r="Z3122" s="125"/>
      <c r="AA3122" s="123"/>
      <c r="AB3122" s="123"/>
      <c r="AC3122" s="123"/>
      <c r="AD3122" s="123"/>
      <c r="AE3122" s="123"/>
      <c r="AF3122" s="123"/>
      <c r="AG3122" s="123"/>
      <c r="AH3122" s="123"/>
      <c r="AI3122" s="123"/>
      <c r="AJ3122" s="123"/>
      <c r="AK3122" s="123"/>
      <c r="AL3122" s="123"/>
      <c r="AM3122" s="123"/>
      <c r="AN3122" s="123"/>
      <c r="AO3122" s="123"/>
      <c r="AP3122" s="167"/>
    </row>
    <row r="3123" spans="16:42">
      <c r="P3123" s="123"/>
      <c r="Q3123" s="124"/>
      <c r="R3123" s="123"/>
      <c r="S3123" s="123"/>
      <c r="T3123" s="123"/>
      <c r="U3123" s="123"/>
      <c r="V3123" s="123"/>
      <c r="W3123" s="123"/>
      <c r="X3123" s="123"/>
      <c r="Y3123" s="125"/>
      <c r="Z3123" s="125"/>
      <c r="AA3123" s="123"/>
      <c r="AB3123" s="123"/>
      <c r="AC3123" s="123"/>
      <c r="AD3123" s="123"/>
      <c r="AE3123" s="123"/>
      <c r="AF3123" s="123"/>
      <c r="AG3123" s="123"/>
      <c r="AH3123" s="123"/>
      <c r="AI3123" s="123"/>
      <c r="AJ3123" s="123"/>
      <c r="AK3123" s="123"/>
      <c r="AL3123" s="123"/>
      <c r="AM3123" s="123"/>
      <c r="AN3123" s="123"/>
      <c r="AO3123" s="123"/>
      <c r="AP3123" s="167"/>
    </row>
    <row r="3124" spans="16:42">
      <c r="P3124" s="123"/>
      <c r="Q3124" s="124"/>
      <c r="R3124" s="123"/>
      <c r="S3124" s="123"/>
      <c r="T3124" s="123"/>
      <c r="U3124" s="123"/>
      <c r="V3124" s="123"/>
      <c r="W3124" s="123"/>
      <c r="X3124" s="123"/>
      <c r="Y3124" s="125"/>
      <c r="Z3124" s="125"/>
      <c r="AA3124" s="123"/>
      <c r="AB3124" s="123"/>
      <c r="AC3124" s="123"/>
      <c r="AD3124" s="123"/>
      <c r="AE3124" s="123"/>
      <c r="AF3124" s="123"/>
      <c r="AG3124" s="123"/>
      <c r="AH3124" s="123"/>
      <c r="AI3124" s="123"/>
      <c r="AJ3124" s="123"/>
      <c r="AK3124" s="123"/>
      <c r="AL3124" s="123"/>
      <c r="AM3124" s="123"/>
      <c r="AN3124" s="123"/>
      <c r="AO3124" s="123"/>
      <c r="AP3124" s="167"/>
    </row>
    <row r="3125" spans="16:42">
      <c r="P3125" s="123"/>
      <c r="Q3125" s="124"/>
      <c r="R3125" s="123"/>
      <c r="S3125" s="123"/>
      <c r="T3125" s="123"/>
      <c r="U3125" s="123"/>
      <c r="V3125" s="123"/>
      <c r="W3125" s="123"/>
      <c r="X3125" s="123"/>
      <c r="Y3125" s="125"/>
      <c r="Z3125" s="125"/>
      <c r="AA3125" s="123"/>
      <c r="AB3125" s="123"/>
      <c r="AC3125" s="123"/>
      <c r="AD3125" s="123"/>
      <c r="AE3125" s="123"/>
      <c r="AF3125" s="123"/>
      <c r="AG3125" s="123"/>
      <c r="AH3125" s="123"/>
      <c r="AI3125" s="123"/>
      <c r="AJ3125" s="123"/>
      <c r="AK3125" s="123"/>
      <c r="AL3125" s="123"/>
      <c r="AM3125" s="123"/>
      <c r="AN3125" s="123"/>
      <c r="AO3125" s="123"/>
      <c r="AP3125" s="167"/>
    </row>
    <row r="3126" spans="16:42">
      <c r="P3126" s="123"/>
      <c r="Q3126" s="124"/>
      <c r="R3126" s="123"/>
      <c r="S3126" s="123"/>
      <c r="T3126" s="123"/>
      <c r="U3126" s="123"/>
      <c r="V3126" s="123"/>
      <c r="W3126" s="123"/>
      <c r="X3126" s="123"/>
      <c r="Y3126" s="125"/>
      <c r="Z3126" s="125"/>
      <c r="AA3126" s="123"/>
      <c r="AB3126" s="123"/>
      <c r="AC3126" s="123"/>
      <c r="AD3126" s="123"/>
      <c r="AE3126" s="123"/>
      <c r="AF3126" s="123"/>
      <c r="AG3126" s="123"/>
      <c r="AH3126" s="123"/>
      <c r="AI3126" s="123"/>
      <c r="AJ3126" s="123"/>
      <c r="AK3126" s="123"/>
      <c r="AL3126" s="123"/>
      <c r="AM3126" s="123"/>
      <c r="AN3126" s="123"/>
      <c r="AO3126" s="123"/>
      <c r="AP3126" s="167"/>
    </row>
    <row r="3127" spans="16:42">
      <c r="P3127" s="123"/>
      <c r="Q3127" s="124"/>
      <c r="R3127" s="123"/>
      <c r="S3127" s="123"/>
      <c r="T3127" s="123"/>
      <c r="U3127" s="123"/>
      <c r="V3127" s="123"/>
      <c r="W3127" s="123"/>
      <c r="X3127" s="123"/>
      <c r="Y3127" s="125"/>
      <c r="Z3127" s="125"/>
      <c r="AA3127" s="123"/>
      <c r="AB3127" s="123"/>
      <c r="AC3127" s="123"/>
      <c r="AD3127" s="123"/>
      <c r="AE3127" s="123"/>
      <c r="AF3127" s="123"/>
      <c r="AG3127" s="123"/>
      <c r="AH3127" s="123"/>
      <c r="AI3127" s="123"/>
      <c r="AJ3127" s="123"/>
      <c r="AK3127" s="123"/>
      <c r="AL3127" s="123"/>
      <c r="AM3127" s="123"/>
      <c r="AN3127" s="123"/>
      <c r="AO3127" s="123"/>
      <c r="AP3127" s="167"/>
    </row>
    <row r="3128" spans="16:42">
      <c r="P3128" s="123"/>
      <c r="Q3128" s="124"/>
      <c r="R3128" s="123"/>
      <c r="S3128" s="123"/>
      <c r="T3128" s="123"/>
      <c r="U3128" s="123"/>
      <c r="V3128" s="123"/>
      <c r="W3128" s="123"/>
      <c r="X3128" s="123"/>
      <c r="Y3128" s="125"/>
      <c r="Z3128" s="125"/>
      <c r="AA3128" s="123"/>
      <c r="AB3128" s="123"/>
      <c r="AC3128" s="123"/>
      <c r="AD3128" s="123"/>
      <c r="AE3128" s="123"/>
      <c r="AF3128" s="123"/>
      <c r="AG3128" s="123"/>
      <c r="AH3128" s="123"/>
      <c r="AI3128" s="123"/>
      <c r="AJ3128" s="123"/>
      <c r="AK3128" s="123"/>
      <c r="AL3128" s="123"/>
      <c r="AM3128" s="123"/>
      <c r="AN3128" s="123"/>
      <c r="AO3128" s="123"/>
      <c r="AP3128" s="167"/>
    </row>
    <row r="3129" spans="16:42">
      <c r="P3129" s="123"/>
      <c r="Q3129" s="124"/>
      <c r="R3129" s="123"/>
      <c r="S3129" s="123"/>
      <c r="T3129" s="123"/>
      <c r="U3129" s="123"/>
      <c r="V3129" s="123"/>
      <c r="W3129" s="123"/>
      <c r="X3129" s="123"/>
      <c r="Y3129" s="125"/>
      <c r="Z3129" s="125"/>
      <c r="AA3129" s="123"/>
      <c r="AB3129" s="123"/>
      <c r="AC3129" s="123"/>
      <c r="AD3129" s="123"/>
      <c r="AE3129" s="123"/>
      <c r="AF3129" s="123"/>
      <c r="AG3129" s="123"/>
      <c r="AH3129" s="123"/>
      <c r="AI3129" s="123"/>
      <c r="AJ3129" s="123"/>
      <c r="AK3129" s="123"/>
      <c r="AL3129" s="123"/>
      <c r="AM3129" s="123"/>
      <c r="AN3129" s="123"/>
      <c r="AO3129" s="123"/>
      <c r="AP3129" s="167"/>
    </row>
    <row r="3130" spans="16:42">
      <c r="P3130" s="123"/>
      <c r="Q3130" s="124"/>
      <c r="R3130" s="123"/>
      <c r="S3130" s="123"/>
      <c r="T3130" s="123"/>
      <c r="U3130" s="123"/>
      <c r="V3130" s="123"/>
      <c r="W3130" s="123"/>
      <c r="X3130" s="123"/>
      <c r="Y3130" s="125"/>
      <c r="Z3130" s="125"/>
      <c r="AA3130" s="123"/>
      <c r="AB3130" s="123"/>
      <c r="AC3130" s="123"/>
      <c r="AD3130" s="123"/>
      <c r="AE3130" s="123"/>
      <c r="AF3130" s="123"/>
      <c r="AG3130" s="123"/>
      <c r="AH3130" s="123"/>
      <c r="AI3130" s="123"/>
      <c r="AJ3130" s="123"/>
      <c r="AK3130" s="123"/>
      <c r="AL3130" s="123"/>
      <c r="AM3130" s="123"/>
      <c r="AN3130" s="123"/>
      <c r="AO3130" s="123"/>
      <c r="AP3130" s="167"/>
    </row>
    <row r="3131" spans="16:42">
      <c r="P3131" s="123"/>
      <c r="Q3131" s="124"/>
      <c r="R3131" s="123"/>
      <c r="S3131" s="123"/>
      <c r="T3131" s="123"/>
      <c r="U3131" s="123"/>
      <c r="V3131" s="123"/>
      <c r="W3131" s="123"/>
      <c r="X3131" s="123"/>
      <c r="Y3131" s="125"/>
      <c r="Z3131" s="125"/>
      <c r="AA3131" s="123"/>
      <c r="AB3131" s="123"/>
      <c r="AC3131" s="123"/>
      <c r="AD3131" s="123"/>
      <c r="AE3131" s="123"/>
      <c r="AF3131" s="123"/>
      <c r="AG3131" s="123"/>
      <c r="AH3131" s="123"/>
      <c r="AI3131" s="123"/>
      <c r="AJ3131" s="123"/>
      <c r="AK3131" s="123"/>
      <c r="AL3131" s="123"/>
      <c r="AM3131" s="123"/>
      <c r="AN3131" s="123"/>
      <c r="AO3131" s="123"/>
      <c r="AP3131" s="167"/>
    </row>
    <row r="3132" spans="16:42">
      <c r="P3132" s="123"/>
      <c r="Q3132" s="124"/>
      <c r="R3132" s="123"/>
      <c r="S3132" s="123"/>
      <c r="T3132" s="123"/>
      <c r="U3132" s="123"/>
      <c r="V3132" s="123"/>
      <c r="W3132" s="123"/>
      <c r="X3132" s="123"/>
      <c r="Y3132" s="125"/>
      <c r="Z3132" s="125"/>
      <c r="AA3132" s="123"/>
      <c r="AB3132" s="123"/>
      <c r="AC3132" s="123"/>
      <c r="AD3132" s="123"/>
      <c r="AE3132" s="123"/>
      <c r="AF3132" s="123"/>
      <c r="AG3132" s="123"/>
      <c r="AH3132" s="123"/>
      <c r="AI3132" s="123"/>
      <c r="AJ3132" s="123"/>
      <c r="AK3132" s="123"/>
      <c r="AL3132" s="123"/>
      <c r="AM3132" s="123"/>
      <c r="AN3132" s="123"/>
      <c r="AO3132" s="123"/>
      <c r="AP3132" s="167"/>
    </row>
    <row r="3133" spans="16:42">
      <c r="P3133" s="123"/>
      <c r="Q3133" s="124"/>
      <c r="R3133" s="123"/>
      <c r="S3133" s="123"/>
      <c r="T3133" s="123"/>
      <c r="U3133" s="123"/>
      <c r="V3133" s="123"/>
      <c r="W3133" s="123"/>
      <c r="X3133" s="123"/>
      <c r="Y3133" s="125"/>
      <c r="Z3133" s="125"/>
      <c r="AA3133" s="123"/>
      <c r="AB3133" s="123"/>
      <c r="AC3133" s="123"/>
      <c r="AD3133" s="123"/>
      <c r="AE3133" s="123"/>
      <c r="AF3133" s="123"/>
      <c r="AG3133" s="123"/>
      <c r="AH3133" s="123"/>
      <c r="AI3133" s="123"/>
      <c r="AJ3133" s="123"/>
      <c r="AK3133" s="123"/>
      <c r="AL3133" s="123"/>
      <c r="AM3133" s="123"/>
      <c r="AN3133" s="123"/>
      <c r="AO3133" s="123"/>
      <c r="AP3133" s="167"/>
    </row>
    <row r="3134" spans="16:42">
      <c r="P3134" s="123"/>
      <c r="Q3134" s="124"/>
      <c r="R3134" s="123"/>
      <c r="S3134" s="123"/>
      <c r="T3134" s="123"/>
      <c r="U3134" s="123"/>
      <c r="V3134" s="123"/>
      <c r="W3134" s="123"/>
      <c r="X3134" s="123"/>
      <c r="Y3134" s="125"/>
      <c r="Z3134" s="125"/>
      <c r="AA3134" s="123"/>
      <c r="AB3134" s="123"/>
      <c r="AC3134" s="123"/>
      <c r="AD3134" s="123"/>
      <c r="AE3134" s="123"/>
      <c r="AF3134" s="123"/>
      <c r="AG3134" s="123"/>
      <c r="AH3134" s="123"/>
      <c r="AI3134" s="123"/>
      <c r="AJ3134" s="123"/>
      <c r="AK3134" s="123"/>
      <c r="AL3134" s="123"/>
      <c r="AM3134" s="123"/>
      <c r="AN3134" s="123"/>
      <c r="AO3134" s="123"/>
      <c r="AP3134" s="167"/>
    </row>
    <row r="3135" spans="16:42">
      <c r="P3135" s="123"/>
      <c r="Q3135" s="124"/>
      <c r="R3135" s="123"/>
      <c r="S3135" s="123"/>
      <c r="T3135" s="123"/>
      <c r="U3135" s="123"/>
      <c r="V3135" s="123"/>
      <c r="W3135" s="123"/>
      <c r="X3135" s="123"/>
      <c r="Y3135" s="125"/>
      <c r="Z3135" s="125"/>
      <c r="AA3135" s="123"/>
      <c r="AB3135" s="123"/>
      <c r="AC3135" s="123"/>
      <c r="AD3135" s="123"/>
      <c r="AE3135" s="123"/>
      <c r="AF3135" s="123"/>
      <c r="AG3135" s="123"/>
      <c r="AH3135" s="123"/>
      <c r="AI3135" s="123"/>
      <c r="AJ3135" s="123"/>
      <c r="AK3135" s="123"/>
      <c r="AL3135" s="123"/>
      <c r="AM3135" s="123"/>
      <c r="AN3135" s="123"/>
      <c r="AO3135" s="123"/>
      <c r="AP3135" s="167"/>
    </row>
    <row r="3136" spans="16:42">
      <c r="P3136" s="123"/>
      <c r="Q3136" s="124"/>
      <c r="R3136" s="123"/>
      <c r="S3136" s="123"/>
      <c r="T3136" s="123"/>
      <c r="U3136" s="123"/>
      <c r="V3136" s="123"/>
      <c r="W3136" s="123"/>
      <c r="X3136" s="123"/>
      <c r="Y3136" s="125"/>
      <c r="Z3136" s="125"/>
      <c r="AA3136" s="123"/>
      <c r="AB3136" s="123"/>
      <c r="AC3136" s="123"/>
      <c r="AD3136" s="123"/>
      <c r="AE3136" s="123"/>
      <c r="AF3136" s="123"/>
      <c r="AG3136" s="123"/>
      <c r="AH3136" s="123"/>
      <c r="AI3136" s="123"/>
      <c r="AJ3136" s="123"/>
      <c r="AK3136" s="123"/>
      <c r="AL3136" s="123"/>
      <c r="AM3136" s="123"/>
      <c r="AN3136" s="123"/>
      <c r="AO3136" s="123"/>
      <c r="AP3136" s="167"/>
    </row>
    <row r="3137" spans="16:42">
      <c r="P3137" s="123"/>
      <c r="Q3137" s="124"/>
      <c r="R3137" s="123"/>
      <c r="S3137" s="123"/>
      <c r="T3137" s="123"/>
      <c r="U3137" s="123"/>
      <c r="V3137" s="123"/>
      <c r="W3137" s="123"/>
      <c r="X3137" s="123"/>
      <c r="Y3137" s="125"/>
      <c r="Z3137" s="125"/>
      <c r="AA3137" s="123"/>
      <c r="AB3137" s="123"/>
      <c r="AC3137" s="123"/>
      <c r="AD3137" s="123"/>
      <c r="AE3137" s="123"/>
      <c r="AF3137" s="123"/>
      <c r="AG3137" s="123"/>
      <c r="AH3137" s="123"/>
      <c r="AI3137" s="123"/>
      <c r="AJ3137" s="123"/>
      <c r="AK3137" s="123"/>
      <c r="AL3137" s="123"/>
      <c r="AM3137" s="123"/>
      <c r="AN3137" s="123"/>
      <c r="AO3137" s="123"/>
      <c r="AP3137" s="167"/>
    </row>
    <row r="3138" spans="16:42">
      <c r="P3138" s="123"/>
      <c r="Q3138" s="124"/>
      <c r="R3138" s="123"/>
      <c r="S3138" s="123"/>
      <c r="T3138" s="123"/>
      <c r="U3138" s="123"/>
      <c r="V3138" s="123"/>
      <c r="W3138" s="123"/>
      <c r="X3138" s="123"/>
      <c r="Y3138" s="125"/>
      <c r="Z3138" s="125"/>
      <c r="AA3138" s="123"/>
      <c r="AB3138" s="123"/>
      <c r="AC3138" s="123"/>
      <c r="AD3138" s="123"/>
      <c r="AE3138" s="123"/>
      <c r="AF3138" s="123"/>
      <c r="AG3138" s="123"/>
      <c r="AH3138" s="123"/>
      <c r="AI3138" s="123"/>
      <c r="AJ3138" s="123"/>
      <c r="AK3138" s="123"/>
      <c r="AL3138" s="123"/>
      <c r="AM3138" s="123"/>
      <c r="AN3138" s="123"/>
      <c r="AO3138" s="123"/>
      <c r="AP3138" s="167"/>
    </row>
    <row r="3139" spans="16:42">
      <c r="P3139" s="123"/>
      <c r="Q3139" s="124"/>
      <c r="R3139" s="123"/>
      <c r="S3139" s="123"/>
      <c r="T3139" s="123"/>
      <c r="U3139" s="123"/>
      <c r="V3139" s="123"/>
      <c r="W3139" s="123"/>
      <c r="X3139" s="123"/>
      <c r="Y3139" s="125"/>
      <c r="Z3139" s="125"/>
      <c r="AA3139" s="123"/>
      <c r="AB3139" s="123"/>
      <c r="AC3139" s="123"/>
      <c r="AD3139" s="123"/>
      <c r="AE3139" s="123"/>
      <c r="AF3139" s="123"/>
      <c r="AG3139" s="123"/>
      <c r="AH3139" s="123"/>
      <c r="AI3139" s="123"/>
      <c r="AJ3139" s="123"/>
      <c r="AK3139" s="123"/>
      <c r="AL3139" s="123"/>
      <c r="AM3139" s="123"/>
      <c r="AN3139" s="123"/>
      <c r="AO3139" s="123"/>
      <c r="AP3139" s="167"/>
    </row>
    <row r="3140" spans="16:42">
      <c r="P3140" s="123"/>
      <c r="Q3140" s="124"/>
      <c r="R3140" s="123"/>
      <c r="S3140" s="123"/>
      <c r="T3140" s="123"/>
      <c r="U3140" s="123"/>
      <c r="V3140" s="123"/>
      <c r="W3140" s="123"/>
      <c r="X3140" s="123"/>
      <c r="Y3140" s="125"/>
      <c r="Z3140" s="125"/>
      <c r="AA3140" s="123"/>
      <c r="AB3140" s="123"/>
      <c r="AC3140" s="123"/>
      <c r="AD3140" s="123"/>
      <c r="AE3140" s="123"/>
      <c r="AF3140" s="123"/>
      <c r="AG3140" s="123"/>
      <c r="AH3140" s="123"/>
      <c r="AI3140" s="123"/>
      <c r="AJ3140" s="123"/>
      <c r="AK3140" s="123"/>
      <c r="AL3140" s="123"/>
      <c r="AM3140" s="123"/>
      <c r="AN3140" s="123"/>
      <c r="AO3140" s="123"/>
      <c r="AP3140" s="167"/>
    </row>
    <row r="3141" spans="16:42">
      <c r="P3141" s="123"/>
      <c r="Q3141" s="124"/>
      <c r="R3141" s="123"/>
      <c r="S3141" s="123"/>
      <c r="T3141" s="123"/>
      <c r="U3141" s="123"/>
      <c r="V3141" s="123"/>
      <c r="W3141" s="123"/>
      <c r="X3141" s="123"/>
      <c r="Y3141" s="125"/>
      <c r="Z3141" s="125"/>
      <c r="AA3141" s="123"/>
      <c r="AB3141" s="123"/>
      <c r="AC3141" s="123"/>
      <c r="AD3141" s="123"/>
      <c r="AE3141" s="123"/>
      <c r="AF3141" s="123"/>
      <c r="AG3141" s="123"/>
      <c r="AH3141" s="123"/>
      <c r="AI3141" s="123"/>
      <c r="AJ3141" s="123"/>
      <c r="AK3141" s="123"/>
      <c r="AL3141" s="123"/>
      <c r="AM3141" s="123"/>
      <c r="AN3141" s="123"/>
      <c r="AO3141" s="123"/>
      <c r="AP3141" s="167"/>
    </row>
    <row r="3142" spans="16:42">
      <c r="P3142" s="123"/>
      <c r="Q3142" s="124"/>
      <c r="R3142" s="123"/>
      <c r="S3142" s="123"/>
      <c r="T3142" s="123"/>
      <c r="U3142" s="123"/>
      <c r="V3142" s="123"/>
      <c r="W3142" s="123"/>
      <c r="X3142" s="123"/>
      <c r="Y3142" s="125"/>
      <c r="Z3142" s="125"/>
      <c r="AA3142" s="123"/>
      <c r="AB3142" s="123"/>
      <c r="AC3142" s="123"/>
      <c r="AD3142" s="123"/>
      <c r="AE3142" s="123"/>
      <c r="AF3142" s="123"/>
      <c r="AG3142" s="123"/>
      <c r="AH3142" s="123"/>
      <c r="AI3142" s="123"/>
      <c r="AJ3142" s="123"/>
      <c r="AK3142" s="123"/>
      <c r="AL3142" s="123"/>
      <c r="AM3142" s="123"/>
      <c r="AN3142" s="123"/>
      <c r="AO3142" s="123"/>
      <c r="AP3142" s="167"/>
    </row>
    <row r="3143" spans="16:42">
      <c r="P3143" s="123"/>
      <c r="Q3143" s="124"/>
      <c r="R3143" s="123"/>
      <c r="S3143" s="123"/>
      <c r="T3143" s="123"/>
      <c r="U3143" s="123"/>
      <c r="V3143" s="123"/>
      <c r="W3143" s="123"/>
      <c r="X3143" s="123"/>
      <c r="Y3143" s="125"/>
      <c r="Z3143" s="125"/>
      <c r="AA3143" s="123"/>
      <c r="AB3143" s="123"/>
      <c r="AC3143" s="123"/>
      <c r="AD3143" s="123"/>
      <c r="AE3143" s="123"/>
      <c r="AF3143" s="123"/>
      <c r="AG3143" s="123"/>
      <c r="AH3143" s="123"/>
      <c r="AI3143" s="123"/>
      <c r="AJ3143" s="123"/>
      <c r="AK3143" s="123"/>
      <c r="AL3143" s="123"/>
      <c r="AM3143" s="123"/>
      <c r="AN3143" s="123"/>
      <c r="AO3143" s="123"/>
      <c r="AP3143" s="167"/>
    </row>
    <row r="3144" spans="16:42">
      <c r="P3144" s="123"/>
      <c r="Q3144" s="124"/>
      <c r="R3144" s="123"/>
      <c r="S3144" s="123"/>
      <c r="T3144" s="123"/>
      <c r="U3144" s="123"/>
      <c r="V3144" s="123"/>
      <c r="W3144" s="123"/>
      <c r="X3144" s="123"/>
      <c r="Y3144" s="125"/>
      <c r="Z3144" s="125"/>
      <c r="AA3144" s="123"/>
      <c r="AB3144" s="123"/>
      <c r="AC3144" s="123"/>
      <c r="AD3144" s="123"/>
      <c r="AE3144" s="123"/>
      <c r="AF3144" s="123"/>
      <c r="AG3144" s="123"/>
      <c r="AH3144" s="123"/>
      <c r="AI3144" s="123"/>
      <c r="AJ3144" s="123"/>
      <c r="AK3144" s="123"/>
      <c r="AL3144" s="123"/>
      <c r="AM3144" s="123"/>
      <c r="AN3144" s="123"/>
      <c r="AO3144" s="123"/>
      <c r="AP3144" s="167"/>
    </row>
    <row r="3145" spans="16:42">
      <c r="P3145" s="123"/>
      <c r="Q3145" s="124"/>
      <c r="R3145" s="123"/>
      <c r="S3145" s="123"/>
      <c r="T3145" s="123"/>
      <c r="U3145" s="123"/>
      <c r="V3145" s="123"/>
      <c r="W3145" s="123"/>
      <c r="X3145" s="123"/>
      <c r="Y3145" s="125"/>
      <c r="Z3145" s="125"/>
      <c r="AA3145" s="123"/>
      <c r="AB3145" s="123"/>
      <c r="AC3145" s="123"/>
      <c r="AD3145" s="123"/>
      <c r="AE3145" s="123"/>
      <c r="AF3145" s="123"/>
      <c r="AG3145" s="123"/>
      <c r="AH3145" s="123"/>
      <c r="AI3145" s="123"/>
      <c r="AJ3145" s="123"/>
      <c r="AK3145" s="123"/>
      <c r="AL3145" s="123"/>
      <c r="AM3145" s="123"/>
      <c r="AN3145" s="123"/>
      <c r="AO3145" s="123"/>
      <c r="AP3145" s="167"/>
    </row>
    <row r="3146" spans="16:42">
      <c r="P3146" s="123"/>
      <c r="Q3146" s="124"/>
      <c r="R3146" s="123"/>
      <c r="S3146" s="123"/>
      <c r="T3146" s="123"/>
      <c r="U3146" s="123"/>
      <c r="V3146" s="123"/>
      <c r="W3146" s="123"/>
      <c r="X3146" s="123"/>
      <c r="Y3146" s="125"/>
      <c r="Z3146" s="125"/>
      <c r="AA3146" s="123"/>
      <c r="AB3146" s="123"/>
      <c r="AC3146" s="123"/>
      <c r="AD3146" s="123"/>
      <c r="AE3146" s="123"/>
      <c r="AF3146" s="123"/>
      <c r="AG3146" s="123"/>
      <c r="AH3146" s="123"/>
      <c r="AI3146" s="123"/>
      <c r="AJ3146" s="123"/>
      <c r="AK3146" s="123"/>
      <c r="AL3146" s="123"/>
      <c r="AM3146" s="123"/>
      <c r="AN3146" s="123"/>
      <c r="AO3146" s="123"/>
      <c r="AP3146" s="167"/>
    </row>
    <row r="3147" spans="16:42">
      <c r="P3147" s="123"/>
      <c r="Q3147" s="124"/>
      <c r="R3147" s="123"/>
      <c r="S3147" s="123"/>
      <c r="T3147" s="123"/>
      <c r="U3147" s="123"/>
      <c r="V3147" s="123"/>
      <c r="W3147" s="123"/>
      <c r="X3147" s="123"/>
      <c r="Y3147" s="125"/>
      <c r="Z3147" s="125"/>
      <c r="AA3147" s="123"/>
      <c r="AB3147" s="123"/>
      <c r="AC3147" s="123"/>
      <c r="AD3147" s="123"/>
      <c r="AE3147" s="123"/>
      <c r="AF3147" s="123"/>
      <c r="AG3147" s="123"/>
      <c r="AH3147" s="123"/>
      <c r="AI3147" s="123"/>
      <c r="AJ3147" s="123"/>
      <c r="AK3147" s="123"/>
      <c r="AL3147" s="123"/>
      <c r="AM3147" s="123"/>
      <c r="AN3147" s="123"/>
      <c r="AO3147" s="123"/>
      <c r="AP3147" s="167"/>
    </row>
    <row r="3148" spans="16:42">
      <c r="P3148" s="123"/>
      <c r="Q3148" s="124"/>
      <c r="R3148" s="123"/>
      <c r="S3148" s="123"/>
      <c r="T3148" s="123"/>
      <c r="U3148" s="123"/>
      <c r="V3148" s="123"/>
      <c r="W3148" s="123"/>
      <c r="X3148" s="123"/>
      <c r="Y3148" s="125"/>
      <c r="Z3148" s="125"/>
      <c r="AA3148" s="123"/>
      <c r="AB3148" s="123"/>
      <c r="AC3148" s="123"/>
      <c r="AD3148" s="123"/>
      <c r="AE3148" s="123"/>
      <c r="AF3148" s="123"/>
      <c r="AG3148" s="123"/>
      <c r="AH3148" s="123"/>
      <c r="AI3148" s="123"/>
      <c r="AJ3148" s="123"/>
      <c r="AK3148" s="123"/>
      <c r="AL3148" s="123"/>
      <c r="AM3148" s="123"/>
      <c r="AN3148" s="123"/>
      <c r="AO3148" s="123"/>
      <c r="AP3148" s="167"/>
    </row>
    <row r="3149" spans="16:42">
      <c r="P3149" s="123"/>
      <c r="Q3149" s="124"/>
      <c r="R3149" s="123"/>
      <c r="S3149" s="123"/>
      <c r="T3149" s="123"/>
      <c r="U3149" s="123"/>
      <c r="V3149" s="123"/>
      <c r="W3149" s="123"/>
      <c r="X3149" s="123"/>
      <c r="Y3149" s="125"/>
      <c r="Z3149" s="125"/>
      <c r="AA3149" s="123"/>
      <c r="AB3149" s="123"/>
      <c r="AC3149" s="123"/>
      <c r="AD3149" s="123"/>
      <c r="AE3149" s="123"/>
      <c r="AF3149" s="123"/>
      <c r="AG3149" s="123"/>
      <c r="AH3149" s="123"/>
      <c r="AI3149" s="123"/>
      <c r="AJ3149" s="123"/>
      <c r="AK3149" s="123"/>
      <c r="AL3149" s="123"/>
      <c r="AM3149" s="123"/>
      <c r="AN3149" s="123"/>
      <c r="AO3149" s="123"/>
      <c r="AP3149" s="167"/>
    </row>
    <row r="3150" spans="16:42">
      <c r="P3150" s="123"/>
      <c r="Q3150" s="124"/>
      <c r="R3150" s="123"/>
      <c r="S3150" s="123"/>
      <c r="T3150" s="123"/>
      <c r="U3150" s="123"/>
      <c r="V3150" s="123"/>
      <c r="W3150" s="123"/>
      <c r="X3150" s="123"/>
      <c r="Y3150" s="125"/>
      <c r="Z3150" s="125"/>
      <c r="AA3150" s="123"/>
      <c r="AB3150" s="123"/>
      <c r="AC3150" s="123"/>
      <c r="AD3150" s="123"/>
      <c r="AE3150" s="123"/>
      <c r="AF3150" s="123"/>
      <c r="AG3150" s="123"/>
      <c r="AH3150" s="123"/>
      <c r="AI3150" s="123"/>
      <c r="AJ3150" s="123"/>
      <c r="AK3150" s="123"/>
      <c r="AL3150" s="123"/>
      <c r="AM3150" s="123"/>
      <c r="AN3150" s="123"/>
      <c r="AO3150" s="123"/>
      <c r="AP3150" s="167"/>
    </row>
    <row r="3151" spans="16:42">
      <c r="P3151" s="123"/>
      <c r="Q3151" s="124"/>
      <c r="R3151" s="123"/>
      <c r="S3151" s="123"/>
      <c r="T3151" s="123"/>
      <c r="U3151" s="123"/>
      <c r="V3151" s="123"/>
      <c r="W3151" s="123"/>
      <c r="X3151" s="123"/>
      <c r="Y3151" s="125"/>
      <c r="Z3151" s="125"/>
      <c r="AA3151" s="123"/>
      <c r="AB3151" s="123"/>
      <c r="AC3151" s="123"/>
      <c r="AD3151" s="123"/>
      <c r="AE3151" s="123"/>
      <c r="AF3151" s="123"/>
      <c r="AG3151" s="123"/>
      <c r="AH3151" s="123"/>
      <c r="AI3151" s="123"/>
      <c r="AJ3151" s="123"/>
      <c r="AK3151" s="123"/>
      <c r="AL3151" s="123"/>
      <c r="AM3151" s="123"/>
      <c r="AN3151" s="123"/>
      <c r="AO3151" s="123"/>
      <c r="AP3151" s="167"/>
    </row>
    <row r="3152" spans="16:42">
      <c r="P3152" s="123"/>
      <c r="Q3152" s="124"/>
      <c r="R3152" s="123"/>
      <c r="S3152" s="123"/>
      <c r="T3152" s="123"/>
      <c r="U3152" s="123"/>
      <c r="V3152" s="123"/>
      <c r="W3152" s="123"/>
      <c r="X3152" s="123"/>
      <c r="Y3152" s="125"/>
      <c r="Z3152" s="125"/>
      <c r="AA3152" s="123"/>
      <c r="AB3152" s="123"/>
      <c r="AC3152" s="123"/>
      <c r="AD3152" s="123"/>
      <c r="AE3152" s="123"/>
      <c r="AF3152" s="123"/>
      <c r="AG3152" s="123"/>
      <c r="AH3152" s="123"/>
      <c r="AI3152" s="123"/>
      <c r="AJ3152" s="123"/>
      <c r="AK3152" s="123"/>
      <c r="AL3152" s="123"/>
      <c r="AM3152" s="123"/>
      <c r="AN3152" s="123"/>
      <c r="AO3152" s="123"/>
      <c r="AP3152" s="167"/>
    </row>
    <row r="3153" spans="16:42">
      <c r="P3153" s="123"/>
      <c r="Q3153" s="124"/>
      <c r="R3153" s="123"/>
      <c r="S3153" s="123"/>
      <c r="T3153" s="123"/>
      <c r="U3153" s="123"/>
      <c r="V3153" s="123"/>
      <c r="W3153" s="123"/>
      <c r="X3153" s="123"/>
      <c r="Y3153" s="125"/>
      <c r="Z3153" s="125"/>
      <c r="AA3153" s="123"/>
      <c r="AB3153" s="123"/>
      <c r="AC3153" s="123"/>
      <c r="AD3153" s="123"/>
      <c r="AE3153" s="123"/>
      <c r="AF3153" s="123"/>
      <c r="AG3153" s="123"/>
      <c r="AH3153" s="123"/>
      <c r="AI3153" s="123"/>
      <c r="AJ3153" s="123"/>
      <c r="AK3153" s="123"/>
      <c r="AL3153" s="123"/>
      <c r="AM3153" s="123"/>
      <c r="AN3153" s="123"/>
      <c r="AO3153" s="123"/>
      <c r="AP3153" s="167"/>
    </row>
    <row r="3154" spans="16:42">
      <c r="P3154" s="123"/>
      <c r="Q3154" s="124"/>
      <c r="R3154" s="123"/>
      <c r="S3154" s="123"/>
      <c r="T3154" s="123"/>
      <c r="U3154" s="123"/>
      <c r="V3154" s="123"/>
      <c r="W3154" s="123"/>
      <c r="X3154" s="123"/>
      <c r="Y3154" s="125"/>
      <c r="Z3154" s="125"/>
      <c r="AA3154" s="123"/>
      <c r="AB3154" s="123"/>
      <c r="AC3154" s="123"/>
      <c r="AD3154" s="123"/>
      <c r="AE3154" s="123"/>
      <c r="AF3154" s="123"/>
      <c r="AG3154" s="123"/>
      <c r="AH3154" s="123"/>
      <c r="AI3154" s="123"/>
      <c r="AJ3154" s="123"/>
      <c r="AK3154" s="123"/>
      <c r="AL3154" s="123"/>
      <c r="AM3154" s="123"/>
      <c r="AN3154" s="123"/>
      <c r="AO3154" s="123"/>
      <c r="AP3154" s="167"/>
    </row>
    <row r="3155" spans="16:42">
      <c r="P3155" s="123"/>
      <c r="Q3155" s="124"/>
      <c r="R3155" s="123"/>
      <c r="S3155" s="123"/>
      <c r="T3155" s="123"/>
      <c r="U3155" s="123"/>
      <c r="V3155" s="123"/>
      <c r="W3155" s="123"/>
      <c r="X3155" s="123"/>
      <c r="Y3155" s="125"/>
      <c r="Z3155" s="125"/>
      <c r="AA3155" s="123"/>
      <c r="AB3155" s="123"/>
      <c r="AC3155" s="123"/>
      <c r="AD3155" s="123"/>
      <c r="AE3155" s="123"/>
      <c r="AF3155" s="123"/>
      <c r="AG3155" s="123"/>
      <c r="AH3155" s="123"/>
      <c r="AI3155" s="123"/>
      <c r="AJ3155" s="123"/>
      <c r="AK3155" s="123"/>
      <c r="AL3155" s="123"/>
      <c r="AM3155" s="123"/>
      <c r="AN3155" s="123"/>
      <c r="AO3155" s="123"/>
      <c r="AP3155" s="167"/>
    </row>
    <row r="3156" spans="16:42">
      <c r="P3156" s="123"/>
      <c r="Q3156" s="124"/>
      <c r="R3156" s="123"/>
      <c r="S3156" s="123"/>
      <c r="T3156" s="123"/>
      <c r="U3156" s="123"/>
      <c r="V3156" s="123"/>
      <c r="W3156" s="123"/>
      <c r="X3156" s="123"/>
      <c r="Y3156" s="125"/>
      <c r="Z3156" s="125"/>
      <c r="AA3156" s="123"/>
      <c r="AB3156" s="123"/>
      <c r="AC3156" s="123"/>
      <c r="AD3156" s="123"/>
      <c r="AE3156" s="123"/>
      <c r="AF3156" s="123"/>
      <c r="AG3156" s="123"/>
      <c r="AH3156" s="123"/>
      <c r="AI3156" s="123"/>
      <c r="AJ3156" s="123"/>
      <c r="AK3156" s="123"/>
      <c r="AL3156" s="123"/>
      <c r="AM3156" s="123"/>
      <c r="AN3156" s="123"/>
      <c r="AO3156" s="123"/>
      <c r="AP3156" s="167"/>
    </row>
    <row r="3157" spans="16:42">
      <c r="P3157" s="123"/>
      <c r="Q3157" s="124"/>
      <c r="R3157" s="123"/>
      <c r="S3157" s="123"/>
      <c r="T3157" s="123"/>
      <c r="U3157" s="123"/>
      <c r="V3157" s="123"/>
      <c r="W3157" s="123"/>
      <c r="X3157" s="123"/>
      <c r="Y3157" s="125"/>
      <c r="Z3157" s="125"/>
      <c r="AA3157" s="123"/>
      <c r="AB3157" s="123"/>
      <c r="AC3157" s="123"/>
      <c r="AD3157" s="123"/>
      <c r="AE3157" s="123"/>
      <c r="AF3157" s="123"/>
      <c r="AG3157" s="123"/>
      <c r="AH3157" s="123"/>
      <c r="AI3157" s="123"/>
      <c r="AJ3157" s="123"/>
      <c r="AK3157" s="123"/>
      <c r="AL3157" s="123"/>
      <c r="AM3157" s="123"/>
      <c r="AN3157" s="123"/>
      <c r="AO3157" s="123"/>
      <c r="AP3157" s="167"/>
    </row>
    <row r="3158" spans="16:42">
      <c r="P3158" s="123"/>
      <c r="Q3158" s="124"/>
      <c r="R3158" s="123"/>
      <c r="S3158" s="123"/>
      <c r="T3158" s="123"/>
      <c r="U3158" s="123"/>
      <c r="V3158" s="123"/>
      <c r="W3158" s="123"/>
      <c r="X3158" s="123"/>
      <c r="Y3158" s="125"/>
      <c r="Z3158" s="125"/>
      <c r="AA3158" s="123"/>
      <c r="AB3158" s="123"/>
      <c r="AC3158" s="123"/>
      <c r="AD3158" s="123"/>
      <c r="AE3158" s="123"/>
      <c r="AF3158" s="123"/>
      <c r="AG3158" s="123"/>
      <c r="AH3158" s="123"/>
      <c r="AI3158" s="123"/>
      <c r="AJ3158" s="123"/>
      <c r="AK3158" s="123"/>
      <c r="AL3158" s="123"/>
      <c r="AM3158" s="123"/>
      <c r="AN3158" s="123"/>
      <c r="AO3158" s="123"/>
      <c r="AP3158" s="167"/>
    </row>
    <row r="3159" spans="16:42">
      <c r="P3159" s="123"/>
      <c r="Q3159" s="124"/>
      <c r="R3159" s="123"/>
      <c r="S3159" s="123"/>
      <c r="T3159" s="123"/>
      <c r="U3159" s="123"/>
      <c r="V3159" s="123"/>
      <c r="W3159" s="123"/>
      <c r="X3159" s="123"/>
      <c r="Y3159" s="125"/>
      <c r="Z3159" s="125"/>
      <c r="AA3159" s="123"/>
      <c r="AB3159" s="123"/>
      <c r="AC3159" s="123"/>
      <c r="AD3159" s="123"/>
      <c r="AE3159" s="123"/>
      <c r="AF3159" s="123"/>
      <c r="AG3159" s="123"/>
      <c r="AH3159" s="123"/>
      <c r="AI3159" s="123"/>
      <c r="AJ3159" s="123"/>
      <c r="AK3159" s="123"/>
      <c r="AL3159" s="123"/>
      <c r="AM3159" s="123"/>
      <c r="AN3159" s="123"/>
      <c r="AO3159" s="123"/>
      <c r="AP3159" s="167"/>
    </row>
    <row r="3160" spans="16:42">
      <c r="P3160" s="123"/>
      <c r="Q3160" s="124"/>
      <c r="R3160" s="123"/>
      <c r="S3160" s="123"/>
      <c r="T3160" s="123"/>
      <c r="U3160" s="123"/>
      <c r="V3160" s="123"/>
      <c r="W3160" s="123"/>
      <c r="X3160" s="123"/>
      <c r="Y3160" s="125"/>
      <c r="Z3160" s="125"/>
      <c r="AA3160" s="123"/>
      <c r="AB3160" s="123"/>
      <c r="AC3160" s="123"/>
      <c r="AD3160" s="123"/>
      <c r="AE3160" s="123"/>
      <c r="AF3160" s="123"/>
      <c r="AG3160" s="123"/>
      <c r="AH3160" s="123"/>
      <c r="AI3160" s="123"/>
      <c r="AJ3160" s="123"/>
      <c r="AK3160" s="123"/>
      <c r="AL3160" s="123"/>
      <c r="AM3160" s="123"/>
      <c r="AN3160" s="123"/>
      <c r="AO3160" s="123"/>
      <c r="AP3160" s="167"/>
    </row>
    <row r="3161" spans="16:42">
      <c r="P3161" s="123"/>
      <c r="Q3161" s="124"/>
      <c r="R3161" s="123"/>
      <c r="S3161" s="123"/>
      <c r="T3161" s="123"/>
      <c r="U3161" s="123"/>
      <c r="V3161" s="123"/>
      <c r="W3161" s="123"/>
      <c r="X3161" s="123"/>
      <c r="Y3161" s="125"/>
      <c r="Z3161" s="125"/>
      <c r="AA3161" s="123"/>
      <c r="AB3161" s="123"/>
      <c r="AC3161" s="123"/>
      <c r="AD3161" s="123"/>
      <c r="AE3161" s="123"/>
      <c r="AF3161" s="123"/>
      <c r="AG3161" s="123"/>
      <c r="AH3161" s="123"/>
      <c r="AI3161" s="123"/>
      <c r="AJ3161" s="123"/>
      <c r="AK3161" s="123"/>
      <c r="AL3161" s="123"/>
      <c r="AM3161" s="123"/>
      <c r="AN3161" s="123"/>
      <c r="AO3161" s="123"/>
      <c r="AP3161" s="167"/>
    </row>
    <row r="3162" spans="16:42">
      <c r="P3162" s="123"/>
      <c r="Q3162" s="124"/>
      <c r="R3162" s="123"/>
      <c r="S3162" s="123"/>
      <c r="T3162" s="123"/>
      <c r="U3162" s="123"/>
      <c r="V3162" s="123"/>
      <c r="W3162" s="123"/>
      <c r="X3162" s="123"/>
      <c r="Y3162" s="125"/>
      <c r="Z3162" s="125"/>
      <c r="AA3162" s="123"/>
      <c r="AB3162" s="123"/>
      <c r="AC3162" s="123"/>
      <c r="AD3162" s="123"/>
      <c r="AE3162" s="123"/>
      <c r="AF3162" s="123"/>
      <c r="AG3162" s="123"/>
      <c r="AH3162" s="123"/>
      <c r="AI3162" s="123"/>
      <c r="AJ3162" s="123"/>
      <c r="AK3162" s="123"/>
      <c r="AL3162" s="123"/>
      <c r="AM3162" s="123"/>
      <c r="AN3162" s="123"/>
      <c r="AO3162" s="123"/>
      <c r="AP3162" s="167"/>
    </row>
    <row r="3163" spans="16:42">
      <c r="P3163" s="123"/>
      <c r="Q3163" s="124"/>
      <c r="R3163" s="123"/>
      <c r="S3163" s="123"/>
      <c r="T3163" s="123"/>
      <c r="U3163" s="123"/>
      <c r="V3163" s="123"/>
      <c r="W3163" s="123"/>
      <c r="X3163" s="123"/>
      <c r="Y3163" s="125"/>
      <c r="Z3163" s="125"/>
      <c r="AA3163" s="123"/>
      <c r="AB3163" s="123"/>
      <c r="AC3163" s="123"/>
      <c r="AD3163" s="123"/>
      <c r="AE3163" s="123"/>
      <c r="AF3163" s="123"/>
      <c r="AG3163" s="123"/>
      <c r="AH3163" s="123"/>
      <c r="AI3163" s="123"/>
      <c r="AJ3163" s="123"/>
      <c r="AK3163" s="123"/>
      <c r="AL3163" s="123"/>
      <c r="AM3163" s="123"/>
      <c r="AN3163" s="123"/>
      <c r="AO3163" s="123"/>
      <c r="AP3163" s="167"/>
    </row>
    <row r="3164" spans="16:42">
      <c r="P3164" s="123"/>
      <c r="Q3164" s="124"/>
      <c r="R3164" s="123"/>
      <c r="S3164" s="123"/>
      <c r="T3164" s="123"/>
      <c r="U3164" s="123"/>
      <c r="V3164" s="123"/>
      <c r="W3164" s="123"/>
      <c r="X3164" s="123"/>
      <c r="Y3164" s="125"/>
      <c r="Z3164" s="125"/>
      <c r="AA3164" s="123"/>
      <c r="AB3164" s="123"/>
      <c r="AC3164" s="123"/>
      <c r="AD3164" s="123"/>
      <c r="AE3164" s="123"/>
      <c r="AF3164" s="123"/>
      <c r="AG3164" s="123"/>
      <c r="AH3164" s="123"/>
      <c r="AI3164" s="123"/>
      <c r="AJ3164" s="123"/>
      <c r="AK3164" s="123"/>
      <c r="AL3164" s="123"/>
      <c r="AM3164" s="123"/>
      <c r="AN3164" s="123"/>
      <c r="AO3164" s="123"/>
      <c r="AP3164" s="167"/>
    </row>
    <row r="3165" spans="16:42">
      <c r="P3165" s="123"/>
      <c r="Q3165" s="124"/>
      <c r="R3165" s="123"/>
      <c r="S3165" s="123"/>
      <c r="T3165" s="123"/>
      <c r="U3165" s="123"/>
      <c r="V3165" s="123"/>
      <c r="W3165" s="123"/>
      <c r="X3165" s="123"/>
      <c r="Y3165" s="125"/>
      <c r="Z3165" s="125"/>
      <c r="AA3165" s="123"/>
      <c r="AB3165" s="123"/>
      <c r="AC3165" s="123"/>
      <c r="AD3165" s="123"/>
      <c r="AE3165" s="123"/>
      <c r="AF3165" s="123"/>
      <c r="AG3165" s="123"/>
      <c r="AH3165" s="123"/>
      <c r="AI3165" s="123"/>
      <c r="AJ3165" s="123"/>
      <c r="AK3165" s="123"/>
      <c r="AL3165" s="123"/>
      <c r="AM3165" s="123"/>
      <c r="AN3165" s="123"/>
      <c r="AO3165" s="123"/>
      <c r="AP3165" s="167"/>
    </row>
    <row r="3166" spans="16:42">
      <c r="P3166" s="123"/>
      <c r="Q3166" s="124"/>
      <c r="R3166" s="123"/>
      <c r="S3166" s="123"/>
      <c r="T3166" s="123"/>
      <c r="U3166" s="123"/>
      <c r="V3166" s="123"/>
      <c r="W3166" s="123"/>
      <c r="X3166" s="123"/>
      <c r="Y3166" s="125"/>
      <c r="Z3166" s="125"/>
      <c r="AA3166" s="123"/>
      <c r="AB3166" s="123"/>
      <c r="AC3166" s="123"/>
      <c r="AD3166" s="123"/>
      <c r="AE3166" s="123"/>
      <c r="AF3166" s="123"/>
      <c r="AG3166" s="123"/>
      <c r="AH3166" s="123"/>
      <c r="AI3166" s="123"/>
      <c r="AJ3166" s="123"/>
      <c r="AK3166" s="123"/>
      <c r="AL3166" s="123"/>
      <c r="AM3166" s="123"/>
      <c r="AN3166" s="123"/>
      <c r="AO3166" s="123"/>
      <c r="AP3166" s="167"/>
    </row>
    <row r="3167" spans="16:42">
      <c r="P3167" s="123"/>
      <c r="Q3167" s="124"/>
      <c r="R3167" s="123"/>
      <c r="S3167" s="123"/>
      <c r="T3167" s="123"/>
      <c r="U3167" s="123"/>
      <c r="V3167" s="123"/>
      <c r="W3167" s="123"/>
      <c r="X3167" s="123"/>
      <c r="Y3167" s="125"/>
      <c r="Z3167" s="125"/>
      <c r="AA3167" s="123"/>
      <c r="AB3167" s="123"/>
      <c r="AC3167" s="123"/>
      <c r="AD3167" s="123"/>
      <c r="AE3167" s="123"/>
      <c r="AF3167" s="123"/>
      <c r="AG3167" s="123"/>
      <c r="AH3167" s="123"/>
      <c r="AI3167" s="123"/>
      <c r="AJ3167" s="123"/>
      <c r="AK3167" s="123"/>
      <c r="AL3167" s="123"/>
      <c r="AM3167" s="123"/>
      <c r="AN3167" s="123"/>
      <c r="AO3167" s="123"/>
      <c r="AP3167" s="167"/>
    </row>
    <row r="3168" spans="16:42">
      <c r="P3168" s="123"/>
      <c r="Q3168" s="124"/>
      <c r="R3168" s="123"/>
      <c r="S3168" s="123"/>
      <c r="T3168" s="123"/>
      <c r="U3168" s="123"/>
      <c r="V3168" s="123"/>
      <c r="W3168" s="123"/>
      <c r="X3168" s="123"/>
      <c r="Y3168" s="125"/>
      <c r="Z3168" s="125"/>
      <c r="AA3168" s="123"/>
      <c r="AB3168" s="123"/>
      <c r="AC3168" s="123"/>
      <c r="AD3168" s="123"/>
      <c r="AE3168" s="123"/>
      <c r="AF3168" s="123"/>
      <c r="AG3168" s="123"/>
      <c r="AH3168" s="123"/>
      <c r="AI3168" s="123"/>
      <c r="AJ3168" s="123"/>
      <c r="AK3168" s="123"/>
      <c r="AL3168" s="123"/>
      <c r="AM3168" s="123"/>
      <c r="AN3168" s="123"/>
      <c r="AO3168" s="123"/>
      <c r="AP3168" s="167"/>
    </row>
    <row r="3169" spans="16:42">
      <c r="P3169" s="123"/>
      <c r="Q3169" s="124"/>
      <c r="R3169" s="123"/>
      <c r="S3169" s="123"/>
      <c r="T3169" s="123"/>
      <c r="U3169" s="123"/>
      <c r="V3169" s="123"/>
      <c r="W3169" s="123"/>
      <c r="X3169" s="123"/>
      <c r="Y3169" s="125"/>
      <c r="Z3169" s="125"/>
      <c r="AA3169" s="123"/>
      <c r="AB3169" s="123"/>
      <c r="AC3169" s="123"/>
      <c r="AD3169" s="123"/>
      <c r="AE3169" s="123"/>
      <c r="AF3169" s="123"/>
      <c r="AG3169" s="123"/>
      <c r="AH3169" s="123"/>
      <c r="AI3169" s="123"/>
      <c r="AJ3169" s="123"/>
      <c r="AK3169" s="123"/>
      <c r="AL3169" s="123"/>
      <c r="AM3169" s="123"/>
      <c r="AN3169" s="123"/>
      <c r="AO3169" s="123"/>
      <c r="AP3169" s="167"/>
    </row>
    <row r="3170" spans="16:42">
      <c r="P3170" s="123"/>
      <c r="Q3170" s="124"/>
      <c r="R3170" s="123"/>
      <c r="S3170" s="123"/>
      <c r="T3170" s="123"/>
      <c r="U3170" s="123"/>
      <c r="V3170" s="123"/>
      <c r="W3170" s="123"/>
      <c r="X3170" s="123"/>
      <c r="Y3170" s="125"/>
      <c r="Z3170" s="125"/>
      <c r="AA3170" s="123"/>
      <c r="AB3170" s="123"/>
      <c r="AC3170" s="123"/>
      <c r="AD3170" s="123"/>
      <c r="AE3170" s="123"/>
      <c r="AF3170" s="123"/>
      <c r="AG3170" s="123"/>
      <c r="AH3170" s="123"/>
      <c r="AI3170" s="123"/>
      <c r="AJ3170" s="123"/>
      <c r="AK3170" s="123"/>
      <c r="AL3170" s="123"/>
      <c r="AM3170" s="123"/>
      <c r="AN3170" s="123"/>
      <c r="AO3170" s="123"/>
      <c r="AP3170" s="167"/>
    </row>
    <row r="3171" spans="16:42">
      <c r="P3171" s="123"/>
      <c r="Q3171" s="124"/>
      <c r="R3171" s="123"/>
      <c r="S3171" s="123"/>
      <c r="T3171" s="123"/>
      <c r="U3171" s="123"/>
      <c r="V3171" s="123"/>
      <c r="W3171" s="123"/>
      <c r="X3171" s="123"/>
      <c r="Y3171" s="125"/>
      <c r="Z3171" s="125"/>
      <c r="AA3171" s="123"/>
      <c r="AB3171" s="123"/>
      <c r="AC3171" s="123"/>
      <c r="AD3171" s="123"/>
      <c r="AE3171" s="123"/>
      <c r="AF3171" s="123"/>
      <c r="AG3171" s="123"/>
      <c r="AH3171" s="123"/>
      <c r="AI3171" s="123"/>
      <c r="AJ3171" s="123"/>
      <c r="AK3171" s="123"/>
      <c r="AL3171" s="123"/>
      <c r="AM3171" s="123"/>
      <c r="AN3171" s="123"/>
      <c r="AO3171" s="123"/>
      <c r="AP3171" s="167"/>
    </row>
    <row r="3172" spans="16:42">
      <c r="P3172" s="123"/>
      <c r="Q3172" s="124"/>
      <c r="R3172" s="123"/>
      <c r="S3172" s="123"/>
      <c r="T3172" s="123"/>
      <c r="U3172" s="123"/>
      <c r="V3172" s="123"/>
      <c r="W3172" s="123"/>
      <c r="X3172" s="123"/>
      <c r="Y3172" s="125"/>
      <c r="Z3172" s="125"/>
      <c r="AA3172" s="123"/>
      <c r="AB3172" s="123"/>
      <c r="AC3172" s="123"/>
      <c r="AD3172" s="123"/>
      <c r="AE3172" s="123"/>
      <c r="AF3172" s="123"/>
      <c r="AG3172" s="123"/>
      <c r="AH3172" s="123"/>
      <c r="AI3172" s="123"/>
      <c r="AJ3172" s="123"/>
      <c r="AK3172" s="123"/>
      <c r="AL3172" s="123"/>
      <c r="AM3172" s="123"/>
      <c r="AN3172" s="123"/>
      <c r="AO3172" s="123"/>
      <c r="AP3172" s="167"/>
    </row>
    <row r="3173" spans="16:42">
      <c r="P3173" s="123"/>
      <c r="Q3173" s="124"/>
      <c r="R3173" s="123"/>
      <c r="S3173" s="123"/>
      <c r="T3173" s="123"/>
      <c r="U3173" s="123"/>
      <c r="V3173" s="123"/>
      <c r="W3173" s="123"/>
      <c r="X3173" s="123"/>
      <c r="Y3173" s="125"/>
      <c r="Z3173" s="125"/>
      <c r="AA3173" s="123"/>
      <c r="AB3173" s="123"/>
      <c r="AC3173" s="123"/>
      <c r="AD3173" s="123"/>
      <c r="AE3173" s="123"/>
      <c r="AF3173" s="123"/>
      <c r="AG3173" s="123"/>
      <c r="AH3173" s="123"/>
      <c r="AI3173" s="123"/>
      <c r="AJ3173" s="123"/>
      <c r="AK3173" s="123"/>
      <c r="AL3173" s="123"/>
      <c r="AM3173" s="123"/>
      <c r="AN3173" s="123"/>
      <c r="AO3173" s="123"/>
      <c r="AP3173" s="167"/>
    </row>
    <row r="3174" spans="16:42">
      <c r="P3174" s="123"/>
      <c r="Q3174" s="124"/>
      <c r="R3174" s="123"/>
      <c r="S3174" s="123"/>
      <c r="T3174" s="123"/>
      <c r="U3174" s="123"/>
      <c r="V3174" s="123"/>
      <c r="W3174" s="123"/>
      <c r="X3174" s="123"/>
      <c r="Y3174" s="125"/>
      <c r="Z3174" s="125"/>
      <c r="AA3174" s="123"/>
      <c r="AB3174" s="123"/>
      <c r="AC3174" s="123"/>
      <c r="AD3174" s="123"/>
      <c r="AE3174" s="123"/>
      <c r="AF3174" s="123"/>
      <c r="AG3174" s="123"/>
      <c r="AH3174" s="123"/>
      <c r="AI3174" s="123"/>
      <c r="AJ3174" s="123"/>
      <c r="AK3174" s="123"/>
      <c r="AL3174" s="123"/>
      <c r="AM3174" s="123"/>
      <c r="AN3174" s="123"/>
      <c r="AO3174" s="123"/>
      <c r="AP3174" s="167"/>
    </row>
    <row r="3175" spans="16:42">
      <c r="P3175" s="123"/>
      <c r="Q3175" s="124"/>
      <c r="R3175" s="123"/>
      <c r="S3175" s="123"/>
      <c r="T3175" s="123"/>
      <c r="U3175" s="123"/>
      <c r="V3175" s="123"/>
      <c r="W3175" s="123"/>
      <c r="X3175" s="123"/>
      <c r="Y3175" s="125"/>
      <c r="Z3175" s="125"/>
      <c r="AA3175" s="123"/>
      <c r="AB3175" s="123"/>
      <c r="AC3175" s="123"/>
      <c r="AD3175" s="123"/>
      <c r="AE3175" s="123"/>
      <c r="AF3175" s="123"/>
      <c r="AG3175" s="123"/>
      <c r="AH3175" s="123"/>
      <c r="AI3175" s="123"/>
      <c r="AJ3175" s="123"/>
      <c r="AK3175" s="123"/>
      <c r="AL3175" s="123"/>
      <c r="AM3175" s="123"/>
      <c r="AN3175" s="123"/>
      <c r="AO3175" s="123"/>
      <c r="AP3175" s="167"/>
    </row>
    <row r="3176" spans="16:42">
      <c r="P3176" s="123"/>
      <c r="Q3176" s="124"/>
      <c r="R3176" s="123"/>
      <c r="S3176" s="123"/>
      <c r="T3176" s="123"/>
      <c r="U3176" s="123"/>
      <c r="V3176" s="123"/>
      <c r="W3176" s="123"/>
      <c r="X3176" s="123"/>
      <c r="Y3176" s="125"/>
      <c r="Z3176" s="125"/>
      <c r="AA3176" s="123"/>
      <c r="AB3176" s="123"/>
      <c r="AC3176" s="123"/>
      <c r="AD3176" s="123"/>
      <c r="AE3176" s="123"/>
      <c r="AF3176" s="123"/>
      <c r="AG3176" s="123"/>
      <c r="AH3176" s="123"/>
      <c r="AI3176" s="123"/>
      <c r="AJ3176" s="123"/>
      <c r="AK3176" s="123"/>
      <c r="AL3176" s="123"/>
      <c r="AM3176" s="123"/>
      <c r="AN3176" s="123"/>
      <c r="AO3176" s="123"/>
      <c r="AP3176" s="167"/>
    </row>
    <row r="3177" spans="16:42">
      <c r="P3177" s="123"/>
      <c r="Q3177" s="124"/>
      <c r="R3177" s="123"/>
      <c r="S3177" s="123"/>
      <c r="T3177" s="123"/>
      <c r="U3177" s="123"/>
      <c r="V3177" s="123"/>
      <c r="W3177" s="123"/>
      <c r="X3177" s="123"/>
      <c r="Y3177" s="125"/>
      <c r="Z3177" s="125"/>
      <c r="AA3177" s="123"/>
      <c r="AB3177" s="123"/>
      <c r="AC3177" s="123"/>
      <c r="AD3177" s="123"/>
      <c r="AE3177" s="123"/>
      <c r="AF3177" s="123"/>
      <c r="AG3177" s="123"/>
      <c r="AH3177" s="123"/>
      <c r="AI3177" s="123"/>
      <c r="AJ3177" s="123"/>
      <c r="AK3177" s="123"/>
      <c r="AL3177" s="123"/>
      <c r="AM3177" s="123"/>
      <c r="AN3177" s="123"/>
      <c r="AO3177" s="123"/>
      <c r="AP3177" s="167"/>
    </row>
    <row r="3178" spans="16:42">
      <c r="P3178" s="123"/>
      <c r="Q3178" s="124"/>
      <c r="R3178" s="123"/>
      <c r="S3178" s="123"/>
      <c r="T3178" s="123"/>
      <c r="U3178" s="123"/>
      <c r="V3178" s="123"/>
      <c r="W3178" s="123"/>
      <c r="X3178" s="123"/>
      <c r="Y3178" s="125"/>
      <c r="Z3178" s="125"/>
      <c r="AA3178" s="123"/>
      <c r="AB3178" s="123"/>
      <c r="AC3178" s="123"/>
      <c r="AD3178" s="123"/>
      <c r="AE3178" s="123"/>
      <c r="AF3178" s="123"/>
      <c r="AG3178" s="123"/>
      <c r="AH3178" s="123"/>
      <c r="AI3178" s="123"/>
      <c r="AJ3178" s="123"/>
      <c r="AK3178" s="123"/>
      <c r="AL3178" s="123"/>
      <c r="AM3178" s="123"/>
      <c r="AN3178" s="123"/>
      <c r="AO3178" s="123"/>
      <c r="AP3178" s="167"/>
    </row>
    <row r="3179" spans="16:42">
      <c r="P3179" s="123"/>
      <c r="Q3179" s="124"/>
      <c r="R3179" s="123"/>
      <c r="S3179" s="123"/>
      <c r="T3179" s="123"/>
      <c r="U3179" s="123"/>
      <c r="V3179" s="123"/>
      <c r="W3179" s="123"/>
      <c r="X3179" s="123"/>
      <c r="Y3179" s="125"/>
      <c r="Z3179" s="125"/>
      <c r="AA3179" s="123"/>
      <c r="AB3179" s="123"/>
      <c r="AC3179" s="123"/>
      <c r="AD3179" s="123"/>
      <c r="AE3179" s="123"/>
      <c r="AF3179" s="123"/>
      <c r="AG3179" s="123"/>
      <c r="AH3179" s="123"/>
      <c r="AI3179" s="123"/>
      <c r="AJ3179" s="123"/>
      <c r="AK3179" s="123"/>
      <c r="AL3179" s="123"/>
      <c r="AM3179" s="123"/>
      <c r="AN3179" s="123"/>
      <c r="AO3179" s="123"/>
      <c r="AP3179" s="167"/>
    </row>
    <row r="3180" spans="16:42">
      <c r="P3180" s="123"/>
      <c r="Q3180" s="124"/>
      <c r="R3180" s="123"/>
      <c r="S3180" s="123"/>
      <c r="T3180" s="123"/>
      <c r="U3180" s="123"/>
      <c r="V3180" s="123"/>
      <c r="W3180" s="123"/>
      <c r="X3180" s="123"/>
      <c r="Y3180" s="125"/>
      <c r="Z3180" s="125"/>
      <c r="AA3180" s="123"/>
      <c r="AB3180" s="123"/>
      <c r="AC3180" s="123"/>
      <c r="AD3180" s="123"/>
      <c r="AE3180" s="123"/>
      <c r="AF3180" s="123"/>
      <c r="AG3180" s="123"/>
      <c r="AH3180" s="123"/>
      <c r="AI3180" s="123"/>
      <c r="AJ3180" s="123"/>
      <c r="AK3180" s="123"/>
      <c r="AL3180" s="123"/>
      <c r="AM3180" s="123"/>
      <c r="AN3180" s="123"/>
      <c r="AO3180" s="123"/>
      <c r="AP3180" s="167"/>
    </row>
    <row r="3181" spans="16:42">
      <c r="P3181" s="123"/>
      <c r="Q3181" s="124"/>
      <c r="R3181" s="123"/>
      <c r="S3181" s="123"/>
      <c r="T3181" s="123"/>
      <c r="U3181" s="123"/>
      <c r="V3181" s="123"/>
      <c r="W3181" s="123"/>
      <c r="X3181" s="123"/>
      <c r="Y3181" s="125"/>
      <c r="Z3181" s="125"/>
      <c r="AA3181" s="123"/>
      <c r="AB3181" s="123"/>
      <c r="AC3181" s="123"/>
      <c r="AD3181" s="123"/>
      <c r="AE3181" s="123"/>
      <c r="AF3181" s="123"/>
      <c r="AG3181" s="123"/>
      <c r="AH3181" s="123"/>
      <c r="AI3181" s="123"/>
      <c r="AJ3181" s="123"/>
      <c r="AK3181" s="123"/>
      <c r="AL3181" s="123"/>
      <c r="AM3181" s="123"/>
      <c r="AN3181" s="123"/>
      <c r="AO3181" s="123"/>
      <c r="AP3181" s="167"/>
    </row>
    <row r="3182" spans="16:42">
      <c r="P3182" s="123"/>
      <c r="Q3182" s="124"/>
      <c r="R3182" s="123"/>
      <c r="S3182" s="123"/>
      <c r="T3182" s="123"/>
      <c r="U3182" s="123"/>
      <c r="V3182" s="123"/>
      <c r="W3182" s="123"/>
      <c r="X3182" s="123"/>
      <c r="Y3182" s="125"/>
      <c r="Z3182" s="125"/>
      <c r="AA3182" s="123"/>
      <c r="AB3182" s="123"/>
      <c r="AC3182" s="123"/>
      <c r="AD3182" s="123"/>
      <c r="AE3182" s="123"/>
      <c r="AF3182" s="123"/>
      <c r="AG3182" s="123"/>
      <c r="AH3182" s="123"/>
      <c r="AI3182" s="123"/>
      <c r="AJ3182" s="123"/>
      <c r="AK3182" s="123"/>
      <c r="AL3182" s="123"/>
      <c r="AM3182" s="123"/>
      <c r="AN3182" s="123"/>
      <c r="AO3182" s="123"/>
      <c r="AP3182" s="167"/>
    </row>
    <row r="3183" spans="16:42">
      <c r="P3183" s="123"/>
      <c r="Q3183" s="124"/>
      <c r="R3183" s="123"/>
      <c r="S3183" s="123"/>
      <c r="T3183" s="123"/>
      <c r="U3183" s="123"/>
      <c r="V3183" s="123"/>
      <c r="W3183" s="123"/>
      <c r="X3183" s="123"/>
      <c r="Y3183" s="125"/>
      <c r="Z3183" s="125"/>
      <c r="AA3183" s="123"/>
      <c r="AB3183" s="123"/>
      <c r="AC3183" s="123"/>
      <c r="AD3183" s="123"/>
      <c r="AE3183" s="123"/>
      <c r="AF3183" s="123"/>
      <c r="AG3183" s="123"/>
      <c r="AH3183" s="123"/>
      <c r="AI3183" s="123"/>
      <c r="AJ3183" s="123"/>
      <c r="AK3183" s="123"/>
      <c r="AL3183" s="123"/>
      <c r="AM3183" s="123"/>
      <c r="AN3183" s="123"/>
      <c r="AO3183" s="123"/>
      <c r="AP3183" s="167"/>
    </row>
    <row r="3184" spans="16:42">
      <c r="P3184" s="123"/>
      <c r="Q3184" s="124"/>
      <c r="R3184" s="123"/>
      <c r="S3184" s="123"/>
      <c r="T3184" s="123"/>
      <c r="U3184" s="123"/>
      <c r="V3184" s="123"/>
      <c r="W3184" s="123"/>
      <c r="X3184" s="123"/>
      <c r="Y3184" s="125"/>
      <c r="Z3184" s="125"/>
      <c r="AA3184" s="123"/>
      <c r="AB3184" s="123"/>
      <c r="AC3184" s="123"/>
      <c r="AD3184" s="123"/>
      <c r="AE3184" s="123"/>
      <c r="AF3184" s="123"/>
      <c r="AG3184" s="123"/>
      <c r="AH3184" s="123"/>
      <c r="AI3184" s="123"/>
      <c r="AJ3184" s="123"/>
      <c r="AK3184" s="123"/>
      <c r="AL3184" s="123"/>
      <c r="AM3184" s="123"/>
      <c r="AN3184" s="123"/>
      <c r="AO3184" s="123"/>
      <c r="AP3184" s="167"/>
    </row>
    <row r="3185" spans="16:42">
      <c r="P3185" s="123"/>
      <c r="Q3185" s="124"/>
      <c r="R3185" s="123"/>
      <c r="S3185" s="123"/>
      <c r="T3185" s="123"/>
      <c r="U3185" s="123"/>
      <c r="V3185" s="123"/>
      <c r="W3185" s="123"/>
      <c r="X3185" s="123"/>
      <c r="Y3185" s="125"/>
      <c r="Z3185" s="125"/>
      <c r="AA3185" s="123"/>
      <c r="AB3185" s="123"/>
      <c r="AC3185" s="123"/>
      <c r="AD3185" s="123"/>
      <c r="AE3185" s="123"/>
      <c r="AF3185" s="123"/>
      <c r="AG3185" s="123"/>
      <c r="AH3185" s="123"/>
      <c r="AI3185" s="123"/>
      <c r="AJ3185" s="123"/>
      <c r="AK3185" s="123"/>
      <c r="AL3185" s="123"/>
      <c r="AM3185" s="123"/>
      <c r="AN3185" s="123"/>
      <c r="AO3185" s="123"/>
      <c r="AP3185" s="167"/>
    </row>
    <row r="3186" spans="16:42">
      <c r="P3186" s="123"/>
      <c r="Q3186" s="124"/>
      <c r="R3186" s="123"/>
      <c r="S3186" s="123"/>
      <c r="T3186" s="123"/>
      <c r="U3186" s="123"/>
      <c r="V3186" s="123"/>
      <c r="W3186" s="123"/>
      <c r="X3186" s="123"/>
      <c r="Y3186" s="125"/>
      <c r="Z3186" s="125"/>
      <c r="AA3186" s="123"/>
      <c r="AB3186" s="123"/>
      <c r="AC3186" s="123"/>
      <c r="AD3186" s="123"/>
      <c r="AE3186" s="123"/>
      <c r="AF3186" s="123"/>
      <c r="AG3186" s="123"/>
      <c r="AH3186" s="123"/>
      <c r="AI3186" s="123"/>
      <c r="AJ3186" s="123"/>
      <c r="AK3186" s="123"/>
      <c r="AL3186" s="123"/>
      <c r="AM3186" s="123"/>
      <c r="AN3186" s="123"/>
      <c r="AO3186" s="123"/>
      <c r="AP3186" s="167"/>
    </row>
    <row r="3187" spans="16:42">
      <c r="P3187" s="123"/>
      <c r="Q3187" s="124"/>
      <c r="R3187" s="123"/>
      <c r="S3187" s="123"/>
      <c r="T3187" s="123"/>
      <c r="U3187" s="123"/>
      <c r="V3187" s="123"/>
      <c r="W3187" s="123"/>
      <c r="X3187" s="123"/>
      <c r="Y3187" s="125"/>
      <c r="Z3187" s="125"/>
      <c r="AA3187" s="123"/>
      <c r="AB3187" s="123"/>
      <c r="AC3187" s="123"/>
      <c r="AD3187" s="123"/>
      <c r="AE3187" s="123"/>
      <c r="AF3187" s="123"/>
      <c r="AG3187" s="123"/>
      <c r="AH3187" s="123"/>
      <c r="AI3187" s="123"/>
      <c r="AJ3187" s="123"/>
      <c r="AK3187" s="123"/>
      <c r="AL3187" s="123"/>
      <c r="AM3187" s="123"/>
      <c r="AN3187" s="123"/>
      <c r="AO3187" s="123"/>
      <c r="AP3187" s="167"/>
    </row>
    <row r="3188" spans="16:42">
      <c r="P3188" s="123"/>
      <c r="Q3188" s="124"/>
      <c r="R3188" s="123"/>
      <c r="S3188" s="123"/>
      <c r="T3188" s="123"/>
      <c r="U3188" s="123"/>
      <c r="V3188" s="123"/>
      <c r="W3188" s="123"/>
      <c r="X3188" s="123"/>
      <c r="Y3188" s="125"/>
      <c r="Z3188" s="125"/>
      <c r="AA3188" s="123"/>
      <c r="AB3188" s="123"/>
      <c r="AC3188" s="123"/>
      <c r="AD3188" s="123"/>
      <c r="AE3188" s="123"/>
      <c r="AF3188" s="123"/>
      <c r="AG3188" s="123"/>
      <c r="AH3188" s="123"/>
      <c r="AI3188" s="123"/>
      <c r="AJ3188" s="123"/>
      <c r="AK3188" s="123"/>
      <c r="AL3188" s="123"/>
      <c r="AM3188" s="123"/>
      <c r="AN3188" s="123"/>
      <c r="AO3188" s="123"/>
      <c r="AP3188" s="167"/>
    </row>
    <row r="3189" spans="16:42">
      <c r="P3189" s="123"/>
      <c r="Q3189" s="124"/>
      <c r="R3189" s="123"/>
      <c r="S3189" s="123"/>
      <c r="T3189" s="123"/>
      <c r="U3189" s="123"/>
      <c r="V3189" s="123"/>
      <c r="W3189" s="123"/>
      <c r="X3189" s="123"/>
      <c r="Y3189" s="125"/>
      <c r="Z3189" s="125"/>
      <c r="AA3189" s="123"/>
      <c r="AB3189" s="123"/>
      <c r="AC3189" s="123"/>
      <c r="AD3189" s="123"/>
      <c r="AE3189" s="123"/>
      <c r="AF3189" s="123"/>
      <c r="AG3189" s="123"/>
      <c r="AH3189" s="123"/>
      <c r="AI3189" s="123"/>
      <c r="AJ3189" s="123"/>
      <c r="AK3189" s="123"/>
      <c r="AL3189" s="123"/>
      <c r="AM3189" s="123"/>
      <c r="AN3189" s="123"/>
      <c r="AO3189" s="123"/>
      <c r="AP3189" s="167"/>
    </row>
    <row r="3190" spans="16:42">
      <c r="P3190" s="123"/>
      <c r="Q3190" s="124"/>
      <c r="R3190" s="123"/>
      <c r="S3190" s="123"/>
      <c r="T3190" s="123"/>
      <c r="U3190" s="123"/>
      <c r="V3190" s="123"/>
      <c r="W3190" s="123"/>
      <c r="X3190" s="123"/>
      <c r="Y3190" s="125"/>
      <c r="Z3190" s="125"/>
      <c r="AA3190" s="123"/>
      <c r="AB3190" s="123"/>
      <c r="AC3190" s="123"/>
      <c r="AD3190" s="123"/>
      <c r="AE3190" s="123"/>
      <c r="AF3190" s="123"/>
      <c r="AG3190" s="123"/>
      <c r="AH3190" s="123"/>
      <c r="AI3190" s="123"/>
      <c r="AJ3190" s="123"/>
      <c r="AK3190" s="123"/>
      <c r="AL3190" s="123"/>
      <c r="AM3190" s="123"/>
      <c r="AN3190" s="123"/>
      <c r="AO3190" s="123"/>
      <c r="AP3190" s="167"/>
    </row>
    <row r="3191" spans="16:42">
      <c r="P3191" s="123"/>
      <c r="Q3191" s="124"/>
      <c r="R3191" s="123"/>
      <c r="S3191" s="123"/>
      <c r="T3191" s="123"/>
      <c r="U3191" s="123"/>
      <c r="V3191" s="123"/>
      <c r="W3191" s="123"/>
      <c r="X3191" s="123"/>
      <c r="Y3191" s="125"/>
      <c r="Z3191" s="125"/>
      <c r="AA3191" s="123"/>
      <c r="AB3191" s="123"/>
      <c r="AC3191" s="123"/>
      <c r="AD3191" s="123"/>
      <c r="AE3191" s="123"/>
      <c r="AF3191" s="123"/>
      <c r="AG3191" s="123"/>
      <c r="AH3191" s="123"/>
      <c r="AI3191" s="123"/>
      <c r="AJ3191" s="123"/>
      <c r="AK3191" s="123"/>
      <c r="AL3191" s="123"/>
      <c r="AM3191" s="123"/>
      <c r="AN3191" s="123"/>
      <c r="AO3191" s="123"/>
      <c r="AP3191" s="167"/>
    </row>
    <row r="3192" spans="16:42">
      <c r="P3192" s="123"/>
      <c r="Q3192" s="124"/>
      <c r="R3192" s="123"/>
      <c r="S3192" s="123"/>
      <c r="T3192" s="123"/>
      <c r="U3192" s="123"/>
      <c r="V3192" s="123"/>
      <c r="W3192" s="123"/>
      <c r="X3192" s="123"/>
      <c r="Y3192" s="125"/>
      <c r="Z3192" s="125"/>
      <c r="AA3192" s="123"/>
      <c r="AB3192" s="123"/>
      <c r="AC3192" s="123"/>
      <c r="AD3192" s="123"/>
      <c r="AE3192" s="123"/>
      <c r="AF3192" s="123"/>
      <c r="AG3192" s="123"/>
      <c r="AH3192" s="123"/>
      <c r="AI3192" s="123"/>
      <c r="AJ3192" s="123"/>
      <c r="AK3192" s="123"/>
      <c r="AL3192" s="123"/>
      <c r="AM3192" s="123"/>
      <c r="AN3192" s="123"/>
      <c r="AO3192" s="123"/>
      <c r="AP3192" s="167"/>
    </row>
    <row r="3193" spans="16:42">
      <c r="P3193" s="123"/>
      <c r="Q3193" s="124"/>
      <c r="R3193" s="123"/>
      <c r="S3193" s="123"/>
      <c r="T3193" s="123"/>
      <c r="U3193" s="123"/>
      <c r="V3193" s="123"/>
      <c r="W3193" s="123"/>
      <c r="X3193" s="123"/>
      <c r="Y3193" s="125"/>
      <c r="Z3193" s="125"/>
      <c r="AA3193" s="123"/>
      <c r="AB3193" s="123"/>
      <c r="AC3193" s="123"/>
      <c r="AD3193" s="123"/>
      <c r="AE3193" s="123"/>
      <c r="AF3193" s="123"/>
      <c r="AG3193" s="123"/>
      <c r="AH3193" s="123"/>
      <c r="AI3193" s="123"/>
      <c r="AJ3193" s="123"/>
      <c r="AK3193" s="123"/>
      <c r="AL3193" s="123"/>
      <c r="AM3193" s="123"/>
      <c r="AN3193" s="123"/>
      <c r="AO3193" s="123"/>
      <c r="AP3193" s="167"/>
    </row>
    <row r="3194" spans="16:42">
      <c r="P3194" s="123"/>
      <c r="Q3194" s="124"/>
      <c r="R3194" s="123"/>
      <c r="S3194" s="123"/>
      <c r="T3194" s="123"/>
      <c r="U3194" s="123"/>
      <c r="V3194" s="123"/>
      <c r="W3194" s="123"/>
      <c r="X3194" s="123"/>
      <c r="Y3194" s="125"/>
      <c r="Z3194" s="125"/>
      <c r="AA3194" s="123"/>
      <c r="AB3194" s="123"/>
      <c r="AC3194" s="123"/>
      <c r="AD3194" s="123"/>
      <c r="AE3194" s="123"/>
      <c r="AF3194" s="123"/>
      <c r="AG3194" s="123"/>
      <c r="AH3194" s="123"/>
      <c r="AI3194" s="123"/>
      <c r="AJ3194" s="123"/>
      <c r="AK3194" s="123"/>
      <c r="AL3194" s="123"/>
      <c r="AM3194" s="123"/>
      <c r="AN3194" s="123"/>
      <c r="AO3194" s="123"/>
      <c r="AP3194" s="167"/>
    </row>
    <row r="3195" spans="16:42">
      <c r="P3195" s="123"/>
      <c r="Q3195" s="124"/>
      <c r="R3195" s="123"/>
      <c r="S3195" s="123"/>
      <c r="T3195" s="123"/>
      <c r="U3195" s="123"/>
      <c r="V3195" s="123"/>
      <c r="W3195" s="123"/>
      <c r="X3195" s="123"/>
      <c r="Y3195" s="125"/>
      <c r="Z3195" s="125"/>
      <c r="AA3195" s="123"/>
      <c r="AB3195" s="123"/>
      <c r="AC3195" s="123"/>
      <c r="AD3195" s="123"/>
      <c r="AE3195" s="123"/>
      <c r="AF3195" s="123"/>
      <c r="AG3195" s="123"/>
      <c r="AH3195" s="123"/>
      <c r="AI3195" s="123"/>
      <c r="AJ3195" s="123"/>
      <c r="AK3195" s="123"/>
      <c r="AL3195" s="123"/>
      <c r="AM3195" s="123"/>
      <c r="AN3195" s="123"/>
      <c r="AO3195" s="123"/>
      <c r="AP3195" s="167"/>
    </row>
    <row r="3196" spans="16:42">
      <c r="P3196" s="123"/>
      <c r="Q3196" s="124"/>
      <c r="R3196" s="123"/>
      <c r="S3196" s="123"/>
      <c r="T3196" s="123"/>
      <c r="U3196" s="123"/>
      <c r="V3196" s="123"/>
      <c r="W3196" s="123"/>
      <c r="X3196" s="123"/>
      <c r="Y3196" s="125"/>
      <c r="Z3196" s="125"/>
      <c r="AA3196" s="123"/>
      <c r="AB3196" s="123"/>
      <c r="AC3196" s="123"/>
      <c r="AD3196" s="123"/>
      <c r="AE3196" s="123"/>
      <c r="AF3196" s="123"/>
      <c r="AG3196" s="123"/>
      <c r="AH3196" s="123"/>
      <c r="AI3196" s="123"/>
      <c r="AJ3196" s="123"/>
      <c r="AK3196" s="123"/>
      <c r="AL3196" s="123"/>
      <c r="AM3196" s="123"/>
      <c r="AN3196" s="123"/>
      <c r="AO3196" s="123"/>
      <c r="AP3196" s="167"/>
    </row>
    <row r="3197" spans="16:42">
      <c r="P3197" s="123"/>
      <c r="Q3197" s="124"/>
      <c r="R3197" s="123"/>
      <c r="S3197" s="123"/>
      <c r="T3197" s="123"/>
      <c r="U3197" s="123"/>
      <c r="V3197" s="123"/>
      <c r="W3197" s="123"/>
      <c r="X3197" s="123"/>
      <c r="Y3197" s="125"/>
      <c r="Z3197" s="125"/>
      <c r="AA3197" s="123"/>
      <c r="AB3197" s="123"/>
      <c r="AC3197" s="123"/>
      <c r="AD3197" s="123"/>
      <c r="AE3197" s="123"/>
      <c r="AF3197" s="123"/>
      <c r="AG3197" s="123"/>
      <c r="AH3197" s="123"/>
      <c r="AI3197" s="123"/>
      <c r="AJ3197" s="123"/>
      <c r="AK3197" s="123"/>
      <c r="AL3197" s="123"/>
      <c r="AM3197" s="123"/>
      <c r="AN3197" s="123"/>
      <c r="AO3197" s="123"/>
      <c r="AP3197" s="167"/>
    </row>
    <row r="3198" spans="16:42">
      <c r="P3198" s="123"/>
      <c r="Q3198" s="124"/>
      <c r="R3198" s="123"/>
      <c r="S3198" s="123"/>
      <c r="T3198" s="123"/>
      <c r="U3198" s="123"/>
      <c r="V3198" s="123"/>
      <c r="W3198" s="123"/>
      <c r="X3198" s="123"/>
      <c r="Y3198" s="125"/>
      <c r="Z3198" s="125"/>
      <c r="AA3198" s="123"/>
      <c r="AB3198" s="123"/>
      <c r="AC3198" s="123"/>
      <c r="AD3198" s="123"/>
      <c r="AE3198" s="123"/>
      <c r="AF3198" s="123"/>
      <c r="AG3198" s="123"/>
      <c r="AH3198" s="123"/>
      <c r="AI3198" s="123"/>
      <c r="AJ3198" s="123"/>
      <c r="AK3198" s="123"/>
      <c r="AL3198" s="123"/>
      <c r="AM3198" s="123"/>
      <c r="AN3198" s="123"/>
      <c r="AO3198" s="123"/>
      <c r="AP3198" s="167"/>
    </row>
    <row r="3199" spans="16:42">
      <c r="P3199" s="123"/>
      <c r="Q3199" s="124"/>
      <c r="R3199" s="123"/>
      <c r="S3199" s="123"/>
      <c r="T3199" s="123"/>
      <c r="U3199" s="123"/>
      <c r="V3199" s="123"/>
      <c r="W3199" s="123"/>
      <c r="X3199" s="123"/>
      <c r="Y3199" s="125"/>
      <c r="Z3199" s="125"/>
      <c r="AA3199" s="123"/>
      <c r="AB3199" s="123"/>
      <c r="AC3199" s="123"/>
      <c r="AD3199" s="123"/>
      <c r="AE3199" s="123"/>
      <c r="AF3199" s="123"/>
      <c r="AG3199" s="123"/>
      <c r="AH3199" s="123"/>
      <c r="AI3199" s="123"/>
      <c r="AJ3199" s="123"/>
      <c r="AK3199" s="123"/>
      <c r="AL3199" s="123"/>
      <c r="AM3199" s="123"/>
      <c r="AN3199" s="123"/>
      <c r="AO3199" s="123"/>
      <c r="AP3199" s="167"/>
    </row>
    <row r="3200" spans="16:42">
      <c r="P3200" s="123"/>
      <c r="Q3200" s="124"/>
      <c r="R3200" s="123"/>
      <c r="S3200" s="123"/>
      <c r="T3200" s="123"/>
      <c r="U3200" s="123"/>
      <c r="V3200" s="123"/>
      <c r="W3200" s="123"/>
      <c r="X3200" s="123"/>
      <c r="Y3200" s="125"/>
      <c r="Z3200" s="125"/>
      <c r="AA3200" s="123"/>
      <c r="AB3200" s="123"/>
      <c r="AC3200" s="123"/>
      <c r="AD3200" s="123"/>
      <c r="AE3200" s="123"/>
      <c r="AF3200" s="123"/>
      <c r="AG3200" s="123"/>
      <c r="AH3200" s="123"/>
      <c r="AI3200" s="123"/>
      <c r="AJ3200" s="123"/>
      <c r="AK3200" s="123"/>
      <c r="AL3200" s="123"/>
      <c r="AM3200" s="123"/>
      <c r="AN3200" s="123"/>
      <c r="AO3200" s="123"/>
      <c r="AP3200" s="167"/>
    </row>
    <row r="3201" spans="16:42">
      <c r="P3201" s="123"/>
      <c r="Q3201" s="124"/>
      <c r="R3201" s="123"/>
      <c r="S3201" s="123"/>
      <c r="T3201" s="123"/>
      <c r="U3201" s="123"/>
      <c r="V3201" s="123"/>
      <c r="W3201" s="123"/>
      <c r="X3201" s="123"/>
      <c r="Y3201" s="125"/>
      <c r="Z3201" s="125"/>
      <c r="AA3201" s="123"/>
      <c r="AB3201" s="123"/>
      <c r="AC3201" s="123"/>
      <c r="AD3201" s="123"/>
      <c r="AE3201" s="123"/>
      <c r="AF3201" s="123"/>
      <c r="AG3201" s="123"/>
      <c r="AH3201" s="123"/>
      <c r="AI3201" s="123"/>
      <c r="AJ3201" s="123"/>
      <c r="AK3201" s="123"/>
      <c r="AL3201" s="123"/>
      <c r="AM3201" s="123"/>
      <c r="AN3201" s="123"/>
      <c r="AO3201" s="123"/>
      <c r="AP3201" s="167"/>
    </row>
    <row r="3202" spans="16:42">
      <c r="P3202" s="123"/>
      <c r="Q3202" s="124"/>
      <c r="R3202" s="123"/>
      <c r="S3202" s="123"/>
      <c r="T3202" s="123"/>
      <c r="U3202" s="123"/>
      <c r="V3202" s="123"/>
      <c r="W3202" s="123"/>
      <c r="X3202" s="123"/>
      <c r="Y3202" s="125"/>
      <c r="Z3202" s="125"/>
      <c r="AA3202" s="123"/>
      <c r="AB3202" s="123"/>
      <c r="AC3202" s="123"/>
      <c r="AD3202" s="123"/>
      <c r="AE3202" s="123"/>
      <c r="AF3202" s="123"/>
      <c r="AG3202" s="123"/>
      <c r="AH3202" s="123"/>
      <c r="AI3202" s="123"/>
      <c r="AJ3202" s="123"/>
      <c r="AK3202" s="123"/>
      <c r="AL3202" s="123"/>
      <c r="AM3202" s="123"/>
      <c r="AN3202" s="123"/>
      <c r="AO3202" s="123"/>
      <c r="AP3202" s="167"/>
    </row>
    <row r="3203" spans="16:42">
      <c r="P3203" s="123"/>
      <c r="Q3203" s="124"/>
      <c r="R3203" s="123"/>
      <c r="S3203" s="123"/>
      <c r="T3203" s="123"/>
      <c r="U3203" s="123"/>
      <c r="V3203" s="123"/>
      <c r="W3203" s="123"/>
      <c r="X3203" s="123"/>
      <c r="Y3203" s="125"/>
      <c r="Z3203" s="125"/>
      <c r="AA3203" s="123"/>
      <c r="AB3203" s="123"/>
      <c r="AC3203" s="123"/>
      <c r="AD3203" s="123"/>
      <c r="AE3203" s="123"/>
      <c r="AF3203" s="123"/>
      <c r="AG3203" s="123"/>
      <c r="AH3203" s="123"/>
      <c r="AI3203" s="123"/>
      <c r="AJ3203" s="123"/>
      <c r="AK3203" s="123"/>
      <c r="AL3203" s="123"/>
      <c r="AM3203" s="123"/>
      <c r="AN3203" s="123"/>
      <c r="AO3203" s="123"/>
      <c r="AP3203" s="167"/>
    </row>
    <row r="3204" spans="16:42">
      <c r="P3204" s="123"/>
      <c r="Q3204" s="124"/>
      <c r="R3204" s="123"/>
      <c r="S3204" s="123"/>
      <c r="T3204" s="123"/>
      <c r="U3204" s="123"/>
      <c r="V3204" s="123"/>
      <c r="W3204" s="123"/>
      <c r="X3204" s="123"/>
      <c r="Y3204" s="125"/>
      <c r="Z3204" s="125"/>
      <c r="AA3204" s="123"/>
      <c r="AB3204" s="123"/>
      <c r="AC3204" s="123"/>
      <c r="AD3204" s="123"/>
      <c r="AE3204" s="123"/>
      <c r="AF3204" s="123"/>
      <c r="AG3204" s="123"/>
      <c r="AH3204" s="123"/>
      <c r="AI3204" s="123"/>
      <c r="AJ3204" s="123"/>
      <c r="AK3204" s="123"/>
      <c r="AL3204" s="123"/>
      <c r="AM3204" s="123"/>
      <c r="AN3204" s="123"/>
      <c r="AO3204" s="123"/>
      <c r="AP3204" s="167"/>
    </row>
    <row r="3205" spans="16:42">
      <c r="P3205" s="123"/>
      <c r="Q3205" s="124"/>
      <c r="R3205" s="123"/>
      <c r="S3205" s="123"/>
      <c r="T3205" s="123"/>
      <c r="U3205" s="123"/>
      <c r="V3205" s="123"/>
      <c r="W3205" s="123"/>
      <c r="X3205" s="123"/>
      <c r="Y3205" s="125"/>
      <c r="Z3205" s="125"/>
      <c r="AA3205" s="123"/>
      <c r="AB3205" s="123"/>
      <c r="AC3205" s="123"/>
      <c r="AD3205" s="123"/>
      <c r="AE3205" s="123"/>
      <c r="AF3205" s="123"/>
      <c r="AG3205" s="123"/>
      <c r="AH3205" s="123"/>
      <c r="AI3205" s="123"/>
      <c r="AJ3205" s="123"/>
      <c r="AK3205" s="123"/>
      <c r="AL3205" s="123"/>
      <c r="AM3205" s="123"/>
      <c r="AN3205" s="123"/>
      <c r="AO3205" s="123"/>
      <c r="AP3205" s="167"/>
    </row>
    <row r="3206" spans="16:42">
      <c r="P3206" s="123"/>
      <c r="Q3206" s="124"/>
      <c r="R3206" s="123"/>
      <c r="S3206" s="123"/>
      <c r="T3206" s="123"/>
      <c r="U3206" s="123"/>
      <c r="V3206" s="123"/>
      <c r="W3206" s="123"/>
      <c r="X3206" s="123"/>
      <c r="Y3206" s="125"/>
      <c r="Z3206" s="125"/>
      <c r="AA3206" s="123"/>
      <c r="AB3206" s="123"/>
      <c r="AC3206" s="123"/>
      <c r="AD3206" s="123"/>
      <c r="AE3206" s="123"/>
      <c r="AF3206" s="123"/>
      <c r="AG3206" s="123"/>
      <c r="AH3206" s="123"/>
      <c r="AI3206" s="123"/>
      <c r="AJ3206" s="123"/>
      <c r="AK3206" s="123"/>
      <c r="AL3206" s="123"/>
      <c r="AM3206" s="123"/>
      <c r="AN3206" s="123"/>
      <c r="AO3206" s="123"/>
      <c r="AP3206" s="167"/>
    </row>
    <row r="3207" spans="16:42">
      <c r="P3207" s="123"/>
      <c r="Q3207" s="124"/>
      <c r="R3207" s="123"/>
      <c r="S3207" s="123"/>
      <c r="T3207" s="123"/>
      <c r="U3207" s="123"/>
      <c r="V3207" s="123"/>
      <c r="W3207" s="123"/>
      <c r="X3207" s="123"/>
      <c r="Y3207" s="125"/>
      <c r="Z3207" s="125"/>
      <c r="AA3207" s="123"/>
      <c r="AB3207" s="123"/>
      <c r="AC3207" s="123"/>
      <c r="AD3207" s="123"/>
      <c r="AE3207" s="123"/>
      <c r="AF3207" s="123"/>
      <c r="AG3207" s="123"/>
      <c r="AH3207" s="123"/>
      <c r="AI3207" s="123"/>
      <c r="AJ3207" s="123"/>
      <c r="AK3207" s="123"/>
      <c r="AL3207" s="123"/>
      <c r="AM3207" s="123"/>
      <c r="AN3207" s="123"/>
      <c r="AO3207" s="123"/>
      <c r="AP3207" s="167"/>
    </row>
    <row r="3208" spans="16:42">
      <c r="P3208" s="123"/>
      <c r="Q3208" s="124"/>
      <c r="R3208" s="123"/>
      <c r="S3208" s="123"/>
      <c r="T3208" s="123"/>
      <c r="U3208" s="123"/>
      <c r="V3208" s="123"/>
      <c r="W3208" s="123"/>
      <c r="X3208" s="123"/>
      <c r="Y3208" s="125"/>
      <c r="Z3208" s="125"/>
      <c r="AA3208" s="123"/>
      <c r="AB3208" s="123"/>
      <c r="AC3208" s="123"/>
      <c r="AD3208" s="123"/>
      <c r="AE3208" s="123"/>
      <c r="AF3208" s="123"/>
      <c r="AG3208" s="123"/>
      <c r="AH3208" s="123"/>
      <c r="AI3208" s="123"/>
      <c r="AJ3208" s="123"/>
      <c r="AK3208" s="123"/>
      <c r="AL3208" s="123"/>
      <c r="AM3208" s="123"/>
      <c r="AN3208" s="123"/>
      <c r="AO3208" s="123"/>
      <c r="AP3208" s="167"/>
    </row>
    <row r="3209" spans="16:42">
      <c r="P3209" s="123"/>
      <c r="Q3209" s="124"/>
      <c r="R3209" s="123"/>
      <c r="S3209" s="123"/>
      <c r="T3209" s="123"/>
      <c r="U3209" s="123"/>
      <c r="V3209" s="123"/>
      <c r="W3209" s="123"/>
      <c r="X3209" s="123"/>
      <c r="Y3209" s="125"/>
      <c r="Z3209" s="125"/>
      <c r="AA3209" s="123"/>
      <c r="AB3209" s="123"/>
      <c r="AC3209" s="123"/>
      <c r="AD3209" s="123"/>
      <c r="AE3209" s="123"/>
      <c r="AF3209" s="123"/>
      <c r="AG3209" s="123"/>
      <c r="AH3209" s="123"/>
      <c r="AI3209" s="123"/>
      <c r="AJ3209" s="123"/>
      <c r="AK3209" s="123"/>
      <c r="AL3209" s="123"/>
      <c r="AM3209" s="123"/>
      <c r="AN3209" s="123"/>
      <c r="AO3209" s="123"/>
      <c r="AP3209" s="167"/>
    </row>
    <row r="3210" spans="16:42">
      <c r="P3210" s="123"/>
      <c r="Q3210" s="124"/>
      <c r="R3210" s="123"/>
      <c r="S3210" s="123"/>
      <c r="T3210" s="123"/>
      <c r="U3210" s="123"/>
      <c r="V3210" s="123"/>
      <c r="W3210" s="123"/>
      <c r="X3210" s="123"/>
      <c r="Y3210" s="125"/>
      <c r="Z3210" s="125"/>
      <c r="AA3210" s="123"/>
      <c r="AB3210" s="123"/>
      <c r="AC3210" s="123"/>
      <c r="AD3210" s="123"/>
      <c r="AE3210" s="123"/>
      <c r="AF3210" s="123"/>
      <c r="AG3210" s="123"/>
      <c r="AH3210" s="123"/>
      <c r="AI3210" s="123"/>
      <c r="AJ3210" s="123"/>
      <c r="AK3210" s="123"/>
      <c r="AL3210" s="123"/>
      <c r="AM3210" s="123"/>
      <c r="AN3210" s="123"/>
      <c r="AO3210" s="123"/>
      <c r="AP3210" s="167"/>
    </row>
    <row r="3211" spans="16:42">
      <c r="P3211" s="123"/>
      <c r="Q3211" s="124"/>
      <c r="R3211" s="123"/>
      <c r="S3211" s="123"/>
      <c r="T3211" s="123"/>
      <c r="U3211" s="123"/>
      <c r="V3211" s="123"/>
      <c r="W3211" s="123"/>
      <c r="X3211" s="123"/>
      <c r="Y3211" s="125"/>
      <c r="Z3211" s="125"/>
      <c r="AA3211" s="123"/>
      <c r="AB3211" s="123"/>
      <c r="AC3211" s="123"/>
      <c r="AD3211" s="123"/>
      <c r="AE3211" s="123"/>
      <c r="AF3211" s="123"/>
      <c r="AG3211" s="123"/>
      <c r="AH3211" s="123"/>
      <c r="AI3211" s="123"/>
      <c r="AJ3211" s="123"/>
      <c r="AK3211" s="123"/>
      <c r="AL3211" s="123"/>
      <c r="AM3211" s="123"/>
      <c r="AN3211" s="123"/>
      <c r="AO3211" s="123"/>
      <c r="AP3211" s="167"/>
    </row>
    <row r="3212" spans="16:42">
      <c r="P3212" s="123"/>
      <c r="Q3212" s="124"/>
      <c r="R3212" s="123"/>
      <c r="S3212" s="123"/>
      <c r="T3212" s="123"/>
      <c r="U3212" s="123"/>
      <c r="V3212" s="123"/>
      <c r="W3212" s="123"/>
      <c r="X3212" s="123"/>
      <c r="Y3212" s="125"/>
      <c r="Z3212" s="125"/>
      <c r="AA3212" s="123"/>
      <c r="AB3212" s="123"/>
      <c r="AC3212" s="123"/>
      <c r="AD3212" s="123"/>
      <c r="AE3212" s="123"/>
      <c r="AF3212" s="123"/>
      <c r="AG3212" s="123"/>
      <c r="AH3212" s="123"/>
      <c r="AI3212" s="123"/>
      <c r="AJ3212" s="123"/>
      <c r="AK3212" s="123"/>
      <c r="AL3212" s="123"/>
      <c r="AM3212" s="123"/>
      <c r="AN3212" s="123"/>
      <c r="AO3212" s="123"/>
      <c r="AP3212" s="167"/>
    </row>
    <row r="3213" spans="16:42">
      <c r="P3213" s="123"/>
      <c r="Q3213" s="124"/>
      <c r="R3213" s="123"/>
      <c r="S3213" s="123"/>
      <c r="T3213" s="123"/>
      <c r="U3213" s="123"/>
      <c r="V3213" s="123"/>
      <c r="W3213" s="123"/>
      <c r="X3213" s="123"/>
      <c r="Y3213" s="125"/>
      <c r="Z3213" s="125"/>
      <c r="AA3213" s="123"/>
      <c r="AB3213" s="123"/>
      <c r="AC3213" s="123"/>
      <c r="AD3213" s="123"/>
      <c r="AE3213" s="123"/>
      <c r="AF3213" s="123"/>
      <c r="AG3213" s="123"/>
      <c r="AH3213" s="123"/>
      <c r="AI3213" s="123"/>
      <c r="AJ3213" s="123"/>
      <c r="AK3213" s="123"/>
      <c r="AL3213" s="123"/>
      <c r="AM3213" s="123"/>
      <c r="AN3213" s="123"/>
      <c r="AO3213" s="123"/>
      <c r="AP3213" s="167"/>
    </row>
    <row r="3214" spans="16:42">
      <c r="P3214" s="123"/>
      <c r="Q3214" s="124"/>
      <c r="R3214" s="123"/>
      <c r="S3214" s="123"/>
      <c r="T3214" s="123"/>
      <c r="U3214" s="123"/>
      <c r="V3214" s="123"/>
      <c r="W3214" s="123"/>
      <c r="X3214" s="123"/>
      <c r="Y3214" s="125"/>
      <c r="Z3214" s="125"/>
      <c r="AA3214" s="123"/>
      <c r="AB3214" s="123"/>
      <c r="AC3214" s="123"/>
      <c r="AD3214" s="123"/>
      <c r="AE3214" s="123"/>
      <c r="AF3214" s="123"/>
      <c r="AG3214" s="123"/>
      <c r="AH3214" s="123"/>
      <c r="AI3214" s="123"/>
      <c r="AJ3214" s="123"/>
      <c r="AK3214" s="123"/>
      <c r="AL3214" s="123"/>
      <c r="AM3214" s="123"/>
      <c r="AN3214" s="123"/>
      <c r="AO3214" s="123"/>
      <c r="AP3214" s="167"/>
    </row>
    <row r="3215" spans="16:42">
      <c r="P3215" s="123"/>
      <c r="Q3215" s="124"/>
      <c r="R3215" s="123"/>
      <c r="S3215" s="123"/>
      <c r="T3215" s="123"/>
      <c r="U3215" s="123"/>
      <c r="V3215" s="123"/>
      <c r="W3215" s="123"/>
      <c r="X3215" s="123"/>
      <c r="Y3215" s="125"/>
      <c r="Z3215" s="125"/>
      <c r="AA3215" s="123"/>
      <c r="AB3215" s="123"/>
      <c r="AC3215" s="123"/>
      <c r="AD3215" s="123"/>
      <c r="AE3215" s="123"/>
      <c r="AF3215" s="123"/>
      <c r="AG3215" s="123"/>
      <c r="AH3215" s="123"/>
      <c r="AI3215" s="123"/>
      <c r="AJ3215" s="123"/>
      <c r="AK3215" s="123"/>
      <c r="AL3215" s="123"/>
      <c r="AM3215" s="123"/>
      <c r="AN3215" s="123"/>
      <c r="AO3215" s="123"/>
      <c r="AP3215" s="167"/>
    </row>
    <row r="3216" spans="16:42">
      <c r="P3216" s="123"/>
      <c r="Q3216" s="124"/>
      <c r="R3216" s="123"/>
      <c r="S3216" s="123"/>
      <c r="T3216" s="123"/>
      <c r="U3216" s="123"/>
      <c r="V3216" s="123"/>
      <c r="W3216" s="123"/>
      <c r="X3216" s="123"/>
      <c r="Y3216" s="125"/>
      <c r="Z3216" s="125"/>
      <c r="AA3216" s="123"/>
      <c r="AB3216" s="123"/>
      <c r="AC3216" s="123"/>
      <c r="AD3216" s="123"/>
      <c r="AE3216" s="123"/>
      <c r="AF3216" s="123"/>
      <c r="AG3216" s="123"/>
      <c r="AH3216" s="123"/>
      <c r="AI3216" s="123"/>
      <c r="AJ3216" s="123"/>
      <c r="AK3216" s="123"/>
      <c r="AL3216" s="123"/>
      <c r="AM3216" s="123"/>
      <c r="AN3216" s="123"/>
      <c r="AO3216" s="123"/>
      <c r="AP3216" s="167"/>
    </row>
    <row r="3217" spans="16:42">
      <c r="P3217" s="123"/>
      <c r="Q3217" s="124"/>
      <c r="R3217" s="123"/>
      <c r="S3217" s="123"/>
      <c r="T3217" s="123"/>
      <c r="U3217" s="123"/>
      <c r="V3217" s="123"/>
      <c r="W3217" s="123"/>
      <c r="X3217" s="123"/>
      <c r="Y3217" s="125"/>
      <c r="Z3217" s="125"/>
      <c r="AA3217" s="123"/>
      <c r="AB3217" s="123"/>
      <c r="AC3217" s="123"/>
      <c r="AD3217" s="123"/>
      <c r="AE3217" s="123"/>
      <c r="AF3217" s="123"/>
      <c r="AG3217" s="123"/>
      <c r="AH3217" s="123"/>
      <c r="AI3217" s="123"/>
      <c r="AJ3217" s="123"/>
      <c r="AK3217" s="123"/>
      <c r="AL3217" s="123"/>
      <c r="AM3217" s="123"/>
      <c r="AN3217" s="123"/>
      <c r="AO3217" s="123"/>
      <c r="AP3217" s="167"/>
    </row>
    <row r="3218" spans="16:42">
      <c r="P3218" s="123"/>
      <c r="Q3218" s="124"/>
      <c r="R3218" s="123"/>
      <c r="S3218" s="123"/>
      <c r="T3218" s="123"/>
      <c r="U3218" s="123"/>
      <c r="V3218" s="123"/>
      <c r="W3218" s="123"/>
      <c r="X3218" s="123"/>
      <c r="Y3218" s="125"/>
      <c r="Z3218" s="125"/>
      <c r="AA3218" s="123"/>
      <c r="AB3218" s="123"/>
      <c r="AC3218" s="123"/>
      <c r="AD3218" s="123"/>
      <c r="AE3218" s="123"/>
      <c r="AF3218" s="123"/>
      <c r="AG3218" s="123"/>
      <c r="AH3218" s="123"/>
      <c r="AI3218" s="123"/>
      <c r="AJ3218" s="123"/>
      <c r="AK3218" s="123"/>
      <c r="AL3218" s="123"/>
      <c r="AM3218" s="123"/>
      <c r="AN3218" s="123"/>
      <c r="AO3218" s="123"/>
      <c r="AP3218" s="167"/>
    </row>
    <row r="3219" spans="16:42">
      <c r="P3219" s="123"/>
      <c r="Q3219" s="124"/>
      <c r="R3219" s="123"/>
      <c r="S3219" s="123"/>
      <c r="T3219" s="123"/>
      <c r="U3219" s="123"/>
      <c r="V3219" s="123"/>
      <c r="W3219" s="123"/>
      <c r="X3219" s="123"/>
      <c r="Y3219" s="125"/>
      <c r="Z3219" s="125"/>
      <c r="AA3219" s="123"/>
      <c r="AB3219" s="123"/>
      <c r="AC3219" s="123"/>
      <c r="AD3219" s="123"/>
      <c r="AE3219" s="123"/>
      <c r="AF3219" s="123"/>
      <c r="AG3219" s="123"/>
      <c r="AH3219" s="123"/>
      <c r="AI3219" s="123"/>
      <c r="AJ3219" s="123"/>
      <c r="AK3219" s="123"/>
      <c r="AL3219" s="123"/>
      <c r="AM3219" s="123"/>
      <c r="AN3219" s="123"/>
      <c r="AO3219" s="123"/>
      <c r="AP3219" s="167"/>
    </row>
    <row r="3220" spans="16:42">
      <c r="P3220" s="123"/>
      <c r="Q3220" s="124"/>
      <c r="R3220" s="123"/>
      <c r="S3220" s="123"/>
      <c r="T3220" s="123"/>
      <c r="U3220" s="123"/>
      <c r="V3220" s="123"/>
      <c r="W3220" s="123"/>
      <c r="X3220" s="123"/>
      <c r="Y3220" s="125"/>
      <c r="Z3220" s="125"/>
      <c r="AA3220" s="123"/>
      <c r="AB3220" s="123"/>
      <c r="AC3220" s="123"/>
      <c r="AD3220" s="123"/>
      <c r="AE3220" s="123"/>
      <c r="AF3220" s="123"/>
      <c r="AG3220" s="123"/>
      <c r="AH3220" s="123"/>
      <c r="AI3220" s="123"/>
      <c r="AJ3220" s="123"/>
      <c r="AK3220" s="123"/>
      <c r="AL3220" s="123"/>
      <c r="AM3220" s="123"/>
      <c r="AN3220" s="123"/>
      <c r="AO3220" s="123"/>
      <c r="AP3220" s="167"/>
    </row>
    <row r="3221" spans="16:42">
      <c r="P3221" s="123"/>
      <c r="Q3221" s="124"/>
      <c r="R3221" s="123"/>
      <c r="S3221" s="123"/>
      <c r="T3221" s="123"/>
      <c r="U3221" s="123"/>
      <c r="V3221" s="123"/>
      <c r="W3221" s="123"/>
      <c r="X3221" s="123"/>
      <c r="Y3221" s="125"/>
      <c r="Z3221" s="125"/>
      <c r="AA3221" s="123"/>
      <c r="AB3221" s="123"/>
      <c r="AC3221" s="123"/>
      <c r="AD3221" s="123"/>
      <c r="AE3221" s="123"/>
      <c r="AF3221" s="123"/>
      <c r="AG3221" s="123"/>
      <c r="AH3221" s="123"/>
      <c r="AI3221" s="123"/>
      <c r="AJ3221" s="123"/>
      <c r="AK3221" s="123"/>
      <c r="AL3221" s="123"/>
      <c r="AM3221" s="123"/>
      <c r="AN3221" s="123"/>
      <c r="AO3221" s="123"/>
      <c r="AP3221" s="167"/>
    </row>
    <row r="3222" spans="16:42">
      <c r="P3222" s="123"/>
      <c r="Q3222" s="124"/>
      <c r="R3222" s="123"/>
      <c r="S3222" s="123"/>
      <c r="T3222" s="123"/>
      <c r="U3222" s="123"/>
      <c r="V3222" s="123"/>
      <c r="W3222" s="123"/>
      <c r="X3222" s="123"/>
      <c r="Y3222" s="125"/>
      <c r="Z3222" s="125"/>
      <c r="AA3222" s="123"/>
      <c r="AB3222" s="123"/>
      <c r="AC3222" s="123"/>
      <c r="AD3222" s="123"/>
      <c r="AE3222" s="123"/>
      <c r="AF3222" s="123"/>
      <c r="AG3222" s="123"/>
      <c r="AH3222" s="123"/>
      <c r="AI3222" s="123"/>
      <c r="AJ3222" s="123"/>
      <c r="AK3222" s="123"/>
      <c r="AL3222" s="123"/>
      <c r="AM3222" s="123"/>
      <c r="AN3222" s="123"/>
      <c r="AO3222" s="123"/>
      <c r="AP3222" s="167"/>
    </row>
    <row r="3223" spans="16:42">
      <c r="P3223" s="123"/>
      <c r="Q3223" s="124"/>
      <c r="R3223" s="123"/>
      <c r="S3223" s="123"/>
      <c r="T3223" s="123"/>
      <c r="U3223" s="123"/>
      <c r="V3223" s="123"/>
      <c r="W3223" s="123"/>
      <c r="X3223" s="123"/>
      <c r="Y3223" s="125"/>
      <c r="Z3223" s="125"/>
      <c r="AA3223" s="123"/>
      <c r="AB3223" s="123"/>
      <c r="AC3223" s="123"/>
      <c r="AD3223" s="123"/>
      <c r="AE3223" s="123"/>
      <c r="AF3223" s="123"/>
      <c r="AG3223" s="123"/>
      <c r="AH3223" s="123"/>
      <c r="AI3223" s="123"/>
      <c r="AJ3223" s="123"/>
      <c r="AK3223" s="123"/>
      <c r="AL3223" s="123"/>
      <c r="AM3223" s="123"/>
      <c r="AN3223" s="123"/>
      <c r="AO3223" s="123"/>
      <c r="AP3223" s="167"/>
    </row>
    <row r="3224" spans="16:42">
      <c r="P3224" s="123"/>
      <c r="Q3224" s="124"/>
      <c r="R3224" s="123"/>
      <c r="S3224" s="123"/>
      <c r="T3224" s="123"/>
      <c r="U3224" s="123"/>
      <c r="V3224" s="123"/>
      <c r="W3224" s="123"/>
      <c r="X3224" s="123"/>
      <c r="Y3224" s="125"/>
      <c r="Z3224" s="125"/>
      <c r="AA3224" s="123"/>
      <c r="AB3224" s="123"/>
      <c r="AC3224" s="123"/>
      <c r="AD3224" s="123"/>
      <c r="AE3224" s="123"/>
      <c r="AF3224" s="123"/>
      <c r="AG3224" s="123"/>
      <c r="AH3224" s="123"/>
      <c r="AI3224" s="123"/>
      <c r="AJ3224" s="123"/>
      <c r="AK3224" s="123"/>
      <c r="AL3224" s="123"/>
      <c r="AM3224" s="123"/>
      <c r="AN3224" s="123"/>
      <c r="AO3224" s="123"/>
      <c r="AP3224" s="167"/>
    </row>
    <row r="3225" spans="16:42">
      <c r="P3225" s="123"/>
      <c r="Q3225" s="124"/>
      <c r="R3225" s="123"/>
      <c r="S3225" s="123"/>
      <c r="T3225" s="123"/>
      <c r="U3225" s="123"/>
      <c r="V3225" s="123"/>
      <c r="W3225" s="123"/>
      <c r="X3225" s="123"/>
      <c r="Y3225" s="125"/>
      <c r="Z3225" s="125"/>
      <c r="AA3225" s="123"/>
      <c r="AB3225" s="123"/>
      <c r="AC3225" s="123"/>
      <c r="AD3225" s="123"/>
      <c r="AE3225" s="123"/>
      <c r="AF3225" s="123"/>
      <c r="AG3225" s="123"/>
      <c r="AH3225" s="123"/>
      <c r="AI3225" s="123"/>
      <c r="AJ3225" s="123"/>
      <c r="AK3225" s="123"/>
      <c r="AL3225" s="123"/>
      <c r="AM3225" s="123"/>
      <c r="AN3225" s="123"/>
      <c r="AO3225" s="123"/>
      <c r="AP3225" s="167"/>
    </row>
    <row r="3226" spans="16:42">
      <c r="P3226" s="123"/>
      <c r="Q3226" s="124"/>
      <c r="R3226" s="123"/>
      <c r="S3226" s="123"/>
      <c r="T3226" s="123"/>
      <c r="U3226" s="123"/>
      <c r="V3226" s="123"/>
      <c r="W3226" s="123"/>
      <c r="X3226" s="123"/>
      <c r="Y3226" s="125"/>
      <c r="Z3226" s="125"/>
      <c r="AA3226" s="123"/>
      <c r="AB3226" s="123"/>
      <c r="AC3226" s="123"/>
      <c r="AD3226" s="123"/>
      <c r="AE3226" s="123"/>
      <c r="AF3226" s="123"/>
      <c r="AG3226" s="123"/>
      <c r="AH3226" s="123"/>
      <c r="AI3226" s="123"/>
      <c r="AJ3226" s="123"/>
      <c r="AK3226" s="123"/>
      <c r="AL3226" s="123"/>
      <c r="AM3226" s="123"/>
      <c r="AN3226" s="123"/>
      <c r="AO3226" s="123"/>
      <c r="AP3226" s="167"/>
    </row>
    <row r="3227" spans="16:42">
      <c r="P3227" s="123"/>
      <c r="Q3227" s="124"/>
      <c r="R3227" s="123"/>
      <c r="S3227" s="123"/>
      <c r="T3227" s="123"/>
      <c r="U3227" s="123"/>
      <c r="V3227" s="123"/>
      <c r="W3227" s="123"/>
      <c r="X3227" s="123"/>
      <c r="Y3227" s="125"/>
      <c r="Z3227" s="125"/>
      <c r="AA3227" s="123"/>
      <c r="AB3227" s="123"/>
      <c r="AC3227" s="123"/>
      <c r="AD3227" s="123"/>
      <c r="AE3227" s="123"/>
      <c r="AF3227" s="123"/>
      <c r="AG3227" s="123"/>
      <c r="AH3227" s="123"/>
      <c r="AI3227" s="123"/>
      <c r="AJ3227" s="123"/>
      <c r="AK3227" s="123"/>
      <c r="AL3227" s="123"/>
      <c r="AM3227" s="123"/>
      <c r="AN3227" s="123"/>
      <c r="AO3227" s="123"/>
      <c r="AP3227" s="167"/>
    </row>
    <row r="3228" spans="16:42">
      <c r="P3228" s="123"/>
      <c r="Q3228" s="124"/>
      <c r="R3228" s="123"/>
      <c r="S3228" s="123"/>
      <c r="T3228" s="123"/>
      <c r="U3228" s="123"/>
      <c r="V3228" s="123"/>
      <c r="W3228" s="123"/>
      <c r="X3228" s="123"/>
      <c r="Y3228" s="125"/>
      <c r="Z3228" s="125"/>
      <c r="AA3228" s="123"/>
      <c r="AB3228" s="123"/>
      <c r="AC3228" s="123"/>
      <c r="AD3228" s="123"/>
      <c r="AE3228" s="123"/>
      <c r="AF3228" s="123"/>
      <c r="AG3228" s="123"/>
      <c r="AH3228" s="123"/>
      <c r="AI3228" s="123"/>
      <c r="AJ3228" s="123"/>
      <c r="AK3228" s="123"/>
      <c r="AL3228" s="123"/>
      <c r="AM3228" s="123"/>
      <c r="AN3228" s="123"/>
      <c r="AO3228" s="123"/>
      <c r="AP3228" s="167"/>
    </row>
    <row r="3229" spans="16:42">
      <c r="P3229" s="123"/>
      <c r="Q3229" s="124"/>
      <c r="R3229" s="123"/>
      <c r="S3229" s="123"/>
      <c r="T3229" s="123"/>
      <c r="U3229" s="123"/>
      <c r="V3229" s="123"/>
      <c r="W3229" s="123"/>
      <c r="X3229" s="123"/>
      <c r="Y3229" s="125"/>
      <c r="Z3229" s="125"/>
      <c r="AA3229" s="123"/>
      <c r="AB3229" s="123"/>
      <c r="AC3229" s="123"/>
      <c r="AD3229" s="123"/>
      <c r="AE3229" s="123"/>
      <c r="AF3229" s="123"/>
      <c r="AG3229" s="123"/>
      <c r="AH3229" s="123"/>
      <c r="AI3229" s="123"/>
      <c r="AJ3229" s="123"/>
      <c r="AK3229" s="123"/>
      <c r="AL3229" s="123"/>
      <c r="AM3229" s="123"/>
      <c r="AN3229" s="123"/>
      <c r="AO3229" s="123"/>
      <c r="AP3229" s="167"/>
    </row>
    <row r="3230" spans="16:42">
      <c r="P3230" s="123"/>
      <c r="Q3230" s="124"/>
      <c r="R3230" s="123"/>
      <c r="S3230" s="123"/>
      <c r="T3230" s="123"/>
      <c r="U3230" s="123"/>
      <c r="V3230" s="123"/>
      <c r="W3230" s="123"/>
      <c r="X3230" s="123"/>
      <c r="Y3230" s="125"/>
      <c r="Z3230" s="125"/>
      <c r="AA3230" s="123"/>
      <c r="AB3230" s="123"/>
      <c r="AC3230" s="123"/>
      <c r="AD3230" s="123"/>
      <c r="AE3230" s="123"/>
      <c r="AF3230" s="123"/>
      <c r="AG3230" s="123"/>
      <c r="AH3230" s="123"/>
      <c r="AI3230" s="123"/>
      <c r="AJ3230" s="123"/>
      <c r="AK3230" s="123"/>
      <c r="AL3230" s="123"/>
      <c r="AM3230" s="123"/>
      <c r="AN3230" s="123"/>
      <c r="AO3230" s="123"/>
      <c r="AP3230" s="167"/>
    </row>
    <row r="3231" spans="16:42">
      <c r="P3231" s="123"/>
      <c r="Q3231" s="124"/>
      <c r="R3231" s="123"/>
      <c r="S3231" s="123"/>
      <c r="T3231" s="123"/>
      <c r="U3231" s="123"/>
      <c r="V3231" s="123"/>
      <c r="W3231" s="123"/>
      <c r="X3231" s="123"/>
      <c r="Y3231" s="125"/>
      <c r="Z3231" s="125"/>
      <c r="AA3231" s="123"/>
      <c r="AB3231" s="123"/>
      <c r="AC3231" s="123"/>
      <c r="AD3231" s="123"/>
      <c r="AE3231" s="123"/>
      <c r="AF3231" s="123"/>
      <c r="AG3231" s="123"/>
      <c r="AH3231" s="123"/>
      <c r="AI3231" s="123"/>
      <c r="AJ3231" s="123"/>
      <c r="AK3231" s="123"/>
      <c r="AL3231" s="123"/>
      <c r="AM3231" s="123"/>
      <c r="AN3231" s="123"/>
      <c r="AO3231" s="123"/>
      <c r="AP3231" s="167"/>
    </row>
    <row r="3232" spans="16:42">
      <c r="P3232" s="123"/>
      <c r="Q3232" s="124"/>
      <c r="R3232" s="123"/>
      <c r="S3232" s="123"/>
      <c r="T3232" s="123"/>
      <c r="U3232" s="123"/>
      <c r="V3232" s="123"/>
      <c r="W3232" s="123"/>
      <c r="X3232" s="123"/>
      <c r="Y3232" s="125"/>
      <c r="Z3232" s="125"/>
      <c r="AA3232" s="123"/>
      <c r="AB3232" s="123"/>
      <c r="AC3232" s="123"/>
      <c r="AD3232" s="123"/>
      <c r="AE3232" s="123"/>
      <c r="AF3232" s="123"/>
      <c r="AG3232" s="123"/>
      <c r="AH3232" s="123"/>
      <c r="AI3232" s="123"/>
      <c r="AJ3232" s="123"/>
      <c r="AK3232" s="123"/>
      <c r="AL3232" s="123"/>
      <c r="AM3232" s="123"/>
      <c r="AN3232" s="123"/>
      <c r="AO3232" s="123"/>
      <c r="AP3232" s="167"/>
    </row>
    <row r="3233" spans="16:42">
      <c r="P3233" s="123"/>
      <c r="Q3233" s="124"/>
      <c r="R3233" s="123"/>
      <c r="S3233" s="123"/>
      <c r="T3233" s="123"/>
      <c r="U3233" s="123"/>
      <c r="V3233" s="123"/>
      <c r="W3233" s="123"/>
      <c r="X3233" s="123"/>
      <c r="Y3233" s="125"/>
      <c r="Z3233" s="125"/>
      <c r="AA3233" s="123"/>
      <c r="AB3233" s="123"/>
      <c r="AC3233" s="123"/>
      <c r="AD3233" s="123"/>
      <c r="AE3233" s="123"/>
      <c r="AF3233" s="123"/>
      <c r="AG3233" s="123"/>
      <c r="AH3233" s="123"/>
      <c r="AI3233" s="123"/>
      <c r="AJ3233" s="123"/>
      <c r="AK3233" s="123"/>
      <c r="AL3233" s="123"/>
      <c r="AM3233" s="123"/>
      <c r="AN3233" s="123"/>
      <c r="AO3233" s="123"/>
      <c r="AP3233" s="167"/>
    </row>
    <row r="3234" spans="16:42">
      <c r="P3234" s="123"/>
      <c r="Q3234" s="124"/>
      <c r="R3234" s="123"/>
      <c r="S3234" s="123"/>
      <c r="T3234" s="123"/>
      <c r="U3234" s="123"/>
      <c r="V3234" s="123"/>
      <c r="W3234" s="123"/>
      <c r="X3234" s="123"/>
      <c r="Y3234" s="125"/>
      <c r="Z3234" s="125"/>
      <c r="AA3234" s="123"/>
      <c r="AB3234" s="123"/>
      <c r="AC3234" s="123"/>
      <c r="AD3234" s="123"/>
      <c r="AE3234" s="123"/>
      <c r="AF3234" s="123"/>
      <c r="AG3234" s="123"/>
      <c r="AH3234" s="123"/>
      <c r="AI3234" s="123"/>
      <c r="AJ3234" s="123"/>
      <c r="AK3234" s="123"/>
      <c r="AL3234" s="123"/>
      <c r="AM3234" s="123"/>
      <c r="AN3234" s="123"/>
      <c r="AO3234" s="123"/>
      <c r="AP3234" s="167"/>
    </row>
    <row r="3235" spans="16:42">
      <c r="P3235" s="123"/>
      <c r="Q3235" s="124"/>
      <c r="R3235" s="123"/>
      <c r="S3235" s="123"/>
      <c r="T3235" s="123"/>
      <c r="U3235" s="123"/>
      <c r="V3235" s="123"/>
      <c r="W3235" s="123"/>
      <c r="X3235" s="123"/>
      <c r="Y3235" s="125"/>
      <c r="Z3235" s="125"/>
      <c r="AA3235" s="123"/>
      <c r="AB3235" s="123"/>
      <c r="AC3235" s="123"/>
      <c r="AD3235" s="123"/>
      <c r="AE3235" s="123"/>
      <c r="AF3235" s="123"/>
      <c r="AG3235" s="123"/>
      <c r="AH3235" s="123"/>
      <c r="AI3235" s="123"/>
      <c r="AJ3235" s="123"/>
      <c r="AK3235" s="123"/>
      <c r="AL3235" s="123"/>
      <c r="AM3235" s="123"/>
      <c r="AN3235" s="123"/>
      <c r="AO3235" s="123"/>
      <c r="AP3235" s="167"/>
    </row>
    <row r="3236" spans="16:42">
      <c r="P3236" s="123"/>
      <c r="Q3236" s="124"/>
      <c r="R3236" s="123"/>
      <c r="S3236" s="123"/>
      <c r="T3236" s="123"/>
      <c r="U3236" s="123"/>
      <c r="V3236" s="123"/>
      <c r="W3236" s="123"/>
      <c r="X3236" s="123"/>
      <c r="Y3236" s="125"/>
      <c r="Z3236" s="125"/>
      <c r="AA3236" s="123"/>
      <c r="AB3236" s="123"/>
      <c r="AC3236" s="123"/>
      <c r="AD3236" s="123"/>
      <c r="AE3236" s="123"/>
      <c r="AF3236" s="123"/>
      <c r="AG3236" s="123"/>
      <c r="AH3236" s="123"/>
      <c r="AI3236" s="123"/>
      <c r="AJ3236" s="123"/>
      <c r="AK3236" s="123"/>
      <c r="AL3236" s="123"/>
      <c r="AM3236" s="123"/>
      <c r="AN3236" s="123"/>
      <c r="AO3236" s="123"/>
      <c r="AP3236" s="167"/>
    </row>
    <row r="3237" spans="16:42">
      <c r="P3237" s="123"/>
      <c r="Q3237" s="124"/>
      <c r="R3237" s="123"/>
      <c r="S3237" s="123"/>
      <c r="T3237" s="123"/>
      <c r="U3237" s="123"/>
      <c r="V3237" s="123"/>
      <c r="W3237" s="123"/>
      <c r="X3237" s="123"/>
      <c r="Y3237" s="125"/>
      <c r="Z3237" s="125"/>
      <c r="AA3237" s="123"/>
      <c r="AB3237" s="123"/>
      <c r="AC3237" s="123"/>
      <c r="AD3237" s="123"/>
      <c r="AE3237" s="123"/>
      <c r="AF3237" s="123"/>
      <c r="AG3237" s="123"/>
      <c r="AH3237" s="123"/>
      <c r="AI3237" s="123"/>
      <c r="AJ3237" s="123"/>
      <c r="AK3237" s="123"/>
      <c r="AL3237" s="123"/>
      <c r="AM3237" s="123"/>
      <c r="AN3237" s="123"/>
      <c r="AO3237" s="123"/>
      <c r="AP3237" s="167"/>
    </row>
    <row r="3238" spans="16:42">
      <c r="P3238" s="123"/>
      <c r="Q3238" s="124"/>
      <c r="R3238" s="123"/>
      <c r="S3238" s="123"/>
      <c r="T3238" s="123"/>
      <c r="U3238" s="123"/>
      <c r="V3238" s="123"/>
      <c r="W3238" s="123"/>
      <c r="X3238" s="123"/>
      <c r="Y3238" s="125"/>
      <c r="Z3238" s="125"/>
      <c r="AA3238" s="123"/>
      <c r="AB3238" s="123"/>
      <c r="AC3238" s="123"/>
      <c r="AD3238" s="123"/>
      <c r="AE3238" s="123"/>
      <c r="AF3238" s="123"/>
      <c r="AG3238" s="123"/>
      <c r="AH3238" s="123"/>
      <c r="AI3238" s="123"/>
      <c r="AJ3238" s="123"/>
      <c r="AK3238" s="123"/>
      <c r="AL3238" s="123"/>
      <c r="AM3238" s="123"/>
      <c r="AN3238" s="123"/>
      <c r="AO3238" s="123"/>
      <c r="AP3238" s="167"/>
    </row>
    <row r="3239" spans="16:42">
      <c r="P3239" s="123"/>
      <c r="Q3239" s="124"/>
      <c r="R3239" s="123"/>
      <c r="S3239" s="123"/>
      <c r="T3239" s="123"/>
      <c r="U3239" s="123"/>
      <c r="V3239" s="123"/>
      <c r="W3239" s="123"/>
      <c r="X3239" s="123"/>
      <c r="Y3239" s="125"/>
      <c r="Z3239" s="125"/>
      <c r="AA3239" s="123"/>
      <c r="AB3239" s="123"/>
      <c r="AC3239" s="123"/>
      <c r="AD3239" s="123"/>
      <c r="AE3239" s="123"/>
      <c r="AF3239" s="123"/>
      <c r="AG3239" s="123"/>
      <c r="AH3239" s="123"/>
      <c r="AI3239" s="123"/>
      <c r="AJ3239" s="123"/>
      <c r="AK3239" s="123"/>
      <c r="AL3239" s="123"/>
      <c r="AM3239" s="123"/>
      <c r="AN3239" s="123"/>
      <c r="AO3239" s="123"/>
      <c r="AP3239" s="167"/>
    </row>
    <row r="3240" spans="16:42">
      <c r="P3240" s="123"/>
      <c r="Q3240" s="124"/>
      <c r="R3240" s="123"/>
      <c r="S3240" s="123"/>
      <c r="T3240" s="123"/>
      <c r="U3240" s="123"/>
      <c r="V3240" s="123"/>
      <c r="W3240" s="123"/>
      <c r="X3240" s="123"/>
      <c r="Y3240" s="125"/>
      <c r="Z3240" s="125"/>
      <c r="AA3240" s="123"/>
      <c r="AB3240" s="123"/>
      <c r="AC3240" s="123"/>
      <c r="AD3240" s="123"/>
      <c r="AE3240" s="123"/>
      <c r="AF3240" s="123"/>
      <c r="AG3240" s="123"/>
      <c r="AH3240" s="123"/>
      <c r="AI3240" s="123"/>
      <c r="AJ3240" s="123"/>
      <c r="AK3240" s="123"/>
      <c r="AL3240" s="123"/>
      <c r="AM3240" s="123"/>
      <c r="AN3240" s="123"/>
      <c r="AO3240" s="123"/>
      <c r="AP3240" s="167"/>
    </row>
    <row r="3241" spans="16:42">
      <c r="P3241" s="123"/>
      <c r="Q3241" s="124"/>
      <c r="R3241" s="123"/>
      <c r="S3241" s="123"/>
      <c r="T3241" s="123"/>
      <c r="U3241" s="123"/>
      <c r="V3241" s="123"/>
      <c r="W3241" s="123"/>
      <c r="X3241" s="123"/>
      <c r="Y3241" s="125"/>
      <c r="Z3241" s="125"/>
      <c r="AA3241" s="123"/>
      <c r="AB3241" s="123"/>
      <c r="AC3241" s="123"/>
      <c r="AD3241" s="123"/>
      <c r="AE3241" s="123"/>
      <c r="AF3241" s="123"/>
      <c r="AG3241" s="123"/>
      <c r="AH3241" s="123"/>
      <c r="AI3241" s="123"/>
      <c r="AJ3241" s="123"/>
      <c r="AK3241" s="123"/>
      <c r="AL3241" s="123"/>
      <c r="AM3241" s="123"/>
      <c r="AN3241" s="123"/>
      <c r="AO3241" s="123"/>
      <c r="AP3241" s="167"/>
    </row>
    <row r="3242" spans="16:42">
      <c r="P3242" s="123"/>
      <c r="Q3242" s="124"/>
      <c r="R3242" s="123"/>
      <c r="S3242" s="123"/>
      <c r="T3242" s="123"/>
      <c r="U3242" s="123"/>
      <c r="V3242" s="123"/>
      <c r="W3242" s="123"/>
      <c r="X3242" s="123"/>
      <c r="Y3242" s="125"/>
      <c r="Z3242" s="125"/>
      <c r="AA3242" s="123"/>
      <c r="AB3242" s="123"/>
      <c r="AC3242" s="123"/>
      <c r="AD3242" s="123"/>
      <c r="AE3242" s="123"/>
      <c r="AF3242" s="123"/>
      <c r="AG3242" s="123"/>
      <c r="AH3242" s="123"/>
      <c r="AI3242" s="123"/>
      <c r="AJ3242" s="123"/>
      <c r="AK3242" s="123"/>
      <c r="AL3242" s="123"/>
      <c r="AM3242" s="123"/>
      <c r="AN3242" s="123"/>
      <c r="AO3242" s="123"/>
      <c r="AP3242" s="167"/>
    </row>
    <row r="3243" spans="16:42">
      <c r="P3243" s="123"/>
      <c r="Q3243" s="124"/>
      <c r="R3243" s="123"/>
      <c r="S3243" s="123"/>
      <c r="T3243" s="123"/>
      <c r="U3243" s="123"/>
      <c r="V3243" s="123"/>
      <c r="W3243" s="123"/>
      <c r="X3243" s="123"/>
      <c r="Y3243" s="125"/>
      <c r="Z3243" s="125"/>
      <c r="AA3243" s="123"/>
      <c r="AB3243" s="123"/>
      <c r="AC3243" s="123"/>
      <c r="AD3243" s="123"/>
      <c r="AE3243" s="123"/>
      <c r="AF3243" s="123"/>
      <c r="AG3243" s="123"/>
      <c r="AH3243" s="123"/>
      <c r="AI3243" s="123"/>
      <c r="AJ3243" s="123"/>
      <c r="AK3243" s="123"/>
      <c r="AL3243" s="123"/>
      <c r="AM3243" s="123"/>
      <c r="AN3243" s="123"/>
      <c r="AO3243" s="123"/>
      <c r="AP3243" s="167"/>
    </row>
    <row r="3244" spans="16:42">
      <c r="P3244" s="123"/>
      <c r="Q3244" s="124"/>
      <c r="R3244" s="123"/>
      <c r="S3244" s="123"/>
      <c r="T3244" s="123"/>
      <c r="U3244" s="123"/>
      <c r="V3244" s="123"/>
      <c r="W3244" s="123"/>
      <c r="X3244" s="123"/>
      <c r="Y3244" s="125"/>
      <c r="Z3244" s="125"/>
      <c r="AA3244" s="123"/>
      <c r="AB3244" s="123"/>
      <c r="AC3244" s="123"/>
      <c r="AD3244" s="123"/>
      <c r="AE3244" s="123"/>
      <c r="AF3244" s="123"/>
      <c r="AG3244" s="123"/>
      <c r="AH3244" s="123"/>
      <c r="AI3244" s="123"/>
      <c r="AJ3244" s="123"/>
      <c r="AK3244" s="123"/>
      <c r="AL3244" s="123"/>
      <c r="AM3244" s="123"/>
      <c r="AN3244" s="123"/>
      <c r="AO3244" s="123"/>
      <c r="AP3244" s="167"/>
    </row>
    <row r="3245" spans="16:42">
      <c r="P3245" s="123"/>
      <c r="Q3245" s="124"/>
      <c r="R3245" s="123"/>
      <c r="S3245" s="123"/>
      <c r="T3245" s="123"/>
      <c r="U3245" s="123"/>
      <c r="V3245" s="123"/>
      <c r="W3245" s="123"/>
      <c r="X3245" s="123"/>
      <c r="Y3245" s="125"/>
      <c r="Z3245" s="125"/>
      <c r="AA3245" s="123"/>
      <c r="AB3245" s="123"/>
      <c r="AC3245" s="123"/>
      <c r="AD3245" s="123"/>
      <c r="AE3245" s="123"/>
      <c r="AF3245" s="123"/>
      <c r="AG3245" s="123"/>
      <c r="AH3245" s="123"/>
      <c r="AI3245" s="123"/>
      <c r="AJ3245" s="123"/>
      <c r="AK3245" s="123"/>
      <c r="AL3245" s="123"/>
      <c r="AM3245" s="123"/>
      <c r="AN3245" s="123"/>
      <c r="AO3245" s="123"/>
      <c r="AP3245" s="167"/>
    </row>
    <row r="3246" spans="16:42">
      <c r="P3246" s="123"/>
      <c r="Q3246" s="124"/>
      <c r="R3246" s="123"/>
      <c r="S3246" s="123"/>
      <c r="T3246" s="123"/>
      <c r="U3246" s="123"/>
      <c r="V3246" s="123"/>
      <c r="W3246" s="123"/>
      <c r="X3246" s="123"/>
      <c r="Y3246" s="125"/>
      <c r="Z3246" s="125"/>
      <c r="AA3246" s="123"/>
      <c r="AB3246" s="123"/>
      <c r="AC3246" s="123"/>
      <c r="AD3246" s="123"/>
      <c r="AE3246" s="123"/>
      <c r="AF3246" s="123"/>
      <c r="AG3246" s="123"/>
      <c r="AH3246" s="123"/>
      <c r="AI3246" s="123"/>
      <c r="AJ3246" s="123"/>
      <c r="AK3246" s="123"/>
      <c r="AL3246" s="123"/>
      <c r="AM3246" s="123"/>
      <c r="AN3246" s="123"/>
      <c r="AO3246" s="123"/>
      <c r="AP3246" s="167"/>
    </row>
    <row r="3247" spans="16:42">
      <c r="P3247" s="123"/>
      <c r="Q3247" s="124"/>
      <c r="R3247" s="123"/>
      <c r="S3247" s="123"/>
      <c r="T3247" s="123"/>
      <c r="U3247" s="123"/>
      <c r="V3247" s="123"/>
      <c r="W3247" s="123"/>
      <c r="X3247" s="123"/>
      <c r="Y3247" s="125"/>
      <c r="Z3247" s="125"/>
      <c r="AA3247" s="123"/>
      <c r="AB3247" s="123"/>
      <c r="AC3247" s="123"/>
      <c r="AD3247" s="123"/>
      <c r="AE3247" s="123"/>
      <c r="AF3247" s="123"/>
      <c r="AG3247" s="123"/>
      <c r="AH3247" s="123"/>
      <c r="AI3247" s="123"/>
      <c r="AJ3247" s="123"/>
      <c r="AK3247" s="123"/>
      <c r="AL3247" s="123"/>
      <c r="AM3247" s="123"/>
      <c r="AN3247" s="123"/>
      <c r="AO3247" s="123"/>
      <c r="AP3247" s="167"/>
    </row>
    <row r="3248" spans="16:42">
      <c r="P3248" s="123"/>
      <c r="Q3248" s="124"/>
      <c r="R3248" s="123"/>
      <c r="S3248" s="123"/>
      <c r="T3248" s="123"/>
      <c r="U3248" s="123"/>
      <c r="V3248" s="123"/>
      <c r="W3248" s="123"/>
      <c r="X3248" s="123"/>
      <c r="Y3248" s="125"/>
      <c r="Z3248" s="125"/>
      <c r="AA3248" s="123"/>
      <c r="AB3248" s="123"/>
      <c r="AC3248" s="123"/>
      <c r="AD3248" s="123"/>
      <c r="AE3248" s="123"/>
      <c r="AF3248" s="123"/>
      <c r="AG3248" s="123"/>
      <c r="AH3248" s="123"/>
      <c r="AI3248" s="123"/>
      <c r="AJ3248" s="123"/>
      <c r="AK3248" s="123"/>
      <c r="AL3248" s="123"/>
      <c r="AM3248" s="123"/>
      <c r="AN3248" s="123"/>
      <c r="AO3248" s="123"/>
      <c r="AP3248" s="167"/>
    </row>
    <row r="3249" spans="16:42">
      <c r="P3249" s="123"/>
      <c r="Q3249" s="124"/>
      <c r="R3249" s="123"/>
      <c r="S3249" s="123"/>
      <c r="T3249" s="123"/>
      <c r="U3249" s="123"/>
      <c r="V3249" s="123"/>
      <c r="W3249" s="123"/>
      <c r="X3249" s="123"/>
      <c r="Y3249" s="125"/>
      <c r="Z3249" s="125"/>
      <c r="AA3249" s="123"/>
      <c r="AB3249" s="123"/>
      <c r="AC3249" s="123"/>
      <c r="AD3249" s="123"/>
      <c r="AE3249" s="123"/>
      <c r="AF3249" s="123"/>
      <c r="AG3249" s="123"/>
      <c r="AH3249" s="123"/>
      <c r="AI3249" s="123"/>
      <c r="AJ3249" s="123"/>
      <c r="AK3249" s="123"/>
      <c r="AL3249" s="123"/>
      <c r="AM3249" s="123"/>
      <c r="AN3249" s="123"/>
      <c r="AO3249" s="123"/>
      <c r="AP3249" s="167"/>
    </row>
    <row r="3250" spans="16:42">
      <c r="P3250" s="123"/>
      <c r="Q3250" s="124"/>
      <c r="R3250" s="123"/>
      <c r="S3250" s="123"/>
      <c r="T3250" s="123"/>
      <c r="U3250" s="123"/>
      <c r="V3250" s="123"/>
      <c r="W3250" s="123"/>
      <c r="X3250" s="123"/>
      <c r="Y3250" s="125"/>
      <c r="Z3250" s="125"/>
      <c r="AA3250" s="123"/>
      <c r="AB3250" s="123"/>
      <c r="AC3250" s="123"/>
      <c r="AD3250" s="123"/>
      <c r="AE3250" s="123"/>
      <c r="AF3250" s="123"/>
      <c r="AG3250" s="123"/>
      <c r="AH3250" s="123"/>
      <c r="AI3250" s="123"/>
      <c r="AJ3250" s="123"/>
      <c r="AK3250" s="123"/>
      <c r="AL3250" s="123"/>
      <c r="AM3250" s="123"/>
      <c r="AN3250" s="123"/>
      <c r="AO3250" s="123"/>
      <c r="AP3250" s="167"/>
    </row>
    <row r="3251" spans="16:42">
      <c r="P3251" s="123"/>
      <c r="Q3251" s="124"/>
      <c r="R3251" s="123"/>
      <c r="S3251" s="123"/>
      <c r="T3251" s="123"/>
      <c r="U3251" s="123"/>
      <c r="V3251" s="123"/>
      <c r="W3251" s="123"/>
      <c r="X3251" s="123"/>
      <c r="Y3251" s="125"/>
      <c r="Z3251" s="125"/>
      <c r="AA3251" s="123"/>
      <c r="AB3251" s="123"/>
      <c r="AC3251" s="123"/>
      <c r="AD3251" s="123"/>
      <c r="AE3251" s="123"/>
      <c r="AF3251" s="123"/>
      <c r="AG3251" s="123"/>
      <c r="AH3251" s="123"/>
      <c r="AI3251" s="123"/>
      <c r="AJ3251" s="123"/>
      <c r="AK3251" s="123"/>
      <c r="AL3251" s="123"/>
      <c r="AM3251" s="123"/>
      <c r="AN3251" s="123"/>
      <c r="AO3251" s="123"/>
      <c r="AP3251" s="167"/>
    </row>
    <row r="3252" spans="16:42">
      <c r="P3252" s="123"/>
      <c r="Q3252" s="124"/>
      <c r="R3252" s="123"/>
      <c r="S3252" s="123"/>
      <c r="T3252" s="123"/>
      <c r="U3252" s="123"/>
      <c r="V3252" s="123"/>
      <c r="W3252" s="123"/>
      <c r="X3252" s="123"/>
      <c r="Y3252" s="125"/>
      <c r="Z3252" s="125"/>
      <c r="AA3252" s="123"/>
      <c r="AB3252" s="123"/>
      <c r="AC3252" s="123"/>
      <c r="AD3252" s="123"/>
      <c r="AE3252" s="123"/>
      <c r="AF3252" s="123"/>
      <c r="AG3252" s="123"/>
      <c r="AH3252" s="123"/>
      <c r="AI3252" s="123"/>
      <c r="AJ3252" s="123"/>
      <c r="AK3252" s="123"/>
      <c r="AL3252" s="123"/>
      <c r="AM3252" s="123"/>
      <c r="AN3252" s="123"/>
      <c r="AO3252" s="123"/>
      <c r="AP3252" s="167"/>
    </row>
    <row r="3253" spans="16:42">
      <c r="P3253" s="123"/>
      <c r="Q3253" s="124"/>
      <c r="R3253" s="123"/>
      <c r="S3253" s="123"/>
      <c r="T3253" s="123"/>
      <c r="U3253" s="123"/>
      <c r="V3253" s="123"/>
      <c r="W3253" s="123"/>
      <c r="X3253" s="123"/>
      <c r="Y3253" s="125"/>
      <c r="Z3253" s="125"/>
      <c r="AA3253" s="123"/>
      <c r="AB3253" s="123"/>
      <c r="AC3253" s="123"/>
      <c r="AD3253" s="123"/>
      <c r="AE3253" s="123"/>
      <c r="AF3253" s="123"/>
      <c r="AG3253" s="123"/>
      <c r="AH3253" s="123"/>
      <c r="AI3253" s="123"/>
      <c r="AJ3253" s="123"/>
      <c r="AK3253" s="123"/>
      <c r="AL3253" s="123"/>
      <c r="AM3253" s="123"/>
      <c r="AN3253" s="123"/>
      <c r="AO3253" s="123"/>
      <c r="AP3253" s="167"/>
    </row>
    <row r="3254" spans="16:42">
      <c r="P3254" s="123"/>
      <c r="Q3254" s="124"/>
      <c r="R3254" s="123"/>
      <c r="S3254" s="123"/>
      <c r="T3254" s="123"/>
      <c r="U3254" s="123"/>
      <c r="V3254" s="123"/>
      <c r="W3254" s="123"/>
      <c r="X3254" s="123"/>
      <c r="Y3254" s="125"/>
      <c r="Z3254" s="125"/>
      <c r="AA3254" s="123"/>
      <c r="AB3254" s="123"/>
      <c r="AC3254" s="123"/>
      <c r="AD3254" s="123"/>
      <c r="AE3254" s="123"/>
      <c r="AF3254" s="123"/>
      <c r="AG3254" s="123"/>
      <c r="AH3254" s="123"/>
      <c r="AI3254" s="123"/>
      <c r="AJ3254" s="123"/>
      <c r="AK3254" s="123"/>
      <c r="AL3254" s="123"/>
      <c r="AM3254" s="123"/>
      <c r="AN3254" s="123"/>
      <c r="AO3254" s="123"/>
      <c r="AP3254" s="167"/>
    </row>
    <row r="3255" spans="16:42">
      <c r="P3255" s="123"/>
      <c r="Q3255" s="124"/>
      <c r="R3255" s="123"/>
      <c r="S3255" s="123"/>
      <c r="T3255" s="123"/>
      <c r="U3255" s="123"/>
      <c r="V3255" s="123"/>
      <c r="W3255" s="123"/>
      <c r="X3255" s="123"/>
      <c r="Y3255" s="125"/>
      <c r="Z3255" s="125"/>
      <c r="AA3255" s="123"/>
      <c r="AB3255" s="123"/>
      <c r="AC3255" s="123"/>
      <c r="AD3255" s="123"/>
      <c r="AE3255" s="123"/>
      <c r="AF3255" s="123"/>
      <c r="AG3255" s="123"/>
      <c r="AH3255" s="123"/>
      <c r="AI3255" s="123"/>
      <c r="AJ3255" s="123"/>
      <c r="AK3255" s="123"/>
      <c r="AL3255" s="123"/>
      <c r="AM3255" s="123"/>
      <c r="AN3255" s="123"/>
      <c r="AO3255" s="123"/>
      <c r="AP3255" s="167"/>
    </row>
    <row r="3256" spans="16:42">
      <c r="P3256" s="123"/>
      <c r="Q3256" s="124"/>
      <c r="R3256" s="123"/>
      <c r="S3256" s="123"/>
      <c r="T3256" s="123"/>
      <c r="U3256" s="123"/>
      <c r="V3256" s="123"/>
      <c r="W3256" s="123"/>
      <c r="X3256" s="123"/>
      <c r="Y3256" s="125"/>
      <c r="Z3256" s="125"/>
      <c r="AA3256" s="123"/>
      <c r="AB3256" s="123"/>
      <c r="AC3256" s="123"/>
      <c r="AD3256" s="123"/>
      <c r="AE3256" s="123"/>
      <c r="AF3256" s="123"/>
      <c r="AG3256" s="123"/>
      <c r="AH3256" s="123"/>
      <c r="AI3256" s="123"/>
      <c r="AJ3256" s="123"/>
      <c r="AK3256" s="123"/>
      <c r="AL3256" s="123"/>
      <c r="AM3256" s="123"/>
      <c r="AN3256" s="123"/>
      <c r="AO3256" s="123"/>
      <c r="AP3256" s="167"/>
    </row>
    <row r="3257" spans="16:42">
      <c r="P3257" s="123"/>
      <c r="Q3257" s="124"/>
      <c r="R3257" s="123"/>
      <c r="S3257" s="123"/>
      <c r="T3257" s="123"/>
      <c r="U3257" s="123"/>
      <c r="V3257" s="123"/>
      <c r="W3257" s="123"/>
      <c r="X3257" s="123"/>
      <c r="Y3257" s="125"/>
      <c r="Z3257" s="125"/>
      <c r="AA3257" s="123"/>
      <c r="AB3257" s="123"/>
      <c r="AC3257" s="123"/>
      <c r="AD3257" s="123"/>
      <c r="AE3257" s="123"/>
      <c r="AF3257" s="123"/>
      <c r="AG3257" s="123"/>
      <c r="AH3257" s="123"/>
      <c r="AI3257" s="123"/>
      <c r="AJ3257" s="123"/>
      <c r="AK3257" s="123"/>
      <c r="AL3257" s="123"/>
      <c r="AM3257" s="123"/>
      <c r="AN3257" s="123"/>
      <c r="AO3257" s="123"/>
      <c r="AP3257" s="167"/>
    </row>
    <row r="3258" spans="16:42">
      <c r="P3258" s="123"/>
      <c r="Q3258" s="124"/>
      <c r="R3258" s="123"/>
      <c r="S3258" s="123"/>
      <c r="T3258" s="123"/>
      <c r="U3258" s="123"/>
      <c r="V3258" s="123"/>
      <c r="W3258" s="123"/>
      <c r="X3258" s="123"/>
      <c r="Y3258" s="125"/>
      <c r="Z3258" s="125"/>
      <c r="AA3258" s="123"/>
      <c r="AB3258" s="123"/>
      <c r="AC3258" s="123"/>
      <c r="AD3258" s="123"/>
      <c r="AE3258" s="123"/>
      <c r="AF3258" s="123"/>
      <c r="AG3258" s="123"/>
      <c r="AH3258" s="123"/>
      <c r="AI3258" s="123"/>
      <c r="AJ3258" s="123"/>
      <c r="AK3258" s="123"/>
      <c r="AL3258" s="123"/>
      <c r="AM3258" s="123"/>
      <c r="AN3258" s="123"/>
      <c r="AO3258" s="123"/>
      <c r="AP3258" s="167"/>
    </row>
    <row r="3259" spans="16:42">
      <c r="P3259" s="123"/>
      <c r="Q3259" s="124"/>
      <c r="R3259" s="123"/>
      <c r="S3259" s="123"/>
      <c r="T3259" s="123"/>
      <c r="U3259" s="123"/>
      <c r="V3259" s="123"/>
      <c r="W3259" s="123"/>
      <c r="X3259" s="123"/>
      <c r="Y3259" s="125"/>
      <c r="Z3259" s="125"/>
      <c r="AA3259" s="123"/>
      <c r="AB3259" s="123"/>
      <c r="AC3259" s="123"/>
      <c r="AD3259" s="123"/>
      <c r="AE3259" s="123"/>
      <c r="AF3259" s="123"/>
      <c r="AG3259" s="123"/>
      <c r="AH3259" s="123"/>
      <c r="AI3259" s="123"/>
      <c r="AJ3259" s="123"/>
      <c r="AK3259" s="123"/>
      <c r="AL3259" s="123"/>
      <c r="AM3259" s="123"/>
      <c r="AN3259" s="123"/>
      <c r="AO3259" s="123"/>
      <c r="AP3259" s="167"/>
    </row>
    <row r="3260" spans="16:42">
      <c r="P3260" s="123"/>
      <c r="Q3260" s="124"/>
      <c r="R3260" s="123"/>
      <c r="S3260" s="123"/>
      <c r="T3260" s="123"/>
      <c r="U3260" s="123"/>
      <c r="V3260" s="123"/>
      <c r="W3260" s="123"/>
      <c r="X3260" s="123"/>
      <c r="Y3260" s="125"/>
      <c r="Z3260" s="125"/>
      <c r="AA3260" s="123"/>
      <c r="AB3260" s="123"/>
      <c r="AC3260" s="123"/>
      <c r="AD3260" s="123"/>
      <c r="AE3260" s="123"/>
      <c r="AF3260" s="123"/>
      <c r="AG3260" s="123"/>
      <c r="AH3260" s="123"/>
      <c r="AI3260" s="123"/>
      <c r="AJ3260" s="123"/>
      <c r="AK3260" s="123"/>
      <c r="AL3260" s="123"/>
      <c r="AM3260" s="123"/>
      <c r="AN3260" s="123"/>
      <c r="AO3260" s="123"/>
      <c r="AP3260" s="167"/>
    </row>
    <row r="3261" spans="16:42">
      <c r="P3261" s="123"/>
      <c r="Q3261" s="124"/>
      <c r="R3261" s="123"/>
      <c r="S3261" s="123"/>
      <c r="T3261" s="123"/>
      <c r="U3261" s="123"/>
      <c r="V3261" s="123"/>
      <c r="W3261" s="123"/>
      <c r="X3261" s="123"/>
      <c r="Y3261" s="125"/>
      <c r="Z3261" s="125"/>
      <c r="AA3261" s="123"/>
      <c r="AB3261" s="123"/>
      <c r="AC3261" s="123"/>
      <c r="AD3261" s="123"/>
      <c r="AE3261" s="123"/>
      <c r="AF3261" s="123"/>
      <c r="AG3261" s="123"/>
      <c r="AH3261" s="123"/>
      <c r="AI3261" s="123"/>
      <c r="AJ3261" s="123"/>
      <c r="AK3261" s="123"/>
      <c r="AL3261" s="123"/>
      <c r="AM3261" s="123"/>
      <c r="AN3261" s="123"/>
      <c r="AO3261" s="123"/>
      <c r="AP3261" s="167"/>
    </row>
    <row r="3262" spans="16:42">
      <c r="P3262" s="123"/>
      <c r="Q3262" s="124"/>
      <c r="R3262" s="123"/>
      <c r="S3262" s="123"/>
      <c r="T3262" s="123"/>
      <c r="U3262" s="123"/>
      <c r="V3262" s="123"/>
      <c r="W3262" s="123"/>
      <c r="X3262" s="123"/>
      <c r="Y3262" s="125"/>
      <c r="Z3262" s="125"/>
      <c r="AA3262" s="123"/>
      <c r="AB3262" s="123"/>
      <c r="AC3262" s="123"/>
      <c r="AD3262" s="123"/>
      <c r="AE3262" s="123"/>
      <c r="AF3262" s="123"/>
      <c r="AG3262" s="123"/>
      <c r="AH3262" s="123"/>
      <c r="AI3262" s="123"/>
      <c r="AJ3262" s="123"/>
      <c r="AK3262" s="123"/>
      <c r="AL3262" s="123"/>
      <c r="AM3262" s="123"/>
      <c r="AN3262" s="123"/>
      <c r="AO3262" s="123"/>
      <c r="AP3262" s="167"/>
    </row>
    <row r="3263" spans="16:42">
      <c r="P3263" s="123"/>
      <c r="Q3263" s="124"/>
      <c r="R3263" s="123"/>
      <c r="S3263" s="123"/>
      <c r="T3263" s="123"/>
      <c r="U3263" s="123"/>
      <c r="V3263" s="123"/>
      <c r="W3263" s="123"/>
      <c r="X3263" s="123"/>
      <c r="Y3263" s="125"/>
      <c r="Z3263" s="125"/>
      <c r="AA3263" s="123"/>
      <c r="AB3263" s="123"/>
      <c r="AC3263" s="123"/>
      <c r="AD3263" s="123"/>
      <c r="AE3263" s="123"/>
      <c r="AF3263" s="123"/>
      <c r="AG3263" s="123"/>
      <c r="AH3263" s="123"/>
      <c r="AI3263" s="123"/>
      <c r="AJ3263" s="123"/>
      <c r="AK3263" s="123"/>
      <c r="AL3263" s="123"/>
      <c r="AM3263" s="123"/>
      <c r="AN3263" s="123"/>
      <c r="AO3263" s="123"/>
      <c r="AP3263" s="167"/>
    </row>
    <row r="3264" spans="16:42">
      <c r="P3264" s="123"/>
      <c r="Q3264" s="124"/>
      <c r="R3264" s="123"/>
      <c r="S3264" s="123"/>
      <c r="T3264" s="123"/>
      <c r="U3264" s="123"/>
      <c r="V3264" s="123"/>
      <c r="W3264" s="123"/>
      <c r="X3264" s="123"/>
      <c r="Y3264" s="125"/>
      <c r="Z3264" s="125"/>
      <c r="AA3264" s="123"/>
      <c r="AB3264" s="123"/>
      <c r="AC3264" s="123"/>
      <c r="AD3264" s="123"/>
      <c r="AE3264" s="123"/>
      <c r="AF3264" s="123"/>
      <c r="AG3264" s="123"/>
      <c r="AH3264" s="123"/>
      <c r="AI3264" s="123"/>
      <c r="AJ3264" s="123"/>
      <c r="AK3264" s="123"/>
      <c r="AL3264" s="123"/>
      <c r="AM3264" s="123"/>
      <c r="AN3264" s="123"/>
      <c r="AO3264" s="123"/>
      <c r="AP3264" s="167"/>
    </row>
    <row r="3265" spans="16:42">
      <c r="P3265" s="123"/>
      <c r="Q3265" s="124"/>
      <c r="R3265" s="123"/>
      <c r="S3265" s="123"/>
      <c r="T3265" s="123"/>
      <c r="U3265" s="123"/>
      <c r="V3265" s="123"/>
      <c r="W3265" s="123"/>
      <c r="X3265" s="123"/>
      <c r="Y3265" s="125"/>
      <c r="Z3265" s="125"/>
      <c r="AA3265" s="123"/>
      <c r="AB3265" s="123"/>
      <c r="AC3265" s="123"/>
      <c r="AD3265" s="123"/>
      <c r="AE3265" s="123"/>
      <c r="AF3265" s="123"/>
      <c r="AG3265" s="123"/>
      <c r="AH3265" s="123"/>
      <c r="AI3265" s="123"/>
      <c r="AJ3265" s="123"/>
      <c r="AK3265" s="123"/>
      <c r="AL3265" s="123"/>
      <c r="AM3265" s="123"/>
      <c r="AN3265" s="123"/>
      <c r="AO3265" s="123"/>
      <c r="AP3265" s="167"/>
    </row>
    <row r="3266" spans="16:42">
      <c r="P3266" s="123"/>
      <c r="Q3266" s="124"/>
      <c r="R3266" s="123"/>
      <c r="S3266" s="123"/>
      <c r="T3266" s="123"/>
      <c r="U3266" s="123"/>
      <c r="V3266" s="123"/>
      <c r="W3266" s="123"/>
      <c r="X3266" s="123"/>
      <c r="Y3266" s="125"/>
      <c r="Z3266" s="125"/>
      <c r="AA3266" s="123"/>
      <c r="AB3266" s="123"/>
      <c r="AC3266" s="123"/>
      <c r="AD3266" s="123"/>
      <c r="AE3266" s="123"/>
      <c r="AF3266" s="123"/>
      <c r="AG3266" s="123"/>
      <c r="AH3266" s="123"/>
      <c r="AI3266" s="123"/>
      <c r="AJ3266" s="123"/>
      <c r="AK3266" s="123"/>
      <c r="AL3266" s="123"/>
      <c r="AM3266" s="123"/>
      <c r="AN3266" s="123"/>
      <c r="AO3266" s="123"/>
      <c r="AP3266" s="167"/>
    </row>
    <row r="3267" spans="16:42">
      <c r="P3267" s="123"/>
      <c r="Q3267" s="124"/>
      <c r="R3267" s="123"/>
      <c r="S3267" s="123"/>
      <c r="T3267" s="123"/>
      <c r="U3267" s="123"/>
      <c r="V3267" s="123"/>
      <c r="W3267" s="123"/>
      <c r="X3267" s="123"/>
      <c r="Y3267" s="125"/>
      <c r="Z3267" s="125"/>
      <c r="AA3267" s="123"/>
      <c r="AB3267" s="123"/>
      <c r="AC3267" s="123"/>
      <c r="AD3267" s="123"/>
      <c r="AE3267" s="123"/>
      <c r="AF3267" s="123"/>
      <c r="AG3267" s="123"/>
      <c r="AH3267" s="123"/>
      <c r="AI3267" s="123"/>
      <c r="AJ3267" s="123"/>
      <c r="AK3267" s="123"/>
      <c r="AL3267" s="123"/>
      <c r="AM3267" s="123"/>
      <c r="AN3267" s="123"/>
      <c r="AO3267" s="123"/>
      <c r="AP3267" s="167"/>
    </row>
    <row r="3268" spans="16:42">
      <c r="P3268" s="123"/>
      <c r="Q3268" s="124"/>
      <c r="R3268" s="123"/>
      <c r="S3268" s="123"/>
      <c r="T3268" s="123"/>
      <c r="U3268" s="123"/>
      <c r="V3268" s="123"/>
      <c r="W3268" s="123"/>
      <c r="X3268" s="123"/>
      <c r="Y3268" s="125"/>
      <c r="Z3268" s="125"/>
      <c r="AA3268" s="123"/>
      <c r="AB3268" s="123"/>
      <c r="AC3268" s="123"/>
      <c r="AD3268" s="123"/>
      <c r="AE3268" s="123"/>
      <c r="AF3268" s="123"/>
      <c r="AG3268" s="123"/>
      <c r="AH3268" s="123"/>
      <c r="AI3268" s="123"/>
      <c r="AJ3268" s="123"/>
      <c r="AK3268" s="123"/>
      <c r="AL3268" s="123"/>
      <c r="AM3268" s="123"/>
      <c r="AN3268" s="123"/>
      <c r="AO3268" s="123"/>
      <c r="AP3268" s="167"/>
    </row>
    <row r="3269" spans="16:42">
      <c r="P3269" s="123"/>
      <c r="Q3269" s="124"/>
      <c r="R3269" s="123"/>
      <c r="S3269" s="123"/>
      <c r="T3269" s="123"/>
      <c r="U3269" s="123"/>
      <c r="V3269" s="123"/>
      <c r="W3269" s="123"/>
      <c r="X3269" s="123"/>
      <c r="Y3269" s="125"/>
      <c r="Z3269" s="125"/>
      <c r="AA3269" s="123"/>
      <c r="AB3269" s="123"/>
      <c r="AC3269" s="123"/>
      <c r="AD3269" s="123"/>
      <c r="AE3269" s="123"/>
      <c r="AF3269" s="123"/>
      <c r="AG3269" s="123"/>
      <c r="AH3269" s="123"/>
      <c r="AI3269" s="123"/>
      <c r="AJ3269" s="123"/>
      <c r="AK3269" s="123"/>
      <c r="AL3269" s="123"/>
      <c r="AM3269" s="123"/>
      <c r="AN3269" s="123"/>
      <c r="AO3269" s="123"/>
      <c r="AP3269" s="167"/>
    </row>
    <row r="3270" spans="16:42">
      <c r="P3270" s="123"/>
      <c r="Q3270" s="124"/>
      <c r="R3270" s="123"/>
      <c r="S3270" s="123"/>
      <c r="T3270" s="123"/>
      <c r="U3270" s="123"/>
      <c r="V3270" s="123"/>
      <c r="W3270" s="123"/>
      <c r="X3270" s="123"/>
      <c r="Y3270" s="125"/>
      <c r="Z3270" s="125"/>
      <c r="AA3270" s="123"/>
      <c r="AB3270" s="123"/>
      <c r="AC3270" s="123"/>
      <c r="AD3270" s="123"/>
      <c r="AE3270" s="123"/>
      <c r="AF3270" s="123"/>
      <c r="AG3270" s="123"/>
      <c r="AH3270" s="123"/>
      <c r="AI3270" s="123"/>
      <c r="AJ3270" s="123"/>
      <c r="AK3270" s="123"/>
      <c r="AL3270" s="123"/>
      <c r="AM3270" s="123"/>
      <c r="AN3270" s="123"/>
      <c r="AO3270" s="123"/>
      <c r="AP3270" s="167"/>
    </row>
    <row r="3271" spans="16:42">
      <c r="P3271" s="123"/>
      <c r="Q3271" s="124"/>
      <c r="R3271" s="123"/>
      <c r="S3271" s="123"/>
      <c r="T3271" s="123"/>
      <c r="U3271" s="123"/>
      <c r="V3271" s="123"/>
      <c r="W3271" s="123"/>
      <c r="X3271" s="123"/>
      <c r="Y3271" s="125"/>
      <c r="Z3271" s="125"/>
      <c r="AA3271" s="123"/>
      <c r="AB3271" s="123"/>
      <c r="AC3271" s="123"/>
      <c r="AD3271" s="123"/>
      <c r="AE3271" s="123"/>
      <c r="AF3271" s="123"/>
      <c r="AG3271" s="123"/>
      <c r="AH3271" s="123"/>
      <c r="AI3271" s="123"/>
      <c r="AJ3271" s="123"/>
      <c r="AK3271" s="123"/>
      <c r="AL3271" s="123"/>
      <c r="AM3271" s="123"/>
      <c r="AN3271" s="123"/>
      <c r="AO3271" s="123"/>
      <c r="AP3271" s="167"/>
    </row>
    <row r="3272" spans="16:42">
      <c r="P3272" s="123"/>
      <c r="Q3272" s="124"/>
      <c r="R3272" s="123"/>
      <c r="S3272" s="123"/>
      <c r="T3272" s="123"/>
      <c r="U3272" s="123"/>
      <c r="V3272" s="123"/>
      <c r="W3272" s="123"/>
      <c r="X3272" s="123"/>
      <c r="Y3272" s="125"/>
      <c r="Z3272" s="125"/>
      <c r="AA3272" s="123"/>
      <c r="AB3272" s="123"/>
      <c r="AC3272" s="123"/>
      <c r="AD3272" s="123"/>
      <c r="AE3272" s="123"/>
      <c r="AF3272" s="123"/>
      <c r="AG3272" s="123"/>
      <c r="AH3272" s="123"/>
      <c r="AI3272" s="123"/>
      <c r="AJ3272" s="123"/>
      <c r="AK3272" s="123"/>
      <c r="AL3272" s="123"/>
      <c r="AM3272" s="123"/>
      <c r="AN3272" s="123"/>
      <c r="AO3272" s="123"/>
      <c r="AP3272" s="167"/>
    </row>
    <row r="3273" spans="16:42">
      <c r="P3273" s="123"/>
      <c r="Q3273" s="124"/>
      <c r="R3273" s="123"/>
      <c r="S3273" s="123"/>
      <c r="T3273" s="123"/>
      <c r="U3273" s="123"/>
      <c r="V3273" s="123"/>
      <c r="W3273" s="123"/>
      <c r="X3273" s="123"/>
      <c r="Y3273" s="125"/>
      <c r="Z3273" s="125"/>
      <c r="AA3273" s="123"/>
      <c r="AB3273" s="123"/>
      <c r="AC3273" s="123"/>
      <c r="AD3273" s="123"/>
      <c r="AE3273" s="123"/>
      <c r="AF3273" s="123"/>
      <c r="AG3273" s="123"/>
      <c r="AH3273" s="123"/>
      <c r="AI3273" s="123"/>
      <c r="AJ3273" s="123"/>
      <c r="AK3273" s="123"/>
      <c r="AL3273" s="123"/>
      <c r="AM3273" s="123"/>
      <c r="AN3273" s="123"/>
      <c r="AO3273" s="123"/>
      <c r="AP3273" s="167"/>
    </row>
    <row r="3274" spans="16:42">
      <c r="P3274" s="123"/>
      <c r="Q3274" s="124"/>
      <c r="R3274" s="123"/>
      <c r="S3274" s="123"/>
      <c r="T3274" s="123"/>
      <c r="U3274" s="123"/>
      <c r="V3274" s="123"/>
      <c r="W3274" s="123"/>
      <c r="X3274" s="123"/>
      <c r="Y3274" s="125"/>
      <c r="Z3274" s="125"/>
      <c r="AA3274" s="123"/>
      <c r="AB3274" s="123"/>
      <c r="AC3274" s="123"/>
      <c r="AD3274" s="123"/>
      <c r="AE3274" s="123"/>
      <c r="AF3274" s="123"/>
      <c r="AG3274" s="123"/>
      <c r="AH3274" s="123"/>
      <c r="AI3274" s="123"/>
      <c r="AJ3274" s="123"/>
      <c r="AK3274" s="123"/>
      <c r="AL3274" s="123"/>
      <c r="AM3274" s="123"/>
      <c r="AN3274" s="123"/>
      <c r="AO3274" s="123"/>
      <c r="AP3274" s="167"/>
    </row>
    <row r="3275" spans="16:42">
      <c r="P3275" s="123"/>
      <c r="Q3275" s="124"/>
      <c r="R3275" s="123"/>
      <c r="S3275" s="123"/>
      <c r="T3275" s="123"/>
      <c r="U3275" s="123"/>
      <c r="V3275" s="123"/>
      <c r="W3275" s="123"/>
      <c r="X3275" s="123"/>
      <c r="Y3275" s="125"/>
      <c r="Z3275" s="125"/>
      <c r="AA3275" s="123"/>
      <c r="AB3275" s="123"/>
      <c r="AC3275" s="123"/>
      <c r="AD3275" s="123"/>
      <c r="AE3275" s="123"/>
      <c r="AF3275" s="123"/>
      <c r="AG3275" s="123"/>
      <c r="AH3275" s="123"/>
      <c r="AI3275" s="123"/>
      <c r="AJ3275" s="123"/>
      <c r="AK3275" s="123"/>
      <c r="AL3275" s="123"/>
      <c r="AM3275" s="123"/>
      <c r="AN3275" s="123"/>
      <c r="AO3275" s="123"/>
      <c r="AP3275" s="167"/>
    </row>
    <row r="3276" spans="16:42">
      <c r="P3276" s="123"/>
      <c r="Q3276" s="124"/>
      <c r="R3276" s="123"/>
      <c r="S3276" s="123"/>
      <c r="T3276" s="123"/>
      <c r="U3276" s="123"/>
      <c r="V3276" s="123"/>
      <c r="W3276" s="123"/>
      <c r="X3276" s="123"/>
      <c r="Y3276" s="125"/>
      <c r="Z3276" s="125"/>
      <c r="AA3276" s="123"/>
      <c r="AB3276" s="123"/>
      <c r="AC3276" s="123"/>
      <c r="AD3276" s="123"/>
      <c r="AE3276" s="123"/>
      <c r="AF3276" s="123"/>
      <c r="AG3276" s="123"/>
      <c r="AH3276" s="123"/>
      <c r="AI3276" s="123"/>
      <c r="AJ3276" s="123"/>
      <c r="AK3276" s="123"/>
      <c r="AL3276" s="123"/>
      <c r="AM3276" s="123"/>
      <c r="AN3276" s="123"/>
      <c r="AO3276" s="123"/>
      <c r="AP3276" s="167"/>
    </row>
    <row r="3277" spans="16:42">
      <c r="P3277" s="123"/>
      <c r="Q3277" s="124"/>
      <c r="R3277" s="123"/>
      <c r="S3277" s="123"/>
      <c r="T3277" s="123"/>
      <c r="U3277" s="123"/>
      <c r="V3277" s="123"/>
      <c r="W3277" s="123"/>
      <c r="X3277" s="123"/>
      <c r="Y3277" s="125"/>
      <c r="Z3277" s="125"/>
      <c r="AA3277" s="123"/>
      <c r="AB3277" s="123"/>
      <c r="AC3277" s="123"/>
      <c r="AD3277" s="123"/>
      <c r="AE3277" s="123"/>
      <c r="AF3277" s="123"/>
      <c r="AG3277" s="123"/>
      <c r="AH3277" s="123"/>
      <c r="AI3277" s="123"/>
      <c r="AJ3277" s="123"/>
      <c r="AK3277" s="123"/>
      <c r="AL3277" s="123"/>
      <c r="AM3277" s="123"/>
      <c r="AN3277" s="123"/>
      <c r="AO3277" s="123"/>
      <c r="AP3277" s="167"/>
    </row>
    <row r="3278" spans="16:42">
      <c r="P3278" s="123"/>
      <c r="Q3278" s="124"/>
      <c r="R3278" s="123"/>
      <c r="S3278" s="123"/>
      <c r="T3278" s="123"/>
      <c r="U3278" s="123"/>
      <c r="V3278" s="123"/>
      <c r="W3278" s="123"/>
      <c r="X3278" s="123"/>
      <c r="Y3278" s="125"/>
      <c r="Z3278" s="125"/>
      <c r="AA3278" s="123"/>
      <c r="AB3278" s="123"/>
      <c r="AC3278" s="123"/>
      <c r="AD3278" s="123"/>
      <c r="AE3278" s="123"/>
      <c r="AF3278" s="123"/>
      <c r="AG3278" s="123"/>
      <c r="AH3278" s="123"/>
      <c r="AI3278" s="123"/>
      <c r="AJ3278" s="123"/>
      <c r="AK3278" s="123"/>
      <c r="AL3278" s="123"/>
      <c r="AM3278" s="123"/>
      <c r="AN3278" s="123"/>
      <c r="AO3278" s="123"/>
      <c r="AP3278" s="167"/>
    </row>
    <row r="3279" spans="16:42">
      <c r="P3279" s="123"/>
      <c r="Q3279" s="124"/>
      <c r="R3279" s="123"/>
      <c r="S3279" s="123"/>
      <c r="T3279" s="123"/>
      <c r="U3279" s="123"/>
      <c r="V3279" s="123"/>
      <c r="W3279" s="123"/>
      <c r="X3279" s="123"/>
      <c r="Y3279" s="125"/>
      <c r="Z3279" s="125"/>
      <c r="AA3279" s="123"/>
      <c r="AB3279" s="123"/>
      <c r="AC3279" s="123"/>
      <c r="AD3279" s="123"/>
      <c r="AE3279" s="123"/>
      <c r="AF3279" s="123"/>
      <c r="AG3279" s="123"/>
      <c r="AH3279" s="123"/>
      <c r="AI3279" s="123"/>
      <c r="AJ3279" s="123"/>
      <c r="AK3279" s="123"/>
      <c r="AL3279" s="123"/>
      <c r="AM3279" s="123"/>
      <c r="AN3279" s="123"/>
      <c r="AO3279" s="123"/>
      <c r="AP3279" s="167"/>
    </row>
    <row r="3280" spans="16:42">
      <c r="P3280" s="123"/>
      <c r="Q3280" s="124"/>
      <c r="R3280" s="123"/>
      <c r="S3280" s="123"/>
      <c r="T3280" s="123"/>
      <c r="U3280" s="123"/>
      <c r="V3280" s="123"/>
      <c r="W3280" s="123"/>
      <c r="X3280" s="123"/>
      <c r="Y3280" s="125"/>
      <c r="Z3280" s="125"/>
      <c r="AA3280" s="123"/>
      <c r="AB3280" s="123"/>
      <c r="AC3280" s="123"/>
      <c r="AD3280" s="123"/>
      <c r="AE3280" s="123"/>
      <c r="AF3280" s="123"/>
      <c r="AG3280" s="123"/>
      <c r="AH3280" s="123"/>
      <c r="AI3280" s="123"/>
      <c r="AJ3280" s="123"/>
      <c r="AK3280" s="123"/>
      <c r="AL3280" s="123"/>
      <c r="AM3280" s="123"/>
      <c r="AN3280" s="123"/>
      <c r="AO3280" s="123"/>
      <c r="AP3280" s="167"/>
    </row>
    <row r="3281" spans="16:42">
      <c r="P3281" s="123"/>
      <c r="Q3281" s="124"/>
      <c r="R3281" s="123"/>
      <c r="S3281" s="123"/>
      <c r="T3281" s="123"/>
      <c r="U3281" s="123"/>
      <c r="V3281" s="123"/>
      <c r="W3281" s="123"/>
      <c r="X3281" s="123"/>
      <c r="Y3281" s="125"/>
      <c r="Z3281" s="125"/>
      <c r="AA3281" s="123"/>
      <c r="AB3281" s="123"/>
      <c r="AC3281" s="123"/>
      <c r="AD3281" s="123"/>
      <c r="AE3281" s="123"/>
      <c r="AF3281" s="123"/>
      <c r="AG3281" s="123"/>
      <c r="AH3281" s="123"/>
      <c r="AI3281" s="123"/>
      <c r="AJ3281" s="123"/>
      <c r="AK3281" s="123"/>
      <c r="AL3281" s="123"/>
      <c r="AM3281" s="123"/>
      <c r="AN3281" s="123"/>
      <c r="AO3281" s="123"/>
      <c r="AP3281" s="167"/>
    </row>
    <row r="3282" spans="16:42">
      <c r="P3282" s="123"/>
      <c r="Q3282" s="124"/>
      <c r="R3282" s="123"/>
      <c r="S3282" s="123"/>
      <c r="T3282" s="123"/>
      <c r="U3282" s="123"/>
      <c r="V3282" s="123"/>
      <c r="W3282" s="123"/>
      <c r="X3282" s="123"/>
      <c r="Y3282" s="125"/>
      <c r="Z3282" s="125"/>
      <c r="AA3282" s="123"/>
      <c r="AB3282" s="123"/>
      <c r="AC3282" s="123"/>
      <c r="AD3282" s="123"/>
      <c r="AE3282" s="123"/>
      <c r="AF3282" s="123"/>
      <c r="AG3282" s="123"/>
      <c r="AH3282" s="123"/>
      <c r="AI3282" s="123"/>
      <c r="AJ3282" s="123"/>
      <c r="AK3282" s="123"/>
      <c r="AL3282" s="123"/>
      <c r="AM3282" s="123"/>
      <c r="AN3282" s="123"/>
      <c r="AO3282" s="123"/>
      <c r="AP3282" s="167"/>
    </row>
    <row r="3283" spans="16:42">
      <c r="P3283" s="123"/>
      <c r="Q3283" s="124"/>
      <c r="R3283" s="123"/>
      <c r="S3283" s="123"/>
      <c r="T3283" s="123"/>
      <c r="U3283" s="123"/>
      <c r="V3283" s="123"/>
      <c r="W3283" s="123"/>
      <c r="X3283" s="123"/>
      <c r="Y3283" s="125"/>
      <c r="Z3283" s="125"/>
      <c r="AA3283" s="123"/>
      <c r="AB3283" s="123"/>
      <c r="AC3283" s="123"/>
      <c r="AD3283" s="123"/>
      <c r="AE3283" s="123"/>
      <c r="AF3283" s="123"/>
      <c r="AG3283" s="123"/>
      <c r="AH3283" s="123"/>
      <c r="AI3283" s="123"/>
      <c r="AJ3283" s="123"/>
      <c r="AK3283" s="123"/>
      <c r="AL3283" s="123"/>
      <c r="AM3283" s="123"/>
      <c r="AN3283" s="123"/>
      <c r="AO3283" s="123"/>
      <c r="AP3283" s="167"/>
    </row>
    <row r="3284" spans="16:42">
      <c r="P3284" s="123"/>
      <c r="Q3284" s="124"/>
      <c r="R3284" s="123"/>
      <c r="S3284" s="123"/>
      <c r="T3284" s="123"/>
      <c r="U3284" s="123"/>
      <c r="V3284" s="123"/>
      <c r="W3284" s="123"/>
      <c r="X3284" s="123"/>
      <c r="Y3284" s="125"/>
      <c r="Z3284" s="125"/>
      <c r="AA3284" s="123"/>
      <c r="AB3284" s="123"/>
      <c r="AC3284" s="123"/>
      <c r="AD3284" s="123"/>
      <c r="AE3284" s="123"/>
      <c r="AF3284" s="123"/>
      <c r="AG3284" s="123"/>
      <c r="AH3284" s="123"/>
      <c r="AI3284" s="123"/>
      <c r="AJ3284" s="123"/>
      <c r="AK3284" s="123"/>
      <c r="AL3284" s="123"/>
      <c r="AM3284" s="123"/>
      <c r="AN3284" s="123"/>
      <c r="AO3284" s="123"/>
      <c r="AP3284" s="167"/>
    </row>
    <row r="3285" spans="16:42">
      <c r="P3285" s="123"/>
      <c r="Q3285" s="124"/>
      <c r="R3285" s="123"/>
      <c r="S3285" s="123"/>
      <c r="T3285" s="123"/>
      <c r="U3285" s="123"/>
      <c r="V3285" s="123"/>
      <c r="W3285" s="123"/>
      <c r="X3285" s="123"/>
      <c r="Y3285" s="125"/>
      <c r="Z3285" s="125"/>
      <c r="AA3285" s="123"/>
      <c r="AB3285" s="123"/>
      <c r="AC3285" s="123"/>
      <c r="AD3285" s="123"/>
      <c r="AE3285" s="123"/>
      <c r="AF3285" s="123"/>
      <c r="AG3285" s="123"/>
      <c r="AH3285" s="123"/>
      <c r="AI3285" s="123"/>
      <c r="AJ3285" s="123"/>
      <c r="AK3285" s="123"/>
      <c r="AL3285" s="123"/>
      <c r="AM3285" s="123"/>
      <c r="AN3285" s="123"/>
      <c r="AO3285" s="123"/>
      <c r="AP3285" s="167"/>
    </row>
    <row r="3286" spans="16:42">
      <c r="P3286" s="123"/>
      <c r="Q3286" s="124"/>
      <c r="R3286" s="123"/>
      <c r="S3286" s="123"/>
      <c r="T3286" s="123"/>
      <c r="U3286" s="123"/>
      <c r="V3286" s="123"/>
      <c r="W3286" s="123"/>
      <c r="X3286" s="123"/>
      <c r="Y3286" s="125"/>
      <c r="Z3286" s="125"/>
      <c r="AA3286" s="123"/>
      <c r="AB3286" s="123"/>
      <c r="AC3286" s="123"/>
      <c r="AD3286" s="123"/>
      <c r="AE3286" s="123"/>
      <c r="AF3286" s="123"/>
      <c r="AG3286" s="123"/>
      <c r="AH3286" s="123"/>
      <c r="AI3286" s="123"/>
      <c r="AJ3286" s="123"/>
      <c r="AK3286" s="123"/>
      <c r="AL3286" s="123"/>
      <c r="AM3286" s="123"/>
      <c r="AN3286" s="123"/>
      <c r="AO3286" s="123"/>
      <c r="AP3286" s="167"/>
    </row>
    <row r="3287" spans="16:42">
      <c r="P3287" s="123"/>
      <c r="Q3287" s="124"/>
      <c r="R3287" s="123"/>
      <c r="S3287" s="123"/>
      <c r="T3287" s="123"/>
      <c r="U3287" s="123"/>
      <c r="V3287" s="123"/>
      <c r="W3287" s="123"/>
      <c r="X3287" s="123"/>
      <c r="Y3287" s="125"/>
      <c r="Z3287" s="125"/>
      <c r="AA3287" s="123"/>
      <c r="AB3287" s="123"/>
      <c r="AC3287" s="123"/>
      <c r="AD3287" s="123"/>
      <c r="AE3287" s="123"/>
      <c r="AF3287" s="123"/>
      <c r="AG3287" s="123"/>
      <c r="AH3287" s="123"/>
      <c r="AI3287" s="123"/>
      <c r="AJ3287" s="123"/>
      <c r="AK3287" s="123"/>
      <c r="AL3287" s="123"/>
      <c r="AM3287" s="123"/>
      <c r="AN3287" s="123"/>
      <c r="AO3287" s="123"/>
      <c r="AP3287" s="167"/>
    </row>
    <row r="3288" spans="16:42">
      <c r="P3288" s="123"/>
      <c r="Q3288" s="124"/>
      <c r="R3288" s="123"/>
      <c r="S3288" s="123"/>
      <c r="T3288" s="123"/>
      <c r="U3288" s="123"/>
      <c r="V3288" s="123"/>
      <c r="W3288" s="123"/>
      <c r="X3288" s="123"/>
      <c r="Y3288" s="125"/>
      <c r="Z3288" s="125"/>
      <c r="AA3288" s="123"/>
      <c r="AB3288" s="123"/>
      <c r="AC3288" s="123"/>
      <c r="AD3288" s="123"/>
      <c r="AE3288" s="123"/>
      <c r="AF3288" s="123"/>
      <c r="AG3288" s="123"/>
      <c r="AH3288" s="123"/>
      <c r="AI3288" s="123"/>
      <c r="AJ3288" s="123"/>
      <c r="AK3288" s="123"/>
      <c r="AL3288" s="123"/>
      <c r="AM3288" s="123"/>
      <c r="AN3288" s="123"/>
      <c r="AO3288" s="123"/>
      <c r="AP3288" s="167"/>
    </row>
    <row r="3289" spans="16:42">
      <c r="P3289" s="123"/>
      <c r="Q3289" s="124"/>
      <c r="R3289" s="123"/>
      <c r="S3289" s="123"/>
      <c r="T3289" s="123"/>
      <c r="U3289" s="123"/>
      <c r="V3289" s="123"/>
      <c r="W3289" s="123"/>
      <c r="X3289" s="123"/>
      <c r="Y3289" s="125"/>
      <c r="Z3289" s="125"/>
      <c r="AA3289" s="123"/>
      <c r="AB3289" s="123"/>
      <c r="AC3289" s="123"/>
      <c r="AD3289" s="123"/>
      <c r="AE3289" s="123"/>
      <c r="AF3289" s="123"/>
      <c r="AG3289" s="123"/>
      <c r="AH3289" s="123"/>
      <c r="AI3289" s="123"/>
      <c r="AJ3289" s="123"/>
      <c r="AK3289" s="123"/>
      <c r="AL3289" s="123"/>
      <c r="AM3289" s="123"/>
      <c r="AN3289" s="123"/>
      <c r="AO3289" s="123"/>
      <c r="AP3289" s="167"/>
    </row>
    <row r="3290" spans="16:42">
      <c r="P3290" s="123"/>
      <c r="Q3290" s="124"/>
      <c r="R3290" s="123"/>
      <c r="S3290" s="123"/>
      <c r="T3290" s="123"/>
      <c r="U3290" s="123"/>
      <c r="V3290" s="123"/>
      <c r="W3290" s="123"/>
      <c r="X3290" s="123"/>
      <c r="Y3290" s="125"/>
      <c r="Z3290" s="125"/>
      <c r="AA3290" s="123"/>
      <c r="AB3290" s="123"/>
      <c r="AC3290" s="123"/>
      <c r="AD3290" s="123"/>
      <c r="AE3290" s="123"/>
      <c r="AF3290" s="123"/>
      <c r="AG3290" s="123"/>
      <c r="AH3290" s="123"/>
      <c r="AI3290" s="123"/>
      <c r="AJ3290" s="123"/>
      <c r="AK3290" s="123"/>
      <c r="AL3290" s="123"/>
      <c r="AM3290" s="123"/>
      <c r="AN3290" s="123"/>
      <c r="AO3290" s="123"/>
      <c r="AP3290" s="167"/>
    </row>
    <row r="3291" spans="16:42">
      <c r="P3291" s="123"/>
      <c r="Q3291" s="124"/>
      <c r="R3291" s="123"/>
      <c r="S3291" s="123"/>
      <c r="T3291" s="123"/>
      <c r="U3291" s="123"/>
      <c r="V3291" s="123"/>
      <c r="W3291" s="123"/>
      <c r="X3291" s="123"/>
      <c r="Y3291" s="125"/>
      <c r="Z3291" s="125"/>
      <c r="AA3291" s="123"/>
      <c r="AB3291" s="123"/>
      <c r="AC3291" s="123"/>
      <c r="AD3291" s="123"/>
      <c r="AE3291" s="123"/>
      <c r="AF3291" s="123"/>
      <c r="AG3291" s="123"/>
      <c r="AH3291" s="123"/>
      <c r="AI3291" s="123"/>
      <c r="AJ3291" s="123"/>
      <c r="AK3291" s="123"/>
      <c r="AL3291" s="123"/>
      <c r="AM3291" s="123"/>
      <c r="AN3291" s="123"/>
      <c r="AO3291" s="123"/>
      <c r="AP3291" s="167"/>
    </row>
    <row r="3292" spans="16:42">
      <c r="P3292" s="123"/>
      <c r="Q3292" s="124"/>
      <c r="R3292" s="123"/>
      <c r="S3292" s="123"/>
      <c r="T3292" s="123"/>
      <c r="U3292" s="123"/>
      <c r="V3292" s="123"/>
      <c r="W3292" s="123"/>
      <c r="X3292" s="123"/>
      <c r="Y3292" s="125"/>
      <c r="Z3292" s="125"/>
      <c r="AA3292" s="123"/>
      <c r="AB3292" s="123"/>
      <c r="AC3292" s="123"/>
      <c r="AD3292" s="123"/>
      <c r="AE3292" s="123"/>
      <c r="AF3292" s="123"/>
      <c r="AG3292" s="123"/>
      <c r="AH3292" s="123"/>
      <c r="AI3292" s="123"/>
      <c r="AJ3292" s="123"/>
      <c r="AK3292" s="123"/>
      <c r="AL3292" s="123"/>
      <c r="AM3292" s="123"/>
      <c r="AN3292" s="123"/>
      <c r="AO3292" s="123"/>
      <c r="AP3292" s="167"/>
    </row>
    <row r="3293" spans="16:42">
      <c r="P3293" s="123"/>
      <c r="Q3293" s="124"/>
      <c r="R3293" s="123"/>
      <c r="S3293" s="123"/>
      <c r="T3293" s="123"/>
      <c r="U3293" s="123"/>
      <c r="V3293" s="123"/>
      <c r="W3293" s="123"/>
      <c r="X3293" s="123"/>
      <c r="Y3293" s="125"/>
      <c r="Z3293" s="125"/>
      <c r="AA3293" s="123"/>
      <c r="AB3293" s="123"/>
      <c r="AC3293" s="123"/>
      <c r="AD3293" s="123"/>
      <c r="AE3293" s="123"/>
      <c r="AF3293" s="123"/>
      <c r="AG3293" s="123"/>
      <c r="AH3293" s="123"/>
      <c r="AI3293" s="123"/>
      <c r="AJ3293" s="123"/>
      <c r="AK3293" s="123"/>
      <c r="AL3293" s="123"/>
      <c r="AM3293" s="123"/>
      <c r="AN3293" s="123"/>
      <c r="AO3293" s="123"/>
      <c r="AP3293" s="167"/>
    </row>
    <row r="3294" spans="16:42">
      <c r="P3294" s="123"/>
      <c r="Q3294" s="124"/>
      <c r="R3294" s="123"/>
      <c r="S3294" s="123"/>
      <c r="T3294" s="123"/>
      <c r="U3294" s="123"/>
      <c r="V3294" s="123"/>
      <c r="W3294" s="123"/>
      <c r="X3294" s="123"/>
      <c r="Y3294" s="125"/>
      <c r="Z3294" s="125"/>
      <c r="AA3294" s="123"/>
      <c r="AB3294" s="123"/>
      <c r="AC3294" s="123"/>
      <c r="AD3294" s="123"/>
      <c r="AE3294" s="123"/>
      <c r="AF3294" s="123"/>
      <c r="AG3294" s="123"/>
      <c r="AH3294" s="123"/>
      <c r="AI3294" s="123"/>
      <c r="AJ3294" s="123"/>
      <c r="AK3294" s="123"/>
      <c r="AL3294" s="123"/>
      <c r="AM3294" s="123"/>
      <c r="AN3294" s="123"/>
      <c r="AO3294" s="123"/>
      <c r="AP3294" s="167"/>
    </row>
    <row r="3295" spans="16:42">
      <c r="P3295" s="123"/>
      <c r="Q3295" s="124"/>
      <c r="R3295" s="123"/>
      <c r="S3295" s="123"/>
      <c r="T3295" s="123"/>
      <c r="U3295" s="123"/>
      <c r="V3295" s="123"/>
      <c r="W3295" s="123"/>
      <c r="X3295" s="123"/>
      <c r="Y3295" s="125"/>
      <c r="Z3295" s="125"/>
      <c r="AA3295" s="123"/>
      <c r="AB3295" s="123"/>
      <c r="AC3295" s="123"/>
      <c r="AD3295" s="123"/>
      <c r="AE3295" s="123"/>
      <c r="AF3295" s="123"/>
      <c r="AG3295" s="123"/>
      <c r="AH3295" s="123"/>
      <c r="AI3295" s="123"/>
      <c r="AJ3295" s="123"/>
      <c r="AK3295" s="123"/>
      <c r="AL3295" s="123"/>
      <c r="AM3295" s="123"/>
      <c r="AN3295" s="123"/>
      <c r="AO3295" s="123"/>
      <c r="AP3295" s="167"/>
    </row>
    <row r="3296" spans="16:42">
      <c r="P3296" s="123"/>
      <c r="Q3296" s="124"/>
      <c r="R3296" s="123"/>
      <c r="S3296" s="123"/>
      <c r="T3296" s="123"/>
      <c r="U3296" s="123"/>
      <c r="V3296" s="123"/>
      <c r="W3296" s="123"/>
      <c r="X3296" s="123"/>
      <c r="Y3296" s="125"/>
      <c r="Z3296" s="125"/>
      <c r="AA3296" s="123"/>
      <c r="AB3296" s="123"/>
      <c r="AC3296" s="123"/>
      <c r="AD3296" s="123"/>
      <c r="AE3296" s="123"/>
      <c r="AF3296" s="123"/>
      <c r="AG3296" s="123"/>
      <c r="AH3296" s="123"/>
      <c r="AI3296" s="123"/>
      <c r="AJ3296" s="123"/>
      <c r="AK3296" s="123"/>
      <c r="AL3296" s="123"/>
      <c r="AM3296" s="123"/>
      <c r="AN3296" s="123"/>
      <c r="AO3296" s="123"/>
      <c r="AP3296" s="167"/>
    </row>
    <row r="3297" spans="16:42">
      <c r="P3297" s="123"/>
      <c r="Q3297" s="124"/>
      <c r="R3297" s="123"/>
      <c r="S3297" s="123"/>
      <c r="T3297" s="123"/>
      <c r="U3297" s="123"/>
      <c r="V3297" s="123"/>
      <c r="W3297" s="123"/>
      <c r="X3297" s="123"/>
      <c r="Y3297" s="125"/>
      <c r="Z3297" s="125"/>
      <c r="AA3297" s="123"/>
      <c r="AB3297" s="123"/>
      <c r="AC3297" s="123"/>
      <c r="AD3297" s="123"/>
      <c r="AE3297" s="123"/>
      <c r="AF3297" s="123"/>
      <c r="AG3297" s="123"/>
      <c r="AH3297" s="123"/>
      <c r="AI3297" s="123"/>
      <c r="AJ3297" s="123"/>
      <c r="AK3297" s="123"/>
      <c r="AL3297" s="123"/>
      <c r="AM3297" s="123"/>
      <c r="AN3297" s="123"/>
      <c r="AO3297" s="123"/>
      <c r="AP3297" s="167"/>
    </row>
    <row r="3298" spans="16:42">
      <c r="P3298" s="123"/>
      <c r="Q3298" s="124"/>
      <c r="R3298" s="123"/>
      <c r="S3298" s="123"/>
      <c r="T3298" s="123"/>
      <c r="U3298" s="123"/>
      <c r="V3298" s="123"/>
      <c r="W3298" s="123"/>
      <c r="X3298" s="123"/>
      <c r="Y3298" s="125"/>
      <c r="Z3298" s="125"/>
      <c r="AA3298" s="123"/>
      <c r="AB3298" s="123"/>
      <c r="AC3298" s="123"/>
      <c r="AD3298" s="123"/>
      <c r="AE3298" s="123"/>
      <c r="AF3298" s="123"/>
      <c r="AG3298" s="123"/>
      <c r="AH3298" s="123"/>
      <c r="AI3298" s="123"/>
      <c r="AJ3298" s="123"/>
      <c r="AK3298" s="123"/>
      <c r="AL3298" s="123"/>
      <c r="AM3298" s="123"/>
      <c r="AN3298" s="123"/>
      <c r="AO3298" s="123"/>
      <c r="AP3298" s="167"/>
    </row>
    <row r="3299" spans="16:42">
      <c r="P3299" s="123"/>
      <c r="Q3299" s="124"/>
      <c r="R3299" s="123"/>
      <c r="S3299" s="123"/>
      <c r="T3299" s="123"/>
      <c r="U3299" s="123"/>
      <c r="V3299" s="123"/>
      <c r="W3299" s="123"/>
      <c r="X3299" s="123"/>
      <c r="Y3299" s="125"/>
      <c r="Z3299" s="125"/>
      <c r="AA3299" s="123"/>
      <c r="AB3299" s="123"/>
      <c r="AC3299" s="123"/>
      <c r="AD3299" s="123"/>
      <c r="AE3299" s="123"/>
      <c r="AF3299" s="123"/>
      <c r="AG3299" s="123"/>
      <c r="AH3299" s="123"/>
      <c r="AI3299" s="123"/>
      <c r="AJ3299" s="123"/>
      <c r="AK3299" s="123"/>
      <c r="AL3299" s="123"/>
      <c r="AM3299" s="123"/>
      <c r="AN3299" s="123"/>
      <c r="AO3299" s="123"/>
      <c r="AP3299" s="167"/>
    </row>
    <row r="3300" spans="16:42">
      <c r="P3300" s="123"/>
      <c r="Q3300" s="124"/>
      <c r="R3300" s="123"/>
      <c r="S3300" s="123"/>
      <c r="T3300" s="123"/>
      <c r="U3300" s="123"/>
      <c r="V3300" s="123"/>
      <c r="W3300" s="123"/>
      <c r="X3300" s="123"/>
      <c r="Y3300" s="125"/>
      <c r="Z3300" s="125"/>
      <c r="AA3300" s="123"/>
      <c r="AB3300" s="123"/>
      <c r="AC3300" s="123"/>
      <c r="AD3300" s="123"/>
      <c r="AE3300" s="123"/>
      <c r="AF3300" s="123"/>
      <c r="AG3300" s="123"/>
      <c r="AH3300" s="123"/>
      <c r="AI3300" s="123"/>
      <c r="AJ3300" s="123"/>
      <c r="AK3300" s="123"/>
      <c r="AL3300" s="123"/>
      <c r="AM3300" s="123"/>
      <c r="AN3300" s="123"/>
      <c r="AO3300" s="123"/>
      <c r="AP3300" s="167"/>
    </row>
    <row r="3301" spans="16:42">
      <c r="P3301" s="123"/>
      <c r="Q3301" s="124"/>
      <c r="R3301" s="123"/>
      <c r="S3301" s="123"/>
      <c r="T3301" s="123"/>
      <c r="U3301" s="123"/>
      <c r="V3301" s="123"/>
      <c r="W3301" s="123"/>
      <c r="X3301" s="123"/>
      <c r="Y3301" s="125"/>
      <c r="Z3301" s="125"/>
      <c r="AA3301" s="123"/>
      <c r="AB3301" s="123"/>
      <c r="AC3301" s="123"/>
      <c r="AD3301" s="123"/>
      <c r="AE3301" s="123"/>
      <c r="AF3301" s="123"/>
      <c r="AG3301" s="123"/>
      <c r="AH3301" s="123"/>
      <c r="AI3301" s="123"/>
      <c r="AJ3301" s="123"/>
      <c r="AK3301" s="123"/>
      <c r="AL3301" s="123"/>
      <c r="AM3301" s="123"/>
      <c r="AN3301" s="123"/>
      <c r="AO3301" s="123"/>
      <c r="AP3301" s="167"/>
    </row>
    <row r="3302" spans="16:42">
      <c r="P3302" s="123"/>
      <c r="Q3302" s="124"/>
      <c r="R3302" s="123"/>
      <c r="S3302" s="123"/>
      <c r="T3302" s="123"/>
      <c r="U3302" s="123"/>
      <c r="V3302" s="123"/>
      <c r="W3302" s="123"/>
      <c r="X3302" s="123"/>
      <c r="Y3302" s="125"/>
      <c r="Z3302" s="125"/>
      <c r="AA3302" s="123"/>
      <c r="AB3302" s="123"/>
      <c r="AC3302" s="123"/>
      <c r="AD3302" s="123"/>
      <c r="AE3302" s="123"/>
      <c r="AF3302" s="123"/>
      <c r="AG3302" s="123"/>
      <c r="AH3302" s="123"/>
      <c r="AI3302" s="123"/>
      <c r="AJ3302" s="123"/>
      <c r="AK3302" s="123"/>
      <c r="AL3302" s="123"/>
      <c r="AM3302" s="123"/>
      <c r="AN3302" s="123"/>
      <c r="AO3302" s="123"/>
      <c r="AP3302" s="167"/>
    </row>
    <row r="3303" spans="16:42">
      <c r="P3303" s="123"/>
      <c r="Q3303" s="124"/>
      <c r="R3303" s="123"/>
      <c r="S3303" s="123"/>
      <c r="T3303" s="123"/>
      <c r="U3303" s="123"/>
      <c r="V3303" s="123"/>
      <c r="W3303" s="123"/>
      <c r="X3303" s="123"/>
      <c r="Y3303" s="125"/>
      <c r="Z3303" s="125"/>
      <c r="AA3303" s="123"/>
      <c r="AB3303" s="123"/>
      <c r="AC3303" s="123"/>
      <c r="AD3303" s="123"/>
      <c r="AE3303" s="123"/>
      <c r="AF3303" s="123"/>
      <c r="AG3303" s="123"/>
      <c r="AH3303" s="123"/>
      <c r="AI3303" s="123"/>
      <c r="AJ3303" s="123"/>
      <c r="AK3303" s="123"/>
      <c r="AL3303" s="123"/>
      <c r="AM3303" s="123"/>
      <c r="AN3303" s="123"/>
      <c r="AO3303" s="123"/>
      <c r="AP3303" s="167"/>
    </row>
    <row r="3304" spans="16:42">
      <c r="P3304" s="123"/>
      <c r="Q3304" s="124"/>
      <c r="R3304" s="123"/>
      <c r="S3304" s="123"/>
      <c r="T3304" s="123"/>
      <c r="U3304" s="123"/>
      <c r="V3304" s="123"/>
      <c r="W3304" s="123"/>
      <c r="X3304" s="123"/>
      <c r="Y3304" s="125"/>
      <c r="Z3304" s="125"/>
      <c r="AA3304" s="123"/>
      <c r="AB3304" s="123"/>
      <c r="AC3304" s="123"/>
      <c r="AD3304" s="123"/>
      <c r="AE3304" s="123"/>
      <c r="AF3304" s="123"/>
      <c r="AG3304" s="123"/>
      <c r="AH3304" s="123"/>
      <c r="AI3304" s="123"/>
      <c r="AJ3304" s="123"/>
      <c r="AK3304" s="123"/>
      <c r="AL3304" s="123"/>
      <c r="AM3304" s="123"/>
      <c r="AN3304" s="123"/>
      <c r="AO3304" s="123"/>
      <c r="AP3304" s="167"/>
    </row>
    <row r="3305" spans="16:42">
      <c r="P3305" s="123"/>
      <c r="Q3305" s="124"/>
      <c r="R3305" s="123"/>
      <c r="S3305" s="123"/>
      <c r="T3305" s="123"/>
      <c r="U3305" s="123"/>
      <c r="V3305" s="123"/>
      <c r="W3305" s="123"/>
      <c r="X3305" s="123"/>
      <c r="Y3305" s="125"/>
      <c r="Z3305" s="125"/>
      <c r="AA3305" s="123"/>
      <c r="AB3305" s="123"/>
      <c r="AC3305" s="123"/>
      <c r="AD3305" s="123"/>
      <c r="AE3305" s="123"/>
      <c r="AF3305" s="123"/>
      <c r="AG3305" s="123"/>
      <c r="AH3305" s="123"/>
      <c r="AI3305" s="123"/>
      <c r="AJ3305" s="123"/>
      <c r="AK3305" s="123"/>
      <c r="AL3305" s="123"/>
      <c r="AM3305" s="123"/>
      <c r="AN3305" s="123"/>
      <c r="AO3305" s="123"/>
      <c r="AP3305" s="167"/>
    </row>
    <row r="3306" spans="16:42">
      <c r="P3306" s="123"/>
      <c r="Q3306" s="124"/>
      <c r="R3306" s="123"/>
      <c r="S3306" s="123"/>
      <c r="T3306" s="123"/>
      <c r="U3306" s="123"/>
      <c r="V3306" s="123"/>
      <c r="W3306" s="123"/>
      <c r="X3306" s="123"/>
      <c r="Y3306" s="125"/>
      <c r="Z3306" s="125"/>
      <c r="AA3306" s="123"/>
      <c r="AB3306" s="123"/>
      <c r="AC3306" s="123"/>
      <c r="AD3306" s="123"/>
      <c r="AE3306" s="123"/>
      <c r="AF3306" s="123"/>
      <c r="AG3306" s="123"/>
      <c r="AH3306" s="123"/>
      <c r="AI3306" s="123"/>
      <c r="AJ3306" s="123"/>
      <c r="AK3306" s="123"/>
      <c r="AL3306" s="123"/>
      <c r="AM3306" s="123"/>
      <c r="AN3306" s="123"/>
      <c r="AO3306" s="123"/>
      <c r="AP3306" s="167"/>
    </row>
    <row r="3307" spans="16:42">
      <c r="P3307" s="123"/>
      <c r="Q3307" s="124"/>
      <c r="R3307" s="123"/>
      <c r="S3307" s="123"/>
      <c r="T3307" s="123"/>
      <c r="U3307" s="123"/>
      <c r="V3307" s="123"/>
      <c r="W3307" s="123"/>
      <c r="X3307" s="123"/>
      <c r="Y3307" s="125"/>
      <c r="Z3307" s="125"/>
      <c r="AA3307" s="123"/>
      <c r="AB3307" s="123"/>
      <c r="AC3307" s="123"/>
      <c r="AD3307" s="123"/>
      <c r="AE3307" s="123"/>
      <c r="AF3307" s="123"/>
      <c r="AG3307" s="123"/>
      <c r="AH3307" s="123"/>
      <c r="AI3307" s="123"/>
      <c r="AJ3307" s="123"/>
      <c r="AK3307" s="123"/>
      <c r="AL3307" s="123"/>
      <c r="AM3307" s="123"/>
      <c r="AN3307" s="123"/>
      <c r="AO3307" s="123"/>
      <c r="AP3307" s="167"/>
    </row>
    <row r="3308" spans="16:42">
      <c r="P3308" s="123"/>
      <c r="Q3308" s="124"/>
      <c r="R3308" s="123"/>
      <c r="S3308" s="123"/>
      <c r="T3308" s="123"/>
      <c r="U3308" s="123"/>
      <c r="V3308" s="123"/>
      <c r="W3308" s="123"/>
      <c r="X3308" s="123"/>
      <c r="Y3308" s="125"/>
      <c r="Z3308" s="125"/>
      <c r="AA3308" s="123"/>
      <c r="AB3308" s="123"/>
      <c r="AC3308" s="123"/>
      <c r="AD3308" s="123"/>
      <c r="AE3308" s="123"/>
      <c r="AF3308" s="123"/>
      <c r="AG3308" s="123"/>
      <c r="AH3308" s="123"/>
      <c r="AI3308" s="123"/>
      <c r="AJ3308" s="123"/>
      <c r="AK3308" s="123"/>
      <c r="AL3308" s="123"/>
      <c r="AM3308" s="123"/>
      <c r="AN3308" s="123"/>
      <c r="AO3308" s="123"/>
      <c r="AP3308" s="167"/>
    </row>
    <row r="3309" spans="16:42">
      <c r="P3309" s="123"/>
      <c r="Q3309" s="124"/>
      <c r="R3309" s="123"/>
      <c r="S3309" s="123"/>
      <c r="T3309" s="123"/>
      <c r="U3309" s="123"/>
      <c r="V3309" s="123"/>
      <c r="W3309" s="123"/>
      <c r="X3309" s="123"/>
      <c r="Y3309" s="125"/>
      <c r="Z3309" s="125"/>
      <c r="AA3309" s="123"/>
      <c r="AB3309" s="123"/>
      <c r="AC3309" s="123"/>
      <c r="AD3309" s="123"/>
      <c r="AE3309" s="123"/>
      <c r="AF3309" s="123"/>
      <c r="AG3309" s="123"/>
      <c r="AH3309" s="123"/>
      <c r="AI3309" s="123"/>
      <c r="AJ3309" s="123"/>
      <c r="AK3309" s="123"/>
      <c r="AL3309" s="123"/>
      <c r="AM3309" s="123"/>
      <c r="AN3309" s="123"/>
      <c r="AO3309" s="123"/>
      <c r="AP3309" s="167"/>
    </row>
    <row r="3310" spans="16:42">
      <c r="P3310" s="123"/>
      <c r="Q3310" s="124"/>
      <c r="R3310" s="123"/>
      <c r="S3310" s="123"/>
      <c r="T3310" s="123"/>
      <c r="U3310" s="123"/>
      <c r="V3310" s="123"/>
      <c r="W3310" s="123"/>
      <c r="X3310" s="123"/>
      <c r="Y3310" s="125"/>
      <c r="Z3310" s="125"/>
      <c r="AA3310" s="123"/>
      <c r="AB3310" s="123"/>
      <c r="AC3310" s="123"/>
      <c r="AD3310" s="123"/>
      <c r="AE3310" s="123"/>
      <c r="AF3310" s="123"/>
      <c r="AG3310" s="123"/>
      <c r="AH3310" s="123"/>
      <c r="AI3310" s="123"/>
      <c r="AJ3310" s="123"/>
      <c r="AK3310" s="123"/>
      <c r="AL3310" s="123"/>
      <c r="AM3310" s="123"/>
      <c r="AN3310" s="123"/>
      <c r="AO3310" s="123"/>
      <c r="AP3310" s="167"/>
    </row>
    <row r="3311" spans="16:42">
      <c r="P3311" s="123"/>
      <c r="Q3311" s="124"/>
      <c r="R3311" s="123"/>
      <c r="S3311" s="123"/>
      <c r="T3311" s="123"/>
      <c r="U3311" s="123"/>
      <c r="V3311" s="123"/>
      <c r="W3311" s="123"/>
      <c r="X3311" s="123"/>
      <c r="Y3311" s="125"/>
      <c r="Z3311" s="125"/>
      <c r="AA3311" s="123"/>
      <c r="AB3311" s="123"/>
      <c r="AC3311" s="123"/>
      <c r="AD3311" s="123"/>
      <c r="AE3311" s="123"/>
      <c r="AF3311" s="123"/>
      <c r="AG3311" s="123"/>
      <c r="AH3311" s="123"/>
      <c r="AI3311" s="123"/>
      <c r="AJ3311" s="123"/>
      <c r="AK3311" s="123"/>
      <c r="AL3311" s="123"/>
      <c r="AM3311" s="123"/>
      <c r="AN3311" s="123"/>
      <c r="AO3311" s="123"/>
      <c r="AP3311" s="167"/>
    </row>
    <row r="3312" spans="16:42">
      <c r="P3312" s="123"/>
      <c r="Q3312" s="124"/>
      <c r="R3312" s="123"/>
      <c r="S3312" s="123"/>
      <c r="T3312" s="123"/>
      <c r="U3312" s="123"/>
      <c r="V3312" s="123"/>
      <c r="W3312" s="123"/>
      <c r="X3312" s="123"/>
      <c r="Y3312" s="125"/>
      <c r="Z3312" s="125"/>
      <c r="AA3312" s="123"/>
      <c r="AB3312" s="123"/>
      <c r="AC3312" s="123"/>
      <c r="AD3312" s="123"/>
      <c r="AE3312" s="123"/>
      <c r="AF3312" s="123"/>
      <c r="AG3312" s="123"/>
      <c r="AH3312" s="123"/>
      <c r="AI3312" s="123"/>
      <c r="AJ3312" s="123"/>
      <c r="AK3312" s="123"/>
      <c r="AL3312" s="123"/>
      <c r="AM3312" s="123"/>
      <c r="AN3312" s="123"/>
      <c r="AO3312" s="123"/>
      <c r="AP3312" s="167"/>
    </row>
    <row r="3313" spans="16:42">
      <c r="P3313" s="123"/>
      <c r="Q3313" s="124"/>
      <c r="R3313" s="123"/>
      <c r="S3313" s="123"/>
      <c r="T3313" s="123"/>
      <c r="U3313" s="123"/>
      <c r="V3313" s="123"/>
      <c r="W3313" s="123"/>
      <c r="X3313" s="123"/>
      <c r="Y3313" s="125"/>
      <c r="Z3313" s="125"/>
      <c r="AA3313" s="123"/>
      <c r="AB3313" s="123"/>
      <c r="AC3313" s="123"/>
      <c r="AD3313" s="123"/>
      <c r="AE3313" s="123"/>
      <c r="AF3313" s="123"/>
      <c r="AG3313" s="123"/>
      <c r="AH3313" s="123"/>
      <c r="AI3313" s="123"/>
      <c r="AJ3313" s="123"/>
      <c r="AK3313" s="123"/>
      <c r="AL3313" s="123"/>
      <c r="AM3313" s="123"/>
      <c r="AN3313" s="123"/>
      <c r="AO3313" s="123"/>
      <c r="AP3313" s="167"/>
    </row>
    <row r="3314" spans="16:42">
      <c r="P3314" s="123"/>
      <c r="Q3314" s="124"/>
      <c r="R3314" s="123"/>
      <c r="S3314" s="123"/>
      <c r="T3314" s="123"/>
      <c r="U3314" s="123"/>
      <c r="V3314" s="123"/>
      <c r="W3314" s="123"/>
      <c r="X3314" s="123"/>
      <c r="Y3314" s="125"/>
      <c r="Z3314" s="125"/>
      <c r="AA3314" s="123"/>
      <c r="AB3314" s="123"/>
      <c r="AC3314" s="123"/>
      <c r="AD3314" s="123"/>
      <c r="AE3314" s="123"/>
      <c r="AF3314" s="123"/>
      <c r="AG3314" s="123"/>
      <c r="AH3314" s="123"/>
      <c r="AI3314" s="123"/>
      <c r="AJ3314" s="123"/>
      <c r="AK3314" s="123"/>
      <c r="AL3314" s="123"/>
      <c r="AM3314" s="123"/>
      <c r="AN3314" s="123"/>
      <c r="AO3314" s="123"/>
      <c r="AP3314" s="167"/>
    </row>
    <row r="3315" spans="16:42">
      <c r="P3315" s="123"/>
      <c r="Q3315" s="124"/>
      <c r="R3315" s="123"/>
      <c r="S3315" s="123"/>
      <c r="T3315" s="123"/>
      <c r="U3315" s="123"/>
      <c r="V3315" s="123"/>
      <c r="W3315" s="123"/>
      <c r="X3315" s="123"/>
      <c r="Y3315" s="125"/>
      <c r="Z3315" s="125"/>
      <c r="AA3315" s="123"/>
      <c r="AB3315" s="123"/>
      <c r="AC3315" s="123"/>
      <c r="AD3315" s="123"/>
      <c r="AE3315" s="123"/>
      <c r="AF3315" s="123"/>
      <c r="AG3315" s="123"/>
      <c r="AH3315" s="123"/>
      <c r="AI3315" s="123"/>
      <c r="AJ3315" s="123"/>
      <c r="AK3315" s="123"/>
      <c r="AL3315" s="123"/>
      <c r="AM3315" s="123"/>
      <c r="AN3315" s="123"/>
      <c r="AO3315" s="123"/>
      <c r="AP3315" s="167"/>
    </row>
    <row r="3316" spans="16:42">
      <c r="P3316" s="123"/>
      <c r="Q3316" s="124"/>
      <c r="R3316" s="123"/>
      <c r="S3316" s="123"/>
      <c r="T3316" s="123"/>
      <c r="U3316" s="123"/>
      <c r="V3316" s="123"/>
      <c r="W3316" s="123"/>
      <c r="X3316" s="123"/>
      <c r="Y3316" s="125"/>
      <c r="Z3316" s="125"/>
      <c r="AA3316" s="123"/>
      <c r="AB3316" s="123"/>
      <c r="AC3316" s="123"/>
      <c r="AD3316" s="123"/>
      <c r="AE3316" s="123"/>
      <c r="AF3316" s="123"/>
      <c r="AG3316" s="123"/>
      <c r="AH3316" s="123"/>
      <c r="AI3316" s="123"/>
      <c r="AJ3316" s="123"/>
      <c r="AK3316" s="123"/>
      <c r="AL3316" s="123"/>
      <c r="AM3316" s="123"/>
      <c r="AN3316" s="123"/>
      <c r="AO3316" s="123"/>
      <c r="AP3316" s="167"/>
    </row>
    <row r="3317" spans="16:42">
      <c r="P3317" s="123"/>
      <c r="Q3317" s="124"/>
      <c r="R3317" s="123"/>
      <c r="S3317" s="123"/>
      <c r="T3317" s="123"/>
      <c r="U3317" s="123"/>
      <c r="V3317" s="123"/>
      <c r="W3317" s="123"/>
      <c r="X3317" s="123"/>
      <c r="Y3317" s="125"/>
      <c r="Z3317" s="125"/>
      <c r="AA3317" s="123"/>
      <c r="AB3317" s="123"/>
      <c r="AC3317" s="123"/>
      <c r="AD3317" s="123"/>
      <c r="AE3317" s="123"/>
      <c r="AF3317" s="123"/>
      <c r="AG3317" s="123"/>
      <c r="AH3317" s="123"/>
      <c r="AI3317" s="123"/>
      <c r="AJ3317" s="123"/>
      <c r="AK3317" s="123"/>
      <c r="AL3317" s="123"/>
      <c r="AM3317" s="123"/>
      <c r="AN3317" s="123"/>
      <c r="AO3317" s="123"/>
      <c r="AP3317" s="167"/>
    </row>
    <row r="3318" spans="16:42">
      <c r="P3318" s="123"/>
      <c r="Q3318" s="124"/>
      <c r="R3318" s="123"/>
      <c r="S3318" s="123"/>
      <c r="T3318" s="123"/>
      <c r="U3318" s="123"/>
      <c r="V3318" s="123"/>
      <c r="W3318" s="123"/>
      <c r="X3318" s="123"/>
      <c r="Y3318" s="125"/>
      <c r="Z3318" s="125"/>
      <c r="AA3318" s="123"/>
      <c r="AB3318" s="123"/>
      <c r="AC3318" s="123"/>
      <c r="AD3318" s="123"/>
      <c r="AE3318" s="123"/>
      <c r="AF3318" s="123"/>
      <c r="AG3318" s="123"/>
      <c r="AH3318" s="123"/>
      <c r="AI3318" s="123"/>
      <c r="AJ3318" s="123"/>
      <c r="AK3318" s="123"/>
      <c r="AL3318" s="123"/>
      <c r="AM3318" s="123"/>
      <c r="AN3318" s="123"/>
      <c r="AO3318" s="123"/>
      <c r="AP3318" s="167"/>
    </row>
    <row r="3319" spans="16:42">
      <c r="P3319" s="123"/>
      <c r="Q3319" s="124"/>
      <c r="R3319" s="123"/>
      <c r="S3319" s="123"/>
      <c r="T3319" s="123"/>
      <c r="U3319" s="123"/>
      <c r="V3319" s="123"/>
      <c r="W3319" s="123"/>
      <c r="X3319" s="123"/>
      <c r="Y3319" s="125"/>
      <c r="Z3319" s="125"/>
      <c r="AA3319" s="123"/>
      <c r="AB3319" s="123"/>
      <c r="AC3319" s="123"/>
      <c r="AD3319" s="123"/>
      <c r="AE3319" s="123"/>
      <c r="AF3319" s="123"/>
      <c r="AG3319" s="123"/>
      <c r="AH3319" s="123"/>
      <c r="AI3319" s="123"/>
      <c r="AJ3319" s="123"/>
      <c r="AK3319" s="123"/>
      <c r="AL3319" s="123"/>
      <c r="AM3319" s="123"/>
      <c r="AN3319" s="123"/>
      <c r="AO3319" s="123"/>
      <c r="AP3319" s="167"/>
    </row>
    <row r="3320" spans="16:42">
      <c r="P3320" s="123"/>
      <c r="Q3320" s="124"/>
      <c r="R3320" s="123"/>
      <c r="S3320" s="123"/>
      <c r="T3320" s="123"/>
      <c r="U3320" s="123"/>
      <c r="V3320" s="123"/>
      <c r="W3320" s="123"/>
      <c r="X3320" s="123"/>
      <c r="Y3320" s="125"/>
      <c r="Z3320" s="125"/>
      <c r="AA3320" s="123"/>
      <c r="AB3320" s="123"/>
      <c r="AC3320" s="123"/>
      <c r="AD3320" s="123"/>
      <c r="AE3320" s="123"/>
      <c r="AF3320" s="123"/>
      <c r="AG3320" s="123"/>
      <c r="AH3320" s="123"/>
      <c r="AI3320" s="123"/>
      <c r="AJ3320" s="123"/>
      <c r="AK3320" s="123"/>
      <c r="AL3320" s="123"/>
      <c r="AM3320" s="123"/>
      <c r="AN3320" s="123"/>
      <c r="AO3320" s="123"/>
      <c r="AP3320" s="167"/>
    </row>
    <row r="3321" spans="16:42">
      <c r="P3321" s="123"/>
      <c r="Q3321" s="124"/>
      <c r="R3321" s="123"/>
      <c r="S3321" s="123"/>
      <c r="T3321" s="123"/>
      <c r="U3321" s="123"/>
      <c r="V3321" s="123"/>
      <c r="W3321" s="123"/>
      <c r="X3321" s="123"/>
      <c r="Y3321" s="125"/>
      <c r="Z3321" s="125"/>
      <c r="AA3321" s="123"/>
      <c r="AB3321" s="123"/>
      <c r="AC3321" s="123"/>
      <c r="AD3321" s="123"/>
      <c r="AE3321" s="123"/>
      <c r="AF3321" s="123"/>
      <c r="AG3321" s="123"/>
      <c r="AH3321" s="123"/>
      <c r="AI3321" s="123"/>
      <c r="AJ3321" s="123"/>
      <c r="AK3321" s="123"/>
      <c r="AL3321" s="123"/>
      <c r="AM3321" s="123"/>
      <c r="AN3321" s="123"/>
      <c r="AO3321" s="123"/>
      <c r="AP3321" s="167"/>
    </row>
    <row r="3322" spans="16:42">
      <c r="P3322" s="123"/>
      <c r="Q3322" s="124"/>
      <c r="R3322" s="123"/>
      <c r="S3322" s="123"/>
      <c r="T3322" s="123"/>
      <c r="U3322" s="123"/>
      <c r="V3322" s="123"/>
      <c r="W3322" s="123"/>
      <c r="X3322" s="123"/>
      <c r="Y3322" s="125"/>
      <c r="Z3322" s="125"/>
      <c r="AA3322" s="123"/>
      <c r="AB3322" s="123"/>
      <c r="AC3322" s="123"/>
      <c r="AD3322" s="123"/>
      <c r="AE3322" s="123"/>
      <c r="AF3322" s="123"/>
      <c r="AG3322" s="123"/>
      <c r="AH3322" s="123"/>
      <c r="AI3322" s="123"/>
      <c r="AJ3322" s="123"/>
      <c r="AK3322" s="123"/>
      <c r="AL3322" s="123"/>
      <c r="AM3322" s="123"/>
      <c r="AN3322" s="123"/>
      <c r="AO3322" s="123"/>
      <c r="AP3322" s="167"/>
    </row>
    <row r="3323" spans="16:42">
      <c r="P3323" s="123"/>
      <c r="Q3323" s="124"/>
      <c r="R3323" s="123"/>
      <c r="S3323" s="123"/>
      <c r="T3323" s="123"/>
      <c r="U3323" s="123"/>
      <c r="V3323" s="123"/>
      <c r="W3323" s="123"/>
      <c r="X3323" s="123"/>
      <c r="Y3323" s="125"/>
      <c r="Z3323" s="125"/>
      <c r="AA3323" s="123"/>
      <c r="AB3323" s="123"/>
      <c r="AC3323" s="123"/>
      <c r="AD3323" s="123"/>
      <c r="AE3323" s="123"/>
      <c r="AF3323" s="123"/>
      <c r="AG3323" s="123"/>
      <c r="AH3323" s="123"/>
      <c r="AI3323" s="123"/>
      <c r="AJ3323" s="123"/>
      <c r="AK3323" s="123"/>
      <c r="AL3323" s="123"/>
      <c r="AM3323" s="123"/>
      <c r="AN3323" s="123"/>
      <c r="AO3323" s="123"/>
      <c r="AP3323" s="167"/>
    </row>
    <row r="3324" spans="16:42">
      <c r="P3324" s="123"/>
      <c r="Q3324" s="124"/>
      <c r="R3324" s="123"/>
      <c r="S3324" s="123"/>
      <c r="T3324" s="123"/>
      <c r="U3324" s="123"/>
      <c r="V3324" s="123"/>
      <c r="W3324" s="123"/>
      <c r="X3324" s="123"/>
      <c r="Y3324" s="125"/>
      <c r="Z3324" s="125"/>
      <c r="AA3324" s="123"/>
      <c r="AB3324" s="123"/>
      <c r="AC3324" s="123"/>
      <c r="AD3324" s="123"/>
      <c r="AE3324" s="123"/>
      <c r="AF3324" s="123"/>
      <c r="AG3324" s="123"/>
      <c r="AH3324" s="123"/>
      <c r="AI3324" s="123"/>
      <c r="AJ3324" s="123"/>
      <c r="AK3324" s="123"/>
      <c r="AL3324" s="123"/>
      <c r="AM3324" s="123"/>
      <c r="AN3324" s="123"/>
      <c r="AO3324" s="123"/>
      <c r="AP3324" s="167"/>
    </row>
    <row r="3325" spans="16:42">
      <c r="P3325" s="123"/>
      <c r="Q3325" s="124"/>
      <c r="R3325" s="123"/>
      <c r="S3325" s="123"/>
      <c r="T3325" s="123"/>
      <c r="U3325" s="123"/>
      <c r="V3325" s="123"/>
      <c r="W3325" s="123"/>
      <c r="X3325" s="123"/>
      <c r="Y3325" s="125"/>
      <c r="Z3325" s="125"/>
      <c r="AA3325" s="123"/>
      <c r="AB3325" s="123"/>
      <c r="AC3325" s="123"/>
      <c r="AD3325" s="123"/>
      <c r="AE3325" s="123"/>
      <c r="AF3325" s="123"/>
      <c r="AG3325" s="123"/>
      <c r="AH3325" s="123"/>
      <c r="AI3325" s="123"/>
      <c r="AJ3325" s="123"/>
      <c r="AK3325" s="123"/>
      <c r="AL3325" s="123"/>
      <c r="AM3325" s="123"/>
      <c r="AN3325" s="123"/>
      <c r="AO3325" s="123"/>
      <c r="AP3325" s="167"/>
    </row>
    <row r="3326" spans="16:42">
      <c r="P3326" s="123"/>
      <c r="Q3326" s="124"/>
      <c r="R3326" s="123"/>
      <c r="S3326" s="123"/>
      <c r="T3326" s="123"/>
      <c r="U3326" s="123"/>
      <c r="V3326" s="123"/>
      <c r="W3326" s="123"/>
      <c r="X3326" s="123"/>
      <c r="Y3326" s="125"/>
      <c r="Z3326" s="125"/>
      <c r="AA3326" s="123"/>
      <c r="AB3326" s="123"/>
      <c r="AC3326" s="123"/>
      <c r="AD3326" s="123"/>
      <c r="AE3326" s="123"/>
      <c r="AF3326" s="123"/>
      <c r="AG3326" s="123"/>
      <c r="AH3326" s="123"/>
      <c r="AI3326" s="123"/>
      <c r="AJ3326" s="123"/>
      <c r="AK3326" s="123"/>
      <c r="AL3326" s="123"/>
      <c r="AM3326" s="123"/>
      <c r="AN3326" s="123"/>
      <c r="AO3326" s="123"/>
      <c r="AP3326" s="167"/>
    </row>
    <row r="3327" spans="16:42">
      <c r="P3327" s="123"/>
      <c r="Q3327" s="124"/>
      <c r="R3327" s="123"/>
      <c r="S3327" s="123"/>
      <c r="T3327" s="123"/>
      <c r="U3327" s="123"/>
      <c r="V3327" s="123"/>
      <c r="W3327" s="123"/>
      <c r="X3327" s="123"/>
      <c r="Y3327" s="125"/>
      <c r="Z3327" s="125"/>
      <c r="AA3327" s="123"/>
      <c r="AB3327" s="123"/>
      <c r="AC3327" s="123"/>
      <c r="AD3327" s="123"/>
      <c r="AE3327" s="123"/>
      <c r="AF3327" s="123"/>
      <c r="AG3327" s="123"/>
      <c r="AH3327" s="123"/>
      <c r="AI3327" s="123"/>
      <c r="AJ3327" s="123"/>
      <c r="AK3327" s="123"/>
      <c r="AL3327" s="123"/>
      <c r="AM3327" s="123"/>
      <c r="AN3327" s="123"/>
      <c r="AO3327" s="123"/>
      <c r="AP3327" s="167"/>
    </row>
    <row r="3328" spans="16:42">
      <c r="P3328" s="123"/>
      <c r="Q3328" s="124"/>
      <c r="R3328" s="123"/>
      <c r="S3328" s="123"/>
      <c r="T3328" s="123"/>
      <c r="U3328" s="123"/>
      <c r="V3328" s="123"/>
      <c r="W3328" s="123"/>
      <c r="X3328" s="123"/>
      <c r="Y3328" s="125"/>
      <c r="Z3328" s="125"/>
      <c r="AA3328" s="123"/>
      <c r="AB3328" s="123"/>
      <c r="AC3328" s="123"/>
      <c r="AD3328" s="123"/>
      <c r="AE3328" s="123"/>
      <c r="AF3328" s="123"/>
      <c r="AG3328" s="123"/>
      <c r="AH3328" s="123"/>
      <c r="AI3328" s="123"/>
      <c r="AJ3328" s="123"/>
      <c r="AK3328" s="123"/>
      <c r="AL3328" s="123"/>
      <c r="AM3328" s="123"/>
      <c r="AN3328" s="123"/>
      <c r="AO3328" s="123"/>
      <c r="AP3328" s="167"/>
    </row>
    <row r="3329" spans="16:42">
      <c r="P3329" s="123"/>
      <c r="Q3329" s="124"/>
      <c r="R3329" s="123"/>
      <c r="S3329" s="123"/>
      <c r="T3329" s="123"/>
      <c r="U3329" s="123"/>
      <c r="V3329" s="123"/>
      <c r="W3329" s="123"/>
      <c r="X3329" s="123"/>
      <c r="Y3329" s="125"/>
      <c r="Z3329" s="125"/>
      <c r="AA3329" s="123"/>
      <c r="AB3329" s="123"/>
      <c r="AC3329" s="123"/>
      <c r="AD3329" s="123"/>
      <c r="AE3329" s="123"/>
      <c r="AF3329" s="123"/>
      <c r="AG3329" s="123"/>
      <c r="AH3329" s="123"/>
      <c r="AI3329" s="123"/>
      <c r="AJ3329" s="123"/>
      <c r="AK3329" s="123"/>
      <c r="AL3329" s="123"/>
      <c r="AM3329" s="123"/>
      <c r="AN3329" s="123"/>
      <c r="AO3329" s="123"/>
      <c r="AP3329" s="167"/>
    </row>
    <row r="3330" spans="16:42">
      <c r="P3330" s="123"/>
      <c r="Q3330" s="124"/>
      <c r="R3330" s="123"/>
      <c r="S3330" s="123"/>
      <c r="T3330" s="123"/>
      <c r="U3330" s="123"/>
      <c r="V3330" s="123"/>
      <c r="W3330" s="123"/>
      <c r="X3330" s="123"/>
      <c r="Y3330" s="125"/>
      <c r="Z3330" s="125"/>
      <c r="AA3330" s="123"/>
      <c r="AB3330" s="123"/>
      <c r="AC3330" s="123"/>
      <c r="AD3330" s="123"/>
      <c r="AE3330" s="123"/>
      <c r="AF3330" s="123"/>
      <c r="AG3330" s="123"/>
      <c r="AH3330" s="123"/>
      <c r="AI3330" s="123"/>
      <c r="AJ3330" s="123"/>
      <c r="AK3330" s="123"/>
      <c r="AL3330" s="123"/>
      <c r="AM3330" s="123"/>
      <c r="AN3330" s="123"/>
      <c r="AO3330" s="123"/>
      <c r="AP3330" s="167"/>
    </row>
    <row r="3331" spans="16:42">
      <c r="P3331" s="123"/>
      <c r="Q3331" s="124"/>
      <c r="R3331" s="123"/>
      <c r="S3331" s="123"/>
      <c r="T3331" s="123"/>
      <c r="U3331" s="123"/>
      <c r="V3331" s="123"/>
      <c r="W3331" s="123"/>
      <c r="X3331" s="123"/>
      <c r="Y3331" s="125"/>
      <c r="Z3331" s="125"/>
      <c r="AA3331" s="123"/>
      <c r="AB3331" s="123"/>
      <c r="AC3331" s="123"/>
      <c r="AD3331" s="123"/>
      <c r="AE3331" s="123"/>
      <c r="AF3331" s="123"/>
      <c r="AG3331" s="123"/>
      <c r="AH3331" s="123"/>
      <c r="AI3331" s="123"/>
      <c r="AJ3331" s="123"/>
      <c r="AK3331" s="123"/>
      <c r="AL3331" s="123"/>
      <c r="AM3331" s="123"/>
      <c r="AN3331" s="123"/>
      <c r="AO3331" s="123"/>
      <c r="AP3331" s="167"/>
    </row>
    <row r="3332" spans="16:42">
      <c r="P3332" s="123"/>
      <c r="Q3332" s="124"/>
      <c r="R3332" s="123"/>
      <c r="S3332" s="123"/>
      <c r="T3332" s="123"/>
      <c r="U3332" s="123"/>
      <c r="V3332" s="123"/>
      <c r="W3332" s="123"/>
      <c r="X3332" s="123"/>
      <c r="Y3332" s="125"/>
      <c r="Z3332" s="125"/>
      <c r="AA3332" s="123"/>
      <c r="AB3332" s="123"/>
      <c r="AC3332" s="123"/>
      <c r="AD3332" s="123"/>
      <c r="AE3332" s="123"/>
      <c r="AF3332" s="123"/>
      <c r="AG3332" s="123"/>
      <c r="AH3332" s="123"/>
      <c r="AI3332" s="123"/>
      <c r="AJ3332" s="123"/>
      <c r="AK3332" s="123"/>
      <c r="AL3332" s="123"/>
      <c r="AM3332" s="123"/>
      <c r="AN3332" s="123"/>
      <c r="AO3332" s="123"/>
      <c r="AP3332" s="167"/>
    </row>
    <row r="3333" spans="16:42">
      <c r="P3333" s="123"/>
      <c r="Q3333" s="124"/>
      <c r="R3333" s="123"/>
      <c r="S3333" s="123"/>
      <c r="T3333" s="123"/>
      <c r="U3333" s="123"/>
      <c r="V3333" s="123"/>
      <c r="W3333" s="123"/>
      <c r="X3333" s="123"/>
      <c r="Y3333" s="125"/>
      <c r="Z3333" s="125"/>
      <c r="AA3333" s="123"/>
      <c r="AB3333" s="123"/>
      <c r="AC3333" s="123"/>
      <c r="AD3333" s="123"/>
      <c r="AE3333" s="123"/>
      <c r="AF3333" s="123"/>
      <c r="AG3333" s="123"/>
      <c r="AH3333" s="123"/>
      <c r="AI3333" s="123"/>
      <c r="AJ3333" s="123"/>
      <c r="AK3333" s="123"/>
      <c r="AL3333" s="123"/>
      <c r="AM3333" s="123"/>
      <c r="AN3333" s="123"/>
      <c r="AO3333" s="123"/>
      <c r="AP3333" s="167"/>
    </row>
    <row r="3334" spans="16:42">
      <c r="P3334" s="123"/>
      <c r="Q3334" s="124"/>
      <c r="R3334" s="123"/>
      <c r="S3334" s="123"/>
      <c r="T3334" s="123"/>
      <c r="U3334" s="123"/>
      <c r="V3334" s="123"/>
      <c r="W3334" s="123"/>
      <c r="X3334" s="123"/>
      <c r="Y3334" s="125"/>
      <c r="Z3334" s="125"/>
      <c r="AA3334" s="123"/>
      <c r="AB3334" s="123"/>
      <c r="AC3334" s="123"/>
      <c r="AD3334" s="123"/>
      <c r="AE3334" s="123"/>
      <c r="AF3334" s="123"/>
      <c r="AG3334" s="123"/>
      <c r="AH3334" s="123"/>
      <c r="AI3334" s="123"/>
      <c r="AJ3334" s="123"/>
      <c r="AK3334" s="123"/>
      <c r="AL3334" s="123"/>
      <c r="AM3334" s="123"/>
      <c r="AN3334" s="123"/>
      <c r="AO3334" s="123"/>
      <c r="AP3334" s="167"/>
    </row>
    <row r="3335" spans="16:42">
      <c r="P3335" s="123"/>
      <c r="Q3335" s="124"/>
      <c r="R3335" s="123"/>
      <c r="S3335" s="123"/>
      <c r="T3335" s="123"/>
      <c r="U3335" s="123"/>
      <c r="V3335" s="123"/>
      <c r="W3335" s="123"/>
      <c r="X3335" s="123"/>
      <c r="Y3335" s="125"/>
      <c r="Z3335" s="125"/>
      <c r="AA3335" s="123"/>
      <c r="AB3335" s="123"/>
      <c r="AC3335" s="123"/>
      <c r="AD3335" s="123"/>
      <c r="AE3335" s="123"/>
      <c r="AF3335" s="123"/>
      <c r="AG3335" s="123"/>
      <c r="AH3335" s="123"/>
      <c r="AI3335" s="123"/>
      <c r="AJ3335" s="123"/>
      <c r="AK3335" s="123"/>
      <c r="AL3335" s="123"/>
      <c r="AM3335" s="123"/>
      <c r="AN3335" s="123"/>
      <c r="AO3335" s="123"/>
      <c r="AP3335" s="167"/>
    </row>
    <row r="3336" spans="16:42">
      <c r="P3336" s="123"/>
      <c r="Q3336" s="124"/>
      <c r="R3336" s="123"/>
      <c r="S3336" s="123"/>
      <c r="T3336" s="123"/>
      <c r="U3336" s="123"/>
      <c r="V3336" s="123"/>
      <c r="W3336" s="123"/>
      <c r="X3336" s="123"/>
      <c r="Y3336" s="125"/>
      <c r="Z3336" s="125"/>
      <c r="AA3336" s="123"/>
      <c r="AB3336" s="123"/>
      <c r="AC3336" s="123"/>
      <c r="AD3336" s="123"/>
      <c r="AE3336" s="123"/>
      <c r="AF3336" s="123"/>
      <c r="AG3336" s="123"/>
      <c r="AH3336" s="123"/>
      <c r="AI3336" s="123"/>
      <c r="AJ3336" s="123"/>
      <c r="AK3336" s="123"/>
      <c r="AL3336" s="123"/>
      <c r="AM3336" s="123"/>
      <c r="AN3336" s="123"/>
      <c r="AO3336" s="123"/>
      <c r="AP3336" s="167"/>
    </row>
    <row r="3337" spans="16:42">
      <c r="P3337" s="123"/>
      <c r="Q3337" s="124"/>
      <c r="R3337" s="123"/>
      <c r="S3337" s="123"/>
      <c r="T3337" s="123"/>
      <c r="U3337" s="123"/>
      <c r="V3337" s="123"/>
      <c r="W3337" s="123"/>
      <c r="X3337" s="123"/>
      <c r="Y3337" s="125"/>
      <c r="Z3337" s="125"/>
      <c r="AA3337" s="123"/>
      <c r="AB3337" s="123"/>
      <c r="AC3337" s="123"/>
      <c r="AD3337" s="123"/>
      <c r="AE3337" s="123"/>
      <c r="AF3337" s="123"/>
      <c r="AG3337" s="123"/>
      <c r="AH3337" s="123"/>
      <c r="AI3337" s="123"/>
      <c r="AJ3337" s="123"/>
      <c r="AK3337" s="123"/>
      <c r="AL3337" s="123"/>
      <c r="AM3337" s="123"/>
      <c r="AN3337" s="123"/>
      <c r="AO3337" s="123"/>
      <c r="AP3337" s="167"/>
    </row>
    <row r="3338" spans="16:42">
      <c r="P3338" s="123"/>
      <c r="Q3338" s="124"/>
      <c r="R3338" s="123"/>
      <c r="S3338" s="123"/>
      <c r="T3338" s="123"/>
      <c r="U3338" s="123"/>
      <c r="V3338" s="123"/>
      <c r="W3338" s="123"/>
      <c r="X3338" s="123"/>
      <c r="Y3338" s="125"/>
      <c r="Z3338" s="125"/>
      <c r="AA3338" s="123"/>
      <c r="AB3338" s="123"/>
      <c r="AC3338" s="123"/>
      <c r="AD3338" s="123"/>
      <c r="AE3338" s="123"/>
      <c r="AF3338" s="123"/>
      <c r="AG3338" s="123"/>
      <c r="AH3338" s="123"/>
      <c r="AI3338" s="123"/>
      <c r="AJ3338" s="123"/>
      <c r="AK3338" s="123"/>
      <c r="AL3338" s="123"/>
      <c r="AM3338" s="123"/>
      <c r="AN3338" s="123"/>
      <c r="AO3338" s="123"/>
      <c r="AP3338" s="167"/>
    </row>
    <row r="3339" spans="16:42">
      <c r="P3339" s="123"/>
      <c r="Q3339" s="124"/>
      <c r="R3339" s="123"/>
      <c r="S3339" s="123"/>
      <c r="T3339" s="123"/>
      <c r="U3339" s="123"/>
      <c r="V3339" s="123"/>
      <c r="W3339" s="123"/>
      <c r="X3339" s="123"/>
      <c r="Y3339" s="125"/>
      <c r="Z3339" s="125"/>
      <c r="AA3339" s="123"/>
      <c r="AB3339" s="123"/>
      <c r="AC3339" s="123"/>
      <c r="AD3339" s="123"/>
      <c r="AE3339" s="123"/>
      <c r="AF3339" s="123"/>
      <c r="AG3339" s="123"/>
      <c r="AH3339" s="123"/>
      <c r="AI3339" s="123"/>
      <c r="AJ3339" s="123"/>
      <c r="AK3339" s="123"/>
      <c r="AL3339" s="123"/>
      <c r="AM3339" s="123"/>
      <c r="AN3339" s="123"/>
      <c r="AO3339" s="123"/>
      <c r="AP3339" s="167"/>
    </row>
    <row r="3340" spans="16:42">
      <c r="P3340" s="123"/>
      <c r="Q3340" s="124"/>
      <c r="R3340" s="123"/>
      <c r="S3340" s="123"/>
      <c r="T3340" s="123"/>
      <c r="U3340" s="123"/>
      <c r="V3340" s="123"/>
      <c r="W3340" s="123"/>
      <c r="X3340" s="123"/>
      <c r="Y3340" s="125"/>
      <c r="Z3340" s="125"/>
      <c r="AA3340" s="123"/>
      <c r="AB3340" s="123"/>
      <c r="AC3340" s="123"/>
      <c r="AD3340" s="123"/>
      <c r="AE3340" s="123"/>
      <c r="AF3340" s="123"/>
      <c r="AG3340" s="123"/>
      <c r="AH3340" s="123"/>
      <c r="AI3340" s="123"/>
      <c r="AJ3340" s="123"/>
      <c r="AK3340" s="123"/>
      <c r="AL3340" s="123"/>
      <c r="AM3340" s="123"/>
      <c r="AN3340" s="123"/>
      <c r="AO3340" s="123"/>
      <c r="AP3340" s="167"/>
    </row>
    <row r="3341" spans="16:42">
      <c r="P3341" s="123"/>
      <c r="Q3341" s="124"/>
      <c r="R3341" s="123"/>
      <c r="S3341" s="123"/>
      <c r="T3341" s="123"/>
      <c r="U3341" s="123"/>
      <c r="V3341" s="123"/>
      <c r="W3341" s="123"/>
      <c r="X3341" s="123"/>
      <c r="Y3341" s="125"/>
      <c r="Z3341" s="125"/>
      <c r="AA3341" s="123"/>
      <c r="AB3341" s="123"/>
      <c r="AC3341" s="123"/>
      <c r="AD3341" s="123"/>
      <c r="AE3341" s="123"/>
      <c r="AF3341" s="123"/>
      <c r="AG3341" s="123"/>
      <c r="AH3341" s="123"/>
      <c r="AI3341" s="123"/>
      <c r="AJ3341" s="123"/>
      <c r="AK3341" s="123"/>
      <c r="AL3341" s="123"/>
      <c r="AM3341" s="123"/>
      <c r="AN3341" s="123"/>
      <c r="AO3341" s="123"/>
      <c r="AP3341" s="167"/>
    </row>
    <row r="3342" spans="16:42">
      <c r="P3342" s="123"/>
      <c r="Q3342" s="124"/>
      <c r="R3342" s="123"/>
      <c r="S3342" s="123"/>
      <c r="T3342" s="123"/>
      <c r="U3342" s="123"/>
      <c r="V3342" s="123"/>
      <c r="W3342" s="123"/>
      <c r="X3342" s="123"/>
      <c r="Y3342" s="125"/>
      <c r="Z3342" s="125"/>
      <c r="AA3342" s="123"/>
      <c r="AB3342" s="123"/>
      <c r="AC3342" s="123"/>
      <c r="AD3342" s="123"/>
      <c r="AE3342" s="123"/>
      <c r="AF3342" s="123"/>
      <c r="AG3342" s="123"/>
      <c r="AH3342" s="123"/>
      <c r="AI3342" s="123"/>
      <c r="AJ3342" s="123"/>
      <c r="AK3342" s="123"/>
      <c r="AL3342" s="123"/>
      <c r="AM3342" s="123"/>
      <c r="AN3342" s="123"/>
      <c r="AO3342" s="123"/>
      <c r="AP3342" s="167"/>
    </row>
    <row r="3343" spans="16:42">
      <c r="P3343" s="123"/>
      <c r="Q3343" s="124"/>
      <c r="R3343" s="123"/>
      <c r="S3343" s="123"/>
      <c r="T3343" s="123"/>
      <c r="U3343" s="123"/>
      <c r="V3343" s="123"/>
      <c r="W3343" s="123"/>
      <c r="X3343" s="123"/>
      <c r="Y3343" s="125"/>
      <c r="Z3343" s="125"/>
      <c r="AA3343" s="123"/>
      <c r="AB3343" s="123"/>
      <c r="AC3343" s="123"/>
      <c r="AD3343" s="123"/>
      <c r="AE3343" s="123"/>
      <c r="AF3343" s="123"/>
      <c r="AG3343" s="123"/>
      <c r="AH3343" s="123"/>
      <c r="AI3343" s="123"/>
      <c r="AJ3343" s="123"/>
      <c r="AK3343" s="123"/>
      <c r="AL3343" s="123"/>
      <c r="AM3343" s="123"/>
      <c r="AN3343" s="123"/>
      <c r="AO3343" s="123"/>
      <c r="AP3343" s="167"/>
    </row>
    <row r="3344" spans="16:42">
      <c r="P3344" s="123"/>
      <c r="Q3344" s="124"/>
      <c r="R3344" s="123"/>
      <c r="S3344" s="123"/>
      <c r="T3344" s="123"/>
      <c r="U3344" s="123"/>
      <c r="V3344" s="123"/>
      <c r="W3344" s="123"/>
      <c r="X3344" s="123"/>
      <c r="Y3344" s="125"/>
      <c r="Z3344" s="125"/>
      <c r="AA3344" s="123"/>
      <c r="AB3344" s="123"/>
      <c r="AC3344" s="123"/>
      <c r="AD3344" s="123"/>
      <c r="AE3344" s="123"/>
      <c r="AF3344" s="123"/>
      <c r="AG3344" s="123"/>
      <c r="AH3344" s="123"/>
      <c r="AI3344" s="123"/>
      <c r="AJ3344" s="123"/>
      <c r="AK3344" s="123"/>
      <c r="AL3344" s="123"/>
      <c r="AM3344" s="123"/>
      <c r="AN3344" s="123"/>
      <c r="AO3344" s="123"/>
      <c r="AP3344" s="167"/>
    </row>
    <row r="3345" spans="16:42">
      <c r="P3345" s="123"/>
      <c r="Q3345" s="124"/>
      <c r="R3345" s="123"/>
      <c r="S3345" s="123"/>
      <c r="T3345" s="123"/>
      <c r="U3345" s="123"/>
      <c r="V3345" s="123"/>
      <c r="W3345" s="123"/>
      <c r="X3345" s="123"/>
      <c r="Y3345" s="125"/>
      <c r="Z3345" s="125"/>
      <c r="AA3345" s="123"/>
      <c r="AB3345" s="123"/>
      <c r="AC3345" s="123"/>
      <c r="AD3345" s="123"/>
      <c r="AE3345" s="123"/>
      <c r="AF3345" s="123"/>
      <c r="AG3345" s="123"/>
      <c r="AH3345" s="123"/>
      <c r="AI3345" s="123"/>
      <c r="AJ3345" s="123"/>
      <c r="AK3345" s="123"/>
      <c r="AL3345" s="123"/>
      <c r="AM3345" s="123"/>
      <c r="AN3345" s="123"/>
      <c r="AO3345" s="123"/>
      <c r="AP3345" s="167"/>
    </row>
    <row r="3346" spans="16:42">
      <c r="P3346" s="123"/>
      <c r="Q3346" s="124"/>
      <c r="R3346" s="123"/>
      <c r="S3346" s="123"/>
      <c r="T3346" s="123"/>
      <c r="U3346" s="123"/>
      <c r="V3346" s="123"/>
      <c r="W3346" s="123"/>
      <c r="X3346" s="123"/>
      <c r="Y3346" s="125"/>
      <c r="Z3346" s="125"/>
      <c r="AA3346" s="123"/>
      <c r="AB3346" s="123"/>
      <c r="AC3346" s="123"/>
      <c r="AD3346" s="123"/>
      <c r="AE3346" s="123"/>
      <c r="AF3346" s="123"/>
      <c r="AG3346" s="123"/>
      <c r="AH3346" s="123"/>
      <c r="AI3346" s="123"/>
      <c r="AJ3346" s="123"/>
      <c r="AK3346" s="123"/>
      <c r="AL3346" s="123"/>
      <c r="AM3346" s="123"/>
      <c r="AN3346" s="123"/>
      <c r="AO3346" s="123"/>
      <c r="AP3346" s="167"/>
    </row>
    <row r="3347" spans="16:42">
      <c r="P3347" s="123"/>
      <c r="Q3347" s="124"/>
      <c r="R3347" s="123"/>
      <c r="S3347" s="123"/>
      <c r="T3347" s="123"/>
      <c r="U3347" s="123"/>
      <c r="V3347" s="123"/>
      <c r="W3347" s="123"/>
      <c r="X3347" s="123"/>
      <c r="Y3347" s="125"/>
      <c r="Z3347" s="125"/>
      <c r="AA3347" s="123"/>
      <c r="AB3347" s="123"/>
      <c r="AC3347" s="123"/>
      <c r="AD3347" s="123"/>
      <c r="AE3347" s="123"/>
      <c r="AF3347" s="123"/>
      <c r="AG3347" s="123"/>
      <c r="AH3347" s="123"/>
      <c r="AI3347" s="123"/>
      <c r="AJ3347" s="123"/>
      <c r="AK3347" s="123"/>
      <c r="AL3347" s="123"/>
      <c r="AM3347" s="123"/>
      <c r="AN3347" s="123"/>
      <c r="AO3347" s="123"/>
      <c r="AP3347" s="167"/>
    </row>
    <row r="3348" spans="16:42">
      <c r="P3348" s="123"/>
      <c r="Q3348" s="124"/>
      <c r="R3348" s="123"/>
      <c r="S3348" s="123"/>
      <c r="T3348" s="123"/>
      <c r="U3348" s="123"/>
      <c r="V3348" s="123"/>
      <c r="W3348" s="123"/>
      <c r="X3348" s="123"/>
      <c r="Y3348" s="125"/>
      <c r="Z3348" s="125"/>
      <c r="AA3348" s="123"/>
      <c r="AB3348" s="123"/>
      <c r="AC3348" s="123"/>
      <c r="AD3348" s="123"/>
      <c r="AE3348" s="123"/>
      <c r="AF3348" s="123"/>
      <c r="AG3348" s="123"/>
      <c r="AH3348" s="123"/>
      <c r="AI3348" s="123"/>
      <c r="AJ3348" s="123"/>
      <c r="AK3348" s="123"/>
      <c r="AL3348" s="123"/>
      <c r="AM3348" s="123"/>
      <c r="AN3348" s="123"/>
      <c r="AO3348" s="123"/>
      <c r="AP3348" s="167"/>
    </row>
    <row r="3349" spans="16:42">
      <c r="P3349" s="123"/>
      <c r="Q3349" s="124"/>
      <c r="R3349" s="123"/>
      <c r="S3349" s="123"/>
      <c r="T3349" s="123"/>
      <c r="U3349" s="123"/>
      <c r="V3349" s="123"/>
      <c r="W3349" s="123"/>
      <c r="X3349" s="123"/>
      <c r="Y3349" s="125"/>
      <c r="Z3349" s="125"/>
      <c r="AA3349" s="123"/>
      <c r="AB3349" s="123"/>
      <c r="AC3349" s="123"/>
      <c r="AD3349" s="123"/>
      <c r="AE3349" s="123"/>
      <c r="AF3349" s="123"/>
      <c r="AG3349" s="123"/>
      <c r="AH3349" s="123"/>
      <c r="AI3349" s="123"/>
      <c r="AJ3349" s="123"/>
      <c r="AK3349" s="123"/>
      <c r="AL3349" s="123"/>
      <c r="AM3349" s="123"/>
      <c r="AN3349" s="123"/>
      <c r="AO3349" s="123"/>
      <c r="AP3349" s="167"/>
    </row>
    <row r="3350" spans="16:42">
      <c r="P3350" s="123"/>
      <c r="Q3350" s="124"/>
      <c r="R3350" s="123"/>
      <c r="S3350" s="123"/>
      <c r="T3350" s="123"/>
      <c r="U3350" s="123"/>
      <c r="V3350" s="123"/>
      <c r="W3350" s="123"/>
      <c r="X3350" s="123"/>
      <c r="Y3350" s="125"/>
      <c r="Z3350" s="125"/>
      <c r="AA3350" s="123"/>
      <c r="AB3350" s="123"/>
      <c r="AC3350" s="123"/>
      <c r="AD3350" s="123"/>
      <c r="AE3350" s="123"/>
      <c r="AF3350" s="123"/>
      <c r="AG3350" s="123"/>
      <c r="AH3350" s="123"/>
      <c r="AI3350" s="123"/>
      <c r="AJ3350" s="123"/>
      <c r="AK3350" s="123"/>
      <c r="AL3350" s="123"/>
      <c r="AM3350" s="123"/>
      <c r="AN3350" s="123"/>
      <c r="AO3350" s="123"/>
      <c r="AP3350" s="167"/>
    </row>
    <row r="3351" spans="16:42">
      <c r="P3351" s="123"/>
      <c r="Q3351" s="124"/>
      <c r="R3351" s="123"/>
      <c r="S3351" s="123"/>
      <c r="T3351" s="123"/>
      <c r="U3351" s="123"/>
      <c r="V3351" s="123"/>
      <c r="W3351" s="123"/>
      <c r="X3351" s="123"/>
      <c r="Y3351" s="125"/>
      <c r="Z3351" s="125"/>
      <c r="AA3351" s="123"/>
      <c r="AB3351" s="123"/>
      <c r="AC3351" s="123"/>
      <c r="AD3351" s="123"/>
      <c r="AE3351" s="123"/>
      <c r="AF3351" s="123"/>
      <c r="AG3351" s="123"/>
      <c r="AH3351" s="123"/>
      <c r="AI3351" s="123"/>
      <c r="AJ3351" s="123"/>
      <c r="AK3351" s="123"/>
      <c r="AL3351" s="123"/>
      <c r="AM3351" s="123"/>
      <c r="AN3351" s="123"/>
      <c r="AO3351" s="123"/>
      <c r="AP3351" s="167"/>
    </row>
    <row r="3352" spans="16:42">
      <c r="P3352" s="123"/>
      <c r="Q3352" s="124"/>
      <c r="R3352" s="123"/>
      <c r="S3352" s="123"/>
      <c r="T3352" s="123"/>
      <c r="U3352" s="123"/>
      <c r="V3352" s="123"/>
      <c r="W3352" s="123"/>
      <c r="X3352" s="123"/>
      <c r="Y3352" s="125"/>
      <c r="Z3352" s="125"/>
      <c r="AA3352" s="123"/>
      <c r="AB3352" s="123"/>
      <c r="AC3352" s="123"/>
      <c r="AD3352" s="123"/>
      <c r="AE3352" s="123"/>
      <c r="AF3352" s="123"/>
      <c r="AG3352" s="123"/>
      <c r="AH3352" s="123"/>
      <c r="AI3352" s="123"/>
      <c r="AJ3352" s="123"/>
      <c r="AK3352" s="123"/>
      <c r="AL3352" s="123"/>
      <c r="AM3352" s="123"/>
      <c r="AN3352" s="123"/>
      <c r="AO3352" s="123"/>
      <c r="AP3352" s="167"/>
    </row>
    <row r="3353" spans="16:42">
      <c r="P3353" s="123"/>
      <c r="Q3353" s="124"/>
      <c r="R3353" s="123"/>
      <c r="S3353" s="123"/>
      <c r="T3353" s="123"/>
      <c r="U3353" s="123"/>
      <c r="V3353" s="123"/>
      <c r="W3353" s="123"/>
      <c r="X3353" s="123"/>
      <c r="Y3353" s="125"/>
      <c r="Z3353" s="125"/>
      <c r="AA3353" s="123"/>
      <c r="AB3353" s="123"/>
      <c r="AC3353" s="123"/>
      <c r="AD3353" s="123"/>
      <c r="AE3353" s="123"/>
      <c r="AF3353" s="123"/>
      <c r="AG3353" s="123"/>
      <c r="AH3353" s="123"/>
      <c r="AI3353" s="123"/>
      <c r="AJ3353" s="123"/>
      <c r="AK3353" s="123"/>
      <c r="AL3353" s="123"/>
      <c r="AM3353" s="123"/>
      <c r="AN3353" s="123"/>
      <c r="AO3353" s="123"/>
      <c r="AP3353" s="167"/>
    </row>
    <row r="3354" spans="16:42">
      <c r="P3354" s="123"/>
      <c r="Q3354" s="124"/>
      <c r="R3354" s="123"/>
      <c r="S3354" s="123"/>
      <c r="T3354" s="123"/>
      <c r="U3354" s="123"/>
      <c r="V3354" s="123"/>
      <c r="W3354" s="123"/>
      <c r="X3354" s="123"/>
      <c r="Y3354" s="125"/>
      <c r="Z3354" s="125"/>
      <c r="AA3354" s="123"/>
      <c r="AB3354" s="123"/>
      <c r="AC3354" s="123"/>
      <c r="AD3354" s="123"/>
      <c r="AE3354" s="123"/>
      <c r="AF3354" s="123"/>
      <c r="AG3354" s="123"/>
      <c r="AH3354" s="123"/>
      <c r="AI3354" s="123"/>
      <c r="AJ3354" s="123"/>
      <c r="AK3354" s="123"/>
      <c r="AL3354" s="123"/>
      <c r="AM3354" s="123"/>
      <c r="AN3354" s="123"/>
      <c r="AO3354" s="123"/>
      <c r="AP3354" s="167"/>
    </row>
    <row r="3355" spans="16:42">
      <c r="P3355" s="123"/>
      <c r="Q3355" s="124"/>
      <c r="R3355" s="123"/>
      <c r="S3355" s="123"/>
      <c r="T3355" s="123"/>
      <c r="U3355" s="123"/>
      <c r="V3355" s="123"/>
      <c r="W3355" s="123"/>
      <c r="X3355" s="123"/>
      <c r="Y3355" s="125"/>
      <c r="Z3355" s="125"/>
      <c r="AA3355" s="123"/>
      <c r="AB3355" s="123"/>
      <c r="AC3355" s="123"/>
      <c r="AD3355" s="123"/>
      <c r="AE3355" s="123"/>
      <c r="AF3355" s="123"/>
      <c r="AG3355" s="123"/>
      <c r="AH3355" s="123"/>
      <c r="AI3355" s="123"/>
      <c r="AJ3355" s="123"/>
      <c r="AK3355" s="123"/>
      <c r="AL3355" s="123"/>
      <c r="AM3355" s="123"/>
      <c r="AN3355" s="123"/>
      <c r="AO3355" s="123"/>
      <c r="AP3355" s="167"/>
    </row>
    <row r="3356" spans="16:42">
      <c r="P3356" s="123"/>
      <c r="Q3356" s="124"/>
      <c r="R3356" s="123"/>
      <c r="S3356" s="123"/>
      <c r="T3356" s="123"/>
      <c r="U3356" s="123"/>
      <c r="V3356" s="123"/>
      <c r="W3356" s="123"/>
      <c r="X3356" s="123"/>
      <c r="Y3356" s="125"/>
      <c r="Z3356" s="125"/>
      <c r="AA3356" s="123"/>
      <c r="AB3356" s="123"/>
      <c r="AC3356" s="123"/>
      <c r="AD3356" s="123"/>
      <c r="AE3356" s="123"/>
      <c r="AF3356" s="123"/>
      <c r="AG3356" s="123"/>
      <c r="AH3356" s="123"/>
      <c r="AI3356" s="123"/>
      <c r="AJ3356" s="123"/>
      <c r="AK3356" s="123"/>
      <c r="AL3356" s="123"/>
      <c r="AM3356" s="123"/>
      <c r="AN3356" s="123"/>
      <c r="AO3356" s="123"/>
      <c r="AP3356" s="167"/>
    </row>
    <row r="3357" spans="16:42">
      <c r="P3357" s="123"/>
      <c r="Q3357" s="124"/>
      <c r="R3357" s="123"/>
      <c r="S3357" s="123"/>
      <c r="T3357" s="123"/>
      <c r="U3357" s="123"/>
      <c r="V3357" s="123"/>
      <c r="W3357" s="123"/>
      <c r="X3357" s="123"/>
      <c r="Y3357" s="125"/>
      <c r="Z3357" s="125"/>
      <c r="AA3357" s="123"/>
      <c r="AB3357" s="123"/>
      <c r="AC3357" s="123"/>
      <c r="AD3357" s="123"/>
      <c r="AE3357" s="123"/>
      <c r="AF3357" s="123"/>
      <c r="AG3357" s="123"/>
      <c r="AH3357" s="123"/>
      <c r="AI3357" s="123"/>
      <c r="AJ3357" s="123"/>
      <c r="AK3357" s="123"/>
      <c r="AL3357" s="123"/>
      <c r="AM3357" s="123"/>
      <c r="AN3357" s="123"/>
      <c r="AO3357" s="123"/>
      <c r="AP3357" s="167"/>
    </row>
    <row r="3358" spans="16:42">
      <c r="P3358" s="123"/>
      <c r="Q3358" s="124"/>
      <c r="R3358" s="123"/>
      <c r="S3358" s="123"/>
      <c r="T3358" s="123"/>
      <c r="U3358" s="123"/>
      <c r="V3358" s="123"/>
      <c r="W3358" s="123"/>
      <c r="X3358" s="123"/>
      <c r="Y3358" s="125"/>
      <c r="Z3358" s="125"/>
      <c r="AA3358" s="123"/>
      <c r="AB3358" s="123"/>
      <c r="AC3358" s="123"/>
      <c r="AD3358" s="123"/>
      <c r="AE3358" s="123"/>
      <c r="AF3358" s="123"/>
      <c r="AG3358" s="123"/>
      <c r="AH3358" s="123"/>
      <c r="AI3358" s="123"/>
      <c r="AJ3358" s="123"/>
      <c r="AK3358" s="123"/>
      <c r="AL3358" s="123"/>
      <c r="AM3358" s="123"/>
      <c r="AN3358" s="123"/>
      <c r="AO3358" s="123"/>
      <c r="AP3358" s="167"/>
    </row>
    <row r="3359" spans="16:42">
      <c r="P3359" s="123"/>
      <c r="Q3359" s="124"/>
      <c r="R3359" s="123"/>
      <c r="S3359" s="123"/>
      <c r="T3359" s="123"/>
      <c r="U3359" s="123"/>
      <c r="V3359" s="123"/>
      <c r="W3359" s="123"/>
      <c r="X3359" s="123"/>
      <c r="Y3359" s="125"/>
      <c r="Z3359" s="125"/>
      <c r="AA3359" s="123"/>
      <c r="AB3359" s="123"/>
      <c r="AC3359" s="123"/>
      <c r="AD3359" s="123"/>
      <c r="AE3359" s="123"/>
      <c r="AF3359" s="123"/>
      <c r="AG3359" s="123"/>
      <c r="AH3359" s="123"/>
      <c r="AI3359" s="123"/>
      <c r="AJ3359" s="123"/>
      <c r="AK3359" s="123"/>
      <c r="AL3359" s="123"/>
      <c r="AM3359" s="123"/>
      <c r="AN3359" s="123"/>
      <c r="AO3359" s="123"/>
      <c r="AP3359" s="167"/>
    </row>
    <row r="3360" spans="16:42">
      <c r="P3360" s="123"/>
      <c r="Q3360" s="124"/>
      <c r="R3360" s="123"/>
      <c r="S3360" s="123"/>
      <c r="T3360" s="123"/>
      <c r="U3360" s="123"/>
      <c r="V3360" s="123"/>
      <c r="W3360" s="123"/>
      <c r="X3360" s="123"/>
      <c r="Y3360" s="125"/>
      <c r="Z3360" s="125"/>
      <c r="AA3360" s="123"/>
      <c r="AB3360" s="123"/>
      <c r="AC3360" s="123"/>
      <c r="AD3360" s="123"/>
      <c r="AE3360" s="123"/>
      <c r="AF3360" s="123"/>
      <c r="AG3360" s="123"/>
      <c r="AH3360" s="123"/>
      <c r="AI3360" s="123"/>
      <c r="AJ3360" s="123"/>
      <c r="AK3360" s="123"/>
      <c r="AL3360" s="123"/>
      <c r="AM3360" s="123"/>
      <c r="AN3360" s="123"/>
      <c r="AO3360" s="123"/>
      <c r="AP3360" s="167"/>
    </row>
    <row r="3361" spans="16:42">
      <c r="P3361" s="123"/>
      <c r="Q3361" s="124"/>
      <c r="R3361" s="123"/>
      <c r="S3361" s="123"/>
      <c r="T3361" s="123"/>
      <c r="U3361" s="123"/>
      <c r="V3361" s="123"/>
      <c r="W3361" s="123"/>
      <c r="X3361" s="123"/>
      <c r="Y3361" s="125"/>
      <c r="Z3361" s="125"/>
      <c r="AA3361" s="123"/>
      <c r="AB3361" s="123"/>
      <c r="AC3361" s="123"/>
      <c r="AD3361" s="123"/>
      <c r="AE3361" s="123"/>
      <c r="AF3361" s="123"/>
      <c r="AG3361" s="123"/>
      <c r="AH3361" s="123"/>
      <c r="AI3361" s="123"/>
      <c r="AJ3361" s="123"/>
      <c r="AK3361" s="123"/>
      <c r="AL3361" s="123"/>
      <c r="AM3361" s="123"/>
      <c r="AN3361" s="123"/>
      <c r="AO3361" s="123"/>
      <c r="AP3361" s="167"/>
    </row>
    <row r="3362" spans="16:42">
      <c r="P3362" s="123"/>
      <c r="Q3362" s="124"/>
      <c r="R3362" s="123"/>
      <c r="S3362" s="123"/>
      <c r="T3362" s="123"/>
      <c r="U3362" s="123"/>
      <c r="V3362" s="123"/>
      <c r="W3362" s="123"/>
      <c r="X3362" s="123"/>
      <c r="Y3362" s="125"/>
      <c r="Z3362" s="125"/>
      <c r="AA3362" s="123"/>
      <c r="AB3362" s="123"/>
      <c r="AC3362" s="123"/>
      <c r="AD3362" s="123"/>
      <c r="AE3362" s="123"/>
      <c r="AF3362" s="123"/>
      <c r="AG3362" s="123"/>
      <c r="AH3362" s="123"/>
      <c r="AI3362" s="123"/>
      <c r="AJ3362" s="123"/>
      <c r="AK3362" s="123"/>
      <c r="AL3362" s="123"/>
      <c r="AM3362" s="123"/>
      <c r="AN3362" s="123"/>
      <c r="AO3362" s="123"/>
      <c r="AP3362" s="167"/>
    </row>
    <row r="3363" spans="16:42">
      <c r="P3363" s="123"/>
      <c r="Q3363" s="124"/>
      <c r="R3363" s="123"/>
      <c r="S3363" s="123"/>
      <c r="T3363" s="123"/>
      <c r="U3363" s="123"/>
      <c r="V3363" s="123"/>
      <c r="W3363" s="123"/>
      <c r="X3363" s="123"/>
      <c r="Y3363" s="125"/>
      <c r="Z3363" s="125"/>
      <c r="AA3363" s="123"/>
      <c r="AB3363" s="123"/>
      <c r="AC3363" s="123"/>
      <c r="AD3363" s="123"/>
      <c r="AE3363" s="123"/>
      <c r="AF3363" s="123"/>
      <c r="AG3363" s="123"/>
      <c r="AH3363" s="123"/>
      <c r="AI3363" s="123"/>
      <c r="AJ3363" s="123"/>
      <c r="AK3363" s="123"/>
      <c r="AL3363" s="123"/>
      <c r="AM3363" s="123"/>
      <c r="AN3363" s="123"/>
      <c r="AO3363" s="123"/>
      <c r="AP3363" s="167"/>
    </row>
    <row r="3364" spans="16:42">
      <c r="P3364" s="123"/>
      <c r="Q3364" s="124"/>
      <c r="R3364" s="123"/>
      <c r="S3364" s="123"/>
      <c r="T3364" s="123"/>
      <c r="U3364" s="123"/>
      <c r="V3364" s="123"/>
      <c r="W3364" s="123"/>
      <c r="X3364" s="123"/>
      <c r="Y3364" s="125"/>
      <c r="Z3364" s="125"/>
      <c r="AA3364" s="123"/>
      <c r="AB3364" s="123"/>
      <c r="AC3364" s="123"/>
      <c r="AD3364" s="123"/>
      <c r="AE3364" s="123"/>
      <c r="AF3364" s="123"/>
      <c r="AG3364" s="123"/>
      <c r="AH3364" s="123"/>
      <c r="AI3364" s="123"/>
      <c r="AJ3364" s="123"/>
      <c r="AK3364" s="123"/>
      <c r="AL3364" s="123"/>
      <c r="AM3364" s="123"/>
      <c r="AN3364" s="123"/>
      <c r="AO3364" s="123"/>
      <c r="AP3364" s="167"/>
    </row>
    <row r="3365" spans="16:42">
      <c r="P3365" s="123"/>
      <c r="Q3365" s="124"/>
      <c r="R3365" s="123"/>
      <c r="S3365" s="123"/>
      <c r="T3365" s="123"/>
      <c r="U3365" s="123"/>
      <c r="V3365" s="123"/>
      <c r="W3365" s="123"/>
      <c r="X3365" s="123"/>
      <c r="Y3365" s="125"/>
      <c r="Z3365" s="125"/>
      <c r="AA3365" s="123"/>
      <c r="AB3365" s="123"/>
      <c r="AC3365" s="123"/>
      <c r="AD3365" s="123"/>
      <c r="AE3365" s="123"/>
      <c r="AF3365" s="123"/>
      <c r="AG3365" s="123"/>
      <c r="AH3365" s="123"/>
      <c r="AI3365" s="123"/>
      <c r="AJ3365" s="123"/>
      <c r="AK3365" s="123"/>
      <c r="AL3365" s="123"/>
      <c r="AM3365" s="123"/>
      <c r="AN3365" s="123"/>
      <c r="AO3365" s="123"/>
      <c r="AP3365" s="167"/>
    </row>
    <row r="3366" spans="16:42">
      <c r="P3366" s="123"/>
      <c r="Q3366" s="124"/>
      <c r="R3366" s="123"/>
      <c r="S3366" s="123"/>
      <c r="T3366" s="123"/>
      <c r="U3366" s="123"/>
      <c r="V3366" s="123"/>
      <c r="W3366" s="123"/>
      <c r="X3366" s="123"/>
      <c r="Y3366" s="125"/>
      <c r="Z3366" s="125"/>
      <c r="AA3366" s="123"/>
      <c r="AB3366" s="123"/>
      <c r="AC3366" s="123"/>
      <c r="AD3366" s="123"/>
      <c r="AE3366" s="123"/>
      <c r="AF3366" s="123"/>
      <c r="AG3366" s="123"/>
      <c r="AH3366" s="123"/>
      <c r="AI3366" s="123"/>
      <c r="AJ3366" s="123"/>
      <c r="AK3366" s="123"/>
      <c r="AL3366" s="123"/>
      <c r="AM3366" s="123"/>
      <c r="AN3366" s="123"/>
      <c r="AO3366" s="123"/>
      <c r="AP3366" s="167"/>
    </row>
    <row r="3367" spans="16:42">
      <c r="P3367" s="123"/>
      <c r="Q3367" s="124"/>
      <c r="R3367" s="123"/>
      <c r="S3367" s="123"/>
      <c r="T3367" s="123"/>
      <c r="U3367" s="123"/>
      <c r="V3367" s="123"/>
      <c r="W3367" s="123"/>
      <c r="X3367" s="123"/>
      <c r="Y3367" s="125"/>
      <c r="Z3367" s="125"/>
      <c r="AA3367" s="123"/>
      <c r="AB3367" s="123"/>
      <c r="AC3367" s="123"/>
      <c r="AD3367" s="123"/>
      <c r="AE3367" s="123"/>
      <c r="AF3367" s="123"/>
      <c r="AG3367" s="123"/>
      <c r="AH3367" s="123"/>
      <c r="AI3367" s="123"/>
      <c r="AJ3367" s="123"/>
      <c r="AK3367" s="123"/>
      <c r="AL3367" s="123"/>
      <c r="AM3367" s="123"/>
      <c r="AN3367" s="123"/>
      <c r="AO3367" s="123"/>
      <c r="AP3367" s="167"/>
    </row>
    <row r="3368" spans="16:42">
      <c r="P3368" s="123"/>
      <c r="Q3368" s="124"/>
      <c r="R3368" s="123"/>
      <c r="S3368" s="123"/>
      <c r="T3368" s="123"/>
      <c r="U3368" s="123"/>
      <c r="V3368" s="123"/>
      <c r="W3368" s="123"/>
      <c r="X3368" s="123"/>
      <c r="Y3368" s="125"/>
      <c r="Z3368" s="125"/>
      <c r="AA3368" s="123"/>
      <c r="AB3368" s="123"/>
      <c r="AC3368" s="123"/>
      <c r="AD3368" s="123"/>
      <c r="AE3368" s="123"/>
      <c r="AF3368" s="123"/>
      <c r="AG3368" s="123"/>
      <c r="AH3368" s="123"/>
      <c r="AI3368" s="123"/>
      <c r="AJ3368" s="123"/>
      <c r="AK3368" s="123"/>
      <c r="AL3368" s="123"/>
      <c r="AM3368" s="123"/>
      <c r="AN3368" s="123"/>
      <c r="AO3368" s="123"/>
      <c r="AP3368" s="167"/>
    </row>
    <row r="3369" spans="16:42">
      <c r="P3369" s="123"/>
      <c r="Q3369" s="124"/>
      <c r="R3369" s="123"/>
      <c r="S3369" s="123"/>
      <c r="T3369" s="123"/>
      <c r="U3369" s="123"/>
      <c r="V3369" s="123"/>
      <c r="W3369" s="123"/>
      <c r="X3369" s="123"/>
      <c r="Y3369" s="125"/>
      <c r="Z3369" s="125"/>
      <c r="AA3369" s="123"/>
      <c r="AB3369" s="123"/>
      <c r="AC3369" s="123"/>
      <c r="AD3369" s="123"/>
      <c r="AE3369" s="123"/>
      <c r="AF3369" s="123"/>
      <c r="AG3369" s="123"/>
      <c r="AH3369" s="123"/>
      <c r="AI3369" s="123"/>
      <c r="AJ3369" s="123"/>
      <c r="AK3369" s="123"/>
      <c r="AL3369" s="123"/>
      <c r="AM3369" s="123"/>
      <c r="AN3369" s="123"/>
      <c r="AO3369" s="123"/>
      <c r="AP3369" s="167"/>
    </row>
    <row r="3370" spans="16:42">
      <c r="P3370" s="123"/>
      <c r="Q3370" s="124"/>
      <c r="R3370" s="123"/>
      <c r="S3370" s="123"/>
      <c r="T3370" s="123"/>
      <c r="U3370" s="123"/>
      <c r="V3370" s="123"/>
      <c r="W3370" s="123"/>
      <c r="X3370" s="123"/>
      <c r="Y3370" s="125"/>
      <c r="Z3370" s="125"/>
      <c r="AA3370" s="123"/>
      <c r="AB3370" s="123"/>
      <c r="AC3370" s="123"/>
      <c r="AD3370" s="123"/>
      <c r="AE3370" s="123"/>
      <c r="AF3370" s="123"/>
      <c r="AG3370" s="123"/>
      <c r="AH3370" s="123"/>
      <c r="AI3370" s="123"/>
      <c r="AJ3370" s="123"/>
      <c r="AK3370" s="123"/>
      <c r="AL3370" s="123"/>
      <c r="AM3370" s="123"/>
      <c r="AN3370" s="123"/>
      <c r="AO3370" s="123"/>
      <c r="AP3370" s="167"/>
    </row>
    <row r="3371" spans="16:42">
      <c r="P3371" s="123"/>
      <c r="Q3371" s="124"/>
      <c r="R3371" s="123"/>
      <c r="S3371" s="123"/>
      <c r="T3371" s="123"/>
      <c r="U3371" s="123"/>
      <c r="V3371" s="123"/>
      <c r="W3371" s="123"/>
      <c r="X3371" s="123"/>
      <c r="Y3371" s="125"/>
      <c r="Z3371" s="125"/>
      <c r="AA3371" s="123"/>
      <c r="AB3371" s="123"/>
      <c r="AC3371" s="123"/>
      <c r="AD3371" s="123"/>
      <c r="AE3371" s="123"/>
      <c r="AF3371" s="123"/>
      <c r="AG3371" s="123"/>
      <c r="AH3371" s="123"/>
      <c r="AI3371" s="123"/>
      <c r="AJ3371" s="123"/>
      <c r="AK3371" s="123"/>
      <c r="AL3371" s="123"/>
      <c r="AM3371" s="123"/>
      <c r="AN3371" s="123"/>
      <c r="AO3371" s="123"/>
      <c r="AP3371" s="167"/>
    </row>
    <row r="3372" spans="16:42">
      <c r="P3372" s="123"/>
      <c r="Q3372" s="124"/>
      <c r="R3372" s="123"/>
      <c r="S3372" s="123"/>
      <c r="T3372" s="123"/>
      <c r="U3372" s="123"/>
      <c r="V3372" s="123"/>
      <c r="W3372" s="123"/>
      <c r="X3372" s="123"/>
      <c r="Y3372" s="125"/>
      <c r="Z3372" s="125"/>
      <c r="AA3372" s="123"/>
      <c r="AB3372" s="123"/>
      <c r="AC3372" s="123"/>
      <c r="AD3372" s="123"/>
      <c r="AE3372" s="123"/>
      <c r="AF3372" s="123"/>
      <c r="AG3372" s="123"/>
      <c r="AH3372" s="123"/>
      <c r="AI3372" s="123"/>
      <c r="AJ3372" s="123"/>
      <c r="AK3372" s="123"/>
      <c r="AL3372" s="123"/>
      <c r="AM3372" s="123"/>
      <c r="AN3372" s="123"/>
      <c r="AO3372" s="123"/>
      <c r="AP3372" s="167"/>
    </row>
    <row r="3373" spans="16:42">
      <c r="P3373" s="123"/>
      <c r="Q3373" s="124"/>
      <c r="R3373" s="123"/>
      <c r="S3373" s="123"/>
      <c r="T3373" s="123"/>
      <c r="U3373" s="123"/>
      <c r="V3373" s="123"/>
      <c r="W3373" s="123"/>
      <c r="X3373" s="123"/>
      <c r="Y3373" s="125"/>
      <c r="Z3373" s="125"/>
      <c r="AA3373" s="123"/>
      <c r="AB3373" s="123"/>
      <c r="AC3373" s="123"/>
      <c r="AD3373" s="123"/>
      <c r="AE3373" s="123"/>
      <c r="AF3373" s="123"/>
      <c r="AG3373" s="123"/>
      <c r="AH3373" s="123"/>
      <c r="AI3373" s="123"/>
      <c r="AJ3373" s="123"/>
      <c r="AK3373" s="123"/>
      <c r="AL3373" s="123"/>
      <c r="AM3373" s="123"/>
      <c r="AN3373" s="123"/>
      <c r="AO3373" s="123"/>
      <c r="AP3373" s="167"/>
    </row>
    <row r="3374" spans="16:42">
      <c r="P3374" s="123"/>
      <c r="Q3374" s="124"/>
      <c r="R3374" s="123"/>
      <c r="S3374" s="123"/>
      <c r="T3374" s="123"/>
      <c r="U3374" s="123"/>
      <c r="V3374" s="123"/>
      <c r="W3374" s="123"/>
      <c r="X3374" s="123"/>
      <c r="Y3374" s="125"/>
      <c r="Z3374" s="125"/>
      <c r="AA3374" s="123"/>
      <c r="AB3374" s="123"/>
      <c r="AC3374" s="123"/>
      <c r="AD3374" s="123"/>
      <c r="AE3374" s="123"/>
      <c r="AF3374" s="123"/>
      <c r="AG3374" s="123"/>
      <c r="AH3374" s="123"/>
      <c r="AI3374" s="123"/>
      <c r="AJ3374" s="123"/>
      <c r="AK3374" s="123"/>
      <c r="AL3374" s="123"/>
      <c r="AM3374" s="123"/>
      <c r="AN3374" s="123"/>
      <c r="AO3374" s="123"/>
      <c r="AP3374" s="167"/>
    </row>
    <row r="3375" spans="16:42">
      <c r="P3375" s="123"/>
      <c r="Q3375" s="124"/>
      <c r="R3375" s="123"/>
      <c r="S3375" s="123"/>
      <c r="T3375" s="123"/>
      <c r="U3375" s="123"/>
      <c r="V3375" s="123"/>
      <c r="W3375" s="123"/>
      <c r="X3375" s="123"/>
      <c r="Y3375" s="125"/>
      <c r="Z3375" s="125"/>
      <c r="AA3375" s="123"/>
      <c r="AB3375" s="123"/>
      <c r="AC3375" s="123"/>
      <c r="AD3375" s="123"/>
      <c r="AE3375" s="123"/>
      <c r="AF3375" s="123"/>
      <c r="AG3375" s="123"/>
      <c r="AH3375" s="123"/>
      <c r="AI3375" s="123"/>
      <c r="AJ3375" s="123"/>
      <c r="AK3375" s="123"/>
      <c r="AL3375" s="123"/>
      <c r="AM3375" s="123"/>
      <c r="AN3375" s="123"/>
      <c r="AO3375" s="123"/>
      <c r="AP3375" s="167"/>
    </row>
    <row r="3376" spans="16:42">
      <c r="P3376" s="123"/>
      <c r="Q3376" s="124"/>
      <c r="R3376" s="123"/>
      <c r="S3376" s="123"/>
      <c r="T3376" s="123"/>
      <c r="U3376" s="123"/>
      <c r="V3376" s="123"/>
      <c r="W3376" s="123"/>
      <c r="X3376" s="123"/>
      <c r="Y3376" s="125"/>
      <c r="Z3376" s="125"/>
      <c r="AA3376" s="123"/>
      <c r="AB3376" s="123"/>
      <c r="AC3376" s="123"/>
      <c r="AD3376" s="123"/>
      <c r="AE3376" s="123"/>
      <c r="AF3376" s="123"/>
      <c r="AG3376" s="123"/>
      <c r="AH3376" s="123"/>
      <c r="AI3376" s="123"/>
      <c r="AJ3376" s="123"/>
      <c r="AK3376" s="123"/>
      <c r="AL3376" s="123"/>
      <c r="AM3376" s="123"/>
      <c r="AN3376" s="123"/>
      <c r="AO3376" s="123"/>
      <c r="AP3376" s="167"/>
    </row>
    <row r="3377" spans="16:42">
      <c r="P3377" s="123"/>
      <c r="Q3377" s="124"/>
      <c r="R3377" s="123"/>
      <c r="S3377" s="123"/>
      <c r="T3377" s="123"/>
      <c r="U3377" s="123"/>
      <c r="V3377" s="123"/>
      <c r="W3377" s="123"/>
      <c r="X3377" s="123"/>
      <c r="Y3377" s="125"/>
      <c r="Z3377" s="125"/>
      <c r="AA3377" s="123"/>
      <c r="AB3377" s="123"/>
      <c r="AC3377" s="123"/>
      <c r="AD3377" s="123"/>
      <c r="AE3377" s="123"/>
      <c r="AF3377" s="123"/>
      <c r="AG3377" s="123"/>
      <c r="AH3377" s="123"/>
      <c r="AI3377" s="123"/>
      <c r="AJ3377" s="123"/>
      <c r="AK3377" s="123"/>
      <c r="AL3377" s="123"/>
      <c r="AM3377" s="123"/>
      <c r="AN3377" s="123"/>
      <c r="AO3377" s="123"/>
      <c r="AP3377" s="167"/>
    </row>
    <row r="3378" spans="16:42">
      <c r="P3378" s="123"/>
      <c r="Q3378" s="124"/>
      <c r="R3378" s="123"/>
      <c r="S3378" s="123"/>
      <c r="T3378" s="123"/>
      <c r="U3378" s="123"/>
      <c r="V3378" s="123"/>
      <c r="W3378" s="123"/>
      <c r="X3378" s="123"/>
      <c r="Y3378" s="125"/>
      <c r="Z3378" s="125"/>
      <c r="AA3378" s="123"/>
      <c r="AB3378" s="123"/>
      <c r="AC3378" s="123"/>
      <c r="AD3378" s="123"/>
      <c r="AE3378" s="123"/>
      <c r="AF3378" s="123"/>
      <c r="AG3378" s="123"/>
      <c r="AH3378" s="123"/>
      <c r="AI3378" s="123"/>
      <c r="AJ3378" s="123"/>
      <c r="AK3378" s="123"/>
      <c r="AL3378" s="123"/>
      <c r="AM3378" s="123"/>
      <c r="AN3378" s="123"/>
      <c r="AO3378" s="123"/>
      <c r="AP3378" s="167"/>
    </row>
    <row r="3379" spans="16:42">
      <c r="P3379" s="123"/>
      <c r="Q3379" s="124"/>
      <c r="R3379" s="123"/>
      <c r="S3379" s="123"/>
      <c r="T3379" s="123"/>
      <c r="U3379" s="123"/>
      <c r="V3379" s="123"/>
      <c r="W3379" s="123"/>
      <c r="X3379" s="123"/>
      <c r="Y3379" s="125"/>
      <c r="Z3379" s="125"/>
      <c r="AA3379" s="123"/>
      <c r="AB3379" s="123"/>
      <c r="AC3379" s="123"/>
      <c r="AD3379" s="123"/>
      <c r="AE3379" s="123"/>
      <c r="AF3379" s="123"/>
      <c r="AG3379" s="123"/>
      <c r="AH3379" s="123"/>
      <c r="AI3379" s="123"/>
      <c r="AJ3379" s="123"/>
      <c r="AK3379" s="123"/>
      <c r="AL3379" s="123"/>
      <c r="AM3379" s="123"/>
      <c r="AN3379" s="123"/>
      <c r="AO3379" s="123"/>
      <c r="AP3379" s="167"/>
    </row>
    <row r="3380" spans="16:42">
      <c r="P3380" s="123"/>
      <c r="Q3380" s="124"/>
      <c r="R3380" s="123"/>
      <c r="S3380" s="123"/>
      <c r="T3380" s="123"/>
      <c r="U3380" s="123"/>
      <c r="V3380" s="123"/>
      <c r="W3380" s="123"/>
      <c r="X3380" s="123"/>
      <c r="Y3380" s="125"/>
      <c r="Z3380" s="125"/>
      <c r="AA3380" s="123"/>
      <c r="AB3380" s="123"/>
      <c r="AC3380" s="123"/>
      <c r="AD3380" s="123"/>
      <c r="AE3380" s="123"/>
      <c r="AF3380" s="123"/>
      <c r="AG3380" s="123"/>
      <c r="AH3380" s="123"/>
      <c r="AI3380" s="123"/>
      <c r="AJ3380" s="123"/>
      <c r="AK3380" s="123"/>
      <c r="AL3380" s="123"/>
      <c r="AM3380" s="123"/>
      <c r="AN3380" s="123"/>
      <c r="AO3380" s="123"/>
      <c r="AP3380" s="167"/>
    </row>
    <row r="3381" spans="16:42">
      <c r="P3381" s="123"/>
      <c r="Q3381" s="124"/>
      <c r="R3381" s="123"/>
      <c r="S3381" s="123"/>
      <c r="T3381" s="123"/>
      <c r="U3381" s="123"/>
      <c r="V3381" s="123"/>
      <c r="W3381" s="123"/>
      <c r="X3381" s="123"/>
      <c r="Y3381" s="125"/>
      <c r="Z3381" s="125"/>
      <c r="AA3381" s="123"/>
      <c r="AB3381" s="123"/>
      <c r="AC3381" s="123"/>
      <c r="AD3381" s="123"/>
      <c r="AE3381" s="123"/>
      <c r="AF3381" s="123"/>
      <c r="AG3381" s="123"/>
      <c r="AH3381" s="123"/>
      <c r="AI3381" s="123"/>
      <c r="AJ3381" s="123"/>
      <c r="AK3381" s="123"/>
      <c r="AL3381" s="123"/>
      <c r="AM3381" s="123"/>
      <c r="AN3381" s="123"/>
      <c r="AO3381" s="123"/>
      <c r="AP3381" s="167"/>
    </row>
    <row r="3382" spans="16:42">
      <c r="P3382" s="123"/>
      <c r="Q3382" s="124"/>
      <c r="R3382" s="123"/>
      <c r="S3382" s="123"/>
      <c r="T3382" s="123"/>
      <c r="U3382" s="123"/>
      <c r="V3382" s="123"/>
      <c r="W3382" s="123"/>
      <c r="X3382" s="123"/>
      <c r="Y3382" s="125"/>
      <c r="Z3382" s="125"/>
      <c r="AA3382" s="123"/>
      <c r="AB3382" s="123"/>
      <c r="AC3382" s="123"/>
      <c r="AD3382" s="123"/>
      <c r="AE3382" s="123"/>
      <c r="AF3382" s="123"/>
      <c r="AG3382" s="123"/>
      <c r="AH3382" s="123"/>
      <c r="AI3382" s="123"/>
      <c r="AJ3382" s="123"/>
      <c r="AK3382" s="123"/>
      <c r="AL3382" s="123"/>
      <c r="AM3382" s="123"/>
      <c r="AN3382" s="123"/>
      <c r="AO3382" s="123"/>
      <c r="AP3382" s="167"/>
    </row>
    <row r="3383" spans="16:42">
      <c r="P3383" s="123"/>
      <c r="Q3383" s="124"/>
      <c r="R3383" s="123"/>
      <c r="S3383" s="123"/>
      <c r="T3383" s="123"/>
      <c r="U3383" s="123"/>
      <c r="V3383" s="123"/>
      <c r="W3383" s="123"/>
      <c r="X3383" s="123"/>
      <c r="Y3383" s="125"/>
      <c r="Z3383" s="125"/>
      <c r="AA3383" s="123"/>
      <c r="AB3383" s="123"/>
      <c r="AC3383" s="123"/>
      <c r="AD3383" s="123"/>
      <c r="AE3383" s="123"/>
      <c r="AF3383" s="123"/>
      <c r="AG3383" s="123"/>
      <c r="AH3383" s="123"/>
      <c r="AI3383" s="123"/>
      <c r="AJ3383" s="123"/>
      <c r="AK3383" s="123"/>
      <c r="AL3383" s="123"/>
      <c r="AM3383" s="123"/>
      <c r="AN3383" s="123"/>
      <c r="AO3383" s="123"/>
      <c r="AP3383" s="167"/>
    </row>
    <row r="3384" spans="16:42">
      <c r="P3384" s="123"/>
      <c r="Q3384" s="124"/>
      <c r="R3384" s="123"/>
      <c r="S3384" s="123"/>
      <c r="T3384" s="123"/>
      <c r="U3384" s="123"/>
      <c r="V3384" s="123"/>
      <c r="W3384" s="123"/>
      <c r="X3384" s="123"/>
      <c r="Y3384" s="125"/>
      <c r="Z3384" s="125"/>
      <c r="AA3384" s="123"/>
      <c r="AB3384" s="123"/>
      <c r="AC3384" s="123"/>
      <c r="AD3384" s="123"/>
      <c r="AE3384" s="123"/>
      <c r="AF3384" s="123"/>
      <c r="AG3384" s="123"/>
      <c r="AH3384" s="123"/>
      <c r="AI3384" s="123"/>
      <c r="AJ3384" s="123"/>
      <c r="AK3384" s="123"/>
      <c r="AL3384" s="123"/>
      <c r="AM3384" s="123"/>
      <c r="AN3384" s="123"/>
      <c r="AO3384" s="123"/>
      <c r="AP3384" s="167"/>
    </row>
    <row r="3385" spans="16:42">
      <c r="P3385" s="123"/>
      <c r="Q3385" s="124"/>
      <c r="R3385" s="123"/>
      <c r="S3385" s="123"/>
      <c r="T3385" s="123"/>
      <c r="U3385" s="123"/>
      <c r="V3385" s="123"/>
      <c r="W3385" s="123"/>
      <c r="X3385" s="123"/>
      <c r="Y3385" s="125"/>
      <c r="Z3385" s="125"/>
      <c r="AA3385" s="123"/>
      <c r="AB3385" s="123"/>
      <c r="AC3385" s="123"/>
      <c r="AD3385" s="123"/>
      <c r="AE3385" s="123"/>
      <c r="AF3385" s="123"/>
      <c r="AG3385" s="123"/>
      <c r="AH3385" s="123"/>
      <c r="AI3385" s="123"/>
      <c r="AJ3385" s="123"/>
      <c r="AK3385" s="123"/>
      <c r="AL3385" s="123"/>
      <c r="AM3385" s="123"/>
      <c r="AN3385" s="123"/>
      <c r="AO3385" s="123"/>
      <c r="AP3385" s="167"/>
    </row>
    <row r="3386" spans="16:42">
      <c r="P3386" s="123"/>
      <c r="Q3386" s="124"/>
      <c r="R3386" s="123"/>
      <c r="S3386" s="123"/>
      <c r="T3386" s="123"/>
      <c r="U3386" s="123"/>
      <c r="V3386" s="123"/>
      <c r="W3386" s="123"/>
      <c r="X3386" s="123"/>
      <c r="Y3386" s="125"/>
      <c r="Z3386" s="125"/>
      <c r="AA3386" s="123"/>
      <c r="AB3386" s="123"/>
      <c r="AC3386" s="123"/>
      <c r="AD3386" s="123"/>
      <c r="AE3386" s="123"/>
      <c r="AF3386" s="123"/>
      <c r="AG3386" s="123"/>
      <c r="AH3386" s="123"/>
      <c r="AI3386" s="123"/>
      <c r="AJ3386" s="123"/>
      <c r="AK3386" s="123"/>
      <c r="AL3386" s="123"/>
      <c r="AM3386" s="123"/>
      <c r="AN3386" s="123"/>
      <c r="AO3386" s="123"/>
      <c r="AP3386" s="167"/>
    </row>
    <row r="3387" spans="16:42">
      <c r="P3387" s="123"/>
      <c r="Q3387" s="124"/>
      <c r="R3387" s="123"/>
      <c r="S3387" s="123"/>
      <c r="T3387" s="123"/>
      <c r="U3387" s="123"/>
      <c r="V3387" s="123"/>
      <c r="W3387" s="123"/>
      <c r="X3387" s="123"/>
      <c r="Y3387" s="125"/>
      <c r="Z3387" s="125"/>
      <c r="AA3387" s="123"/>
      <c r="AB3387" s="123"/>
      <c r="AC3387" s="123"/>
      <c r="AD3387" s="123"/>
      <c r="AE3387" s="123"/>
      <c r="AF3387" s="123"/>
      <c r="AG3387" s="123"/>
      <c r="AH3387" s="123"/>
      <c r="AI3387" s="123"/>
      <c r="AJ3387" s="123"/>
      <c r="AK3387" s="123"/>
      <c r="AL3387" s="123"/>
      <c r="AM3387" s="123"/>
      <c r="AN3387" s="123"/>
      <c r="AO3387" s="123"/>
      <c r="AP3387" s="167"/>
    </row>
    <row r="3388" spans="16:42">
      <c r="P3388" s="123"/>
      <c r="Q3388" s="124"/>
      <c r="R3388" s="123"/>
      <c r="S3388" s="123"/>
      <c r="T3388" s="123"/>
      <c r="U3388" s="123"/>
      <c r="V3388" s="123"/>
      <c r="W3388" s="123"/>
      <c r="X3388" s="123"/>
      <c r="Y3388" s="125"/>
      <c r="Z3388" s="125"/>
      <c r="AA3388" s="123"/>
      <c r="AB3388" s="123"/>
      <c r="AC3388" s="123"/>
      <c r="AD3388" s="123"/>
      <c r="AE3388" s="123"/>
      <c r="AF3388" s="123"/>
      <c r="AG3388" s="123"/>
      <c r="AH3388" s="123"/>
      <c r="AI3388" s="123"/>
      <c r="AJ3388" s="123"/>
      <c r="AK3388" s="123"/>
      <c r="AL3388" s="123"/>
      <c r="AM3388" s="123"/>
      <c r="AN3388" s="123"/>
      <c r="AO3388" s="123"/>
      <c r="AP3388" s="167"/>
    </row>
    <row r="3389" spans="16:42">
      <c r="P3389" s="123"/>
      <c r="Q3389" s="124"/>
      <c r="R3389" s="123"/>
      <c r="S3389" s="123"/>
      <c r="T3389" s="123"/>
      <c r="U3389" s="123"/>
      <c r="V3389" s="123"/>
      <c r="W3389" s="123"/>
      <c r="X3389" s="123"/>
      <c r="Y3389" s="125"/>
      <c r="Z3389" s="125"/>
      <c r="AA3389" s="123"/>
      <c r="AB3389" s="123"/>
      <c r="AC3389" s="123"/>
      <c r="AD3389" s="123"/>
      <c r="AE3389" s="123"/>
      <c r="AF3389" s="123"/>
      <c r="AG3389" s="123"/>
      <c r="AH3389" s="123"/>
      <c r="AI3389" s="123"/>
      <c r="AJ3389" s="123"/>
      <c r="AK3389" s="123"/>
      <c r="AL3389" s="123"/>
      <c r="AM3389" s="123"/>
      <c r="AN3389" s="123"/>
      <c r="AO3389" s="123"/>
      <c r="AP3389" s="167"/>
    </row>
    <row r="3390" spans="16:42">
      <c r="P3390" s="123"/>
      <c r="Q3390" s="124"/>
      <c r="R3390" s="123"/>
      <c r="S3390" s="123"/>
      <c r="T3390" s="123"/>
      <c r="U3390" s="123"/>
      <c r="V3390" s="123"/>
      <c r="W3390" s="123"/>
      <c r="X3390" s="123"/>
      <c r="Y3390" s="125"/>
      <c r="Z3390" s="125"/>
      <c r="AA3390" s="123"/>
      <c r="AB3390" s="123"/>
      <c r="AC3390" s="123"/>
      <c r="AD3390" s="123"/>
      <c r="AE3390" s="123"/>
      <c r="AF3390" s="123"/>
      <c r="AG3390" s="123"/>
      <c r="AH3390" s="123"/>
      <c r="AI3390" s="123"/>
      <c r="AJ3390" s="123"/>
      <c r="AK3390" s="123"/>
      <c r="AL3390" s="123"/>
      <c r="AM3390" s="123"/>
      <c r="AN3390" s="123"/>
      <c r="AO3390" s="123"/>
      <c r="AP3390" s="167"/>
    </row>
    <row r="3391" spans="16:42">
      <c r="P3391" s="123"/>
      <c r="Q3391" s="124"/>
      <c r="R3391" s="123"/>
      <c r="S3391" s="123"/>
      <c r="T3391" s="123"/>
      <c r="U3391" s="123"/>
      <c r="V3391" s="123"/>
      <c r="W3391" s="123"/>
      <c r="X3391" s="123"/>
      <c r="Y3391" s="125"/>
      <c r="Z3391" s="125"/>
      <c r="AA3391" s="123"/>
      <c r="AB3391" s="123"/>
      <c r="AC3391" s="123"/>
      <c r="AD3391" s="123"/>
      <c r="AE3391" s="123"/>
      <c r="AF3391" s="123"/>
      <c r="AG3391" s="123"/>
      <c r="AH3391" s="123"/>
      <c r="AI3391" s="123"/>
      <c r="AJ3391" s="123"/>
      <c r="AK3391" s="123"/>
      <c r="AL3391" s="123"/>
      <c r="AM3391" s="123"/>
      <c r="AN3391" s="123"/>
      <c r="AO3391" s="123"/>
      <c r="AP3391" s="167"/>
    </row>
    <row r="3392" spans="16:42">
      <c r="P3392" s="123"/>
      <c r="Q3392" s="124"/>
      <c r="R3392" s="123"/>
      <c r="S3392" s="123"/>
      <c r="T3392" s="123"/>
      <c r="U3392" s="123"/>
      <c r="V3392" s="123"/>
      <c r="W3392" s="123"/>
      <c r="X3392" s="123"/>
      <c r="Y3392" s="125"/>
      <c r="Z3392" s="125"/>
      <c r="AA3392" s="123"/>
      <c r="AB3392" s="123"/>
      <c r="AC3392" s="123"/>
      <c r="AD3392" s="123"/>
      <c r="AE3392" s="123"/>
      <c r="AF3392" s="123"/>
      <c r="AG3392" s="123"/>
      <c r="AH3392" s="123"/>
      <c r="AI3392" s="123"/>
      <c r="AJ3392" s="123"/>
      <c r="AK3392" s="123"/>
      <c r="AL3392" s="123"/>
      <c r="AM3392" s="123"/>
      <c r="AN3392" s="123"/>
      <c r="AO3392" s="123"/>
      <c r="AP3392" s="167"/>
    </row>
    <row r="3393" spans="16:42">
      <c r="P3393" s="123"/>
      <c r="Q3393" s="124"/>
      <c r="R3393" s="123"/>
      <c r="S3393" s="123"/>
      <c r="T3393" s="123"/>
      <c r="U3393" s="123"/>
      <c r="V3393" s="123"/>
      <c r="W3393" s="123"/>
      <c r="X3393" s="123"/>
      <c r="Y3393" s="125"/>
      <c r="Z3393" s="125"/>
      <c r="AA3393" s="123"/>
      <c r="AB3393" s="123"/>
      <c r="AC3393" s="123"/>
      <c r="AD3393" s="123"/>
      <c r="AE3393" s="123"/>
      <c r="AF3393" s="123"/>
      <c r="AG3393" s="123"/>
      <c r="AH3393" s="123"/>
      <c r="AI3393" s="123"/>
      <c r="AJ3393" s="123"/>
      <c r="AK3393" s="123"/>
      <c r="AL3393" s="123"/>
      <c r="AM3393" s="123"/>
      <c r="AN3393" s="123"/>
      <c r="AO3393" s="123"/>
      <c r="AP3393" s="167"/>
    </row>
    <row r="3394" spans="16:42">
      <c r="P3394" s="123"/>
      <c r="Q3394" s="124"/>
      <c r="R3394" s="123"/>
      <c r="S3394" s="123"/>
      <c r="T3394" s="123"/>
      <c r="U3394" s="123"/>
      <c r="V3394" s="123"/>
      <c r="W3394" s="123"/>
      <c r="X3394" s="123"/>
      <c r="Y3394" s="125"/>
      <c r="Z3394" s="125"/>
      <c r="AA3394" s="123"/>
      <c r="AB3394" s="123"/>
      <c r="AC3394" s="123"/>
      <c r="AD3394" s="123"/>
      <c r="AE3394" s="123"/>
      <c r="AF3394" s="123"/>
      <c r="AG3394" s="123"/>
      <c r="AH3394" s="123"/>
      <c r="AI3394" s="123"/>
      <c r="AJ3394" s="123"/>
      <c r="AK3394" s="123"/>
      <c r="AL3394" s="123"/>
      <c r="AM3394" s="123"/>
      <c r="AN3394" s="123"/>
      <c r="AO3394" s="123"/>
      <c r="AP3394" s="167"/>
    </row>
    <row r="3395" spans="16:42">
      <c r="P3395" s="123"/>
      <c r="Q3395" s="124"/>
      <c r="R3395" s="123"/>
      <c r="S3395" s="123"/>
      <c r="T3395" s="123"/>
      <c r="U3395" s="123"/>
      <c r="V3395" s="123"/>
      <c r="W3395" s="123"/>
      <c r="X3395" s="123"/>
      <c r="Y3395" s="125"/>
      <c r="Z3395" s="125"/>
      <c r="AA3395" s="123"/>
      <c r="AB3395" s="123"/>
      <c r="AC3395" s="123"/>
      <c r="AD3395" s="123"/>
      <c r="AE3395" s="123"/>
      <c r="AF3395" s="123"/>
      <c r="AG3395" s="123"/>
      <c r="AH3395" s="123"/>
      <c r="AI3395" s="123"/>
      <c r="AJ3395" s="123"/>
      <c r="AK3395" s="123"/>
      <c r="AL3395" s="123"/>
      <c r="AM3395" s="123"/>
      <c r="AN3395" s="123"/>
      <c r="AO3395" s="123"/>
      <c r="AP3395" s="167"/>
    </row>
    <row r="3396" spans="16:42">
      <c r="P3396" s="123"/>
      <c r="Q3396" s="124"/>
      <c r="R3396" s="123"/>
      <c r="S3396" s="123"/>
      <c r="T3396" s="123"/>
      <c r="U3396" s="123"/>
      <c r="V3396" s="123"/>
      <c r="W3396" s="123"/>
      <c r="X3396" s="123"/>
      <c r="Y3396" s="125"/>
      <c r="Z3396" s="125"/>
      <c r="AA3396" s="123"/>
      <c r="AB3396" s="123"/>
      <c r="AC3396" s="123"/>
      <c r="AD3396" s="123"/>
      <c r="AE3396" s="123"/>
      <c r="AF3396" s="123"/>
      <c r="AG3396" s="123"/>
      <c r="AH3396" s="123"/>
      <c r="AI3396" s="123"/>
      <c r="AJ3396" s="123"/>
      <c r="AK3396" s="123"/>
      <c r="AL3396" s="123"/>
      <c r="AM3396" s="123"/>
      <c r="AN3396" s="123"/>
      <c r="AO3396" s="123"/>
      <c r="AP3396" s="167"/>
    </row>
    <row r="3397" spans="16:42">
      <c r="P3397" s="123"/>
      <c r="Q3397" s="124"/>
      <c r="R3397" s="123"/>
      <c r="S3397" s="123"/>
      <c r="T3397" s="123"/>
      <c r="U3397" s="123"/>
      <c r="V3397" s="123"/>
      <c r="W3397" s="123"/>
      <c r="X3397" s="123"/>
      <c r="Y3397" s="125"/>
      <c r="Z3397" s="125"/>
      <c r="AA3397" s="123"/>
      <c r="AB3397" s="123"/>
      <c r="AC3397" s="123"/>
      <c r="AD3397" s="123"/>
      <c r="AE3397" s="123"/>
      <c r="AF3397" s="123"/>
      <c r="AG3397" s="123"/>
      <c r="AH3397" s="123"/>
      <c r="AI3397" s="123"/>
      <c r="AJ3397" s="123"/>
      <c r="AK3397" s="123"/>
      <c r="AL3397" s="123"/>
      <c r="AM3397" s="123"/>
      <c r="AN3397" s="123"/>
      <c r="AO3397" s="123"/>
      <c r="AP3397" s="167"/>
    </row>
    <row r="3398" spans="16:42">
      <c r="P3398" s="123"/>
      <c r="Q3398" s="124"/>
      <c r="R3398" s="123"/>
      <c r="S3398" s="123"/>
      <c r="T3398" s="123"/>
      <c r="U3398" s="123"/>
      <c r="V3398" s="123"/>
      <c r="W3398" s="123"/>
      <c r="X3398" s="123"/>
      <c r="Y3398" s="125"/>
      <c r="Z3398" s="125"/>
      <c r="AA3398" s="123"/>
      <c r="AB3398" s="123"/>
      <c r="AC3398" s="123"/>
      <c r="AD3398" s="123"/>
      <c r="AE3398" s="123"/>
      <c r="AF3398" s="123"/>
      <c r="AG3398" s="123"/>
      <c r="AH3398" s="123"/>
      <c r="AI3398" s="123"/>
      <c r="AJ3398" s="123"/>
      <c r="AK3398" s="123"/>
      <c r="AL3398" s="123"/>
      <c r="AM3398" s="123"/>
      <c r="AN3398" s="123"/>
      <c r="AO3398" s="123"/>
      <c r="AP3398" s="167"/>
    </row>
    <row r="3399" spans="16:42">
      <c r="P3399" s="123"/>
      <c r="Q3399" s="124"/>
      <c r="R3399" s="123"/>
      <c r="S3399" s="123"/>
      <c r="T3399" s="123"/>
      <c r="U3399" s="123"/>
      <c r="V3399" s="123"/>
      <c r="W3399" s="123"/>
      <c r="X3399" s="123"/>
      <c r="Y3399" s="125"/>
      <c r="Z3399" s="125"/>
      <c r="AA3399" s="123"/>
      <c r="AB3399" s="123"/>
      <c r="AC3399" s="123"/>
      <c r="AD3399" s="123"/>
      <c r="AE3399" s="123"/>
      <c r="AF3399" s="123"/>
      <c r="AG3399" s="123"/>
      <c r="AH3399" s="123"/>
      <c r="AI3399" s="123"/>
      <c r="AJ3399" s="123"/>
      <c r="AK3399" s="123"/>
      <c r="AL3399" s="123"/>
      <c r="AM3399" s="123"/>
      <c r="AN3399" s="123"/>
      <c r="AO3399" s="123"/>
      <c r="AP3399" s="167"/>
    </row>
    <row r="3400" spans="16:42">
      <c r="P3400" s="123"/>
      <c r="Q3400" s="124"/>
      <c r="R3400" s="123"/>
      <c r="S3400" s="123"/>
      <c r="T3400" s="123"/>
      <c r="U3400" s="123"/>
      <c r="V3400" s="123"/>
      <c r="W3400" s="123"/>
      <c r="X3400" s="123"/>
      <c r="Y3400" s="125"/>
      <c r="Z3400" s="125"/>
      <c r="AA3400" s="123"/>
      <c r="AB3400" s="123"/>
      <c r="AC3400" s="123"/>
      <c r="AD3400" s="123"/>
      <c r="AE3400" s="123"/>
      <c r="AF3400" s="123"/>
      <c r="AG3400" s="123"/>
      <c r="AH3400" s="123"/>
      <c r="AI3400" s="123"/>
      <c r="AJ3400" s="123"/>
      <c r="AK3400" s="123"/>
      <c r="AL3400" s="123"/>
      <c r="AM3400" s="123"/>
      <c r="AN3400" s="123"/>
      <c r="AO3400" s="123"/>
      <c r="AP3400" s="167"/>
    </row>
    <row r="3401" spans="16:42">
      <c r="P3401" s="123"/>
      <c r="Q3401" s="124"/>
      <c r="R3401" s="123"/>
      <c r="S3401" s="123"/>
      <c r="T3401" s="123"/>
      <c r="U3401" s="123"/>
      <c r="V3401" s="123"/>
      <c r="W3401" s="123"/>
      <c r="X3401" s="123"/>
      <c r="Y3401" s="125"/>
      <c r="Z3401" s="125"/>
      <c r="AA3401" s="123"/>
      <c r="AB3401" s="123"/>
      <c r="AC3401" s="123"/>
      <c r="AD3401" s="123"/>
      <c r="AE3401" s="123"/>
      <c r="AF3401" s="123"/>
      <c r="AG3401" s="123"/>
      <c r="AH3401" s="123"/>
      <c r="AI3401" s="123"/>
      <c r="AJ3401" s="123"/>
      <c r="AK3401" s="123"/>
      <c r="AL3401" s="123"/>
      <c r="AM3401" s="123"/>
      <c r="AN3401" s="123"/>
      <c r="AO3401" s="123"/>
      <c r="AP3401" s="167"/>
    </row>
    <row r="3402" spans="16:42">
      <c r="P3402" s="123"/>
      <c r="Q3402" s="124"/>
      <c r="R3402" s="123"/>
      <c r="S3402" s="123"/>
      <c r="T3402" s="123"/>
      <c r="U3402" s="123"/>
      <c r="V3402" s="123"/>
      <c r="W3402" s="123"/>
      <c r="X3402" s="123"/>
      <c r="Y3402" s="125"/>
      <c r="Z3402" s="125"/>
      <c r="AA3402" s="123"/>
      <c r="AB3402" s="123"/>
      <c r="AC3402" s="123"/>
      <c r="AD3402" s="123"/>
      <c r="AE3402" s="123"/>
      <c r="AF3402" s="123"/>
      <c r="AG3402" s="123"/>
      <c r="AH3402" s="123"/>
      <c r="AI3402" s="123"/>
      <c r="AJ3402" s="123"/>
      <c r="AK3402" s="123"/>
      <c r="AL3402" s="123"/>
      <c r="AM3402" s="123"/>
      <c r="AN3402" s="123"/>
      <c r="AO3402" s="123"/>
      <c r="AP3402" s="167"/>
    </row>
    <row r="3403" spans="16:42">
      <c r="P3403" s="123"/>
      <c r="Q3403" s="124"/>
      <c r="R3403" s="123"/>
      <c r="S3403" s="123"/>
      <c r="T3403" s="123"/>
      <c r="U3403" s="123"/>
      <c r="V3403" s="123"/>
      <c r="W3403" s="123"/>
      <c r="X3403" s="123"/>
      <c r="Y3403" s="125"/>
      <c r="Z3403" s="125"/>
      <c r="AA3403" s="123"/>
      <c r="AB3403" s="123"/>
      <c r="AC3403" s="123"/>
      <c r="AD3403" s="123"/>
      <c r="AE3403" s="123"/>
      <c r="AF3403" s="123"/>
      <c r="AG3403" s="123"/>
      <c r="AH3403" s="123"/>
      <c r="AI3403" s="123"/>
      <c r="AJ3403" s="123"/>
      <c r="AK3403" s="123"/>
      <c r="AL3403" s="123"/>
      <c r="AM3403" s="123"/>
      <c r="AN3403" s="123"/>
      <c r="AO3403" s="123"/>
      <c r="AP3403" s="167"/>
    </row>
    <row r="3404" spans="16:42">
      <c r="P3404" s="123"/>
      <c r="Q3404" s="124"/>
      <c r="R3404" s="123"/>
      <c r="S3404" s="123"/>
      <c r="T3404" s="123"/>
      <c r="U3404" s="123"/>
      <c r="V3404" s="123"/>
      <c r="W3404" s="123"/>
      <c r="X3404" s="123"/>
      <c r="Y3404" s="125"/>
      <c r="Z3404" s="125"/>
      <c r="AA3404" s="123"/>
      <c r="AB3404" s="123"/>
      <c r="AC3404" s="123"/>
      <c r="AD3404" s="123"/>
      <c r="AE3404" s="123"/>
      <c r="AF3404" s="123"/>
      <c r="AG3404" s="123"/>
      <c r="AH3404" s="123"/>
      <c r="AI3404" s="123"/>
      <c r="AJ3404" s="123"/>
      <c r="AK3404" s="123"/>
      <c r="AL3404" s="123"/>
      <c r="AM3404" s="123"/>
      <c r="AN3404" s="123"/>
      <c r="AO3404" s="123"/>
      <c r="AP3404" s="167"/>
    </row>
    <row r="3405" spans="16:42">
      <c r="P3405" s="123"/>
      <c r="Q3405" s="124"/>
      <c r="R3405" s="123"/>
      <c r="S3405" s="123"/>
      <c r="T3405" s="123"/>
      <c r="U3405" s="123"/>
      <c r="V3405" s="123"/>
      <c r="W3405" s="123"/>
      <c r="X3405" s="123"/>
      <c r="Y3405" s="125"/>
      <c r="Z3405" s="125"/>
      <c r="AA3405" s="123"/>
      <c r="AB3405" s="123"/>
      <c r="AC3405" s="123"/>
      <c r="AD3405" s="123"/>
      <c r="AE3405" s="123"/>
      <c r="AF3405" s="123"/>
      <c r="AG3405" s="123"/>
      <c r="AH3405" s="123"/>
      <c r="AI3405" s="123"/>
      <c r="AJ3405" s="123"/>
      <c r="AK3405" s="123"/>
      <c r="AL3405" s="123"/>
      <c r="AM3405" s="123"/>
      <c r="AN3405" s="123"/>
      <c r="AO3405" s="123"/>
      <c r="AP3405" s="167"/>
    </row>
    <row r="3406" spans="16:42">
      <c r="P3406" s="123"/>
      <c r="Q3406" s="124"/>
      <c r="R3406" s="123"/>
      <c r="S3406" s="123"/>
      <c r="T3406" s="123"/>
      <c r="U3406" s="123"/>
      <c r="V3406" s="123"/>
      <c r="W3406" s="123"/>
      <c r="X3406" s="123"/>
      <c r="Y3406" s="125"/>
      <c r="Z3406" s="125"/>
      <c r="AA3406" s="123"/>
      <c r="AB3406" s="123"/>
      <c r="AC3406" s="123"/>
      <c r="AD3406" s="123"/>
      <c r="AE3406" s="123"/>
      <c r="AF3406" s="123"/>
      <c r="AG3406" s="123"/>
      <c r="AH3406" s="123"/>
      <c r="AI3406" s="123"/>
      <c r="AJ3406" s="123"/>
      <c r="AK3406" s="123"/>
      <c r="AL3406" s="123"/>
      <c r="AM3406" s="123"/>
      <c r="AN3406" s="123"/>
      <c r="AO3406" s="123"/>
      <c r="AP3406" s="167"/>
    </row>
    <row r="3407" spans="16:42">
      <c r="P3407" s="123"/>
      <c r="Q3407" s="124"/>
      <c r="R3407" s="123"/>
      <c r="S3407" s="123"/>
      <c r="T3407" s="123"/>
      <c r="U3407" s="123"/>
      <c r="V3407" s="123"/>
      <c r="W3407" s="123"/>
      <c r="X3407" s="123"/>
      <c r="Y3407" s="125"/>
      <c r="Z3407" s="125"/>
      <c r="AA3407" s="123"/>
      <c r="AB3407" s="123"/>
      <c r="AC3407" s="123"/>
      <c r="AD3407" s="123"/>
      <c r="AE3407" s="123"/>
      <c r="AF3407" s="123"/>
      <c r="AG3407" s="123"/>
      <c r="AH3407" s="123"/>
      <c r="AI3407" s="123"/>
      <c r="AJ3407" s="123"/>
      <c r="AK3407" s="123"/>
      <c r="AL3407" s="123"/>
      <c r="AM3407" s="123"/>
      <c r="AN3407" s="123"/>
      <c r="AO3407" s="123"/>
      <c r="AP3407" s="167"/>
    </row>
    <row r="3408" spans="16:42">
      <c r="P3408" s="123"/>
      <c r="Q3408" s="124"/>
      <c r="R3408" s="123"/>
      <c r="S3408" s="123"/>
      <c r="T3408" s="123"/>
      <c r="U3408" s="123"/>
      <c r="V3408" s="123"/>
      <c r="W3408" s="123"/>
      <c r="X3408" s="123"/>
      <c r="Y3408" s="125"/>
      <c r="Z3408" s="125"/>
      <c r="AA3408" s="123"/>
      <c r="AB3408" s="123"/>
      <c r="AC3408" s="123"/>
      <c r="AD3408" s="123"/>
      <c r="AE3408" s="123"/>
      <c r="AF3408" s="123"/>
      <c r="AG3408" s="123"/>
      <c r="AH3408" s="123"/>
      <c r="AI3408" s="123"/>
      <c r="AJ3408" s="123"/>
      <c r="AK3408" s="123"/>
      <c r="AL3408" s="123"/>
      <c r="AM3408" s="123"/>
      <c r="AN3408" s="123"/>
      <c r="AO3408" s="123"/>
      <c r="AP3408" s="167"/>
    </row>
    <row r="3409" spans="16:42">
      <c r="P3409" s="123"/>
      <c r="Q3409" s="124"/>
      <c r="R3409" s="123"/>
      <c r="S3409" s="123"/>
      <c r="T3409" s="123"/>
      <c r="U3409" s="123"/>
      <c r="V3409" s="123"/>
      <c r="W3409" s="123"/>
      <c r="X3409" s="123"/>
      <c r="Y3409" s="125"/>
      <c r="Z3409" s="125"/>
      <c r="AA3409" s="123"/>
      <c r="AB3409" s="123"/>
      <c r="AC3409" s="123"/>
      <c r="AD3409" s="123"/>
      <c r="AE3409" s="123"/>
      <c r="AF3409" s="123"/>
      <c r="AG3409" s="123"/>
      <c r="AH3409" s="123"/>
      <c r="AI3409" s="123"/>
      <c r="AJ3409" s="123"/>
      <c r="AK3409" s="123"/>
      <c r="AL3409" s="123"/>
      <c r="AM3409" s="123"/>
      <c r="AN3409" s="123"/>
      <c r="AO3409" s="123"/>
      <c r="AP3409" s="167"/>
    </row>
    <row r="3410" spans="16:42">
      <c r="P3410" s="123"/>
      <c r="Q3410" s="124"/>
      <c r="R3410" s="123"/>
      <c r="S3410" s="123"/>
      <c r="T3410" s="123"/>
      <c r="U3410" s="123"/>
      <c r="V3410" s="123"/>
      <c r="W3410" s="123"/>
      <c r="X3410" s="123"/>
      <c r="Y3410" s="125"/>
      <c r="Z3410" s="125"/>
      <c r="AA3410" s="123"/>
      <c r="AB3410" s="123"/>
      <c r="AC3410" s="123"/>
      <c r="AD3410" s="123"/>
      <c r="AE3410" s="123"/>
      <c r="AF3410" s="123"/>
      <c r="AG3410" s="123"/>
      <c r="AH3410" s="123"/>
      <c r="AI3410" s="123"/>
      <c r="AJ3410" s="123"/>
      <c r="AK3410" s="123"/>
      <c r="AL3410" s="123"/>
      <c r="AM3410" s="123"/>
      <c r="AN3410" s="123"/>
      <c r="AO3410" s="123"/>
      <c r="AP3410" s="167"/>
    </row>
    <row r="3411" spans="16:42">
      <c r="P3411" s="123"/>
      <c r="Q3411" s="124"/>
      <c r="R3411" s="123"/>
      <c r="S3411" s="123"/>
      <c r="T3411" s="123"/>
      <c r="U3411" s="123"/>
      <c r="V3411" s="123"/>
      <c r="W3411" s="123"/>
      <c r="X3411" s="123"/>
      <c r="Y3411" s="125"/>
      <c r="Z3411" s="125"/>
      <c r="AA3411" s="123"/>
      <c r="AB3411" s="123"/>
      <c r="AC3411" s="123"/>
      <c r="AD3411" s="123"/>
      <c r="AE3411" s="123"/>
      <c r="AF3411" s="123"/>
      <c r="AG3411" s="123"/>
      <c r="AH3411" s="123"/>
      <c r="AI3411" s="123"/>
      <c r="AJ3411" s="123"/>
      <c r="AK3411" s="123"/>
      <c r="AL3411" s="123"/>
      <c r="AM3411" s="123"/>
      <c r="AN3411" s="123"/>
      <c r="AO3411" s="123"/>
      <c r="AP3411" s="167"/>
    </row>
    <row r="3412" spans="16:42">
      <c r="P3412" s="123"/>
      <c r="Q3412" s="124"/>
      <c r="R3412" s="123"/>
      <c r="S3412" s="123"/>
      <c r="T3412" s="123"/>
      <c r="U3412" s="123"/>
      <c r="V3412" s="123"/>
      <c r="W3412" s="123"/>
      <c r="X3412" s="123"/>
      <c r="Y3412" s="125"/>
      <c r="Z3412" s="125"/>
      <c r="AA3412" s="123"/>
      <c r="AB3412" s="123"/>
      <c r="AC3412" s="123"/>
      <c r="AD3412" s="123"/>
      <c r="AE3412" s="123"/>
      <c r="AF3412" s="123"/>
      <c r="AG3412" s="123"/>
      <c r="AH3412" s="123"/>
      <c r="AI3412" s="123"/>
      <c r="AJ3412" s="123"/>
      <c r="AK3412" s="123"/>
      <c r="AL3412" s="123"/>
      <c r="AM3412" s="123"/>
      <c r="AN3412" s="123"/>
      <c r="AO3412" s="123"/>
      <c r="AP3412" s="167"/>
    </row>
    <row r="3413" spans="16:42">
      <c r="P3413" s="123"/>
      <c r="Q3413" s="124"/>
      <c r="R3413" s="123"/>
      <c r="S3413" s="123"/>
      <c r="T3413" s="123"/>
      <c r="U3413" s="123"/>
      <c r="V3413" s="123"/>
      <c r="W3413" s="123"/>
      <c r="X3413" s="123"/>
      <c r="Y3413" s="125"/>
      <c r="Z3413" s="125"/>
      <c r="AA3413" s="123"/>
      <c r="AB3413" s="123"/>
      <c r="AC3413" s="123"/>
      <c r="AD3413" s="123"/>
      <c r="AE3413" s="123"/>
      <c r="AF3413" s="123"/>
      <c r="AG3413" s="123"/>
      <c r="AH3413" s="123"/>
      <c r="AI3413" s="123"/>
      <c r="AJ3413" s="123"/>
      <c r="AK3413" s="123"/>
      <c r="AL3413" s="123"/>
      <c r="AM3413" s="123"/>
      <c r="AN3413" s="123"/>
      <c r="AO3413" s="123"/>
      <c r="AP3413" s="167"/>
    </row>
    <row r="3414" spans="16:42">
      <c r="P3414" s="123"/>
      <c r="Q3414" s="124"/>
      <c r="R3414" s="123"/>
      <c r="S3414" s="123"/>
      <c r="T3414" s="123"/>
      <c r="U3414" s="123"/>
      <c r="V3414" s="123"/>
      <c r="W3414" s="123"/>
      <c r="X3414" s="123"/>
      <c r="Y3414" s="125"/>
      <c r="Z3414" s="125"/>
      <c r="AA3414" s="123"/>
      <c r="AB3414" s="123"/>
      <c r="AC3414" s="123"/>
      <c r="AD3414" s="123"/>
      <c r="AE3414" s="123"/>
      <c r="AF3414" s="123"/>
      <c r="AG3414" s="123"/>
      <c r="AH3414" s="123"/>
      <c r="AI3414" s="123"/>
      <c r="AJ3414" s="123"/>
      <c r="AK3414" s="123"/>
      <c r="AL3414" s="123"/>
      <c r="AM3414" s="123"/>
      <c r="AN3414" s="123"/>
      <c r="AO3414" s="123"/>
      <c r="AP3414" s="167"/>
    </row>
    <row r="3415" spans="16:42">
      <c r="P3415" s="123"/>
      <c r="Q3415" s="124"/>
      <c r="R3415" s="123"/>
      <c r="S3415" s="123"/>
      <c r="T3415" s="123"/>
      <c r="U3415" s="123"/>
      <c r="V3415" s="123"/>
      <c r="W3415" s="123"/>
      <c r="X3415" s="123"/>
      <c r="Y3415" s="125"/>
      <c r="Z3415" s="125"/>
      <c r="AA3415" s="123"/>
      <c r="AB3415" s="123"/>
      <c r="AC3415" s="123"/>
      <c r="AD3415" s="123"/>
      <c r="AE3415" s="123"/>
      <c r="AF3415" s="123"/>
      <c r="AG3415" s="123"/>
      <c r="AH3415" s="123"/>
      <c r="AI3415" s="123"/>
      <c r="AJ3415" s="123"/>
      <c r="AK3415" s="123"/>
      <c r="AL3415" s="123"/>
      <c r="AM3415" s="123"/>
      <c r="AN3415" s="123"/>
      <c r="AO3415" s="123"/>
      <c r="AP3415" s="167"/>
    </row>
    <row r="3416" spans="16:42">
      <c r="P3416" s="123"/>
      <c r="Q3416" s="124"/>
      <c r="R3416" s="123"/>
      <c r="S3416" s="123"/>
      <c r="T3416" s="123"/>
      <c r="U3416" s="123"/>
      <c r="V3416" s="123"/>
      <c r="W3416" s="123"/>
      <c r="X3416" s="123"/>
      <c r="Y3416" s="125"/>
      <c r="Z3416" s="125"/>
      <c r="AA3416" s="123"/>
      <c r="AB3416" s="123"/>
      <c r="AC3416" s="123"/>
      <c r="AD3416" s="123"/>
      <c r="AE3416" s="123"/>
      <c r="AF3416" s="123"/>
      <c r="AG3416" s="123"/>
      <c r="AH3416" s="123"/>
      <c r="AI3416" s="123"/>
      <c r="AJ3416" s="123"/>
      <c r="AK3416" s="123"/>
      <c r="AL3416" s="123"/>
      <c r="AM3416" s="123"/>
      <c r="AN3416" s="123"/>
      <c r="AO3416" s="123"/>
      <c r="AP3416" s="167"/>
    </row>
    <row r="3417" spans="16:42">
      <c r="P3417" s="123"/>
      <c r="Q3417" s="124"/>
      <c r="R3417" s="123"/>
      <c r="S3417" s="123"/>
      <c r="T3417" s="123"/>
      <c r="U3417" s="123"/>
      <c r="V3417" s="123"/>
      <c r="W3417" s="123"/>
      <c r="X3417" s="123"/>
      <c r="Y3417" s="125"/>
      <c r="Z3417" s="125"/>
      <c r="AA3417" s="123"/>
      <c r="AB3417" s="123"/>
      <c r="AC3417" s="123"/>
      <c r="AD3417" s="123"/>
      <c r="AE3417" s="123"/>
      <c r="AF3417" s="123"/>
      <c r="AG3417" s="123"/>
      <c r="AH3417" s="123"/>
      <c r="AI3417" s="123"/>
      <c r="AJ3417" s="123"/>
      <c r="AK3417" s="123"/>
      <c r="AL3417" s="123"/>
      <c r="AM3417" s="123"/>
      <c r="AN3417" s="123"/>
      <c r="AO3417" s="123"/>
      <c r="AP3417" s="167"/>
    </row>
    <row r="3418" spans="16:42">
      <c r="P3418" s="123"/>
      <c r="Q3418" s="124"/>
      <c r="R3418" s="123"/>
      <c r="S3418" s="123"/>
      <c r="T3418" s="123"/>
      <c r="U3418" s="123"/>
      <c r="V3418" s="123"/>
      <c r="W3418" s="123"/>
      <c r="X3418" s="123"/>
      <c r="Y3418" s="125"/>
      <c r="Z3418" s="125"/>
      <c r="AA3418" s="123"/>
      <c r="AB3418" s="123"/>
      <c r="AC3418" s="123"/>
      <c r="AD3418" s="123"/>
      <c r="AE3418" s="123"/>
      <c r="AF3418" s="123"/>
      <c r="AG3418" s="123"/>
      <c r="AH3418" s="123"/>
      <c r="AI3418" s="123"/>
      <c r="AJ3418" s="123"/>
      <c r="AK3418" s="123"/>
      <c r="AL3418" s="123"/>
      <c r="AM3418" s="123"/>
      <c r="AN3418" s="123"/>
      <c r="AO3418" s="123"/>
      <c r="AP3418" s="167"/>
    </row>
    <row r="3419" spans="16:42">
      <c r="P3419" s="123"/>
      <c r="Q3419" s="124"/>
      <c r="R3419" s="123"/>
      <c r="S3419" s="123"/>
      <c r="T3419" s="123"/>
      <c r="U3419" s="123"/>
      <c r="V3419" s="123"/>
      <c r="W3419" s="123"/>
      <c r="X3419" s="123"/>
      <c r="Y3419" s="125"/>
      <c r="Z3419" s="125"/>
      <c r="AA3419" s="123"/>
      <c r="AB3419" s="123"/>
      <c r="AC3419" s="123"/>
      <c r="AD3419" s="123"/>
      <c r="AE3419" s="123"/>
      <c r="AF3419" s="123"/>
      <c r="AG3419" s="123"/>
      <c r="AH3419" s="123"/>
      <c r="AI3419" s="123"/>
      <c r="AJ3419" s="123"/>
      <c r="AK3419" s="123"/>
      <c r="AL3419" s="123"/>
      <c r="AM3419" s="123"/>
      <c r="AN3419" s="123"/>
      <c r="AO3419" s="123"/>
      <c r="AP3419" s="167"/>
    </row>
    <row r="3420" spans="16:42">
      <c r="P3420" s="123"/>
      <c r="Q3420" s="124"/>
      <c r="R3420" s="123"/>
      <c r="S3420" s="123"/>
      <c r="T3420" s="123"/>
      <c r="U3420" s="123"/>
      <c r="V3420" s="123"/>
      <c r="W3420" s="123"/>
      <c r="X3420" s="123"/>
      <c r="Y3420" s="125"/>
      <c r="Z3420" s="125"/>
      <c r="AA3420" s="123"/>
      <c r="AB3420" s="123"/>
      <c r="AC3420" s="123"/>
      <c r="AD3420" s="123"/>
      <c r="AE3420" s="123"/>
      <c r="AF3420" s="123"/>
      <c r="AG3420" s="123"/>
      <c r="AH3420" s="123"/>
      <c r="AI3420" s="123"/>
      <c r="AJ3420" s="123"/>
      <c r="AK3420" s="123"/>
      <c r="AL3420" s="123"/>
      <c r="AM3420" s="123"/>
      <c r="AN3420" s="123"/>
      <c r="AO3420" s="123"/>
      <c r="AP3420" s="167"/>
    </row>
    <row r="3421" spans="16:42">
      <c r="P3421" s="123"/>
      <c r="Q3421" s="124"/>
      <c r="R3421" s="123"/>
      <c r="S3421" s="123"/>
      <c r="T3421" s="123"/>
      <c r="U3421" s="123"/>
      <c r="V3421" s="123"/>
      <c r="W3421" s="123"/>
      <c r="X3421" s="123"/>
      <c r="Y3421" s="125"/>
      <c r="Z3421" s="125"/>
      <c r="AA3421" s="123"/>
      <c r="AB3421" s="123"/>
      <c r="AC3421" s="123"/>
      <c r="AD3421" s="123"/>
      <c r="AE3421" s="123"/>
      <c r="AF3421" s="123"/>
      <c r="AG3421" s="123"/>
      <c r="AH3421" s="123"/>
      <c r="AI3421" s="123"/>
      <c r="AJ3421" s="123"/>
      <c r="AK3421" s="123"/>
      <c r="AL3421" s="123"/>
      <c r="AM3421" s="123"/>
      <c r="AN3421" s="123"/>
      <c r="AO3421" s="123"/>
      <c r="AP3421" s="167"/>
    </row>
    <row r="3422" spans="16:42">
      <c r="P3422" s="123"/>
      <c r="Q3422" s="124"/>
      <c r="R3422" s="123"/>
      <c r="S3422" s="123"/>
      <c r="T3422" s="123"/>
      <c r="U3422" s="123"/>
      <c r="V3422" s="123"/>
      <c r="W3422" s="123"/>
      <c r="X3422" s="123"/>
      <c r="Y3422" s="125"/>
      <c r="Z3422" s="125"/>
      <c r="AA3422" s="123"/>
      <c r="AB3422" s="123"/>
      <c r="AC3422" s="123"/>
      <c r="AD3422" s="123"/>
      <c r="AE3422" s="123"/>
      <c r="AF3422" s="123"/>
      <c r="AG3422" s="123"/>
      <c r="AH3422" s="123"/>
      <c r="AI3422" s="123"/>
      <c r="AJ3422" s="123"/>
      <c r="AK3422" s="123"/>
      <c r="AL3422" s="123"/>
      <c r="AM3422" s="123"/>
      <c r="AN3422" s="123"/>
      <c r="AO3422" s="123"/>
      <c r="AP3422" s="167"/>
    </row>
    <row r="3423" spans="16:42">
      <c r="P3423" s="123"/>
      <c r="Q3423" s="124"/>
      <c r="R3423" s="123"/>
      <c r="S3423" s="123"/>
      <c r="T3423" s="123"/>
      <c r="U3423" s="123"/>
      <c r="V3423" s="123"/>
      <c r="W3423" s="123"/>
      <c r="X3423" s="123"/>
      <c r="Y3423" s="125"/>
      <c r="Z3423" s="125"/>
      <c r="AA3423" s="123"/>
      <c r="AB3423" s="123"/>
      <c r="AC3423" s="123"/>
      <c r="AD3423" s="123"/>
      <c r="AE3423" s="123"/>
      <c r="AF3423" s="123"/>
      <c r="AG3423" s="123"/>
      <c r="AH3423" s="123"/>
      <c r="AI3423" s="123"/>
      <c r="AJ3423" s="123"/>
      <c r="AK3423" s="123"/>
      <c r="AL3423" s="123"/>
      <c r="AM3423" s="123"/>
      <c r="AN3423" s="123"/>
      <c r="AO3423" s="123"/>
      <c r="AP3423" s="167"/>
    </row>
    <row r="3424" spans="16:42">
      <c r="P3424" s="123"/>
      <c r="Q3424" s="124"/>
      <c r="R3424" s="123"/>
      <c r="S3424" s="123"/>
      <c r="T3424" s="123"/>
      <c r="U3424" s="123"/>
      <c r="V3424" s="123"/>
      <c r="W3424" s="123"/>
      <c r="X3424" s="123"/>
      <c r="Y3424" s="125"/>
      <c r="Z3424" s="125"/>
      <c r="AA3424" s="123"/>
      <c r="AB3424" s="123"/>
      <c r="AC3424" s="123"/>
      <c r="AD3424" s="123"/>
      <c r="AE3424" s="123"/>
      <c r="AF3424" s="123"/>
      <c r="AG3424" s="123"/>
      <c r="AH3424" s="123"/>
      <c r="AI3424" s="123"/>
      <c r="AJ3424" s="123"/>
      <c r="AK3424" s="123"/>
      <c r="AL3424" s="123"/>
      <c r="AM3424" s="123"/>
      <c r="AN3424" s="123"/>
      <c r="AO3424" s="123"/>
      <c r="AP3424" s="167"/>
    </row>
    <row r="3425" spans="16:42">
      <c r="P3425" s="123"/>
      <c r="Q3425" s="124"/>
      <c r="R3425" s="123"/>
      <c r="S3425" s="123"/>
      <c r="T3425" s="123"/>
      <c r="U3425" s="123"/>
      <c r="V3425" s="123"/>
      <c r="W3425" s="123"/>
      <c r="X3425" s="123"/>
      <c r="Y3425" s="125"/>
      <c r="Z3425" s="125"/>
      <c r="AA3425" s="123"/>
      <c r="AB3425" s="123"/>
      <c r="AC3425" s="123"/>
      <c r="AD3425" s="123"/>
      <c r="AE3425" s="123"/>
      <c r="AF3425" s="123"/>
      <c r="AG3425" s="123"/>
      <c r="AH3425" s="123"/>
      <c r="AI3425" s="123"/>
      <c r="AJ3425" s="123"/>
      <c r="AK3425" s="123"/>
      <c r="AL3425" s="123"/>
      <c r="AM3425" s="123"/>
      <c r="AN3425" s="123"/>
      <c r="AO3425" s="123"/>
      <c r="AP3425" s="167"/>
    </row>
    <row r="3426" spans="16:42">
      <c r="P3426" s="123"/>
      <c r="Q3426" s="124"/>
      <c r="R3426" s="123"/>
      <c r="S3426" s="123"/>
      <c r="T3426" s="123"/>
      <c r="U3426" s="123"/>
      <c r="V3426" s="123"/>
      <c r="W3426" s="123"/>
      <c r="X3426" s="123"/>
      <c r="Y3426" s="125"/>
      <c r="Z3426" s="125"/>
      <c r="AA3426" s="123"/>
      <c r="AB3426" s="123"/>
      <c r="AC3426" s="123"/>
      <c r="AD3426" s="123"/>
      <c r="AE3426" s="123"/>
      <c r="AF3426" s="123"/>
      <c r="AG3426" s="123"/>
      <c r="AH3426" s="123"/>
      <c r="AI3426" s="123"/>
      <c r="AJ3426" s="123"/>
      <c r="AK3426" s="123"/>
      <c r="AL3426" s="123"/>
      <c r="AM3426" s="123"/>
      <c r="AN3426" s="123"/>
      <c r="AO3426" s="123"/>
      <c r="AP3426" s="167"/>
    </row>
    <row r="3427" spans="16:42">
      <c r="P3427" s="123"/>
      <c r="Q3427" s="124"/>
      <c r="R3427" s="123"/>
      <c r="S3427" s="123"/>
      <c r="T3427" s="123"/>
      <c r="U3427" s="123"/>
      <c r="V3427" s="123"/>
      <c r="W3427" s="123"/>
      <c r="X3427" s="123"/>
      <c r="Y3427" s="125"/>
      <c r="Z3427" s="125"/>
      <c r="AA3427" s="123"/>
      <c r="AB3427" s="123"/>
      <c r="AC3427" s="123"/>
      <c r="AD3427" s="123"/>
      <c r="AE3427" s="123"/>
      <c r="AF3427" s="123"/>
      <c r="AG3427" s="123"/>
      <c r="AH3427" s="123"/>
      <c r="AI3427" s="123"/>
      <c r="AJ3427" s="123"/>
      <c r="AK3427" s="123"/>
      <c r="AL3427" s="123"/>
      <c r="AM3427" s="123"/>
      <c r="AN3427" s="123"/>
      <c r="AO3427" s="123"/>
      <c r="AP3427" s="167"/>
    </row>
    <row r="3428" spans="16:42">
      <c r="P3428" s="123"/>
      <c r="Q3428" s="124"/>
      <c r="R3428" s="123"/>
      <c r="S3428" s="123"/>
      <c r="T3428" s="123"/>
      <c r="U3428" s="123"/>
      <c r="V3428" s="123"/>
      <c r="W3428" s="123"/>
      <c r="X3428" s="123"/>
      <c r="Y3428" s="125"/>
      <c r="Z3428" s="125"/>
      <c r="AA3428" s="123"/>
      <c r="AB3428" s="123"/>
      <c r="AC3428" s="123"/>
      <c r="AD3428" s="123"/>
      <c r="AE3428" s="123"/>
      <c r="AF3428" s="123"/>
      <c r="AG3428" s="123"/>
      <c r="AH3428" s="123"/>
      <c r="AI3428" s="123"/>
      <c r="AJ3428" s="123"/>
      <c r="AK3428" s="123"/>
      <c r="AL3428" s="123"/>
      <c r="AM3428" s="123"/>
      <c r="AN3428" s="123"/>
      <c r="AO3428" s="123"/>
      <c r="AP3428" s="167"/>
    </row>
    <row r="3429" spans="16:42">
      <c r="P3429" s="123"/>
      <c r="Q3429" s="124"/>
      <c r="R3429" s="123"/>
      <c r="S3429" s="123"/>
      <c r="T3429" s="123"/>
      <c r="U3429" s="123"/>
      <c r="V3429" s="123"/>
      <c r="W3429" s="123"/>
      <c r="X3429" s="123"/>
      <c r="Y3429" s="125"/>
      <c r="Z3429" s="125"/>
      <c r="AA3429" s="123"/>
      <c r="AB3429" s="123"/>
      <c r="AC3429" s="123"/>
      <c r="AD3429" s="123"/>
      <c r="AE3429" s="123"/>
      <c r="AF3429" s="123"/>
      <c r="AG3429" s="123"/>
      <c r="AH3429" s="123"/>
      <c r="AI3429" s="123"/>
      <c r="AJ3429" s="123"/>
      <c r="AK3429" s="123"/>
      <c r="AL3429" s="123"/>
      <c r="AM3429" s="123"/>
      <c r="AN3429" s="123"/>
      <c r="AO3429" s="123"/>
      <c r="AP3429" s="167"/>
    </row>
    <row r="3430" spans="16:42">
      <c r="P3430" s="123"/>
      <c r="Q3430" s="124"/>
      <c r="R3430" s="123"/>
      <c r="S3430" s="123"/>
      <c r="T3430" s="123"/>
      <c r="U3430" s="123"/>
      <c r="V3430" s="123"/>
      <c r="W3430" s="123"/>
      <c r="X3430" s="123"/>
      <c r="Y3430" s="125"/>
      <c r="Z3430" s="125"/>
      <c r="AA3430" s="123"/>
      <c r="AB3430" s="123"/>
      <c r="AC3430" s="123"/>
      <c r="AD3430" s="123"/>
      <c r="AE3430" s="123"/>
      <c r="AF3430" s="123"/>
      <c r="AG3430" s="123"/>
      <c r="AH3430" s="123"/>
      <c r="AI3430" s="123"/>
      <c r="AJ3430" s="123"/>
      <c r="AK3430" s="123"/>
      <c r="AL3430" s="123"/>
      <c r="AM3430" s="123"/>
      <c r="AN3430" s="123"/>
      <c r="AO3430" s="123"/>
      <c r="AP3430" s="167"/>
    </row>
    <row r="3431" spans="16:42">
      <c r="P3431" s="123"/>
      <c r="Q3431" s="124"/>
      <c r="R3431" s="123"/>
      <c r="S3431" s="123"/>
      <c r="T3431" s="123"/>
      <c r="U3431" s="123"/>
      <c r="V3431" s="123"/>
      <c r="W3431" s="123"/>
      <c r="X3431" s="123"/>
      <c r="Y3431" s="125"/>
      <c r="Z3431" s="125"/>
      <c r="AA3431" s="123"/>
      <c r="AB3431" s="123"/>
      <c r="AC3431" s="123"/>
      <c r="AD3431" s="123"/>
      <c r="AE3431" s="123"/>
      <c r="AF3431" s="123"/>
      <c r="AG3431" s="123"/>
      <c r="AH3431" s="123"/>
      <c r="AI3431" s="123"/>
      <c r="AJ3431" s="123"/>
      <c r="AK3431" s="123"/>
      <c r="AL3431" s="123"/>
      <c r="AM3431" s="123"/>
      <c r="AN3431" s="123"/>
      <c r="AO3431" s="123"/>
      <c r="AP3431" s="167"/>
    </row>
    <row r="3432" spans="16:42">
      <c r="P3432" s="123"/>
      <c r="Q3432" s="124"/>
      <c r="R3432" s="123"/>
      <c r="S3432" s="123"/>
      <c r="T3432" s="123"/>
      <c r="U3432" s="123"/>
      <c r="V3432" s="123"/>
      <c r="W3432" s="123"/>
      <c r="X3432" s="123"/>
      <c r="Y3432" s="125"/>
      <c r="Z3432" s="125"/>
      <c r="AA3432" s="123"/>
      <c r="AB3432" s="123"/>
      <c r="AC3432" s="123"/>
      <c r="AD3432" s="123"/>
      <c r="AE3432" s="123"/>
      <c r="AF3432" s="123"/>
      <c r="AG3432" s="123"/>
      <c r="AH3432" s="123"/>
      <c r="AI3432" s="123"/>
      <c r="AJ3432" s="123"/>
      <c r="AK3432" s="123"/>
      <c r="AL3432" s="123"/>
      <c r="AM3432" s="123"/>
      <c r="AN3432" s="123"/>
      <c r="AO3432" s="123"/>
      <c r="AP3432" s="167"/>
    </row>
    <row r="3433" spans="16:42">
      <c r="P3433" s="123"/>
      <c r="Q3433" s="124"/>
      <c r="R3433" s="123"/>
      <c r="S3433" s="123"/>
      <c r="T3433" s="123"/>
      <c r="U3433" s="123"/>
      <c r="V3433" s="123"/>
      <c r="W3433" s="123"/>
      <c r="X3433" s="123"/>
      <c r="Y3433" s="125"/>
      <c r="Z3433" s="125"/>
      <c r="AA3433" s="123"/>
      <c r="AB3433" s="123"/>
      <c r="AC3433" s="123"/>
      <c r="AD3433" s="123"/>
      <c r="AE3433" s="123"/>
      <c r="AF3433" s="123"/>
      <c r="AG3433" s="123"/>
      <c r="AH3433" s="123"/>
      <c r="AI3433" s="123"/>
      <c r="AJ3433" s="123"/>
      <c r="AK3433" s="123"/>
      <c r="AL3433" s="123"/>
      <c r="AM3433" s="123"/>
      <c r="AN3433" s="123"/>
      <c r="AO3433" s="123"/>
      <c r="AP3433" s="167"/>
    </row>
    <row r="3434" spans="16:42">
      <c r="P3434" s="123"/>
      <c r="Q3434" s="124"/>
      <c r="R3434" s="123"/>
      <c r="S3434" s="123"/>
      <c r="T3434" s="123"/>
      <c r="U3434" s="123"/>
      <c r="V3434" s="123"/>
      <c r="W3434" s="123"/>
      <c r="X3434" s="123"/>
      <c r="Y3434" s="125"/>
      <c r="Z3434" s="125"/>
      <c r="AA3434" s="123"/>
      <c r="AB3434" s="123"/>
      <c r="AC3434" s="123"/>
      <c r="AD3434" s="123"/>
      <c r="AE3434" s="123"/>
      <c r="AF3434" s="123"/>
      <c r="AG3434" s="123"/>
      <c r="AH3434" s="123"/>
      <c r="AI3434" s="123"/>
      <c r="AJ3434" s="123"/>
      <c r="AK3434" s="123"/>
      <c r="AL3434" s="123"/>
      <c r="AM3434" s="123"/>
      <c r="AN3434" s="123"/>
      <c r="AO3434" s="123"/>
      <c r="AP3434" s="167"/>
    </row>
    <row r="3435" spans="16:42">
      <c r="P3435" s="123"/>
      <c r="Q3435" s="124"/>
      <c r="R3435" s="123"/>
      <c r="S3435" s="123"/>
      <c r="T3435" s="123"/>
      <c r="U3435" s="123"/>
      <c r="V3435" s="123"/>
      <c r="W3435" s="123"/>
      <c r="X3435" s="123"/>
      <c r="Y3435" s="125"/>
      <c r="Z3435" s="125"/>
      <c r="AA3435" s="123"/>
      <c r="AB3435" s="123"/>
      <c r="AC3435" s="123"/>
      <c r="AD3435" s="123"/>
      <c r="AE3435" s="123"/>
      <c r="AF3435" s="123"/>
      <c r="AG3435" s="123"/>
      <c r="AH3435" s="123"/>
      <c r="AI3435" s="123"/>
      <c r="AJ3435" s="123"/>
      <c r="AK3435" s="123"/>
      <c r="AL3435" s="123"/>
      <c r="AM3435" s="123"/>
      <c r="AN3435" s="123"/>
      <c r="AO3435" s="123"/>
      <c r="AP3435" s="167"/>
    </row>
    <row r="3436" spans="16:42">
      <c r="P3436" s="123"/>
      <c r="Q3436" s="124"/>
      <c r="R3436" s="123"/>
      <c r="S3436" s="123"/>
      <c r="T3436" s="123"/>
      <c r="U3436" s="123"/>
      <c r="V3436" s="123"/>
      <c r="W3436" s="123"/>
      <c r="X3436" s="123"/>
      <c r="Y3436" s="125"/>
      <c r="Z3436" s="125"/>
      <c r="AA3436" s="123"/>
      <c r="AB3436" s="123"/>
      <c r="AC3436" s="123"/>
      <c r="AD3436" s="123"/>
      <c r="AE3436" s="123"/>
      <c r="AF3436" s="123"/>
      <c r="AG3436" s="123"/>
      <c r="AH3436" s="123"/>
      <c r="AI3436" s="123"/>
      <c r="AJ3436" s="123"/>
      <c r="AK3436" s="123"/>
      <c r="AL3436" s="123"/>
      <c r="AM3436" s="123"/>
      <c r="AN3436" s="123"/>
      <c r="AO3436" s="123"/>
      <c r="AP3436" s="167"/>
    </row>
    <row r="3437" spans="16:42">
      <c r="P3437" s="123"/>
      <c r="Q3437" s="124"/>
      <c r="R3437" s="123"/>
      <c r="S3437" s="123"/>
      <c r="T3437" s="123"/>
      <c r="U3437" s="123"/>
      <c r="V3437" s="123"/>
      <c r="W3437" s="123"/>
      <c r="X3437" s="123"/>
      <c r="Y3437" s="125"/>
      <c r="Z3437" s="125"/>
      <c r="AA3437" s="123"/>
      <c r="AB3437" s="123"/>
      <c r="AC3437" s="123"/>
      <c r="AD3437" s="123"/>
      <c r="AE3437" s="123"/>
      <c r="AF3437" s="123"/>
      <c r="AG3437" s="123"/>
      <c r="AH3437" s="123"/>
      <c r="AI3437" s="123"/>
      <c r="AJ3437" s="123"/>
      <c r="AK3437" s="123"/>
      <c r="AL3437" s="123"/>
      <c r="AM3437" s="123"/>
      <c r="AN3437" s="123"/>
      <c r="AO3437" s="123"/>
      <c r="AP3437" s="167"/>
    </row>
    <row r="3438" spans="16:42">
      <c r="P3438" s="123"/>
      <c r="Q3438" s="124"/>
      <c r="R3438" s="123"/>
      <c r="S3438" s="123"/>
      <c r="T3438" s="123"/>
      <c r="U3438" s="123"/>
      <c r="V3438" s="123"/>
      <c r="W3438" s="123"/>
      <c r="X3438" s="123"/>
      <c r="Y3438" s="125"/>
      <c r="Z3438" s="125"/>
      <c r="AA3438" s="123"/>
      <c r="AB3438" s="123"/>
      <c r="AC3438" s="123"/>
      <c r="AD3438" s="123"/>
      <c r="AE3438" s="123"/>
      <c r="AF3438" s="123"/>
      <c r="AG3438" s="123"/>
      <c r="AH3438" s="123"/>
      <c r="AI3438" s="123"/>
      <c r="AJ3438" s="123"/>
      <c r="AK3438" s="123"/>
      <c r="AL3438" s="123"/>
      <c r="AM3438" s="123"/>
      <c r="AN3438" s="123"/>
      <c r="AO3438" s="123"/>
      <c r="AP3438" s="167"/>
    </row>
    <row r="3439" spans="16:42">
      <c r="P3439" s="123"/>
      <c r="Q3439" s="124"/>
      <c r="R3439" s="123"/>
      <c r="S3439" s="123"/>
      <c r="T3439" s="123"/>
      <c r="U3439" s="123"/>
      <c r="V3439" s="123"/>
      <c r="W3439" s="123"/>
      <c r="X3439" s="123"/>
      <c r="Y3439" s="125"/>
      <c r="Z3439" s="125"/>
      <c r="AA3439" s="123"/>
      <c r="AB3439" s="123"/>
      <c r="AC3439" s="123"/>
      <c r="AD3439" s="123"/>
      <c r="AE3439" s="123"/>
      <c r="AF3439" s="123"/>
      <c r="AG3439" s="123"/>
      <c r="AH3439" s="123"/>
      <c r="AI3439" s="123"/>
      <c r="AJ3439" s="123"/>
      <c r="AK3439" s="123"/>
      <c r="AL3439" s="123"/>
      <c r="AM3439" s="123"/>
      <c r="AN3439" s="123"/>
      <c r="AO3439" s="123"/>
      <c r="AP3439" s="167"/>
    </row>
    <row r="3440" spans="16:42">
      <c r="P3440" s="123"/>
      <c r="Q3440" s="124"/>
      <c r="R3440" s="123"/>
      <c r="S3440" s="123"/>
      <c r="T3440" s="123"/>
      <c r="U3440" s="123"/>
      <c r="V3440" s="123"/>
      <c r="W3440" s="123"/>
      <c r="X3440" s="123"/>
      <c r="Y3440" s="125"/>
      <c r="Z3440" s="125"/>
      <c r="AA3440" s="123"/>
      <c r="AB3440" s="123"/>
      <c r="AC3440" s="123"/>
      <c r="AD3440" s="123"/>
      <c r="AE3440" s="123"/>
      <c r="AF3440" s="123"/>
      <c r="AG3440" s="123"/>
      <c r="AH3440" s="123"/>
      <c r="AI3440" s="123"/>
      <c r="AJ3440" s="123"/>
      <c r="AK3440" s="123"/>
      <c r="AL3440" s="123"/>
      <c r="AM3440" s="123"/>
      <c r="AN3440" s="123"/>
      <c r="AO3440" s="123"/>
      <c r="AP3440" s="167"/>
    </row>
    <row r="3441" spans="16:42">
      <c r="P3441" s="123"/>
      <c r="Q3441" s="124"/>
      <c r="R3441" s="123"/>
      <c r="S3441" s="123"/>
      <c r="T3441" s="123"/>
      <c r="U3441" s="123"/>
      <c r="V3441" s="123"/>
      <c r="W3441" s="123"/>
      <c r="X3441" s="123"/>
      <c r="Y3441" s="125"/>
      <c r="Z3441" s="125"/>
      <c r="AA3441" s="123"/>
      <c r="AB3441" s="123"/>
      <c r="AC3441" s="123"/>
      <c r="AD3441" s="123"/>
      <c r="AE3441" s="123"/>
      <c r="AF3441" s="123"/>
      <c r="AG3441" s="123"/>
      <c r="AH3441" s="123"/>
      <c r="AI3441" s="123"/>
      <c r="AJ3441" s="123"/>
      <c r="AK3441" s="123"/>
      <c r="AL3441" s="123"/>
      <c r="AM3441" s="123"/>
      <c r="AN3441" s="123"/>
      <c r="AO3441" s="123"/>
      <c r="AP3441" s="167"/>
    </row>
    <row r="3442" spans="16:42">
      <c r="P3442" s="123"/>
      <c r="Q3442" s="124"/>
      <c r="R3442" s="123"/>
      <c r="S3442" s="123"/>
      <c r="T3442" s="123"/>
      <c r="U3442" s="123"/>
      <c r="V3442" s="123"/>
      <c r="W3442" s="123"/>
      <c r="X3442" s="123"/>
      <c r="Y3442" s="125"/>
      <c r="Z3442" s="125"/>
      <c r="AA3442" s="123"/>
      <c r="AB3442" s="123"/>
      <c r="AC3442" s="123"/>
      <c r="AD3442" s="123"/>
      <c r="AE3442" s="123"/>
      <c r="AF3442" s="123"/>
      <c r="AG3442" s="123"/>
      <c r="AH3442" s="123"/>
      <c r="AI3442" s="123"/>
      <c r="AJ3442" s="123"/>
      <c r="AK3442" s="123"/>
      <c r="AL3442" s="123"/>
      <c r="AM3442" s="123"/>
      <c r="AN3442" s="123"/>
      <c r="AO3442" s="123"/>
      <c r="AP3442" s="167"/>
    </row>
    <row r="3443" spans="16:42">
      <c r="P3443" s="123"/>
      <c r="Q3443" s="124"/>
      <c r="R3443" s="123"/>
      <c r="S3443" s="123"/>
      <c r="T3443" s="123"/>
      <c r="U3443" s="123"/>
      <c r="V3443" s="123"/>
      <c r="W3443" s="123"/>
      <c r="X3443" s="123"/>
      <c r="Y3443" s="125"/>
      <c r="Z3443" s="125"/>
      <c r="AA3443" s="123"/>
      <c r="AB3443" s="123"/>
      <c r="AC3443" s="123"/>
      <c r="AD3443" s="123"/>
      <c r="AE3443" s="123"/>
      <c r="AF3443" s="123"/>
      <c r="AG3443" s="123"/>
      <c r="AH3443" s="123"/>
      <c r="AI3443" s="123"/>
      <c r="AJ3443" s="123"/>
      <c r="AK3443" s="123"/>
      <c r="AL3443" s="123"/>
      <c r="AM3443" s="123"/>
      <c r="AN3443" s="123"/>
      <c r="AO3443" s="123"/>
      <c r="AP3443" s="167"/>
    </row>
    <row r="3444" spans="16:42">
      <c r="P3444" s="123"/>
      <c r="Q3444" s="124"/>
      <c r="R3444" s="123"/>
      <c r="S3444" s="123"/>
      <c r="T3444" s="123"/>
      <c r="U3444" s="123"/>
      <c r="V3444" s="123"/>
      <c r="W3444" s="123"/>
      <c r="X3444" s="123"/>
      <c r="Y3444" s="125"/>
      <c r="Z3444" s="125"/>
      <c r="AA3444" s="123"/>
      <c r="AB3444" s="123"/>
      <c r="AC3444" s="123"/>
      <c r="AD3444" s="123"/>
      <c r="AE3444" s="123"/>
      <c r="AF3444" s="123"/>
      <c r="AG3444" s="123"/>
      <c r="AH3444" s="123"/>
      <c r="AI3444" s="123"/>
      <c r="AJ3444" s="123"/>
      <c r="AK3444" s="123"/>
      <c r="AL3444" s="123"/>
      <c r="AM3444" s="123"/>
      <c r="AN3444" s="123"/>
      <c r="AO3444" s="123"/>
      <c r="AP3444" s="167"/>
    </row>
    <row r="3445" spans="16:42">
      <c r="P3445" s="123"/>
      <c r="Q3445" s="124"/>
      <c r="R3445" s="123"/>
      <c r="S3445" s="123"/>
      <c r="T3445" s="123"/>
      <c r="U3445" s="123"/>
      <c r="V3445" s="123"/>
      <c r="W3445" s="123"/>
      <c r="X3445" s="123"/>
      <c r="Y3445" s="125"/>
      <c r="Z3445" s="125"/>
      <c r="AA3445" s="123"/>
      <c r="AB3445" s="123"/>
      <c r="AC3445" s="123"/>
      <c r="AD3445" s="123"/>
      <c r="AE3445" s="123"/>
      <c r="AF3445" s="123"/>
      <c r="AG3445" s="123"/>
      <c r="AH3445" s="123"/>
      <c r="AI3445" s="123"/>
      <c r="AJ3445" s="123"/>
      <c r="AK3445" s="123"/>
      <c r="AL3445" s="123"/>
      <c r="AM3445" s="123"/>
      <c r="AN3445" s="123"/>
      <c r="AO3445" s="123"/>
      <c r="AP3445" s="167"/>
    </row>
    <row r="3446" spans="16:42">
      <c r="P3446" s="123"/>
      <c r="Q3446" s="124"/>
      <c r="R3446" s="123"/>
      <c r="S3446" s="123"/>
      <c r="T3446" s="123"/>
      <c r="U3446" s="123"/>
      <c r="V3446" s="123"/>
      <c r="W3446" s="123"/>
      <c r="X3446" s="123"/>
      <c r="Y3446" s="125"/>
      <c r="Z3446" s="125"/>
      <c r="AA3446" s="123"/>
      <c r="AB3446" s="123"/>
      <c r="AC3446" s="123"/>
      <c r="AD3446" s="123"/>
      <c r="AE3446" s="123"/>
      <c r="AF3446" s="123"/>
      <c r="AG3446" s="123"/>
      <c r="AH3446" s="123"/>
      <c r="AI3446" s="123"/>
      <c r="AJ3446" s="123"/>
      <c r="AK3446" s="123"/>
      <c r="AL3446" s="123"/>
      <c r="AM3446" s="123"/>
      <c r="AN3446" s="123"/>
      <c r="AO3446" s="123"/>
      <c r="AP3446" s="167"/>
    </row>
    <row r="3447" spans="16:42">
      <c r="P3447" s="123"/>
      <c r="Q3447" s="124"/>
      <c r="R3447" s="123"/>
      <c r="S3447" s="123"/>
      <c r="T3447" s="123"/>
      <c r="U3447" s="123"/>
      <c r="V3447" s="123"/>
      <c r="W3447" s="123"/>
      <c r="X3447" s="123"/>
      <c r="Y3447" s="125"/>
      <c r="Z3447" s="125"/>
      <c r="AA3447" s="123"/>
      <c r="AB3447" s="123"/>
      <c r="AC3447" s="123"/>
      <c r="AD3447" s="123"/>
      <c r="AE3447" s="123"/>
      <c r="AF3447" s="123"/>
      <c r="AG3447" s="123"/>
      <c r="AH3447" s="123"/>
      <c r="AI3447" s="123"/>
      <c r="AJ3447" s="123"/>
      <c r="AK3447" s="123"/>
      <c r="AL3447" s="123"/>
      <c r="AM3447" s="123"/>
      <c r="AN3447" s="123"/>
      <c r="AO3447" s="123"/>
      <c r="AP3447" s="167"/>
    </row>
    <row r="3448" spans="16:42">
      <c r="P3448" s="123"/>
      <c r="Q3448" s="124"/>
      <c r="R3448" s="123"/>
      <c r="S3448" s="123"/>
      <c r="T3448" s="123"/>
      <c r="U3448" s="123"/>
      <c r="V3448" s="123"/>
      <c r="W3448" s="123"/>
      <c r="X3448" s="123"/>
      <c r="Y3448" s="125"/>
      <c r="Z3448" s="125"/>
      <c r="AA3448" s="123"/>
      <c r="AB3448" s="123"/>
      <c r="AC3448" s="123"/>
      <c r="AD3448" s="123"/>
      <c r="AE3448" s="123"/>
      <c r="AF3448" s="123"/>
      <c r="AG3448" s="123"/>
      <c r="AH3448" s="123"/>
      <c r="AI3448" s="123"/>
      <c r="AJ3448" s="123"/>
      <c r="AK3448" s="123"/>
      <c r="AL3448" s="123"/>
      <c r="AM3448" s="123"/>
      <c r="AN3448" s="123"/>
      <c r="AO3448" s="123"/>
      <c r="AP3448" s="167"/>
    </row>
    <row r="3449" spans="16:42">
      <c r="P3449" s="123"/>
      <c r="Q3449" s="124"/>
      <c r="R3449" s="123"/>
      <c r="S3449" s="123"/>
      <c r="T3449" s="123"/>
      <c r="U3449" s="123"/>
      <c r="V3449" s="123"/>
      <c r="W3449" s="123"/>
      <c r="X3449" s="123"/>
      <c r="Y3449" s="125"/>
      <c r="Z3449" s="125"/>
      <c r="AA3449" s="123"/>
      <c r="AB3449" s="123"/>
      <c r="AC3449" s="123"/>
      <c r="AD3449" s="123"/>
      <c r="AE3449" s="123"/>
      <c r="AF3449" s="123"/>
      <c r="AG3449" s="123"/>
      <c r="AH3449" s="123"/>
      <c r="AI3449" s="123"/>
      <c r="AJ3449" s="123"/>
      <c r="AK3449" s="123"/>
      <c r="AL3449" s="123"/>
      <c r="AM3449" s="123"/>
      <c r="AN3449" s="123"/>
      <c r="AO3449" s="123"/>
      <c r="AP3449" s="167"/>
    </row>
    <row r="3450" spans="16:42">
      <c r="P3450" s="123"/>
      <c r="Q3450" s="124"/>
      <c r="R3450" s="123"/>
      <c r="S3450" s="123"/>
      <c r="T3450" s="123"/>
      <c r="U3450" s="123"/>
      <c r="V3450" s="123"/>
      <c r="W3450" s="123"/>
      <c r="X3450" s="123"/>
      <c r="Y3450" s="125"/>
      <c r="Z3450" s="125"/>
      <c r="AA3450" s="123"/>
      <c r="AB3450" s="123"/>
      <c r="AC3450" s="123"/>
      <c r="AD3450" s="123"/>
      <c r="AE3450" s="123"/>
      <c r="AF3450" s="123"/>
      <c r="AG3450" s="123"/>
      <c r="AH3450" s="123"/>
      <c r="AI3450" s="123"/>
      <c r="AJ3450" s="123"/>
      <c r="AK3450" s="123"/>
      <c r="AL3450" s="123"/>
      <c r="AM3450" s="123"/>
      <c r="AN3450" s="123"/>
      <c r="AO3450" s="123"/>
      <c r="AP3450" s="167"/>
    </row>
    <row r="3451" spans="16:42">
      <c r="P3451" s="123"/>
      <c r="Q3451" s="124"/>
      <c r="R3451" s="123"/>
      <c r="S3451" s="123"/>
      <c r="T3451" s="123"/>
      <c r="U3451" s="123"/>
      <c r="V3451" s="123"/>
      <c r="W3451" s="123"/>
      <c r="X3451" s="123"/>
      <c r="Y3451" s="125"/>
      <c r="Z3451" s="125"/>
      <c r="AA3451" s="123"/>
      <c r="AB3451" s="123"/>
      <c r="AC3451" s="123"/>
      <c r="AD3451" s="123"/>
      <c r="AE3451" s="123"/>
      <c r="AF3451" s="123"/>
      <c r="AG3451" s="123"/>
      <c r="AH3451" s="123"/>
      <c r="AI3451" s="123"/>
      <c r="AJ3451" s="123"/>
      <c r="AK3451" s="123"/>
      <c r="AL3451" s="123"/>
      <c r="AM3451" s="123"/>
      <c r="AN3451" s="123"/>
      <c r="AO3451" s="123"/>
      <c r="AP3451" s="167"/>
    </row>
    <row r="3452" spans="16:42">
      <c r="P3452" s="123"/>
      <c r="Q3452" s="124"/>
      <c r="R3452" s="123"/>
      <c r="S3452" s="123"/>
      <c r="T3452" s="123"/>
      <c r="U3452" s="123"/>
      <c r="V3452" s="123"/>
      <c r="W3452" s="123"/>
      <c r="X3452" s="123"/>
      <c r="Y3452" s="125"/>
      <c r="Z3452" s="125"/>
      <c r="AA3452" s="123"/>
      <c r="AB3452" s="123"/>
      <c r="AC3452" s="123"/>
      <c r="AD3452" s="123"/>
      <c r="AE3452" s="123"/>
      <c r="AF3452" s="123"/>
      <c r="AG3452" s="123"/>
      <c r="AH3452" s="123"/>
      <c r="AI3452" s="123"/>
      <c r="AJ3452" s="123"/>
      <c r="AK3452" s="123"/>
      <c r="AL3452" s="123"/>
      <c r="AM3452" s="123"/>
      <c r="AN3452" s="123"/>
      <c r="AO3452" s="123"/>
      <c r="AP3452" s="167"/>
    </row>
    <row r="3453" spans="16:42">
      <c r="P3453" s="123"/>
      <c r="Q3453" s="124"/>
      <c r="R3453" s="123"/>
      <c r="S3453" s="123"/>
      <c r="T3453" s="123"/>
      <c r="U3453" s="123"/>
      <c r="V3453" s="123"/>
      <c r="W3453" s="123"/>
      <c r="X3453" s="123"/>
      <c r="Y3453" s="125"/>
      <c r="Z3453" s="125"/>
      <c r="AA3453" s="123"/>
      <c r="AB3453" s="123"/>
      <c r="AC3453" s="123"/>
      <c r="AD3453" s="123"/>
      <c r="AE3453" s="123"/>
      <c r="AF3453" s="123"/>
      <c r="AG3453" s="123"/>
      <c r="AH3453" s="123"/>
      <c r="AI3453" s="123"/>
      <c r="AJ3453" s="123"/>
      <c r="AK3453" s="123"/>
      <c r="AL3453" s="123"/>
      <c r="AM3453" s="123"/>
      <c r="AN3453" s="123"/>
      <c r="AO3453" s="123"/>
      <c r="AP3453" s="167"/>
    </row>
    <row r="3454" spans="16:42">
      <c r="P3454" s="123"/>
      <c r="Q3454" s="124"/>
      <c r="R3454" s="123"/>
      <c r="S3454" s="123"/>
      <c r="T3454" s="123"/>
      <c r="U3454" s="123"/>
      <c r="V3454" s="123"/>
      <c r="W3454" s="123"/>
      <c r="X3454" s="123"/>
      <c r="Y3454" s="125"/>
      <c r="Z3454" s="125"/>
      <c r="AA3454" s="123"/>
      <c r="AB3454" s="123"/>
      <c r="AC3454" s="123"/>
      <c r="AD3454" s="123"/>
      <c r="AE3454" s="123"/>
      <c r="AF3454" s="123"/>
      <c r="AG3454" s="123"/>
      <c r="AH3454" s="123"/>
      <c r="AI3454" s="123"/>
      <c r="AJ3454" s="123"/>
      <c r="AK3454" s="123"/>
      <c r="AL3454" s="123"/>
      <c r="AM3454" s="123"/>
      <c r="AN3454" s="123"/>
      <c r="AO3454" s="123"/>
      <c r="AP3454" s="167"/>
    </row>
    <row r="3455" spans="16:42">
      <c r="P3455" s="123"/>
      <c r="Q3455" s="124"/>
      <c r="R3455" s="123"/>
      <c r="S3455" s="123"/>
      <c r="T3455" s="123"/>
      <c r="U3455" s="123"/>
      <c r="V3455" s="123"/>
      <c r="W3455" s="123"/>
      <c r="X3455" s="123"/>
      <c r="Y3455" s="125"/>
      <c r="Z3455" s="125"/>
      <c r="AA3455" s="123"/>
      <c r="AB3455" s="123"/>
      <c r="AC3455" s="123"/>
      <c r="AD3455" s="123"/>
      <c r="AE3455" s="123"/>
      <c r="AF3455" s="123"/>
      <c r="AG3455" s="123"/>
      <c r="AH3455" s="123"/>
      <c r="AI3455" s="123"/>
      <c r="AJ3455" s="123"/>
      <c r="AK3455" s="123"/>
      <c r="AL3455" s="123"/>
      <c r="AM3455" s="123"/>
      <c r="AN3455" s="123"/>
      <c r="AO3455" s="123"/>
      <c r="AP3455" s="167"/>
    </row>
    <row r="3456" spans="16:42">
      <c r="P3456" s="123"/>
      <c r="Q3456" s="124"/>
      <c r="R3456" s="123"/>
      <c r="S3456" s="123"/>
      <c r="T3456" s="123"/>
      <c r="U3456" s="123"/>
      <c r="V3456" s="123"/>
      <c r="W3456" s="123"/>
      <c r="X3456" s="123"/>
      <c r="Y3456" s="125"/>
      <c r="Z3456" s="125"/>
      <c r="AA3456" s="123"/>
      <c r="AB3456" s="123"/>
      <c r="AC3456" s="123"/>
      <c r="AD3456" s="123"/>
      <c r="AE3456" s="123"/>
      <c r="AF3456" s="123"/>
      <c r="AG3456" s="123"/>
      <c r="AH3456" s="123"/>
      <c r="AI3456" s="123"/>
      <c r="AJ3456" s="123"/>
      <c r="AK3456" s="123"/>
      <c r="AL3456" s="123"/>
      <c r="AM3456" s="123"/>
      <c r="AN3456" s="123"/>
      <c r="AO3456" s="123"/>
      <c r="AP3456" s="167"/>
    </row>
    <row r="3457" spans="16:42">
      <c r="P3457" s="123"/>
      <c r="Q3457" s="124"/>
      <c r="R3457" s="123"/>
      <c r="S3457" s="123"/>
      <c r="T3457" s="123"/>
      <c r="U3457" s="123"/>
      <c r="V3457" s="123"/>
      <c r="W3457" s="123"/>
      <c r="X3457" s="123"/>
      <c r="Y3457" s="125"/>
      <c r="Z3457" s="125"/>
      <c r="AA3457" s="123"/>
      <c r="AB3457" s="123"/>
      <c r="AC3457" s="123"/>
      <c r="AD3457" s="123"/>
      <c r="AE3457" s="123"/>
      <c r="AF3457" s="123"/>
      <c r="AG3457" s="123"/>
      <c r="AH3457" s="123"/>
      <c r="AI3457" s="123"/>
      <c r="AJ3457" s="123"/>
      <c r="AK3457" s="123"/>
      <c r="AL3457" s="123"/>
      <c r="AM3457" s="123"/>
      <c r="AN3457" s="123"/>
      <c r="AO3457" s="123"/>
      <c r="AP3457" s="167"/>
    </row>
    <row r="3458" spans="16:42">
      <c r="P3458" s="123"/>
      <c r="Q3458" s="124"/>
      <c r="R3458" s="123"/>
      <c r="S3458" s="123"/>
      <c r="T3458" s="123"/>
      <c r="U3458" s="123"/>
      <c r="V3458" s="123"/>
      <c r="W3458" s="123"/>
      <c r="X3458" s="123"/>
      <c r="Y3458" s="125"/>
      <c r="Z3458" s="125"/>
      <c r="AA3458" s="123"/>
      <c r="AB3458" s="123"/>
      <c r="AC3458" s="123"/>
      <c r="AD3458" s="123"/>
      <c r="AE3458" s="123"/>
      <c r="AF3458" s="123"/>
      <c r="AG3458" s="123"/>
      <c r="AH3458" s="123"/>
      <c r="AI3458" s="123"/>
      <c r="AJ3458" s="123"/>
      <c r="AK3458" s="123"/>
      <c r="AL3458" s="123"/>
      <c r="AM3458" s="123"/>
      <c r="AN3458" s="123"/>
      <c r="AO3458" s="123"/>
      <c r="AP3458" s="167"/>
    </row>
    <row r="3459" spans="16:42">
      <c r="P3459" s="123"/>
      <c r="Q3459" s="124"/>
      <c r="R3459" s="123"/>
      <c r="S3459" s="123"/>
      <c r="T3459" s="123"/>
      <c r="U3459" s="123"/>
      <c r="V3459" s="123"/>
      <c r="W3459" s="123"/>
      <c r="X3459" s="123"/>
      <c r="Y3459" s="125"/>
      <c r="Z3459" s="125"/>
      <c r="AA3459" s="123"/>
      <c r="AB3459" s="123"/>
      <c r="AC3459" s="123"/>
      <c r="AD3459" s="123"/>
      <c r="AE3459" s="123"/>
      <c r="AF3459" s="123"/>
      <c r="AG3459" s="123"/>
      <c r="AH3459" s="123"/>
      <c r="AI3459" s="123"/>
      <c r="AJ3459" s="123"/>
      <c r="AK3459" s="123"/>
      <c r="AL3459" s="123"/>
      <c r="AM3459" s="123"/>
      <c r="AN3459" s="123"/>
      <c r="AO3459" s="123"/>
      <c r="AP3459" s="167"/>
    </row>
    <row r="3460" spans="16:42">
      <c r="P3460" s="123"/>
      <c r="Q3460" s="124"/>
      <c r="R3460" s="123"/>
      <c r="S3460" s="123"/>
      <c r="T3460" s="123"/>
      <c r="U3460" s="123"/>
      <c r="V3460" s="123"/>
      <c r="W3460" s="123"/>
      <c r="X3460" s="123"/>
      <c r="Y3460" s="125"/>
      <c r="Z3460" s="125"/>
      <c r="AA3460" s="123"/>
      <c r="AB3460" s="123"/>
      <c r="AC3460" s="123"/>
      <c r="AD3460" s="123"/>
      <c r="AE3460" s="123"/>
      <c r="AF3460" s="123"/>
      <c r="AG3460" s="123"/>
      <c r="AH3460" s="123"/>
      <c r="AI3460" s="123"/>
      <c r="AJ3460" s="123"/>
      <c r="AK3460" s="123"/>
      <c r="AL3460" s="123"/>
      <c r="AM3460" s="123"/>
      <c r="AN3460" s="123"/>
      <c r="AO3460" s="123"/>
      <c r="AP3460" s="167"/>
    </row>
    <row r="3461" spans="16:42">
      <c r="P3461" s="123"/>
      <c r="Q3461" s="124"/>
      <c r="R3461" s="123"/>
      <c r="S3461" s="123"/>
      <c r="T3461" s="123"/>
      <c r="U3461" s="123"/>
      <c r="V3461" s="123"/>
      <c r="W3461" s="123"/>
      <c r="X3461" s="123"/>
      <c r="Y3461" s="125"/>
      <c r="Z3461" s="125"/>
      <c r="AA3461" s="123"/>
      <c r="AB3461" s="123"/>
      <c r="AC3461" s="123"/>
      <c r="AD3461" s="123"/>
      <c r="AE3461" s="123"/>
      <c r="AF3461" s="123"/>
      <c r="AG3461" s="123"/>
      <c r="AH3461" s="123"/>
      <c r="AI3461" s="123"/>
      <c r="AJ3461" s="123"/>
      <c r="AK3461" s="123"/>
      <c r="AL3461" s="123"/>
      <c r="AM3461" s="123"/>
      <c r="AN3461" s="123"/>
      <c r="AO3461" s="123"/>
      <c r="AP3461" s="167"/>
    </row>
    <row r="3462" spans="16:42">
      <c r="P3462" s="123"/>
      <c r="Q3462" s="124"/>
      <c r="R3462" s="123"/>
      <c r="S3462" s="123"/>
      <c r="T3462" s="123"/>
      <c r="U3462" s="123"/>
      <c r="V3462" s="123"/>
      <c r="W3462" s="123"/>
      <c r="X3462" s="123"/>
      <c r="Y3462" s="125"/>
      <c r="Z3462" s="125"/>
      <c r="AA3462" s="123"/>
      <c r="AB3462" s="123"/>
      <c r="AC3462" s="123"/>
      <c r="AD3462" s="123"/>
      <c r="AE3462" s="123"/>
      <c r="AF3462" s="123"/>
      <c r="AG3462" s="123"/>
      <c r="AH3462" s="123"/>
      <c r="AI3462" s="123"/>
      <c r="AJ3462" s="123"/>
      <c r="AK3462" s="123"/>
      <c r="AL3462" s="123"/>
      <c r="AM3462" s="123"/>
      <c r="AN3462" s="123"/>
      <c r="AO3462" s="123"/>
      <c r="AP3462" s="167"/>
    </row>
    <row r="3463" spans="16:42">
      <c r="P3463" s="123"/>
      <c r="Q3463" s="124"/>
      <c r="R3463" s="123"/>
      <c r="S3463" s="123"/>
      <c r="T3463" s="123"/>
      <c r="U3463" s="123"/>
      <c r="V3463" s="123"/>
      <c r="W3463" s="123"/>
      <c r="X3463" s="123"/>
      <c r="Y3463" s="125"/>
      <c r="Z3463" s="125"/>
      <c r="AA3463" s="123"/>
      <c r="AB3463" s="123"/>
      <c r="AC3463" s="123"/>
      <c r="AD3463" s="123"/>
      <c r="AE3463" s="123"/>
      <c r="AF3463" s="123"/>
      <c r="AG3463" s="123"/>
      <c r="AH3463" s="123"/>
      <c r="AI3463" s="123"/>
      <c r="AJ3463" s="123"/>
      <c r="AK3463" s="123"/>
      <c r="AL3463" s="123"/>
      <c r="AM3463" s="123"/>
      <c r="AN3463" s="123"/>
      <c r="AO3463" s="123"/>
      <c r="AP3463" s="167"/>
    </row>
    <row r="3464" spans="16:42">
      <c r="P3464" s="123"/>
      <c r="Q3464" s="124"/>
      <c r="R3464" s="123"/>
      <c r="S3464" s="123"/>
      <c r="T3464" s="123"/>
      <c r="U3464" s="123"/>
      <c r="V3464" s="123"/>
      <c r="W3464" s="123"/>
      <c r="X3464" s="123"/>
      <c r="Y3464" s="125"/>
      <c r="Z3464" s="125"/>
      <c r="AA3464" s="123"/>
      <c r="AB3464" s="123"/>
      <c r="AC3464" s="123"/>
      <c r="AD3464" s="123"/>
      <c r="AE3464" s="123"/>
      <c r="AF3464" s="123"/>
      <c r="AG3464" s="123"/>
      <c r="AH3464" s="123"/>
      <c r="AI3464" s="123"/>
      <c r="AJ3464" s="123"/>
      <c r="AK3464" s="123"/>
      <c r="AL3464" s="123"/>
      <c r="AM3464" s="123"/>
      <c r="AN3464" s="123"/>
      <c r="AO3464" s="123"/>
      <c r="AP3464" s="167"/>
    </row>
    <row r="3465" spans="16:42">
      <c r="P3465" s="123"/>
      <c r="Q3465" s="124"/>
      <c r="R3465" s="123"/>
      <c r="S3465" s="123"/>
      <c r="T3465" s="123"/>
      <c r="U3465" s="123"/>
      <c r="V3465" s="123"/>
      <c r="W3465" s="123"/>
      <c r="X3465" s="123"/>
      <c r="Y3465" s="125"/>
      <c r="Z3465" s="125"/>
      <c r="AA3465" s="123"/>
      <c r="AB3465" s="123"/>
      <c r="AC3465" s="123"/>
      <c r="AD3465" s="123"/>
      <c r="AE3465" s="123"/>
      <c r="AF3465" s="123"/>
      <c r="AG3465" s="123"/>
      <c r="AH3465" s="123"/>
      <c r="AI3465" s="123"/>
      <c r="AJ3465" s="123"/>
      <c r="AK3465" s="123"/>
      <c r="AL3465" s="123"/>
      <c r="AM3465" s="123"/>
      <c r="AN3465" s="123"/>
      <c r="AO3465" s="123"/>
      <c r="AP3465" s="167"/>
    </row>
    <row r="3466" spans="16:42">
      <c r="P3466" s="123"/>
      <c r="Q3466" s="124"/>
      <c r="R3466" s="123"/>
      <c r="S3466" s="123"/>
      <c r="T3466" s="123"/>
      <c r="U3466" s="123"/>
      <c r="V3466" s="123"/>
      <c r="W3466" s="123"/>
      <c r="X3466" s="123"/>
      <c r="Y3466" s="125"/>
      <c r="Z3466" s="125"/>
      <c r="AA3466" s="123"/>
      <c r="AB3466" s="123"/>
      <c r="AC3466" s="123"/>
      <c r="AD3466" s="123"/>
      <c r="AE3466" s="123"/>
      <c r="AF3466" s="123"/>
      <c r="AG3466" s="123"/>
      <c r="AH3466" s="123"/>
      <c r="AI3466" s="123"/>
      <c r="AJ3466" s="123"/>
      <c r="AK3466" s="123"/>
      <c r="AL3466" s="123"/>
      <c r="AM3466" s="123"/>
      <c r="AN3466" s="123"/>
      <c r="AO3466" s="123"/>
      <c r="AP3466" s="167"/>
    </row>
    <row r="3467" spans="16:42">
      <c r="P3467" s="123"/>
      <c r="Q3467" s="124"/>
      <c r="R3467" s="123"/>
      <c r="S3467" s="123"/>
      <c r="T3467" s="123"/>
      <c r="U3467" s="123"/>
      <c r="V3467" s="123"/>
      <c r="W3467" s="123"/>
      <c r="X3467" s="123"/>
      <c r="Y3467" s="125"/>
      <c r="Z3467" s="125"/>
      <c r="AA3467" s="123"/>
      <c r="AB3467" s="123"/>
      <c r="AC3467" s="123"/>
      <c r="AD3467" s="123"/>
      <c r="AE3467" s="123"/>
      <c r="AF3467" s="123"/>
      <c r="AG3467" s="123"/>
      <c r="AH3467" s="123"/>
      <c r="AI3467" s="123"/>
      <c r="AJ3467" s="123"/>
      <c r="AK3467" s="123"/>
      <c r="AL3467" s="123"/>
      <c r="AM3467" s="123"/>
      <c r="AN3467" s="123"/>
      <c r="AO3467" s="123"/>
      <c r="AP3467" s="167"/>
    </row>
    <row r="3468" spans="16:42">
      <c r="P3468" s="123"/>
      <c r="Q3468" s="124"/>
      <c r="R3468" s="123"/>
      <c r="S3468" s="123"/>
      <c r="T3468" s="123"/>
      <c r="U3468" s="123"/>
      <c r="V3468" s="123"/>
      <c r="W3468" s="123"/>
      <c r="X3468" s="123"/>
      <c r="Y3468" s="125"/>
      <c r="Z3468" s="125"/>
      <c r="AA3468" s="123"/>
      <c r="AB3468" s="123"/>
      <c r="AC3468" s="123"/>
      <c r="AD3468" s="123"/>
      <c r="AE3468" s="123"/>
      <c r="AF3468" s="123"/>
      <c r="AG3468" s="123"/>
      <c r="AH3468" s="123"/>
      <c r="AI3468" s="123"/>
      <c r="AJ3468" s="123"/>
      <c r="AK3468" s="123"/>
      <c r="AL3468" s="123"/>
      <c r="AM3468" s="123"/>
      <c r="AN3468" s="123"/>
      <c r="AO3468" s="123"/>
      <c r="AP3468" s="167"/>
    </row>
    <row r="3469" spans="16:42">
      <c r="P3469" s="123"/>
      <c r="Q3469" s="124"/>
      <c r="R3469" s="123"/>
      <c r="S3469" s="123"/>
      <c r="T3469" s="123"/>
      <c r="U3469" s="123"/>
      <c r="V3469" s="123"/>
      <c r="W3469" s="123"/>
      <c r="X3469" s="123"/>
      <c r="Y3469" s="125"/>
      <c r="Z3469" s="125"/>
      <c r="AA3469" s="123"/>
      <c r="AB3469" s="123"/>
      <c r="AC3469" s="123"/>
      <c r="AD3469" s="123"/>
      <c r="AE3469" s="123"/>
      <c r="AF3469" s="123"/>
      <c r="AG3469" s="123"/>
      <c r="AH3469" s="123"/>
      <c r="AI3469" s="123"/>
      <c r="AJ3469" s="123"/>
      <c r="AK3469" s="123"/>
      <c r="AL3469" s="123"/>
      <c r="AM3469" s="123"/>
      <c r="AN3469" s="123"/>
      <c r="AO3469" s="123"/>
      <c r="AP3469" s="167"/>
    </row>
    <row r="3470" spans="16:42">
      <c r="P3470" s="123"/>
      <c r="Q3470" s="124"/>
      <c r="R3470" s="123"/>
      <c r="S3470" s="123"/>
      <c r="T3470" s="123"/>
      <c r="U3470" s="123"/>
      <c r="V3470" s="123"/>
      <c r="W3470" s="123"/>
      <c r="X3470" s="123"/>
      <c r="Y3470" s="125"/>
      <c r="Z3470" s="125"/>
      <c r="AA3470" s="123"/>
      <c r="AB3470" s="123"/>
      <c r="AC3470" s="123"/>
      <c r="AD3470" s="123"/>
      <c r="AE3470" s="123"/>
      <c r="AF3470" s="123"/>
      <c r="AG3470" s="123"/>
      <c r="AH3470" s="123"/>
      <c r="AI3470" s="123"/>
      <c r="AJ3470" s="123"/>
      <c r="AK3470" s="123"/>
      <c r="AL3470" s="123"/>
      <c r="AM3470" s="123"/>
      <c r="AN3470" s="123"/>
      <c r="AO3470" s="123"/>
      <c r="AP3470" s="167"/>
    </row>
    <row r="3471" spans="16:42">
      <c r="P3471" s="123"/>
      <c r="Q3471" s="124"/>
      <c r="R3471" s="123"/>
      <c r="S3471" s="123"/>
      <c r="T3471" s="123"/>
      <c r="U3471" s="123"/>
      <c r="V3471" s="123"/>
      <c r="W3471" s="123"/>
      <c r="X3471" s="123"/>
      <c r="Y3471" s="125"/>
      <c r="Z3471" s="125"/>
      <c r="AA3471" s="123"/>
      <c r="AB3471" s="123"/>
      <c r="AC3471" s="123"/>
      <c r="AD3471" s="123"/>
      <c r="AE3471" s="123"/>
      <c r="AF3471" s="123"/>
      <c r="AG3471" s="123"/>
      <c r="AH3471" s="123"/>
      <c r="AI3471" s="123"/>
      <c r="AJ3471" s="123"/>
      <c r="AK3471" s="123"/>
      <c r="AL3471" s="123"/>
      <c r="AM3471" s="123"/>
      <c r="AN3471" s="123"/>
      <c r="AO3471" s="123"/>
      <c r="AP3471" s="167"/>
    </row>
    <row r="3472" spans="16:42">
      <c r="P3472" s="123"/>
      <c r="Q3472" s="124"/>
      <c r="R3472" s="123"/>
      <c r="S3472" s="123"/>
      <c r="T3472" s="123"/>
      <c r="U3472" s="123"/>
      <c r="V3472" s="123"/>
      <c r="W3472" s="123"/>
      <c r="X3472" s="123"/>
      <c r="Y3472" s="125"/>
      <c r="Z3472" s="125"/>
      <c r="AA3472" s="123"/>
      <c r="AB3472" s="123"/>
      <c r="AC3472" s="123"/>
      <c r="AD3472" s="123"/>
      <c r="AE3472" s="123"/>
      <c r="AF3472" s="123"/>
      <c r="AG3472" s="123"/>
      <c r="AH3472" s="123"/>
      <c r="AI3472" s="123"/>
      <c r="AJ3472" s="123"/>
      <c r="AK3472" s="123"/>
      <c r="AL3472" s="123"/>
      <c r="AM3472" s="123"/>
      <c r="AN3472" s="123"/>
      <c r="AO3472" s="123"/>
      <c r="AP3472" s="167"/>
    </row>
    <row r="3473" spans="16:42">
      <c r="P3473" s="123"/>
      <c r="Q3473" s="124"/>
      <c r="R3473" s="123"/>
      <c r="S3473" s="123"/>
      <c r="T3473" s="123"/>
      <c r="U3473" s="123"/>
      <c r="V3473" s="123"/>
      <c r="W3473" s="123"/>
      <c r="X3473" s="123"/>
      <c r="Y3473" s="125"/>
      <c r="Z3473" s="125"/>
      <c r="AA3473" s="123"/>
      <c r="AB3473" s="123"/>
      <c r="AC3473" s="123"/>
      <c r="AD3473" s="123"/>
      <c r="AE3473" s="123"/>
      <c r="AF3473" s="123"/>
      <c r="AG3473" s="123"/>
      <c r="AH3473" s="123"/>
      <c r="AI3473" s="123"/>
      <c r="AJ3473" s="123"/>
      <c r="AK3473" s="123"/>
      <c r="AL3473" s="123"/>
      <c r="AM3473" s="123"/>
      <c r="AN3473" s="123"/>
      <c r="AO3473" s="123"/>
      <c r="AP3473" s="167"/>
    </row>
    <row r="3474" spans="16:42">
      <c r="P3474" s="123"/>
      <c r="Q3474" s="124"/>
      <c r="R3474" s="123"/>
      <c r="S3474" s="123"/>
      <c r="T3474" s="123"/>
      <c r="U3474" s="123"/>
      <c r="V3474" s="123"/>
      <c r="W3474" s="123"/>
      <c r="X3474" s="123"/>
      <c r="Y3474" s="125"/>
      <c r="Z3474" s="125"/>
      <c r="AA3474" s="123"/>
      <c r="AB3474" s="123"/>
      <c r="AC3474" s="123"/>
      <c r="AD3474" s="123"/>
      <c r="AE3474" s="123"/>
      <c r="AF3474" s="123"/>
      <c r="AG3474" s="123"/>
      <c r="AH3474" s="123"/>
      <c r="AI3474" s="123"/>
      <c r="AJ3474" s="123"/>
      <c r="AK3474" s="123"/>
      <c r="AL3474" s="123"/>
      <c r="AM3474" s="123"/>
      <c r="AN3474" s="123"/>
      <c r="AO3474" s="123"/>
      <c r="AP3474" s="167"/>
    </row>
    <row r="3475" spans="16:42">
      <c r="P3475" s="123"/>
      <c r="Q3475" s="124"/>
      <c r="R3475" s="123"/>
      <c r="S3475" s="123"/>
      <c r="T3475" s="123"/>
      <c r="U3475" s="123"/>
      <c r="V3475" s="123"/>
      <c r="W3475" s="123"/>
      <c r="X3475" s="123"/>
      <c r="Y3475" s="125"/>
      <c r="Z3475" s="125"/>
      <c r="AA3475" s="123"/>
      <c r="AB3475" s="123"/>
      <c r="AC3475" s="123"/>
      <c r="AD3475" s="123"/>
      <c r="AE3475" s="123"/>
      <c r="AF3475" s="123"/>
      <c r="AG3475" s="123"/>
      <c r="AH3475" s="123"/>
      <c r="AI3475" s="123"/>
      <c r="AJ3475" s="123"/>
      <c r="AK3475" s="123"/>
      <c r="AL3475" s="123"/>
      <c r="AM3475" s="123"/>
      <c r="AN3475" s="123"/>
      <c r="AO3475" s="123"/>
      <c r="AP3475" s="167"/>
    </row>
    <row r="3476" spans="16:42">
      <c r="P3476" s="123"/>
      <c r="Q3476" s="124"/>
      <c r="R3476" s="123"/>
      <c r="S3476" s="123"/>
      <c r="T3476" s="123"/>
      <c r="U3476" s="123"/>
      <c r="V3476" s="123"/>
      <c r="W3476" s="123"/>
      <c r="X3476" s="123"/>
      <c r="Y3476" s="125"/>
      <c r="Z3476" s="125"/>
      <c r="AA3476" s="123"/>
      <c r="AB3476" s="123"/>
      <c r="AC3476" s="123"/>
      <c r="AD3476" s="123"/>
      <c r="AE3476" s="123"/>
      <c r="AF3476" s="123"/>
      <c r="AG3476" s="123"/>
      <c r="AH3476" s="123"/>
      <c r="AI3476" s="123"/>
      <c r="AJ3476" s="123"/>
      <c r="AK3476" s="123"/>
      <c r="AL3476" s="123"/>
      <c r="AM3476" s="123"/>
      <c r="AN3476" s="123"/>
      <c r="AO3476" s="123"/>
      <c r="AP3476" s="167"/>
    </row>
    <row r="3477" spans="16:42">
      <c r="P3477" s="123"/>
      <c r="Q3477" s="124"/>
      <c r="R3477" s="123"/>
      <c r="S3477" s="123"/>
      <c r="T3477" s="123"/>
      <c r="U3477" s="123"/>
      <c r="V3477" s="123"/>
      <c r="W3477" s="123"/>
      <c r="X3477" s="123"/>
      <c r="Y3477" s="125"/>
      <c r="Z3477" s="125"/>
      <c r="AA3477" s="123"/>
      <c r="AB3477" s="123"/>
      <c r="AC3477" s="123"/>
      <c r="AD3477" s="123"/>
      <c r="AE3477" s="123"/>
      <c r="AF3477" s="123"/>
      <c r="AG3477" s="123"/>
      <c r="AH3477" s="123"/>
      <c r="AI3477" s="123"/>
      <c r="AJ3477" s="123"/>
      <c r="AK3477" s="123"/>
      <c r="AL3477" s="123"/>
      <c r="AM3477" s="123"/>
      <c r="AN3477" s="123"/>
      <c r="AO3477" s="123"/>
      <c r="AP3477" s="167"/>
    </row>
    <row r="3478" spans="16:42">
      <c r="P3478" s="123"/>
      <c r="Q3478" s="124"/>
      <c r="R3478" s="123"/>
      <c r="S3478" s="123"/>
      <c r="T3478" s="123"/>
      <c r="U3478" s="123"/>
      <c r="V3478" s="123"/>
      <c r="W3478" s="123"/>
      <c r="X3478" s="123"/>
      <c r="Y3478" s="125"/>
      <c r="Z3478" s="125"/>
      <c r="AA3478" s="123"/>
      <c r="AB3478" s="123"/>
      <c r="AC3478" s="123"/>
      <c r="AD3478" s="123"/>
      <c r="AE3478" s="123"/>
      <c r="AF3478" s="123"/>
      <c r="AG3478" s="123"/>
      <c r="AH3478" s="123"/>
      <c r="AI3478" s="123"/>
      <c r="AJ3478" s="123"/>
      <c r="AK3478" s="123"/>
      <c r="AL3478" s="123"/>
      <c r="AM3478" s="123"/>
      <c r="AN3478" s="123"/>
      <c r="AO3478" s="123"/>
      <c r="AP3478" s="167"/>
    </row>
    <row r="3479" spans="16:42">
      <c r="P3479" s="123"/>
      <c r="Q3479" s="124"/>
      <c r="R3479" s="123"/>
      <c r="S3479" s="123"/>
      <c r="T3479" s="123"/>
      <c r="U3479" s="123"/>
      <c r="V3479" s="123"/>
      <c r="W3479" s="123"/>
      <c r="X3479" s="123"/>
      <c r="Y3479" s="125"/>
      <c r="Z3479" s="125"/>
      <c r="AA3479" s="123"/>
      <c r="AB3479" s="123"/>
      <c r="AC3479" s="123"/>
      <c r="AD3479" s="123"/>
      <c r="AE3479" s="123"/>
      <c r="AF3479" s="123"/>
      <c r="AG3479" s="123"/>
      <c r="AH3479" s="123"/>
      <c r="AI3479" s="123"/>
      <c r="AJ3479" s="123"/>
      <c r="AK3479" s="123"/>
      <c r="AL3479" s="123"/>
      <c r="AM3479" s="123"/>
      <c r="AN3479" s="123"/>
      <c r="AO3479" s="123"/>
      <c r="AP3479" s="167"/>
    </row>
    <row r="3480" spans="16:42">
      <c r="P3480" s="123"/>
      <c r="Q3480" s="124"/>
      <c r="R3480" s="123"/>
      <c r="S3480" s="123"/>
      <c r="T3480" s="123"/>
      <c r="U3480" s="123"/>
      <c r="V3480" s="123"/>
      <c r="W3480" s="123"/>
      <c r="X3480" s="123"/>
      <c r="Y3480" s="125"/>
      <c r="Z3480" s="125"/>
      <c r="AA3480" s="123"/>
      <c r="AB3480" s="123"/>
      <c r="AC3480" s="123"/>
      <c r="AD3480" s="123"/>
      <c r="AE3480" s="123"/>
      <c r="AF3480" s="123"/>
      <c r="AG3480" s="123"/>
      <c r="AH3480" s="123"/>
      <c r="AI3480" s="123"/>
      <c r="AJ3480" s="123"/>
      <c r="AK3480" s="123"/>
      <c r="AL3480" s="123"/>
      <c r="AM3480" s="123"/>
      <c r="AN3480" s="123"/>
      <c r="AO3480" s="123"/>
      <c r="AP3480" s="167"/>
    </row>
    <row r="3481" spans="16:42">
      <c r="P3481" s="123"/>
      <c r="Q3481" s="124"/>
      <c r="R3481" s="123"/>
      <c r="S3481" s="123"/>
      <c r="T3481" s="123"/>
      <c r="U3481" s="123"/>
      <c r="V3481" s="123"/>
      <c r="W3481" s="123"/>
      <c r="X3481" s="123"/>
      <c r="Y3481" s="125"/>
      <c r="Z3481" s="125"/>
      <c r="AA3481" s="123"/>
      <c r="AB3481" s="123"/>
      <c r="AC3481" s="123"/>
      <c r="AD3481" s="123"/>
      <c r="AE3481" s="123"/>
      <c r="AF3481" s="123"/>
      <c r="AG3481" s="123"/>
      <c r="AH3481" s="123"/>
      <c r="AI3481" s="123"/>
      <c r="AJ3481" s="123"/>
      <c r="AK3481" s="123"/>
      <c r="AL3481" s="123"/>
      <c r="AM3481" s="123"/>
      <c r="AN3481" s="123"/>
      <c r="AO3481" s="123"/>
      <c r="AP3481" s="167"/>
    </row>
    <row r="3482" spans="16:42">
      <c r="P3482" s="123"/>
      <c r="Q3482" s="124"/>
      <c r="R3482" s="123"/>
      <c r="S3482" s="123"/>
      <c r="T3482" s="123"/>
      <c r="U3482" s="123"/>
      <c r="V3482" s="123"/>
      <c r="W3482" s="123"/>
      <c r="X3482" s="123"/>
      <c r="Y3482" s="125"/>
      <c r="Z3482" s="125"/>
      <c r="AA3482" s="123"/>
      <c r="AB3482" s="123"/>
      <c r="AC3482" s="123"/>
      <c r="AD3482" s="123"/>
      <c r="AE3482" s="123"/>
      <c r="AF3482" s="123"/>
      <c r="AG3482" s="123"/>
      <c r="AH3482" s="123"/>
      <c r="AI3482" s="123"/>
      <c r="AJ3482" s="123"/>
      <c r="AK3482" s="123"/>
      <c r="AL3482" s="123"/>
      <c r="AM3482" s="123"/>
      <c r="AN3482" s="123"/>
      <c r="AO3482" s="123"/>
      <c r="AP3482" s="167"/>
    </row>
    <row r="3483" spans="16:42">
      <c r="P3483" s="123"/>
      <c r="Q3483" s="124"/>
      <c r="R3483" s="123"/>
      <c r="S3483" s="123"/>
      <c r="T3483" s="123"/>
      <c r="U3483" s="123"/>
      <c r="V3483" s="123"/>
      <c r="W3483" s="123"/>
      <c r="X3483" s="123"/>
      <c r="Y3483" s="125"/>
      <c r="Z3483" s="125"/>
      <c r="AA3483" s="123"/>
      <c r="AB3483" s="123"/>
      <c r="AC3483" s="123"/>
      <c r="AD3483" s="123"/>
      <c r="AE3483" s="123"/>
      <c r="AF3483" s="123"/>
      <c r="AG3483" s="123"/>
      <c r="AH3483" s="123"/>
      <c r="AI3483" s="123"/>
      <c r="AJ3483" s="123"/>
      <c r="AK3483" s="123"/>
      <c r="AL3483" s="123"/>
      <c r="AM3483" s="123"/>
      <c r="AN3483" s="123"/>
      <c r="AO3483" s="123"/>
      <c r="AP3483" s="167"/>
    </row>
    <row r="3484" spans="16:42">
      <c r="P3484" s="123"/>
      <c r="Q3484" s="124"/>
      <c r="R3484" s="123"/>
      <c r="S3484" s="123"/>
      <c r="T3484" s="123"/>
      <c r="U3484" s="123"/>
      <c r="V3484" s="123"/>
      <c r="W3484" s="123"/>
      <c r="X3484" s="123"/>
      <c r="Y3484" s="125"/>
      <c r="Z3484" s="125"/>
      <c r="AA3484" s="123"/>
      <c r="AB3484" s="123"/>
      <c r="AC3484" s="123"/>
      <c r="AD3484" s="123"/>
      <c r="AE3484" s="123"/>
      <c r="AF3484" s="123"/>
      <c r="AG3484" s="123"/>
      <c r="AH3484" s="123"/>
      <c r="AI3484" s="123"/>
      <c r="AJ3484" s="123"/>
      <c r="AK3484" s="123"/>
      <c r="AL3484" s="123"/>
      <c r="AM3484" s="123"/>
      <c r="AN3484" s="123"/>
      <c r="AO3484" s="123"/>
      <c r="AP3484" s="167"/>
    </row>
    <row r="3485" spans="16:42">
      <c r="P3485" s="123"/>
      <c r="Q3485" s="124"/>
      <c r="R3485" s="123"/>
      <c r="S3485" s="123"/>
      <c r="T3485" s="123"/>
      <c r="U3485" s="123"/>
      <c r="V3485" s="123"/>
      <c r="W3485" s="123"/>
      <c r="X3485" s="123"/>
      <c r="Y3485" s="125"/>
      <c r="Z3485" s="125"/>
      <c r="AA3485" s="123"/>
      <c r="AB3485" s="123"/>
      <c r="AC3485" s="123"/>
      <c r="AD3485" s="123"/>
      <c r="AE3485" s="123"/>
      <c r="AF3485" s="123"/>
      <c r="AG3485" s="123"/>
      <c r="AH3485" s="123"/>
      <c r="AI3485" s="123"/>
      <c r="AJ3485" s="123"/>
      <c r="AK3485" s="123"/>
      <c r="AL3485" s="123"/>
      <c r="AM3485" s="123"/>
      <c r="AN3485" s="123"/>
      <c r="AO3485" s="123"/>
      <c r="AP3485" s="167"/>
    </row>
    <row r="3486" spans="16:42">
      <c r="P3486" s="123"/>
      <c r="Q3486" s="124"/>
      <c r="R3486" s="123"/>
      <c r="S3486" s="123"/>
      <c r="T3486" s="123"/>
      <c r="U3486" s="123"/>
      <c r="V3486" s="123"/>
      <c r="W3486" s="123"/>
      <c r="X3486" s="123"/>
      <c r="Y3486" s="125"/>
      <c r="Z3486" s="125"/>
      <c r="AA3486" s="123"/>
      <c r="AB3486" s="123"/>
      <c r="AC3486" s="123"/>
      <c r="AD3486" s="123"/>
      <c r="AE3486" s="123"/>
      <c r="AF3486" s="123"/>
      <c r="AG3486" s="123"/>
      <c r="AH3486" s="123"/>
      <c r="AI3486" s="123"/>
      <c r="AJ3486" s="123"/>
      <c r="AK3486" s="123"/>
      <c r="AL3486" s="123"/>
      <c r="AM3486" s="123"/>
      <c r="AN3486" s="123"/>
      <c r="AO3486" s="123"/>
      <c r="AP3486" s="167"/>
    </row>
    <row r="3487" spans="16:42">
      <c r="P3487" s="123"/>
      <c r="Q3487" s="124"/>
      <c r="R3487" s="123"/>
      <c r="S3487" s="123"/>
      <c r="T3487" s="123"/>
      <c r="U3487" s="123"/>
      <c r="V3487" s="123"/>
      <c r="W3487" s="123"/>
      <c r="X3487" s="123"/>
      <c r="Y3487" s="125"/>
      <c r="Z3487" s="125"/>
      <c r="AA3487" s="123"/>
      <c r="AB3487" s="123"/>
      <c r="AC3487" s="123"/>
      <c r="AD3487" s="123"/>
      <c r="AE3487" s="123"/>
      <c r="AF3487" s="123"/>
      <c r="AG3487" s="123"/>
      <c r="AH3487" s="123"/>
      <c r="AI3487" s="123"/>
      <c r="AJ3487" s="123"/>
      <c r="AK3487" s="123"/>
      <c r="AL3487" s="123"/>
      <c r="AM3487" s="123"/>
      <c r="AN3487" s="123"/>
      <c r="AO3487" s="123"/>
      <c r="AP3487" s="167"/>
    </row>
    <row r="3488" spans="16:42">
      <c r="P3488" s="123"/>
      <c r="Q3488" s="124"/>
      <c r="R3488" s="123"/>
      <c r="S3488" s="123"/>
      <c r="T3488" s="123"/>
      <c r="U3488" s="123"/>
      <c r="V3488" s="123"/>
      <c r="W3488" s="123"/>
      <c r="X3488" s="123"/>
      <c r="Y3488" s="125"/>
      <c r="Z3488" s="125"/>
      <c r="AA3488" s="123"/>
      <c r="AB3488" s="123"/>
      <c r="AC3488" s="123"/>
      <c r="AD3488" s="123"/>
      <c r="AE3488" s="123"/>
      <c r="AF3488" s="123"/>
      <c r="AG3488" s="123"/>
      <c r="AH3488" s="123"/>
      <c r="AI3488" s="123"/>
      <c r="AJ3488" s="123"/>
      <c r="AK3488" s="123"/>
      <c r="AL3488" s="123"/>
      <c r="AM3488" s="123"/>
      <c r="AN3488" s="123"/>
      <c r="AO3488" s="123"/>
      <c r="AP3488" s="167"/>
    </row>
    <row r="3489" spans="16:42">
      <c r="P3489" s="123"/>
      <c r="Q3489" s="124"/>
      <c r="R3489" s="123"/>
      <c r="S3489" s="123"/>
      <c r="T3489" s="123"/>
      <c r="U3489" s="123"/>
      <c r="V3489" s="123"/>
      <c r="W3489" s="123"/>
      <c r="X3489" s="123"/>
      <c r="Y3489" s="125"/>
      <c r="Z3489" s="125"/>
      <c r="AA3489" s="123"/>
      <c r="AB3489" s="123"/>
      <c r="AC3489" s="123"/>
      <c r="AD3489" s="123"/>
      <c r="AE3489" s="123"/>
      <c r="AF3489" s="123"/>
      <c r="AG3489" s="123"/>
      <c r="AH3489" s="123"/>
      <c r="AI3489" s="123"/>
      <c r="AJ3489" s="123"/>
      <c r="AK3489" s="123"/>
      <c r="AL3489" s="123"/>
      <c r="AM3489" s="123"/>
      <c r="AN3489" s="123"/>
      <c r="AO3489" s="123"/>
      <c r="AP3489" s="167"/>
    </row>
    <row r="3490" spans="16:42">
      <c r="P3490" s="123"/>
      <c r="Q3490" s="124"/>
      <c r="R3490" s="123"/>
      <c r="S3490" s="123"/>
      <c r="T3490" s="123"/>
      <c r="U3490" s="123"/>
      <c r="V3490" s="123"/>
      <c r="W3490" s="123"/>
      <c r="X3490" s="123"/>
      <c r="Y3490" s="125"/>
      <c r="Z3490" s="125"/>
      <c r="AA3490" s="123"/>
      <c r="AB3490" s="123"/>
      <c r="AC3490" s="123"/>
      <c r="AD3490" s="123"/>
      <c r="AE3490" s="123"/>
      <c r="AF3490" s="123"/>
      <c r="AG3490" s="123"/>
      <c r="AH3490" s="123"/>
      <c r="AI3490" s="123"/>
      <c r="AJ3490" s="123"/>
      <c r="AK3490" s="123"/>
      <c r="AL3490" s="123"/>
      <c r="AM3490" s="123"/>
      <c r="AN3490" s="123"/>
      <c r="AO3490" s="123"/>
      <c r="AP3490" s="167"/>
    </row>
    <row r="3491" spans="16:42">
      <c r="P3491" s="123"/>
      <c r="Q3491" s="124"/>
      <c r="R3491" s="123"/>
      <c r="S3491" s="123"/>
      <c r="T3491" s="123"/>
      <c r="U3491" s="123"/>
      <c r="V3491" s="123"/>
      <c r="W3491" s="123"/>
      <c r="X3491" s="123"/>
      <c r="Y3491" s="125"/>
      <c r="Z3491" s="125"/>
      <c r="AA3491" s="123"/>
      <c r="AB3491" s="123"/>
      <c r="AC3491" s="123"/>
      <c r="AD3491" s="123"/>
      <c r="AE3491" s="123"/>
      <c r="AF3491" s="123"/>
      <c r="AG3491" s="123"/>
      <c r="AH3491" s="123"/>
      <c r="AI3491" s="123"/>
      <c r="AJ3491" s="123"/>
      <c r="AK3491" s="123"/>
      <c r="AL3491" s="123"/>
      <c r="AM3491" s="123"/>
      <c r="AN3491" s="123"/>
      <c r="AO3491" s="123"/>
      <c r="AP3491" s="167"/>
    </row>
    <row r="3492" spans="16:42">
      <c r="P3492" s="123"/>
      <c r="Q3492" s="124"/>
      <c r="R3492" s="123"/>
      <c r="S3492" s="123"/>
      <c r="T3492" s="123"/>
      <c r="U3492" s="123"/>
      <c r="V3492" s="123"/>
      <c r="W3492" s="123"/>
      <c r="X3492" s="123"/>
      <c r="Y3492" s="125"/>
      <c r="Z3492" s="125"/>
      <c r="AA3492" s="123"/>
      <c r="AB3492" s="123"/>
      <c r="AC3492" s="123"/>
      <c r="AD3492" s="123"/>
      <c r="AE3492" s="123"/>
      <c r="AF3492" s="123"/>
      <c r="AG3492" s="123"/>
      <c r="AH3492" s="123"/>
      <c r="AI3492" s="123"/>
      <c r="AJ3492" s="123"/>
      <c r="AK3492" s="123"/>
      <c r="AL3492" s="123"/>
      <c r="AM3492" s="123"/>
      <c r="AN3492" s="123"/>
      <c r="AO3492" s="123"/>
      <c r="AP3492" s="167"/>
    </row>
    <row r="3493" spans="16:42">
      <c r="P3493" s="123"/>
      <c r="Q3493" s="124"/>
      <c r="R3493" s="123"/>
      <c r="S3493" s="123"/>
      <c r="T3493" s="123"/>
      <c r="U3493" s="123"/>
      <c r="V3493" s="123"/>
      <c r="W3493" s="123"/>
      <c r="X3493" s="123"/>
      <c r="Y3493" s="125"/>
      <c r="Z3493" s="125"/>
      <c r="AA3493" s="123"/>
      <c r="AB3493" s="123"/>
      <c r="AC3493" s="123"/>
      <c r="AD3493" s="123"/>
      <c r="AE3493" s="123"/>
      <c r="AF3493" s="123"/>
      <c r="AG3493" s="123"/>
      <c r="AH3493" s="123"/>
      <c r="AI3493" s="123"/>
      <c r="AJ3493" s="123"/>
      <c r="AK3493" s="123"/>
      <c r="AL3493" s="123"/>
      <c r="AM3493" s="123"/>
      <c r="AN3493" s="123"/>
      <c r="AO3493" s="123"/>
      <c r="AP3493" s="167"/>
    </row>
    <row r="3494" spans="16:42">
      <c r="P3494" s="123"/>
      <c r="Q3494" s="124"/>
      <c r="R3494" s="123"/>
      <c r="S3494" s="123"/>
      <c r="T3494" s="123"/>
      <c r="U3494" s="123"/>
      <c r="V3494" s="123"/>
      <c r="W3494" s="123"/>
      <c r="X3494" s="123"/>
      <c r="Y3494" s="125"/>
      <c r="Z3494" s="125"/>
      <c r="AA3494" s="123"/>
      <c r="AB3494" s="123"/>
      <c r="AC3494" s="123"/>
      <c r="AD3494" s="123"/>
      <c r="AE3494" s="123"/>
      <c r="AF3494" s="123"/>
      <c r="AG3494" s="123"/>
      <c r="AH3494" s="123"/>
      <c r="AI3494" s="123"/>
      <c r="AJ3494" s="123"/>
      <c r="AK3494" s="123"/>
      <c r="AL3494" s="123"/>
      <c r="AM3494" s="123"/>
      <c r="AN3494" s="123"/>
      <c r="AO3494" s="123"/>
      <c r="AP3494" s="167"/>
    </row>
    <row r="3495" spans="16:42">
      <c r="P3495" s="123"/>
      <c r="Q3495" s="124"/>
      <c r="R3495" s="123"/>
      <c r="S3495" s="123"/>
      <c r="T3495" s="123"/>
      <c r="U3495" s="123"/>
      <c r="V3495" s="123"/>
      <c r="W3495" s="123"/>
      <c r="X3495" s="123"/>
      <c r="Y3495" s="125"/>
      <c r="Z3495" s="125"/>
      <c r="AA3495" s="123"/>
      <c r="AB3495" s="123"/>
      <c r="AC3495" s="123"/>
      <c r="AD3495" s="123"/>
      <c r="AE3495" s="123"/>
      <c r="AF3495" s="123"/>
      <c r="AG3495" s="123"/>
      <c r="AH3495" s="123"/>
      <c r="AI3495" s="123"/>
      <c r="AJ3495" s="123"/>
      <c r="AK3495" s="123"/>
      <c r="AL3495" s="123"/>
      <c r="AM3495" s="123"/>
      <c r="AN3495" s="123"/>
      <c r="AO3495" s="123"/>
      <c r="AP3495" s="167"/>
    </row>
    <row r="3496" spans="16:42">
      <c r="P3496" s="123"/>
      <c r="Q3496" s="124"/>
      <c r="R3496" s="123"/>
      <c r="S3496" s="123"/>
      <c r="T3496" s="123"/>
      <c r="U3496" s="123"/>
      <c r="V3496" s="123"/>
      <c r="W3496" s="123"/>
      <c r="X3496" s="123"/>
      <c r="Y3496" s="125"/>
      <c r="Z3496" s="125"/>
      <c r="AA3496" s="123"/>
      <c r="AB3496" s="123"/>
      <c r="AC3496" s="123"/>
      <c r="AD3496" s="123"/>
      <c r="AE3496" s="123"/>
      <c r="AF3496" s="123"/>
      <c r="AG3496" s="123"/>
      <c r="AH3496" s="123"/>
      <c r="AI3496" s="123"/>
      <c r="AJ3496" s="123"/>
      <c r="AK3496" s="123"/>
      <c r="AL3496" s="123"/>
      <c r="AM3496" s="123"/>
      <c r="AN3496" s="123"/>
      <c r="AO3496" s="123"/>
      <c r="AP3496" s="167"/>
    </row>
    <row r="3497" spans="16:42">
      <c r="P3497" s="123"/>
      <c r="Q3497" s="124"/>
      <c r="R3497" s="123"/>
      <c r="S3497" s="123"/>
      <c r="T3497" s="123"/>
      <c r="U3497" s="123"/>
      <c r="V3497" s="123"/>
      <c r="W3497" s="123"/>
      <c r="X3497" s="123"/>
      <c r="Y3497" s="125"/>
      <c r="Z3497" s="125"/>
      <c r="AA3497" s="123"/>
      <c r="AB3497" s="123"/>
      <c r="AC3497" s="123"/>
      <c r="AD3497" s="123"/>
      <c r="AE3497" s="123"/>
      <c r="AF3497" s="123"/>
      <c r="AG3497" s="123"/>
      <c r="AH3497" s="123"/>
      <c r="AI3497" s="123"/>
      <c r="AJ3497" s="123"/>
      <c r="AK3497" s="123"/>
      <c r="AL3497" s="123"/>
      <c r="AM3497" s="123"/>
      <c r="AN3497" s="123"/>
      <c r="AO3497" s="123"/>
      <c r="AP3497" s="167"/>
    </row>
    <row r="3498" spans="16:42">
      <c r="P3498" s="123"/>
      <c r="Q3498" s="124"/>
      <c r="R3498" s="123"/>
      <c r="S3498" s="123"/>
      <c r="T3498" s="123"/>
      <c r="U3498" s="123"/>
      <c r="V3498" s="123"/>
      <c r="W3498" s="123"/>
      <c r="X3498" s="123"/>
      <c r="Y3498" s="125"/>
      <c r="Z3498" s="125"/>
      <c r="AA3498" s="123"/>
      <c r="AB3498" s="123"/>
      <c r="AC3498" s="123"/>
      <c r="AD3498" s="123"/>
      <c r="AE3498" s="123"/>
      <c r="AF3498" s="123"/>
      <c r="AG3498" s="123"/>
      <c r="AH3498" s="123"/>
      <c r="AI3498" s="123"/>
      <c r="AJ3498" s="123"/>
      <c r="AK3498" s="123"/>
      <c r="AL3498" s="123"/>
      <c r="AM3498" s="123"/>
      <c r="AN3498" s="123"/>
      <c r="AO3498" s="123"/>
      <c r="AP3498" s="167"/>
    </row>
    <row r="3499" spans="16:42">
      <c r="P3499" s="123"/>
      <c r="Q3499" s="124"/>
      <c r="R3499" s="123"/>
      <c r="S3499" s="123"/>
      <c r="T3499" s="123"/>
      <c r="U3499" s="123"/>
      <c r="V3499" s="123"/>
      <c r="W3499" s="123"/>
      <c r="X3499" s="123"/>
      <c r="Y3499" s="125"/>
      <c r="Z3499" s="125"/>
      <c r="AA3499" s="123"/>
      <c r="AB3499" s="123"/>
      <c r="AC3499" s="123"/>
      <c r="AD3499" s="123"/>
      <c r="AE3499" s="123"/>
      <c r="AF3499" s="123"/>
      <c r="AG3499" s="123"/>
      <c r="AH3499" s="123"/>
      <c r="AI3499" s="123"/>
      <c r="AJ3499" s="123"/>
      <c r="AK3499" s="123"/>
      <c r="AL3499" s="123"/>
      <c r="AM3499" s="123"/>
      <c r="AN3499" s="123"/>
      <c r="AO3499" s="123"/>
      <c r="AP3499" s="167"/>
    </row>
    <row r="3500" spans="16:42">
      <c r="P3500" s="123"/>
      <c r="Q3500" s="124"/>
      <c r="R3500" s="123"/>
      <c r="S3500" s="123"/>
      <c r="T3500" s="123"/>
      <c r="U3500" s="123"/>
      <c r="V3500" s="123"/>
      <c r="W3500" s="123"/>
      <c r="X3500" s="123"/>
      <c r="Y3500" s="125"/>
      <c r="Z3500" s="125"/>
      <c r="AA3500" s="123"/>
      <c r="AB3500" s="123"/>
      <c r="AC3500" s="123"/>
      <c r="AD3500" s="123"/>
      <c r="AE3500" s="123"/>
      <c r="AF3500" s="123"/>
      <c r="AG3500" s="123"/>
      <c r="AH3500" s="123"/>
      <c r="AI3500" s="123"/>
      <c r="AJ3500" s="123"/>
      <c r="AK3500" s="123"/>
      <c r="AL3500" s="123"/>
      <c r="AM3500" s="123"/>
      <c r="AN3500" s="123"/>
      <c r="AO3500" s="123"/>
      <c r="AP3500" s="167"/>
    </row>
    <row r="3501" spans="16:42">
      <c r="P3501" s="123"/>
      <c r="Q3501" s="124"/>
      <c r="R3501" s="123"/>
      <c r="S3501" s="123"/>
      <c r="T3501" s="123"/>
      <c r="U3501" s="123"/>
      <c r="V3501" s="123"/>
      <c r="W3501" s="123"/>
      <c r="X3501" s="123"/>
      <c r="Y3501" s="125"/>
      <c r="Z3501" s="125"/>
      <c r="AA3501" s="123"/>
      <c r="AB3501" s="123"/>
      <c r="AC3501" s="123"/>
      <c r="AD3501" s="123"/>
      <c r="AE3501" s="123"/>
      <c r="AF3501" s="123"/>
      <c r="AG3501" s="123"/>
      <c r="AH3501" s="123"/>
      <c r="AI3501" s="123"/>
      <c r="AJ3501" s="123"/>
      <c r="AK3501" s="123"/>
      <c r="AL3501" s="123"/>
      <c r="AM3501" s="123"/>
      <c r="AN3501" s="123"/>
      <c r="AO3501" s="123"/>
      <c r="AP3501" s="167"/>
    </row>
    <row r="3502" spans="16:42">
      <c r="P3502" s="123"/>
      <c r="Q3502" s="124"/>
      <c r="R3502" s="123"/>
      <c r="S3502" s="123"/>
      <c r="T3502" s="123"/>
      <c r="U3502" s="123"/>
      <c r="V3502" s="123"/>
      <c r="W3502" s="123"/>
      <c r="X3502" s="123"/>
      <c r="Y3502" s="125"/>
      <c r="Z3502" s="125"/>
      <c r="AA3502" s="123"/>
      <c r="AB3502" s="123"/>
      <c r="AC3502" s="123"/>
      <c r="AD3502" s="123"/>
      <c r="AE3502" s="123"/>
      <c r="AF3502" s="123"/>
      <c r="AG3502" s="123"/>
      <c r="AH3502" s="123"/>
      <c r="AI3502" s="123"/>
      <c r="AJ3502" s="123"/>
      <c r="AK3502" s="123"/>
      <c r="AL3502" s="123"/>
      <c r="AM3502" s="123"/>
      <c r="AN3502" s="123"/>
      <c r="AO3502" s="123"/>
      <c r="AP3502" s="167"/>
    </row>
    <row r="3503" spans="16:42">
      <c r="P3503" s="123"/>
      <c r="Q3503" s="124"/>
      <c r="R3503" s="123"/>
      <c r="S3503" s="123"/>
      <c r="T3503" s="123"/>
      <c r="U3503" s="123"/>
      <c r="V3503" s="123"/>
      <c r="W3503" s="123"/>
      <c r="X3503" s="123"/>
      <c r="Y3503" s="125"/>
      <c r="Z3503" s="125"/>
      <c r="AA3503" s="123"/>
      <c r="AB3503" s="123"/>
      <c r="AC3503" s="123"/>
      <c r="AD3503" s="123"/>
      <c r="AE3503" s="123"/>
      <c r="AF3503" s="123"/>
      <c r="AG3503" s="123"/>
      <c r="AH3503" s="123"/>
      <c r="AI3503" s="123"/>
      <c r="AJ3503" s="123"/>
      <c r="AK3503" s="123"/>
      <c r="AL3503" s="123"/>
      <c r="AM3503" s="123"/>
      <c r="AN3503" s="123"/>
      <c r="AO3503" s="123"/>
      <c r="AP3503" s="167"/>
    </row>
    <row r="3504" spans="16:42">
      <c r="P3504" s="123"/>
      <c r="Q3504" s="124"/>
      <c r="R3504" s="123"/>
      <c r="S3504" s="123"/>
      <c r="T3504" s="123"/>
      <c r="U3504" s="123"/>
      <c r="V3504" s="123"/>
      <c r="W3504" s="123"/>
      <c r="X3504" s="123"/>
      <c r="Y3504" s="125"/>
      <c r="Z3504" s="125"/>
      <c r="AA3504" s="123"/>
      <c r="AB3504" s="123"/>
      <c r="AC3504" s="123"/>
      <c r="AD3504" s="123"/>
      <c r="AE3504" s="123"/>
      <c r="AF3504" s="123"/>
      <c r="AG3504" s="123"/>
      <c r="AH3504" s="123"/>
      <c r="AI3504" s="123"/>
      <c r="AJ3504" s="123"/>
      <c r="AK3504" s="123"/>
      <c r="AL3504" s="123"/>
      <c r="AM3504" s="123"/>
      <c r="AN3504" s="123"/>
      <c r="AO3504" s="123"/>
      <c r="AP3504" s="167"/>
    </row>
    <row r="3505" spans="16:42">
      <c r="P3505" s="123"/>
      <c r="Q3505" s="124"/>
      <c r="R3505" s="123"/>
      <c r="S3505" s="123"/>
      <c r="T3505" s="123"/>
      <c r="U3505" s="123"/>
      <c r="V3505" s="123"/>
      <c r="W3505" s="123"/>
      <c r="X3505" s="123"/>
      <c r="Y3505" s="125"/>
      <c r="Z3505" s="125"/>
      <c r="AA3505" s="123"/>
      <c r="AB3505" s="123"/>
      <c r="AC3505" s="123"/>
      <c r="AD3505" s="123"/>
      <c r="AE3505" s="123"/>
      <c r="AF3505" s="123"/>
      <c r="AG3505" s="123"/>
      <c r="AH3505" s="123"/>
      <c r="AI3505" s="123"/>
      <c r="AJ3505" s="123"/>
      <c r="AK3505" s="123"/>
      <c r="AL3505" s="123"/>
      <c r="AM3505" s="123"/>
      <c r="AN3505" s="123"/>
      <c r="AO3505" s="123"/>
      <c r="AP3505" s="167"/>
    </row>
    <row r="3506" spans="16:42">
      <c r="P3506" s="123"/>
      <c r="Q3506" s="124"/>
      <c r="R3506" s="123"/>
      <c r="S3506" s="123"/>
      <c r="T3506" s="123"/>
      <c r="U3506" s="123"/>
      <c r="V3506" s="123"/>
      <c r="W3506" s="123"/>
      <c r="X3506" s="123"/>
      <c r="Y3506" s="125"/>
      <c r="Z3506" s="125"/>
      <c r="AA3506" s="123"/>
      <c r="AB3506" s="123"/>
      <c r="AC3506" s="123"/>
      <c r="AD3506" s="123"/>
      <c r="AE3506" s="123"/>
      <c r="AF3506" s="123"/>
      <c r="AG3506" s="123"/>
      <c r="AH3506" s="123"/>
      <c r="AI3506" s="123"/>
      <c r="AJ3506" s="123"/>
      <c r="AK3506" s="123"/>
      <c r="AL3506" s="123"/>
      <c r="AM3506" s="123"/>
      <c r="AN3506" s="123"/>
      <c r="AO3506" s="123"/>
      <c r="AP3506" s="167"/>
    </row>
    <row r="3507" spans="16:42">
      <c r="P3507" s="123"/>
      <c r="Q3507" s="124"/>
      <c r="R3507" s="123"/>
      <c r="S3507" s="123"/>
      <c r="T3507" s="123"/>
      <c r="U3507" s="123"/>
      <c r="V3507" s="123"/>
      <c r="W3507" s="123"/>
      <c r="X3507" s="123"/>
      <c r="Y3507" s="125"/>
      <c r="Z3507" s="125"/>
      <c r="AA3507" s="123"/>
      <c r="AB3507" s="123"/>
      <c r="AC3507" s="123"/>
      <c r="AD3507" s="123"/>
      <c r="AE3507" s="123"/>
      <c r="AF3507" s="123"/>
      <c r="AG3507" s="123"/>
      <c r="AH3507" s="123"/>
      <c r="AI3507" s="123"/>
      <c r="AJ3507" s="123"/>
      <c r="AK3507" s="123"/>
      <c r="AL3507" s="123"/>
      <c r="AM3507" s="123"/>
      <c r="AN3507" s="123"/>
      <c r="AO3507" s="123"/>
      <c r="AP3507" s="167"/>
    </row>
    <row r="3508" spans="16:42">
      <c r="P3508" s="123"/>
      <c r="Q3508" s="124"/>
      <c r="R3508" s="123"/>
      <c r="S3508" s="123"/>
      <c r="T3508" s="123"/>
      <c r="U3508" s="123"/>
      <c r="V3508" s="123"/>
      <c r="W3508" s="123"/>
      <c r="X3508" s="123"/>
      <c r="Y3508" s="125"/>
      <c r="Z3508" s="125"/>
      <c r="AA3508" s="123"/>
      <c r="AB3508" s="123"/>
      <c r="AC3508" s="123"/>
      <c r="AD3508" s="123"/>
      <c r="AE3508" s="123"/>
      <c r="AF3508" s="123"/>
      <c r="AG3508" s="123"/>
      <c r="AH3508" s="123"/>
      <c r="AI3508" s="123"/>
      <c r="AJ3508" s="123"/>
      <c r="AK3508" s="123"/>
      <c r="AL3508" s="123"/>
      <c r="AM3508" s="123"/>
      <c r="AN3508" s="123"/>
      <c r="AO3508" s="123"/>
      <c r="AP3508" s="167"/>
    </row>
    <row r="3509" spans="16:42">
      <c r="P3509" s="123"/>
      <c r="Q3509" s="124"/>
      <c r="R3509" s="123"/>
      <c r="S3509" s="123"/>
      <c r="T3509" s="123"/>
      <c r="U3509" s="123"/>
      <c r="V3509" s="123"/>
      <c r="W3509" s="123"/>
      <c r="X3509" s="123"/>
      <c r="Y3509" s="125"/>
      <c r="Z3509" s="125"/>
      <c r="AA3509" s="123"/>
      <c r="AB3509" s="123"/>
      <c r="AC3509" s="123"/>
      <c r="AD3509" s="123"/>
      <c r="AE3509" s="123"/>
      <c r="AF3509" s="123"/>
      <c r="AG3509" s="123"/>
      <c r="AH3509" s="123"/>
      <c r="AI3509" s="123"/>
      <c r="AJ3509" s="123"/>
      <c r="AK3509" s="123"/>
      <c r="AL3509" s="123"/>
      <c r="AM3509" s="123"/>
      <c r="AN3509" s="123"/>
      <c r="AO3509" s="123"/>
      <c r="AP3509" s="167"/>
    </row>
    <row r="3510" spans="16:42">
      <c r="P3510" s="123"/>
      <c r="Q3510" s="124"/>
      <c r="R3510" s="123"/>
      <c r="S3510" s="123"/>
      <c r="T3510" s="123"/>
      <c r="U3510" s="123"/>
      <c r="V3510" s="123"/>
      <c r="W3510" s="123"/>
      <c r="X3510" s="123"/>
      <c r="Y3510" s="125"/>
      <c r="Z3510" s="125"/>
      <c r="AA3510" s="123"/>
      <c r="AB3510" s="123"/>
      <c r="AC3510" s="123"/>
      <c r="AD3510" s="123"/>
      <c r="AE3510" s="123"/>
      <c r="AF3510" s="123"/>
      <c r="AG3510" s="123"/>
      <c r="AH3510" s="123"/>
      <c r="AI3510" s="123"/>
      <c r="AJ3510" s="123"/>
      <c r="AK3510" s="123"/>
      <c r="AL3510" s="123"/>
      <c r="AM3510" s="123"/>
      <c r="AN3510" s="123"/>
      <c r="AO3510" s="123"/>
      <c r="AP3510" s="167"/>
    </row>
    <row r="3511" spans="16:42">
      <c r="P3511" s="123"/>
      <c r="Q3511" s="124"/>
      <c r="R3511" s="123"/>
      <c r="S3511" s="123"/>
      <c r="T3511" s="123"/>
      <c r="U3511" s="123"/>
      <c r="V3511" s="123"/>
      <c r="W3511" s="123"/>
      <c r="X3511" s="123"/>
      <c r="Y3511" s="125"/>
      <c r="Z3511" s="125"/>
      <c r="AA3511" s="123"/>
      <c r="AB3511" s="123"/>
      <c r="AC3511" s="123"/>
      <c r="AD3511" s="123"/>
      <c r="AE3511" s="123"/>
      <c r="AF3511" s="123"/>
      <c r="AG3511" s="123"/>
      <c r="AH3511" s="123"/>
      <c r="AI3511" s="123"/>
      <c r="AJ3511" s="123"/>
      <c r="AK3511" s="123"/>
      <c r="AL3511" s="123"/>
      <c r="AM3511" s="123"/>
      <c r="AN3511" s="123"/>
      <c r="AO3511" s="123"/>
      <c r="AP3511" s="167"/>
    </row>
    <row r="3512" spans="16:42">
      <c r="P3512" s="123"/>
      <c r="Q3512" s="124"/>
      <c r="R3512" s="123"/>
      <c r="S3512" s="123"/>
      <c r="T3512" s="123"/>
      <c r="U3512" s="123"/>
      <c r="V3512" s="123"/>
      <c r="W3512" s="123"/>
      <c r="X3512" s="123"/>
      <c r="Y3512" s="125"/>
      <c r="Z3512" s="125"/>
      <c r="AA3512" s="123"/>
      <c r="AB3512" s="123"/>
      <c r="AC3512" s="123"/>
      <c r="AD3512" s="123"/>
      <c r="AE3512" s="123"/>
      <c r="AF3512" s="123"/>
      <c r="AG3512" s="123"/>
      <c r="AH3512" s="123"/>
      <c r="AI3512" s="123"/>
      <c r="AJ3512" s="123"/>
      <c r="AK3512" s="123"/>
      <c r="AL3512" s="123"/>
      <c r="AM3512" s="123"/>
      <c r="AN3512" s="123"/>
      <c r="AO3512" s="123"/>
      <c r="AP3512" s="167"/>
    </row>
    <row r="3513" spans="16:42">
      <c r="P3513" s="123"/>
      <c r="Q3513" s="124"/>
      <c r="R3513" s="123"/>
      <c r="S3513" s="123"/>
      <c r="T3513" s="123"/>
      <c r="U3513" s="123"/>
      <c r="V3513" s="123"/>
      <c r="W3513" s="123"/>
      <c r="X3513" s="123"/>
      <c r="Y3513" s="125"/>
      <c r="Z3513" s="125"/>
      <c r="AA3513" s="123"/>
      <c r="AB3513" s="123"/>
      <c r="AC3513" s="123"/>
      <c r="AD3513" s="123"/>
      <c r="AE3513" s="123"/>
      <c r="AF3513" s="123"/>
      <c r="AG3513" s="123"/>
      <c r="AH3513" s="123"/>
      <c r="AI3513" s="123"/>
      <c r="AJ3513" s="123"/>
      <c r="AK3513" s="123"/>
      <c r="AL3513" s="123"/>
      <c r="AM3513" s="123"/>
      <c r="AN3513" s="123"/>
      <c r="AO3513" s="123"/>
      <c r="AP3513" s="167"/>
    </row>
    <row r="3514" spans="16:42">
      <c r="P3514" s="123"/>
      <c r="Q3514" s="124"/>
      <c r="R3514" s="123"/>
      <c r="S3514" s="123"/>
      <c r="T3514" s="123"/>
      <c r="U3514" s="123"/>
      <c r="V3514" s="123"/>
      <c r="W3514" s="123"/>
      <c r="X3514" s="123"/>
      <c r="Y3514" s="125"/>
      <c r="Z3514" s="125"/>
      <c r="AA3514" s="123"/>
      <c r="AB3514" s="123"/>
      <c r="AC3514" s="123"/>
      <c r="AD3514" s="123"/>
      <c r="AE3514" s="123"/>
      <c r="AF3514" s="123"/>
      <c r="AG3514" s="123"/>
      <c r="AH3514" s="123"/>
      <c r="AI3514" s="123"/>
      <c r="AJ3514" s="123"/>
      <c r="AK3514" s="123"/>
      <c r="AL3514" s="123"/>
      <c r="AM3514" s="123"/>
      <c r="AN3514" s="123"/>
      <c r="AO3514" s="123"/>
      <c r="AP3514" s="167"/>
    </row>
    <row r="3515" spans="16:42">
      <c r="P3515" s="123"/>
      <c r="Q3515" s="124"/>
      <c r="R3515" s="123"/>
      <c r="S3515" s="123"/>
      <c r="T3515" s="123"/>
      <c r="U3515" s="123"/>
      <c r="V3515" s="123"/>
      <c r="W3515" s="123"/>
      <c r="X3515" s="123"/>
      <c r="Y3515" s="125"/>
      <c r="Z3515" s="125"/>
      <c r="AA3515" s="123"/>
      <c r="AB3515" s="123"/>
      <c r="AC3515" s="123"/>
      <c r="AD3515" s="123"/>
      <c r="AE3515" s="123"/>
      <c r="AF3515" s="123"/>
      <c r="AG3515" s="123"/>
      <c r="AH3515" s="123"/>
      <c r="AI3515" s="123"/>
      <c r="AJ3515" s="123"/>
      <c r="AK3515" s="123"/>
      <c r="AL3515" s="123"/>
      <c r="AM3515" s="123"/>
      <c r="AN3515" s="123"/>
      <c r="AO3515" s="123"/>
      <c r="AP3515" s="167"/>
    </row>
    <row r="3516" spans="16:42">
      <c r="P3516" s="123"/>
      <c r="Q3516" s="124"/>
      <c r="R3516" s="123"/>
      <c r="S3516" s="123"/>
      <c r="T3516" s="123"/>
      <c r="U3516" s="123"/>
      <c r="V3516" s="123"/>
      <c r="W3516" s="123"/>
      <c r="X3516" s="123"/>
      <c r="Y3516" s="125"/>
      <c r="Z3516" s="125"/>
      <c r="AA3516" s="123"/>
      <c r="AB3516" s="123"/>
      <c r="AC3516" s="123"/>
      <c r="AD3516" s="123"/>
      <c r="AE3516" s="123"/>
      <c r="AF3516" s="123"/>
      <c r="AG3516" s="123"/>
      <c r="AH3516" s="123"/>
      <c r="AI3516" s="123"/>
      <c r="AJ3516" s="123"/>
      <c r="AK3516" s="123"/>
      <c r="AL3516" s="123"/>
      <c r="AM3516" s="123"/>
      <c r="AN3516" s="123"/>
      <c r="AO3516" s="123"/>
      <c r="AP3516" s="167"/>
    </row>
    <row r="3517" spans="16:42">
      <c r="P3517" s="123"/>
      <c r="Q3517" s="124"/>
      <c r="R3517" s="123"/>
      <c r="S3517" s="123"/>
      <c r="T3517" s="123"/>
      <c r="U3517" s="123"/>
      <c r="V3517" s="123"/>
      <c r="W3517" s="123"/>
      <c r="X3517" s="123"/>
      <c r="Y3517" s="125"/>
      <c r="Z3517" s="125"/>
      <c r="AA3517" s="123"/>
      <c r="AB3517" s="123"/>
      <c r="AC3517" s="123"/>
      <c r="AD3517" s="123"/>
      <c r="AE3517" s="123"/>
      <c r="AF3517" s="123"/>
      <c r="AG3517" s="123"/>
      <c r="AH3517" s="123"/>
      <c r="AI3517" s="123"/>
      <c r="AJ3517" s="123"/>
      <c r="AK3517" s="123"/>
      <c r="AL3517" s="123"/>
      <c r="AM3517" s="123"/>
      <c r="AN3517" s="123"/>
      <c r="AO3517" s="123"/>
      <c r="AP3517" s="167"/>
    </row>
    <row r="3518" spans="16:42">
      <c r="P3518" s="123"/>
      <c r="Q3518" s="124"/>
      <c r="R3518" s="123"/>
      <c r="S3518" s="123"/>
      <c r="T3518" s="123"/>
      <c r="U3518" s="123"/>
      <c r="V3518" s="123"/>
      <c r="W3518" s="123"/>
      <c r="X3518" s="123"/>
      <c r="Y3518" s="125"/>
      <c r="Z3518" s="125"/>
      <c r="AA3518" s="123"/>
      <c r="AB3518" s="123"/>
      <c r="AC3518" s="123"/>
      <c r="AD3518" s="123"/>
      <c r="AE3518" s="123"/>
      <c r="AF3518" s="123"/>
      <c r="AG3518" s="123"/>
      <c r="AH3518" s="123"/>
      <c r="AI3518" s="123"/>
      <c r="AJ3518" s="123"/>
      <c r="AK3518" s="123"/>
      <c r="AL3518" s="123"/>
      <c r="AM3518" s="123"/>
      <c r="AN3518" s="123"/>
      <c r="AO3518" s="123"/>
      <c r="AP3518" s="167"/>
    </row>
    <row r="3519" spans="16:42">
      <c r="P3519" s="123"/>
      <c r="Q3519" s="124"/>
      <c r="R3519" s="123"/>
      <c r="S3519" s="123"/>
      <c r="T3519" s="123"/>
      <c r="U3519" s="123"/>
      <c r="V3519" s="123"/>
      <c r="W3519" s="123"/>
      <c r="X3519" s="123"/>
      <c r="Y3519" s="125"/>
      <c r="Z3519" s="125"/>
      <c r="AA3519" s="123"/>
      <c r="AB3519" s="123"/>
      <c r="AC3519" s="123"/>
      <c r="AD3519" s="123"/>
      <c r="AE3519" s="123"/>
      <c r="AF3519" s="123"/>
      <c r="AG3519" s="123"/>
      <c r="AH3519" s="123"/>
      <c r="AI3519" s="123"/>
      <c r="AJ3519" s="123"/>
      <c r="AK3519" s="123"/>
      <c r="AL3519" s="123"/>
      <c r="AM3519" s="123"/>
      <c r="AN3519" s="123"/>
      <c r="AO3519" s="123"/>
      <c r="AP3519" s="167"/>
    </row>
    <row r="3520" spans="16:42">
      <c r="P3520" s="123"/>
      <c r="Q3520" s="124"/>
      <c r="R3520" s="123"/>
      <c r="S3520" s="123"/>
      <c r="T3520" s="123"/>
      <c r="U3520" s="123"/>
      <c r="V3520" s="123"/>
      <c r="W3520" s="123"/>
      <c r="X3520" s="123"/>
      <c r="Y3520" s="125"/>
      <c r="Z3520" s="125"/>
      <c r="AA3520" s="123"/>
      <c r="AB3520" s="123"/>
      <c r="AC3520" s="123"/>
      <c r="AD3520" s="123"/>
      <c r="AE3520" s="123"/>
      <c r="AF3520" s="123"/>
      <c r="AG3520" s="123"/>
      <c r="AH3520" s="123"/>
      <c r="AI3520" s="123"/>
      <c r="AJ3520" s="123"/>
      <c r="AK3520" s="123"/>
      <c r="AL3520" s="123"/>
      <c r="AM3520" s="123"/>
      <c r="AN3520" s="123"/>
      <c r="AO3520" s="123"/>
      <c r="AP3520" s="167"/>
    </row>
    <row r="3521" spans="16:42">
      <c r="P3521" s="123"/>
      <c r="Q3521" s="124"/>
      <c r="R3521" s="123"/>
      <c r="S3521" s="123"/>
      <c r="T3521" s="123"/>
      <c r="U3521" s="123"/>
      <c r="V3521" s="123"/>
      <c r="W3521" s="123"/>
      <c r="X3521" s="123"/>
      <c r="Y3521" s="125"/>
      <c r="Z3521" s="125"/>
      <c r="AA3521" s="123"/>
      <c r="AB3521" s="123"/>
      <c r="AC3521" s="123"/>
      <c r="AD3521" s="123"/>
      <c r="AE3521" s="123"/>
      <c r="AF3521" s="123"/>
      <c r="AG3521" s="123"/>
      <c r="AH3521" s="123"/>
      <c r="AI3521" s="123"/>
      <c r="AJ3521" s="123"/>
      <c r="AK3521" s="123"/>
      <c r="AL3521" s="123"/>
      <c r="AM3521" s="123"/>
      <c r="AN3521" s="123"/>
      <c r="AO3521" s="123"/>
      <c r="AP3521" s="167"/>
    </row>
    <row r="3522" spans="16:42">
      <c r="P3522" s="123"/>
      <c r="Q3522" s="124"/>
      <c r="R3522" s="123"/>
      <c r="S3522" s="123"/>
      <c r="T3522" s="123"/>
      <c r="U3522" s="123"/>
      <c r="V3522" s="123"/>
      <c r="W3522" s="123"/>
      <c r="X3522" s="123"/>
      <c r="Y3522" s="125"/>
      <c r="Z3522" s="125"/>
      <c r="AA3522" s="123"/>
      <c r="AB3522" s="123"/>
      <c r="AC3522" s="123"/>
      <c r="AD3522" s="123"/>
      <c r="AE3522" s="123"/>
      <c r="AF3522" s="123"/>
      <c r="AG3522" s="123"/>
      <c r="AH3522" s="123"/>
      <c r="AI3522" s="123"/>
      <c r="AJ3522" s="123"/>
      <c r="AK3522" s="123"/>
      <c r="AL3522" s="123"/>
      <c r="AM3522" s="123"/>
      <c r="AN3522" s="123"/>
      <c r="AO3522" s="123"/>
      <c r="AP3522" s="167"/>
    </row>
    <row r="3523" spans="16:42">
      <c r="P3523" s="123"/>
      <c r="Q3523" s="124"/>
      <c r="R3523" s="123"/>
      <c r="S3523" s="123"/>
      <c r="T3523" s="123"/>
      <c r="U3523" s="123"/>
      <c r="V3523" s="123"/>
      <c r="W3523" s="123"/>
      <c r="X3523" s="123"/>
      <c r="Y3523" s="125"/>
      <c r="Z3523" s="125"/>
      <c r="AA3523" s="123"/>
      <c r="AB3523" s="123"/>
      <c r="AC3523" s="123"/>
      <c r="AD3523" s="123"/>
      <c r="AE3523" s="123"/>
      <c r="AF3523" s="123"/>
      <c r="AG3523" s="123"/>
      <c r="AH3523" s="123"/>
      <c r="AI3523" s="123"/>
      <c r="AJ3523" s="123"/>
      <c r="AK3523" s="123"/>
      <c r="AL3523" s="123"/>
      <c r="AM3523" s="123"/>
      <c r="AN3523" s="123"/>
      <c r="AO3523" s="123"/>
      <c r="AP3523" s="167"/>
    </row>
    <row r="3524" spans="16:42">
      <c r="P3524" s="123"/>
      <c r="Q3524" s="124"/>
      <c r="R3524" s="123"/>
      <c r="S3524" s="123"/>
      <c r="T3524" s="123"/>
      <c r="U3524" s="123"/>
      <c r="V3524" s="123"/>
      <c r="W3524" s="123"/>
      <c r="X3524" s="123"/>
      <c r="Y3524" s="125"/>
      <c r="Z3524" s="125"/>
      <c r="AA3524" s="123"/>
      <c r="AB3524" s="123"/>
      <c r="AC3524" s="123"/>
      <c r="AD3524" s="123"/>
      <c r="AE3524" s="123"/>
      <c r="AF3524" s="123"/>
      <c r="AG3524" s="123"/>
      <c r="AH3524" s="123"/>
      <c r="AI3524" s="123"/>
      <c r="AJ3524" s="123"/>
      <c r="AK3524" s="123"/>
      <c r="AL3524" s="123"/>
      <c r="AM3524" s="123"/>
      <c r="AN3524" s="123"/>
      <c r="AO3524" s="123"/>
      <c r="AP3524" s="167"/>
    </row>
    <row r="3525" spans="16:42">
      <c r="P3525" s="123"/>
      <c r="Q3525" s="124"/>
      <c r="R3525" s="123"/>
      <c r="S3525" s="123"/>
      <c r="T3525" s="123"/>
      <c r="U3525" s="123"/>
      <c r="V3525" s="123"/>
      <c r="W3525" s="123"/>
      <c r="X3525" s="123"/>
      <c r="Y3525" s="125"/>
      <c r="Z3525" s="125"/>
      <c r="AA3525" s="123"/>
      <c r="AB3525" s="123"/>
      <c r="AC3525" s="123"/>
      <c r="AD3525" s="123"/>
      <c r="AE3525" s="123"/>
      <c r="AF3525" s="123"/>
      <c r="AG3525" s="123"/>
      <c r="AH3525" s="123"/>
      <c r="AI3525" s="123"/>
      <c r="AJ3525" s="123"/>
      <c r="AK3525" s="123"/>
      <c r="AL3525" s="123"/>
      <c r="AM3525" s="123"/>
      <c r="AN3525" s="123"/>
      <c r="AO3525" s="123"/>
      <c r="AP3525" s="167"/>
    </row>
    <row r="3526" spans="16:42">
      <c r="P3526" s="123"/>
      <c r="Q3526" s="124"/>
      <c r="R3526" s="123"/>
      <c r="S3526" s="123"/>
      <c r="T3526" s="123"/>
      <c r="U3526" s="123"/>
      <c r="V3526" s="123"/>
      <c r="W3526" s="123"/>
      <c r="X3526" s="123"/>
      <c r="Y3526" s="125"/>
      <c r="Z3526" s="125"/>
      <c r="AA3526" s="123"/>
      <c r="AB3526" s="123"/>
      <c r="AC3526" s="123"/>
      <c r="AD3526" s="123"/>
      <c r="AE3526" s="123"/>
      <c r="AF3526" s="123"/>
      <c r="AG3526" s="123"/>
      <c r="AH3526" s="123"/>
      <c r="AI3526" s="123"/>
      <c r="AJ3526" s="123"/>
      <c r="AK3526" s="123"/>
      <c r="AL3526" s="123"/>
      <c r="AM3526" s="123"/>
      <c r="AN3526" s="123"/>
      <c r="AO3526" s="123"/>
      <c r="AP3526" s="167"/>
    </row>
    <row r="3527" spans="16:42">
      <c r="P3527" s="123"/>
      <c r="Q3527" s="124"/>
      <c r="R3527" s="123"/>
      <c r="S3527" s="123"/>
      <c r="T3527" s="123"/>
      <c r="U3527" s="123"/>
      <c r="V3527" s="123"/>
      <c r="W3527" s="123"/>
      <c r="X3527" s="123"/>
      <c r="Y3527" s="125"/>
      <c r="Z3527" s="125"/>
      <c r="AA3527" s="123"/>
      <c r="AB3527" s="123"/>
      <c r="AC3527" s="123"/>
      <c r="AD3527" s="123"/>
      <c r="AE3527" s="123"/>
      <c r="AF3527" s="123"/>
      <c r="AG3527" s="123"/>
      <c r="AH3527" s="123"/>
      <c r="AI3527" s="123"/>
      <c r="AJ3527" s="123"/>
      <c r="AK3527" s="123"/>
      <c r="AL3527" s="123"/>
      <c r="AM3527" s="123"/>
      <c r="AN3527" s="123"/>
      <c r="AO3527" s="123"/>
      <c r="AP3527" s="167"/>
    </row>
    <row r="3528" spans="16:42">
      <c r="P3528" s="123"/>
      <c r="Q3528" s="124"/>
      <c r="R3528" s="123"/>
      <c r="S3528" s="123"/>
      <c r="T3528" s="123"/>
      <c r="U3528" s="123"/>
      <c r="V3528" s="123"/>
      <c r="W3528" s="123"/>
      <c r="X3528" s="123"/>
      <c r="Y3528" s="125"/>
      <c r="Z3528" s="125"/>
      <c r="AA3528" s="123"/>
      <c r="AB3528" s="123"/>
      <c r="AC3528" s="123"/>
      <c r="AD3528" s="123"/>
      <c r="AE3528" s="123"/>
      <c r="AF3528" s="123"/>
      <c r="AG3528" s="123"/>
      <c r="AH3528" s="123"/>
      <c r="AI3528" s="123"/>
      <c r="AJ3528" s="123"/>
      <c r="AK3528" s="123"/>
      <c r="AL3528" s="123"/>
      <c r="AM3528" s="123"/>
      <c r="AN3528" s="123"/>
      <c r="AO3528" s="123"/>
      <c r="AP3528" s="167"/>
    </row>
    <row r="3529" spans="16:42">
      <c r="P3529" s="123"/>
      <c r="Q3529" s="124"/>
      <c r="R3529" s="123"/>
      <c r="S3529" s="123"/>
      <c r="T3529" s="123"/>
      <c r="U3529" s="123"/>
      <c r="V3529" s="123"/>
      <c r="W3529" s="123"/>
      <c r="X3529" s="123"/>
      <c r="Y3529" s="125"/>
      <c r="Z3529" s="125"/>
      <c r="AA3529" s="123"/>
      <c r="AB3529" s="123"/>
      <c r="AC3529" s="123"/>
      <c r="AD3529" s="123"/>
      <c r="AE3529" s="123"/>
      <c r="AF3529" s="123"/>
      <c r="AG3529" s="123"/>
      <c r="AH3529" s="123"/>
      <c r="AI3529" s="123"/>
      <c r="AJ3529" s="123"/>
      <c r="AK3529" s="123"/>
      <c r="AL3529" s="123"/>
      <c r="AM3529" s="123"/>
      <c r="AN3529" s="123"/>
      <c r="AO3529" s="123"/>
      <c r="AP3529" s="167"/>
    </row>
    <row r="3530" spans="16:42">
      <c r="P3530" s="123"/>
      <c r="Q3530" s="124"/>
      <c r="R3530" s="123"/>
      <c r="S3530" s="123"/>
      <c r="T3530" s="123"/>
      <c r="U3530" s="123"/>
      <c r="V3530" s="123"/>
      <c r="W3530" s="123"/>
      <c r="X3530" s="123"/>
      <c r="Y3530" s="125"/>
      <c r="Z3530" s="125"/>
      <c r="AA3530" s="123"/>
      <c r="AB3530" s="123"/>
      <c r="AC3530" s="123"/>
      <c r="AD3530" s="123"/>
      <c r="AE3530" s="123"/>
      <c r="AF3530" s="123"/>
      <c r="AG3530" s="123"/>
      <c r="AH3530" s="123"/>
      <c r="AI3530" s="123"/>
      <c r="AJ3530" s="123"/>
      <c r="AK3530" s="123"/>
      <c r="AL3530" s="123"/>
      <c r="AM3530" s="123"/>
      <c r="AN3530" s="123"/>
      <c r="AO3530" s="123"/>
      <c r="AP3530" s="167"/>
    </row>
    <row r="3531" spans="16:42">
      <c r="P3531" s="123"/>
      <c r="Q3531" s="124"/>
      <c r="R3531" s="123"/>
      <c r="S3531" s="123"/>
      <c r="T3531" s="123"/>
      <c r="U3531" s="123"/>
      <c r="V3531" s="123"/>
      <c r="W3531" s="123"/>
      <c r="X3531" s="123"/>
      <c r="Y3531" s="125"/>
      <c r="Z3531" s="125"/>
      <c r="AA3531" s="123"/>
      <c r="AB3531" s="123"/>
      <c r="AC3531" s="123"/>
      <c r="AD3531" s="123"/>
      <c r="AE3531" s="123"/>
      <c r="AF3531" s="123"/>
      <c r="AG3531" s="123"/>
      <c r="AH3531" s="123"/>
      <c r="AI3531" s="123"/>
      <c r="AJ3531" s="123"/>
      <c r="AK3531" s="123"/>
      <c r="AL3531" s="123"/>
      <c r="AM3531" s="123"/>
      <c r="AN3531" s="123"/>
      <c r="AO3531" s="123"/>
      <c r="AP3531" s="167"/>
    </row>
    <row r="3532" spans="16:42">
      <c r="P3532" s="123"/>
      <c r="Q3532" s="124"/>
      <c r="R3532" s="123"/>
      <c r="S3532" s="123"/>
      <c r="T3532" s="123"/>
      <c r="U3532" s="123"/>
      <c r="V3532" s="123"/>
      <c r="W3532" s="123"/>
      <c r="X3532" s="123"/>
      <c r="Y3532" s="125"/>
      <c r="Z3532" s="125"/>
      <c r="AA3532" s="123"/>
      <c r="AB3532" s="123"/>
      <c r="AC3532" s="123"/>
      <c r="AD3532" s="123"/>
      <c r="AE3532" s="123"/>
      <c r="AF3532" s="123"/>
      <c r="AG3532" s="123"/>
      <c r="AH3532" s="123"/>
      <c r="AI3532" s="123"/>
      <c r="AJ3532" s="123"/>
      <c r="AK3532" s="123"/>
      <c r="AL3532" s="123"/>
      <c r="AM3532" s="123"/>
      <c r="AN3532" s="123"/>
      <c r="AO3532" s="123"/>
      <c r="AP3532" s="167"/>
    </row>
    <row r="3533" spans="16:42">
      <c r="P3533" s="123"/>
      <c r="Q3533" s="124"/>
      <c r="R3533" s="123"/>
      <c r="S3533" s="123"/>
      <c r="T3533" s="123"/>
      <c r="U3533" s="123"/>
      <c r="V3533" s="123"/>
      <c r="W3533" s="123"/>
      <c r="X3533" s="123"/>
      <c r="Y3533" s="125"/>
      <c r="Z3533" s="125"/>
      <c r="AA3533" s="123"/>
      <c r="AB3533" s="123"/>
      <c r="AC3533" s="123"/>
      <c r="AD3533" s="123"/>
      <c r="AE3533" s="123"/>
      <c r="AF3533" s="123"/>
      <c r="AG3533" s="123"/>
      <c r="AH3533" s="123"/>
      <c r="AI3533" s="123"/>
      <c r="AJ3533" s="123"/>
      <c r="AK3533" s="123"/>
      <c r="AL3533" s="123"/>
      <c r="AM3533" s="123"/>
      <c r="AN3533" s="123"/>
      <c r="AO3533" s="123"/>
      <c r="AP3533" s="167"/>
    </row>
    <row r="3534" spans="16:42">
      <c r="P3534" s="123"/>
      <c r="Q3534" s="124"/>
      <c r="R3534" s="123"/>
      <c r="S3534" s="123"/>
      <c r="T3534" s="123"/>
      <c r="U3534" s="123"/>
      <c r="V3534" s="123"/>
      <c r="W3534" s="123"/>
      <c r="X3534" s="123"/>
      <c r="Y3534" s="125"/>
      <c r="Z3534" s="125"/>
      <c r="AA3534" s="123"/>
      <c r="AB3534" s="123"/>
      <c r="AC3534" s="123"/>
      <c r="AD3534" s="123"/>
      <c r="AE3534" s="123"/>
      <c r="AF3534" s="123"/>
      <c r="AG3534" s="123"/>
      <c r="AH3534" s="123"/>
      <c r="AI3534" s="123"/>
      <c r="AJ3534" s="123"/>
      <c r="AK3534" s="123"/>
      <c r="AL3534" s="123"/>
      <c r="AM3534" s="123"/>
      <c r="AN3534" s="123"/>
      <c r="AO3534" s="123"/>
      <c r="AP3534" s="167"/>
    </row>
    <row r="3535" spans="16:42">
      <c r="P3535" s="123"/>
      <c r="Q3535" s="124"/>
      <c r="R3535" s="123"/>
      <c r="S3535" s="123"/>
      <c r="T3535" s="123"/>
      <c r="U3535" s="123"/>
      <c r="V3535" s="123"/>
      <c r="W3535" s="123"/>
      <c r="X3535" s="123"/>
      <c r="Y3535" s="125"/>
      <c r="Z3535" s="125"/>
      <c r="AA3535" s="123"/>
      <c r="AB3535" s="123"/>
      <c r="AC3535" s="123"/>
      <c r="AD3535" s="123"/>
      <c r="AE3535" s="123"/>
      <c r="AF3535" s="123"/>
      <c r="AG3535" s="123"/>
      <c r="AH3535" s="123"/>
      <c r="AI3535" s="123"/>
      <c r="AJ3535" s="123"/>
      <c r="AK3535" s="123"/>
      <c r="AL3535" s="123"/>
      <c r="AM3535" s="123"/>
      <c r="AN3535" s="123"/>
      <c r="AO3535" s="123"/>
      <c r="AP3535" s="167"/>
    </row>
    <row r="3536" spans="16:42">
      <c r="P3536" s="123"/>
      <c r="Q3536" s="124"/>
      <c r="R3536" s="123"/>
      <c r="S3536" s="123"/>
      <c r="T3536" s="123"/>
      <c r="U3536" s="123"/>
      <c r="V3536" s="123"/>
      <c r="W3536" s="123"/>
      <c r="X3536" s="123"/>
      <c r="Y3536" s="125"/>
      <c r="Z3536" s="125"/>
      <c r="AA3536" s="123"/>
      <c r="AB3536" s="123"/>
      <c r="AC3536" s="123"/>
      <c r="AD3536" s="123"/>
      <c r="AE3536" s="123"/>
      <c r="AF3536" s="123"/>
      <c r="AG3536" s="123"/>
      <c r="AH3536" s="123"/>
      <c r="AI3536" s="123"/>
      <c r="AJ3536" s="123"/>
      <c r="AK3536" s="123"/>
      <c r="AL3536" s="123"/>
      <c r="AM3536" s="123"/>
      <c r="AN3536" s="123"/>
      <c r="AO3536" s="123"/>
      <c r="AP3536" s="167"/>
    </row>
    <row r="3537" spans="16:42">
      <c r="P3537" s="123"/>
      <c r="Q3537" s="124"/>
      <c r="R3537" s="123"/>
      <c r="S3537" s="123"/>
      <c r="T3537" s="123"/>
      <c r="U3537" s="123"/>
      <c r="V3537" s="123"/>
      <c r="W3537" s="123"/>
      <c r="X3537" s="123"/>
      <c r="Y3537" s="125"/>
      <c r="Z3537" s="125"/>
      <c r="AA3537" s="123"/>
      <c r="AB3537" s="123"/>
      <c r="AC3537" s="123"/>
      <c r="AD3537" s="123"/>
      <c r="AE3537" s="123"/>
      <c r="AF3537" s="123"/>
      <c r="AG3537" s="123"/>
      <c r="AH3537" s="123"/>
      <c r="AI3537" s="123"/>
      <c r="AJ3537" s="123"/>
      <c r="AK3537" s="123"/>
      <c r="AL3537" s="123"/>
      <c r="AM3537" s="123"/>
      <c r="AN3537" s="123"/>
      <c r="AO3537" s="123"/>
      <c r="AP3537" s="167"/>
    </row>
    <row r="3538" spans="16:42">
      <c r="P3538" s="123"/>
      <c r="Q3538" s="124"/>
      <c r="R3538" s="123"/>
      <c r="S3538" s="123"/>
      <c r="T3538" s="123"/>
      <c r="U3538" s="123"/>
      <c r="V3538" s="123"/>
      <c r="W3538" s="123"/>
      <c r="X3538" s="123"/>
      <c r="Y3538" s="125"/>
      <c r="Z3538" s="125"/>
      <c r="AA3538" s="123"/>
      <c r="AB3538" s="123"/>
      <c r="AC3538" s="123"/>
      <c r="AD3538" s="123"/>
      <c r="AE3538" s="123"/>
      <c r="AF3538" s="123"/>
      <c r="AG3538" s="123"/>
      <c r="AH3538" s="123"/>
      <c r="AI3538" s="123"/>
      <c r="AJ3538" s="123"/>
      <c r="AK3538" s="123"/>
      <c r="AL3538" s="123"/>
      <c r="AM3538" s="123"/>
      <c r="AN3538" s="123"/>
      <c r="AO3538" s="123"/>
      <c r="AP3538" s="167"/>
    </row>
    <row r="3539" spans="16:42">
      <c r="P3539" s="123"/>
      <c r="Q3539" s="124"/>
      <c r="R3539" s="123"/>
      <c r="S3539" s="123"/>
      <c r="T3539" s="123"/>
      <c r="U3539" s="123"/>
      <c r="V3539" s="123"/>
      <c r="W3539" s="123"/>
      <c r="X3539" s="123"/>
      <c r="Y3539" s="125"/>
      <c r="Z3539" s="125"/>
      <c r="AA3539" s="123"/>
      <c r="AB3539" s="123"/>
      <c r="AC3539" s="123"/>
      <c r="AD3539" s="123"/>
      <c r="AE3539" s="123"/>
      <c r="AF3539" s="123"/>
      <c r="AG3539" s="123"/>
      <c r="AH3539" s="123"/>
      <c r="AI3539" s="123"/>
      <c r="AJ3539" s="123"/>
      <c r="AK3539" s="123"/>
      <c r="AL3539" s="123"/>
      <c r="AM3539" s="123"/>
      <c r="AN3539" s="123"/>
      <c r="AO3539" s="123"/>
      <c r="AP3539" s="167"/>
    </row>
    <row r="3540" spans="16:42">
      <c r="P3540" s="123"/>
      <c r="Q3540" s="124"/>
      <c r="R3540" s="123"/>
      <c r="S3540" s="123"/>
      <c r="T3540" s="123"/>
      <c r="U3540" s="123"/>
      <c r="V3540" s="123"/>
      <c r="W3540" s="123"/>
      <c r="X3540" s="123"/>
      <c r="Y3540" s="125"/>
      <c r="Z3540" s="125"/>
      <c r="AA3540" s="123"/>
      <c r="AB3540" s="123"/>
      <c r="AC3540" s="123"/>
      <c r="AD3540" s="123"/>
      <c r="AE3540" s="123"/>
      <c r="AF3540" s="123"/>
      <c r="AG3540" s="123"/>
      <c r="AH3540" s="123"/>
      <c r="AI3540" s="123"/>
      <c r="AJ3540" s="123"/>
      <c r="AK3540" s="123"/>
      <c r="AL3540" s="123"/>
      <c r="AM3540" s="123"/>
      <c r="AN3540" s="123"/>
      <c r="AO3540" s="123"/>
      <c r="AP3540" s="167"/>
    </row>
    <row r="3541" spans="16:42">
      <c r="P3541" s="123"/>
      <c r="Q3541" s="124"/>
      <c r="R3541" s="123"/>
      <c r="S3541" s="123"/>
      <c r="T3541" s="123"/>
      <c r="U3541" s="123"/>
      <c r="V3541" s="123"/>
      <c r="W3541" s="123"/>
      <c r="X3541" s="123"/>
      <c r="Y3541" s="125"/>
      <c r="Z3541" s="125"/>
      <c r="AA3541" s="123"/>
      <c r="AB3541" s="123"/>
      <c r="AC3541" s="123"/>
      <c r="AD3541" s="123"/>
      <c r="AE3541" s="123"/>
      <c r="AF3541" s="123"/>
      <c r="AG3541" s="123"/>
      <c r="AH3541" s="123"/>
      <c r="AI3541" s="123"/>
      <c r="AJ3541" s="123"/>
      <c r="AK3541" s="123"/>
      <c r="AL3541" s="123"/>
      <c r="AM3541" s="123"/>
      <c r="AN3541" s="123"/>
      <c r="AO3541" s="123"/>
      <c r="AP3541" s="167"/>
    </row>
    <row r="3542" spans="16:42">
      <c r="P3542" s="123"/>
      <c r="Q3542" s="124"/>
      <c r="R3542" s="123"/>
      <c r="S3542" s="123"/>
      <c r="T3542" s="123"/>
      <c r="U3542" s="123"/>
      <c r="V3542" s="123"/>
      <c r="W3542" s="123"/>
      <c r="X3542" s="123"/>
      <c r="Y3542" s="125"/>
      <c r="Z3542" s="125"/>
      <c r="AA3542" s="123"/>
      <c r="AB3542" s="123"/>
      <c r="AC3542" s="123"/>
      <c r="AD3542" s="123"/>
      <c r="AE3542" s="123"/>
      <c r="AF3542" s="123"/>
      <c r="AG3542" s="123"/>
      <c r="AH3542" s="123"/>
      <c r="AI3542" s="123"/>
      <c r="AJ3542" s="123"/>
      <c r="AK3542" s="123"/>
      <c r="AL3542" s="123"/>
      <c r="AM3542" s="123"/>
      <c r="AN3542" s="123"/>
      <c r="AO3542" s="123"/>
      <c r="AP3542" s="167"/>
    </row>
    <row r="3543" spans="16:42">
      <c r="P3543" s="123"/>
      <c r="Q3543" s="124"/>
      <c r="R3543" s="123"/>
      <c r="S3543" s="123"/>
      <c r="T3543" s="123"/>
      <c r="U3543" s="123"/>
      <c r="V3543" s="123"/>
      <c r="W3543" s="123"/>
      <c r="X3543" s="123"/>
      <c r="Y3543" s="125"/>
      <c r="Z3543" s="125"/>
      <c r="AA3543" s="123"/>
      <c r="AB3543" s="123"/>
      <c r="AC3543" s="123"/>
      <c r="AD3543" s="123"/>
      <c r="AE3543" s="123"/>
      <c r="AF3543" s="123"/>
      <c r="AG3543" s="123"/>
      <c r="AH3543" s="123"/>
      <c r="AI3543" s="123"/>
      <c r="AJ3543" s="123"/>
      <c r="AK3543" s="123"/>
      <c r="AL3543" s="123"/>
      <c r="AM3543" s="123"/>
      <c r="AN3543" s="123"/>
      <c r="AO3543" s="123"/>
      <c r="AP3543" s="167"/>
    </row>
    <row r="3544" spans="16:42">
      <c r="P3544" s="123"/>
      <c r="Q3544" s="124"/>
      <c r="R3544" s="123"/>
      <c r="S3544" s="123"/>
      <c r="T3544" s="123"/>
      <c r="U3544" s="123"/>
      <c r="V3544" s="123"/>
      <c r="W3544" s="123"/>
      <c r="X3544" s="123"/>
      <c r="Y3544" s="125"/>
      <c r="Z3544" s="125"/>
      <c r="AA3544" s="123"/>
      <c r="AB3544" s="123"/>
      <c r="AC3544" s="123"/>
      <c r="AD3544" s="123"/>
      <c r="AE3544" s="123"/>
      <c r="AF3544" s="123"/>
      <c r="AG3544" s="123"/>
      <c r="AH3544" s="123"/>
      <c r="AI3544" s="123"/>
      <c r="AJ3544" s="123"/>
      <c r="AK3544" s="123"/>
      <c r="AL3544" s="123"/>
      <c r="AM3544" s="123"/>
      <c r="AN3544" s="123"/>
      <c r="AO3544" s="123"/>
      <c r="AP3544" s="167"/>
    </row>
    <row r="3545" spans="16:42">
      <c r="P3545" s="123"/>
      <c r="Q3545" s="124"/>
      <c r="R3545" s="123"/>
      <c r="S3545" s="123"/>
      <c r="T3545" s="123"/>
      <c r="U3545" s="123"/>
      <c r="V3545" s="123"/>
      <c r="W3545" s="123"/>
      <c r="X3545" s="123"/>
      <c r="Y3545" s="125"/>
      <c r="Z3545" s="125"/>
      <c r="AA3545" s="123"/>
      <c r="AB3545" s="123"/>
      <c r="AC3545" s="123"/>
      <c r="AD3545" s="123"/>
      <c r="AE3545" s="123"/>
      <c r="AF3545" s="123"/>
      <c r="AG3545" s="123"/>
      <c r="AH3545" s="123"/>
      <c r="AI3545" s="123"/>
      <c r="AJ3545" s="123"/>
      <c r="AK3545" s="123"/>
      <c r="AL3545" s="123"/>
      <c r="AM3545" s="123"/>
      <c r="AN3545" s="123"/>
      <c r="AO3545" s="123"/>
      <c r="AP3545" s="167"/>
    </row>
    <row r="3546" spans="16:42">
      <c r="P3546" s="123"/>
      <c r="Q3546" s="124"/>
      <c r="R3546" s="123"/>
      <c r="S3546" s="123"/>
      <c r="T3546" s="123"/>
      <c r="U3546" s="123"/>
      <c r="V3546" s="123"/>
      <c r="W3546" s="123"/>
      <c r="X3546" s="123"/>
      <c r="Y3546" s="125"/>
      <c r="Z3546" s="125"/>
      <c r="AA3546" s="123"/>
      <c r="AB3546" s="123"/>
      <c r="AC3546" s="123"/>
      <c r="AD3546" s="123"/>
      <c r="AE3546" s="123"/>
      <c r="AF3546" s="123"/>
      <c r="AG3546" s="123"/>
      <c r="AH3546" s="123"/>
      <c r="AI3546" s="123"/>
      <c r="AJ3546" s="123"/>
      <c r="AK3546" s="123"/>
      <c r="AL3546" s="123"/>
      <c r="AM3546" s="123"/>
      <c r="AN3546" s="123"/>
      <c r="AO3546" s="123"/>
      <c r="AP3546" s="167"/>
    </row>
    <row r="3547" spans="16:42">
      <c r="P3547" s="123"/>
      <c r="Q3547" s="124"/>
      <c r="R3547" s="123"/>
      <c r="S3547" s="123"/>
      <c r="T3547" s="123"/>
      <c r="U3547" s="123"/>
      <c r="V3547" s="123"/>
      <c r="W3547" s="123"/>
      <c r="X3547" s="123"/>
      <c r="Y3547" s="125"/>
      <c r="Z3547" s="125"/>
      <c r="AA3547" s="123"/>
      <c r="AB3547" s="123"/>
      <c r="AC3547" s="123"/>
      <c r="AD3547" s="123"/>
      <c r="AE3547" s="123"/>
      <c r="AF3547" s="123"/>
      <c r="AG3547" s="123"/>
      <c r="AH3547" s="123"/>
      <c r="AI3547" s="123"/>
      <c r="AJ3547" s="123"/>
      <c r="AK3547" s="123"/>
      <c r="AL3547" s="123"/>
      <c r="AM3547" s="123"/>
      <c r="AN3547" s="123"/>
      <c r="AO3547" s="123"/>
      <c r="AP3547" s="167"/>
    </row>
    <row r="3548" spans="16:42">
      <c r="P3548" s="123"/>
      <c r="Q3548" s="124"/>
      <c r="R3548" s="123"/>
      <c r="S3548" s="123"/>
      <c r="T3548" s="123"/>
      <c r="U3548" s="123"/>
      <c r="V3548" s="123"/>
      <c r="W3548" s="123"/>
      <c r="X3548" s="123"/>
      <c r="Y3548" s="125"/>
      <c r="Z3548" s="125"/>
      <c r="AA3548" s="123"/>
      <c r="AB3548" s="123"/>
      <c r="AC3548" s="123"/>
      <c r="AD3548" s="123"/>
      <c r="AE3548" s="123"/>
      <c r="AF3548" s="123"/>
      <c r="AG3548" s="123"/>
      <c r="AH3548" s="123"/>
      <c r="AI3548" s="123"/>
      <c r="AJ3548" s="123"/>
      <c r="AK3548" s="123"/>
      <c r="AL3548" s="123"/>
      <c r="AM3548" s="123"/>
      <c r="AN3548" s="123"/>
      <c r="AO3548" s="123"/>
      <c r="AP3548" s="167"/>
    </row>
    <row r="3549" spans="16:42">
      <c r="P3549" s="123"/>
      <c r="Q3549" s="124"/>
      <c r="R3549" s="123"/>
      <c r="S3549" s="123"/>
      <c r="T3549" s="123"/>
      <c r="U3549" s="123"/>
      <c r="V3549" s="123"/>
      <c r="W3549" s="123"/>
      <c r="X3549" s="123"/>
      <c r="Y3549" s="125"/>
      <c r="Z3549" s="125"/>
      <c r="AA3549" s="123"/>
      <c r="AB3549" s="123"/>
      <c r="AC3549" s="123"/>
      <c r="AD3549" s="123"/>
      <c r="AE3549" s="123"/>
      <c r="AF3549" s="123"/>
      <c r="AG3549" s="123"/>
      <c r="AH3549" s="123"/>
      <c r="AI3549" s="123"/>
      <c r="AJ3549" s="123"/>
      <c r="AK3549" s="123"/>
      <c r="AL3549" s="123"/>
      <c r="AM3549" s="123"/>
      <c r="AN3549" s="123"/>
      <c r="AO3549" s="123"/>
      <c r="AP3549" s="167"/>
    </row>
    <row r="3550" spans="16:42">
      <c r="P3550" s="123"/>
      <c r="Q3550" s="124"/>
      <c r="R3550" s="123"/>
      <c r="S3550" s="123"/>
      <c r="T3550" s="123"/>
      <c r="U3550" s="123"/>
      <c r="V3550" s="123"/>
      <c r="W3550" s="123"/>
      <c r="X3550" s="123"/>
      <c r="Y3550" s="125"/>
      <c r="Z3550" s="125"/>
      <c r="AA3550" s="123"/>
      <c r="AB3550" s="123"/>
      <c r="AC3550" s="123"/>
      <c r="AD3550" s="123"/>
      <c r="AE3550" s="123"/>
      <c r="AF3550" s="123"/>
      <c r="AG3550" s="123"/>
      <c r="AH3550" s="123"/>
      <c r="AI3550" s="123"/>
      <c r="AJ3550" s="123"/>
      <c r="AK3550" s="123"/>
      <c r="AL3550" s="123"/>
      <c r="AM3550" s="123"/>
      <c r="AN3550" s="123"/>
      <c r="AO3550" s="123"/>
      <c r="AP3550" s="167"/>
    </row>
    <row r="3551" spans="16:42">
      <c r="P3551" s="123"/>
      <c r="Q3551" s="124"/>
      <c r="R3551" s="123"/>
      <c r="S3551" s="123"/>
      <c r="T3551" s="123"/>
      <c r="U3551" s="123"/>
      <c r="V3551" s="123"/>
      <c r="W3551" s="123"/>
      <c r="X3551" s="123"/>
      <c r="Y3551" s="125"/>
      <c r="Z3551" s="125"/>
      <c r="AA3551" s="123"/>
      <c r="AB3551" s="123"/>
      <c r="AC3551" s="123"/>
      <c r="AD3551" s="123"/>
      <c r="AE3551" s="123"/>
      <c r="AF3551" s="123"/>
      <c r="AG3551" s="123"/>
      <c r="AH3551" s="123"/>
      <c r="AI3551" s="123"/>
      <c r="AJ3551" s="123"/>
      <c r="AK3551" s="123"/>
      <c r="AL3551" s="123"/>
      <c r="AM3551" s="123"/>
      <c r="AN3551" s="123"/>
      <c r="AO3551" s="123"/>
      <c r="AP3551" s="167"/>
    </row>
    <row r="3552" spans="16:42">
      <c r="P3552" s="123"/>
      <c r="Q3552" s="124"/>
      <c r="R3552" s="123"/>
      <c r="S3552" s="123"/>
      <c r="T3552" s="123"/>
      <c r="U3552" s="123"/>
      <c r="V3552" s="123"/>
      <c r="W3552" s="123"/>
      <c r="X3552" s="123"/>
      <c r="Y3552" s="125"/>
      <c r="Z3552" s="125"/>
      <c r="AA3552" s="123"/>
      <c r="AB3552" s="123"/>
      <c r="AC3552" s="123"/>
      <c r="AD3552" s="123"/>
      <c r="AE3552" s="123"/>
      <c r="AF3552" s="123"/>
      <c r="AG3552" s="123"/>
      <c r="AH3552" s="123"/>
      <c r="AI3552" s="123"/>
      <c r="AJ3552" s="123"/>
      <c r="AK3552" s="123"/>
      <c r="AL3552" s="123"/>
      <c r="AM3552" s="123"/>
      <c r="AN3552" s="123"/>
      <c r="AO3552" s="123"/>
      <c r="AP3552" s="167"/>
    </row>
    <row r="3553" spans="16:42">
      <c r="P3553" s="123"/>
      <c r="Q3553" s="124"/>
      <c r="R3553" s="123"/>
      <c r="S3553" s="123"/>
      <c r="T3553" s="123"/>
      <c r="U3553" s="123"/>
      <c r="V3553" s="123"/>
      <c r="W3553" s="123"/>
      <c r="X3553" s="123"/>
      <c r="Y3553" s="125"/>
      <c r="Z3553" s="125"/>
      <c r="AA3553" s="123"/>
      <c r="AB3553" s="123"/>
      <c r="AC3553" s="123"/>
      <c r="AD3553" s="123"/>
      <c r="AE3553" s="123"/>
      <c r="AF3553" s="123"/>
      <c r="AG3553" s="123"/>
      <c r="AH3553" s="123"/>
      <c r="AI3553" s="123"/>
      <c r="AJ3553" s="123"/>
      <c r="AK3553" s="123"/>
      <c r="AL3553" s="123"/>
      <c r="AM3553" s="123"/>
      <c r="AN3553" s="123"/>
      <c r="AO3553" s="123"/>
      <c r="AP3553" s="167"/>
    </row>
    <row r="3554" spans="16:42">
      <c r="P3554" s="123"/>
      <c r="Q3554" s="124"/>
      <c r="R3554" s="123"/>
      <c r="S3554" s="123"/>
      <c r="T3554" s="123"/>
      <c r="U3554" s="123"/>
      <c r="V3554" s="123"/>
      <c r="W3554" s="123"/>
      <c r="X3554" s="123"/>
      <c r="Y3554" s="125"/>
      <c r="Z3554" s="125"/>
      <c r="AA3554" s="123"/>
      <c r="AB3554" s="123"/>
      <c r="AC3554" s="123"/>
      <c r="AD3554" s="123"/>
      <c r="AE3554" s="123"/>
      <c r="AF3554" s="123"/>
      <c r="AG3554" s="123"/>
      <c r="AH3554" s="123"/>
      <c r="AI3554" s="123"/>
      <c r="AJ3554" s="123"/>
      <c r="AK3554" s="123"/>
      <c r="AL3554" s="123"/>
      <c r="AM3554" s="123"/>
      <c r="AN3554" s="123"/>
      <c r="AO3554" s="123"/>
      <c r="AP3554" s="167"/>
    </row>
    <row r="3555" spans="16:42">
      <c r="P3555" s="123"/>
      <c r="Q3555" s="124"/>
      <c r="R3555" s="123"/>
      <c r="S3555" s="123"/>
      <c r="T3555" s="123"/>
      <c r="U3555" s="123"/>
      <c r="V3555" s="123"/>
      <c r="W3555" s="123"/>
      <c r="X3555" s="123"/>
      <c r="Y3555" s="125"/>
      <c r="Z3555" s="125"/>
      <c r="AA3555" s="123"/>
      <c r="AB3555" s="123"/>
      <c r="AC3555" s="123"/>
      <c r="AD3555" s="123"/>
      <c r="AE3555" s="123"/>
      <c r="AF3555" s="123"/>
      <c r="AG3555" s="123"/>
      <c r="AH3555" s="123"/>
      <c r="AI3555" s="123"/>
      <c r="AJ3555" s="123"/>
      <c r="AK3555" s="123"/>
      <c r="AL3555" s="123"/>
      <c r="AM3555" s="123"/>
      <c r="AN3555" s="123"/>
      <c r="AO3555" s="123"/>
      <c r="AP3555" s="167"/>
    </row>
    <row r="3556" spans="16:42">
      <c r="P3556" s="123"/>
      <c r="Q3556" s="124"/>
      <c r="R3556" s="123"/>
      <c r="S3556" s="123"/>
      <c r="T3556" s="123"/>
      <c r="U3556" s="123"/>
      <c r="V3556" s="123"/>
      <c r="W3556" s="123"/>
      <c r="X3556" s="123"/>
      <c r="Y3556" s="125"/>
      <c r="Z3556" s="125"/>
      <c r="AA3556" s="123"/>
      <c r="AB3556" s="123"/>
      <c r="AC3556" s="123"/>
      <c r="AD3556" s="123"/>
      <c r="AE3556" s="123"/>
      <c r="AF3556" s="123"/>
      <c r="AG3556" s="123"/>
      <c r="AH3556" s="123"/>
      <c r="AI3556" s="123"/>
      <c r="AJ3556" s="123"/>
      <c r="AK3556" s="123"/>
      <c r="AL3556" s="123"/>
      <c r="AM3556" s="123"/>
      <c r="AN3556" s="123"/>
      <c r="AO3556" s="123"/>
      <c r="AP3556" s="167"/>
    </row>
    <row r="3557" spans="16:42">
      <c r="P3557" s="123"/>
      <c r="Q3557" s="124"/>
      <c r="R3557" s="123"/>
      <c r="S3557" s="123"/>
      <c r="T3557" s="123"/>
      <c r="U3557" s="123"/>
      <c r="V3557" s="123"/>
      <c r="W3557" s="123"/>
      <c r="X3557" s="123"/>
      <c r="Y3557" s="125"/>
      <c r="Z3557" s="125"/>
      <c r="AA3557" s="123"/>
      <c r="AB3557" s="123"/>
      <c r="AC3557" s="123"/>
      <c r="AD3557" s="123"/>
      <c r="AE3557" s="123"/>
      <c r="AF3557" s="123"/>
      <c r="AG3557" s="123"/>
      <c r="AH3557" s="123"/>
      <c r="AI3557" s="123"/>
      <c r="AJ3557" s="123"/>
      <c r="AK3557" s="123"/>
      <c r="AL3557" s="123"/>
      <c r="AM3557" s="123"/>
      <c r="AN3557" s="123"/>
      <c r="AO3557" s="123"/>
      <c r="AP3557" s="167"/>
    </row>
    <row r="3558" spans="16:42">
      <c r="P3558" s="123"/>
      <c r="Q3558" s="124"/>
      <c r="R3558" s="123"/>
      <c r="S3558" s="123"/>
      <c r="T3558" s="123"/>
      <c r="U3558" s="123"/>
      <c r="V3558" s="123"/>
      <c r="W3558" s="123"/>
      <c r="X3558" s="123"/>
      <c r="Y3558" s="125"/>
      <c r="Z3558" s="125"/>
      <c r="AA3558" s="123"/>
      <c r="AB3558" s="123"/>
      <c r="AC3558" s="123"/>
      <c r="AD3558" s="123"/>
      <c r="AE3558" s="123"/>
      <c r="AF3558" s="123"/>
      <c r="AG3558" s="123"/>
      <c r="AH3558" s="123"/>
      <c r="AI3558" s="123"/>
      <c r="AJ3558" s="123"/>
      <c r="AK3558" s="123"/>
      <c r="AL3558" s="123"/>
      <c r="AM3558" s="123"/>
      <c r="AN3558" s="123"/>
      <c r="AO3558" s="123"/>
      <c r="AP3558" s="167"/>
    </row>
    <row r="3559" spans="16:42">
      <c r="P3559" s="123"/>
      <c r="Q3559" s="124"/>
      <c r="R3559" s="123"/>
      <c r="S3559" s="123"/>
      <c r="T3559" s="123"/>
      <c r="U3559" s="123"/>
      <c r="V3559" s="123"/>
      <c r="W3559" s="123"/>
      <c r="X3559" s="123"/>
      <c r="Y3559" s="125"/>
      <c r="Z3559" s="125"/>
      <c r="AA3559" s="123"/>
      <c r="AB3559" s="123"/>
      <c r="AC3559" s="123"/>
      <c r="AD3559" s="123"/>
      <c r="AE3559" s="123"/>
      <c r="AF3559" s="123"/>
      <c r="AG3559" s="123"/>
      <c r="AH3559" s="123"/>
      <c r="AI3559" s="123"/>
      <c r="AJ3559" s="123"/>
      <c r="AK3559" s="123"/>
      <c r="AL3559" s="123"/>
      <c r="AM3559" s="123"/>
      <c r="AN3559" s="123"/>
      <c r="AO3559" s="123"/>
      <c r="AP3559" s="167"/>
    </row>
    <row r="3560" spans="16:42">
      <c r="P3560" s="123"/>
      <c r="Q3560" s="124"/>
      <c r="R3560" s="123"/>
      <c r="S3560" s="123"/>
      <c r="T3560" s="123"/>
      <c r="U3560" s="123"/>
      <c r="V3560" s="123"/>
      <c r="W3560" s="123"/>
      <c r="X3560" s="123"/>
      <c r="Y3560" s="125"/>
      <c r="Z3560" s="125"/>
      <c r="AA3560" s="123"/>
      <c r="AB3560" s="123"/>
      <c r="AC3560" s="123"/>
      <c r="AD3560" s="123"/>
      <c r="AE3560" s="123"/>
      <c r="AF3560" s="123"/>
      <c r="AG3560" s="123"/>
      <c r="AH3560" s="123"/>
      <c r="AI3560" s="123"/>
      <c r="AJ3560" s="123"/>
      <c r="AK3560" s="123"/>
      <c r="AL3560" s="123"/>
      <c r="AM3560" s="123"/>
      <c r="AN3560" s="123"/>
      <c r="AO3560" s="123"/>
      <c r="AP3560" s="167"/>
    </row>
    <row r="3561" spans="16:42">
      <c r="P3561" s="123"/>
      <c r="Q3561" s="124"/>
      <c r="R3561" s="123"/>
      <c r="S3561" s="123"/>
      <c r="T3561" s="123"/>
      <c r="U3561" s="123"/>
      <c r="V3561" s="123"/>
      <c r="W3561" s="123"/>
      <c r="X3561" s="123"/>
      <c r="Y3561" s="125"/>
      <c r="Z3561" s="125"/>
      <c r="AA3561" s="123"/>
      <c r="AB3561" s="123"/>
      <c r="AC3561" s="123"/>
      <c r="AD3561" s="123"/>
      <c r="AE3561" s="123"/>
      <c r="AF3561" s="123"/>
      <c r="AG3561" s="123"/>
      <c r="AH3561" s="123"/>
      <c r="AI3561" s="123"/>
      <c r="AJ3561" s="123"/>
      <c r="AK3561" s="123"/>
      <c r="AL3561" s="123"/>
      <c r="AM3561" s="123"/>
      <c r="AN3561" s="123"/>
      <c r="AO3561" s="123"/>
      <c r="AP3561" s="167"/>
    </row>
    <row r="3562" spans="16:42">
      <c r="P3562" s="123"/>
      <c r="Q3562" s="124"/>
      <c r="R3562" s="123"/>
      <c r="S3562" s="123"/>
      <c r="T3562" s="123"/>
      <c r="U3562" s="123"/>
      <c r="V3562" s="123"/>
      <c r="W3562" s="123"/>
      <c r="X3562" s="123"/>
      <c r="Y3562" s="125"/>
      <c r="Z3562" s="125"/>
      <c r="AA3562" s="123"/>
      <c r="AB3562" s="123"/>
      <c r="AC3562" s="123"/>
      <c r="AD3562" s="123"/>
      <c r="AE3562" s="123"/>
      <c r="AF3562" s="123"/>
      <c r="AG3562" s="123"/>
      <c r="AH3562" s="123"/>
      <c r="AI3562" s="123"/>
      <c r="AJ3562" s="123"/>
      <c r="AK3562" s="123"/>
      <c r="AL3562" s="123"/>
      <c r="AM3562" s="123"/>
      <c r="AN3562" s="123"/>
      <c r="AO3562" s="123"/>
      <c r="AP3562" s="167"/>
    </row>
    <row r="3563" spans="16:42">
      <c r="P3563" s="123"/>
      <c r="Q3563" s="124"/>
      <c r="R3563" s="123"/>
      <c r="S3563" s="123"/>
      <c r="T3563" s="123"/>
      <c r="U3563" s="123"/>
      <c r="V3563" s="123"/>
      <c r="W3563" s="123"/>
      <c r="X3563" s="123"/>
      <c r="Y3563" s="125"/>
      <c r="Z3563" s="125"/>
      <c r="AA3563" s="123"/>
      <c r="AB3563" s="123"/>
      <c r="AC3563" s="123"/>
      <c r="AD3563" s="123"/>
      <c r="AE3563" s="123"/>
      <c r="AF3563" s="123"/>
      <c r="AG3563" s="123"/>
      <c r="AH3563" s="123"/>
      <c r="AI3563" s="123"/>
      <c r="AJ3563" s="123"/>
      <c r="AK3563" s="123"/>
      <c r="AL3563" s="123"/>
      <c r="AM3563" s="123"/>
      <c r="AN3563" s="123"/>
      <c r="AO3563" s="123"/>
      <c r="AP3563" s="167"/>
    </row>
    <row r="3564" spans="16:42">
      <c r="P3564" s="123"/>
      <c r="Q3564" s="124"/>
      <c r="R3564" s="123"/>
      <c r="S3564" s="123"/>
      <c r="T3564" s="123"/>
      <c r="U3564" s="123"/>
      <c r="V3564" s="123"/>
      <c r="W3564" s="123"/>
      <c r="X3564" s="123"/>
      <c r="Y3564" s="125"/>
      <c r="Z3564" s="125"/>
      <c r="AA3564" s="123"/>
      <c r="AB3564" s="123"/>
      <c r="AC3564" s="123"/>
      <c r="AD3564" s="123"/>
      <c r="AE3564" s="123"/>
      <c r="AF3564" s="123"/>
      <c r="AG3564" s="123"/>
      <c r="AH3564" s="123"/>
      <c r="AI3564" s="123"/>
      <c r="AJ3564" s="123"/>
      <c r="AK3564" s="123"/>
      <c r="AL3564" s="123"/>
      <c r="AM3564" s="123"/>
      <c r="AN3564" s="123"/>
      <c r="AO3564" s="123"/>
      <c r="AP3564" s="167"/>
    </row>
    <row r="3565" spans="16:42">
      <c r="P3565" s="123"/>
      <c r="Q3565" s="124"/>
      <c r="R3565" s="123"/>
      <c r="S3565" s="123"/>
      <c r="T3565" s="123"/>
      <c r="U3565" s="123"/>
      <c r="V3565" s="123"/>
      <c r="W3565" s="123"/>
      <c r="X3565" s="123"/>
      <c r="Y3565" s="125"/>
      <c r="Z3565" s="125"/>
      <c r="AA3565" s="123"/>
      <c r="AB3565" s="123"/>
      <c r="AC3565" s="123"/>
      <c r="AD3565" s="123"/>
      <c r="AE3565" s="123"/>
      <c r="AF3565" s="123"/>
      <c r="AG3565" s="123"/>
      <c r="AH3565" s="123"/>
      <c r="AI3565" s="123"/>
      <c r="AJ3565" s="123"/>
      <c r="AK3565" s="123"/>
      <c r="AL3565" s="123"/>
      <c r="AM3565" s="123"/>
      <c r="AN3565" s="123"/>
      <c r="AO3565" s="123"/>
      <c r="AP3565" s="167"/>
    </row>
    <row r="3566" spans="16:42">
      <c r="P3566" s="123"/>
      <c r="Q3566" s="124"/>
      <c r="R3566" s="123"/>
      <c r="S3566" s="123"/>
      <c r="T3566" s="123"/>
      <c r="U3566" s="123"/>
      <c r="V3566" s="123"/>
      <c r="W3566" s="123"/>
      <c r="X3566" s="123"/>
      <c r="Y3566" s="125"/>
      <c r="Z3566" s="125"/>
      <c r="AA3566" s="123"/>
      <c r="AB3566" s="123"/>
      <c r="AC3566" s="123"/>
      <c r="AD3566" s="123"/>
      <c r="AE3566" s="123"/>
      <c r="AF3566" s="123"/>
      <c r="AG3566" s="123"/>
      <c r="AH3566" s="123"/>
      <c r="AI3566" s="123"/>
      <c r="AJ3566" s="123"/>
      <c r="AK3566" s="123"/>
      <c r="AL3566" s="123"/>
      <c r="AM3566" s="123"/>
      <c r="AN3566" s="123"/>
      <c r="AO3566" s="123"/>
      <c r="AP3566" s="167"/>
    </row>
    <row r="3567" spans="16:42">
      <c r="P3567" s="123"/>
      <c r="Q3567" s="124"/>
      <c r="R3567" s="123"/>
      <c r="S3567" s="123"/>
      <c r="T3567" s="123"/>
      <c r="U3567" s="123"/>
      <c r="V3567" s="123"/>
      <c r="W3567" s="123"/>
      <c r="X3567" s="123"/>
      <c r="Y3567" s="125"/>
      <c r="Z3567" s="125"/>
      <c r="AA3567" s="123"/>
      <c r="AB3567" s="123"/>
      <c r="AC3567" s="123"/>
      <c r="AD3567" s="123"/>
      <c r="AE3567" s="123"/>
      <c r="AF3567" s="123"/>
      <c r="AG3567" s="123"/>
      <c r="AH3567" s="123"/>
      <c r="AI3567" s="123"/>
      <c r="AJ3567" s="123"/>
      <c r="AK3567" s="123"/>
      <c r="AL3567" s="123"/>
      <c r="AM3567" s="123"/>
      <c r="AN3567" s="123"/>
      <c r="AO3567" s="123"/>
      <c r="AP3567" s="167"/>
    </row>
    <row r="3568" spans="16:42">
      <c r="P3568" s="123"/>
      <c r="Q3568" s="124"/>
      <c r="R3568" s="123"/>
      <c r="S3568" s="123"/>
      <c r="T3568" s="123"/>
      <c r="U3568" s="123"/>
      <c r="V3568" s="123"/>
      <c r="W3568" s="123"/>
      <c r="X3568" s="123"/>
      <c r="Y3568" s="125"/>
      <c r="Z3568" s="125"/>
      <c r="AA3568" s="123"/>
      <c r="AB3568" s="123"/>
      <c r="AC3568" s="123"/>
      <c r="AD3568" s="123"/>
      <c r="AE3568" s="123"/>
      <c r="AF3568" s="123"/>
      <c r="AG3568" s="123"/>
      <c r="AH3568" s="123"/>
      <c r="AI3568" s="123"/>
      <c r="AJ3568" s="123"/>
      <c r="AK3568" s="123"/>
      <c r="AL3568" s="123"/>
      <c r="AM3568" s="123"/>
      <c r="AN3568" s="123"/>
      <c r="AO3568" s="123"/>
      <c r="AP3568" s="167"/>
    </row>
    <row r="3569" spans="16:42">
      <c r="P3569" s="123"/>
      <c r="Q3569" s="124"/>
      <c r="R3569" s="123"/>
      <c r="S3569" s="123"/>
      <c r="T3569" s="123"/>
      <c r="U3569" s="123"/>
      <c r="V3569" s="123"/>
      <c r="W3569" s="123"/>
      <c r="X3569" s="123"/>
      <c r="Y3569" s="125"/>
      <c r="Z3569" s="125"/>
      <c r="AA3569" s="123"/>
      <c r="AB3569" s="123"/>
      <c r="AC3569" s="123"/>
      <c r="AD3569" s="123"/>
      <c r="AE3569" s="123"/>
      <c r="AF3569" s="123"/>
      <c r="AG3569" s="123"/>
      <c r="AH3569" s="123"/>
      <c r="AI3569" s="123"/>
      <c r="AJ3569" s="123"/>
      <c r="AK3569" s="123"/>
      <c r="AL3569" s="123"/>
      <c r="AM3569" s="123"/>
      <c r="AN3569" s="123"/>
      <c r="AO3569" s="123"/>
      <c r="AP3569" s="167"/>
    </row>
    <row r="3570" spans="16:42">
      <c r="P3570" s="123"/>
      <c r="Q3570" s="124"/>
      <c r="R3570" s="123"/>
      <c r="S3570" s="123"/>
      <c r="T3570" s="123"/>
      <c r="U3570" s="123"/>
      <c r="V3570" s="123"/>
      <c r="W3570" s="123"/>
      <c r="X3570" s="123"/>
      <c r="Y3570" s="125"/>
      <c r="Z3570" s="125"/>
      <c r="AA3570" s="123"/>
      <c r="AB3570" s="123"/>
      <c r="AC3570" s="123"/>
      <c r="AD3570" s="123"/>
      <c r="AE3570" s="123"/>
      <c r="AF3570" s="123"/>
      <c r="AG3570" s="123"/>
      <c r="AH3570" s="123"/>
      <c r="AI3570" s="123"/>
      <c r="AJ3570" s="123"/>
      <c r="AK3570" s="123"/>
      <c r="AL3570" s="123"/>
      <c r="AM3570" s="123"/>
      <c r="AN3570" s="123"/>
      <c r="AO3570" s="123"/>
      <c r="AP3570" s="167"/>
    </row>
    <row r="3571" spans="16:42">
      <c r="P3571" s="123"/>
      <c r="Q3571" s="124"/>
      <c r="R3571" s="123"/>
      <c r="S3571" s="123"/>
      <c r="T3571" s="123"/>
      <c r="U3571" s="123"/>
      <c r="V3571" s="123"/>
      <c r="W3571" s="123"/>
      <c r="X3571" s="123"/>
      <c r="Y3571" s="125"/>
      <c r="Z3571" s="125"/>
      <c r="AA3571" s="123"/>
      <c r="AB3571" s="123"/>
      <c r="AC3571" s="123"/>
      <c r="AD3571" s="123"/>
      <c r="AE3571" s="123"/>
      <c r="AF3571" s="123"/>
      <c r="AG3571" s="123"/>
      <c r="AH3571" s="123"/>
      <c r="AI3571" s="123"/>
      <c r="AJ3571" s="123"/>
      <c r="AK3571" s="123"/>
      <c r="AL3571" s="123"/>
      <c r="AM3571" s="123"/>
      <c r="AN3571" s="123"/>
      <c r="AO3571" s="123"/>
      <c r="AP3571" s="167"/>
    </row>
    <row r="3572" spans="16:42">
      <c r="P3572" s="123"/>
      <c r="Q3572" s="124"/>
      <c r="R3572" s="123"/>
      <c r="S3572" s="123"/>
      <c r="T3572" s="123"/>
      <c r="U3572" s="123"/>
      <c r="V3572" s="123"/>
      <c r="W3572" s="123"/>
      <c r="X3572" s="123"/>
      <c r="Y3572" s="125"/>
      <c r="Z3572" s="125"/>
      <c r="AA3572" s="123"/>
      <c r="AB3572" s="123"/>
      <c r="AC3572" s="123"/>
      <c r="AD3572" s="123"/>
      <c r="AE3572" s="123"/>
      <c r="AF3572" s="123"/>
      <c r="AG3572" s="123"/>
      <c r="AH3572" s="123"/>
      <c r="AI3572" s="123"/>
      <c r="AJ3572" s="123"/>
      <c r="AK3572" s="123"/>
      <c r="AL3572" s="123"/>
      <c r="AM3572" s="123"/>
      <c r="AN3572" s="123"/>
      <c r="AO3572" s="123"/>
      <c r="AP3572" s="167"/>
    </row>
    <row r="3573" spans="16:42">
      <c r="P3573" s="123"/>
      <c r="Q3573" s="124"/>
      <c r="R3573" s="123"/>
      <c r="S3573" s="123"/>
      <c r="T3573" s="123"/>
      <c r="U3573" s="123"/>
      <c r="V3573" s="123"/>
      <c r="W3573" s="123"/>
      <c r="X3573" s="123"/>
      <c r="Y3573" s="125"/>
      <c r="Z3573" s="125"/>
      <c r="AA3573" s="123"/>
      <c r="AB3573" s="123"/>
      <c r="AC3573" s="123"/>
      <c r="AD3573" s="123"/>
      <c r="AE3573" s="123"/>
      <c r="AF3573" s="123"/>
      <c r="AG3573" s="123"/>
      <c r="AH3573" s="123"/>
      <c r="AI3573" s="123"/>
      <c r="AJ3573" s="123"/>
      <c r="AK3573" s="123"/>
      <c r="AL3573" s="123"/>
      <c r="AM3573" s="123"/>
      <c r="AN3573" s="123"/>
      <c r="AO3573" s="123"/>
      <c r="AP3573" s="167"/>
    </row>
    <row r="3574" spans="16:42">
      <c r="P3574" s="123"/>
      <c r="Q3574" s="124"/>
      <c r="R3574" s="123"/>
      <c r="S3574" s="123"/>
      <c r="T3574" s="123"/>
      <c r="U3574" s="123"/>
      <c r="V3574" s="123"/>
      <c r="W3574" s="123"/>
      <c r="X3574" s="123"/>
      <c r="Y3574" s="125"/>
      <c r="Z3574" s="125"/>
      <c r="AA3574" s="123"/>
      <c r="AB3574" s="123"/>
      <c r="AC3574" s="123"/>
      <c r="AD3574" s="123"/>
      <c r="AE3574" s="123"/>
      <c r="AF3574" s="123"/>
      <c r="AG3574" s="123"/>
      <c r="AH3574" s="123"/>
      <c r="AI3574" s="123"/>
      <c r="AJ3574" s="123"/>
      <c r="AK3574" s="123"/>
      <c r="AL3574" s="123"/>
      <c r="AM3574" s="123"/>
      <c r="AN3574" s="123"/>
      <c r="AO3574" s="123"/>
      <c r="AP3574" s="167"/>
    </row>
    <row r="3575" spans="16:42">
      <c r="P3575" s="123"/>
      <c r="Q3575" s="124"/>
      <c r="R3575" s="123"/>
      <c r="S3575" s="123"/>
      <c r="T3575" s="123"/>
      <c r="U3575" s="123"/>
      <c r="V3575" s="123"/>
      <c r="W3575" s="123"/>
      <c r="X3575" s="123"/>
      <c r="Y3575" s="125"/>
      <c r="Z3575" s="125"/>
      <c r="AA3575" s="123"/>
      <c r="AB3575" s="123"/>
      <c r="AC3575" s="123"/>
      <c r="AD3575" s="123"/>
      <c r="AE3575" s="123"/>
      <c r="AF3575" s="123"/>
      <c r="AG3575" s="123"/>
      <c r="AH3575" s="123"/>
      <c r="AI3575" s="123"/>
      <c r="AJ3575" s="123"/>
      <c r="AK3575" s="123"/>
      <c r="AL3575" s="123"/>
      <c r="AM3575" s="123"/>
      <c r="AN3575" s="123"/>
      <c r="AO3575" s="123"/>
      <c r="AP3575" s="167"/>
    </row>
    <row r="3576" spans="16:42">
      <c r="P3576" s="123"/>
      <c r="Q3576" s="124"/>
      <c r="R3576" s="123"/>
      <c r="S3576" s="123"/>
      <c r="T3576" s="123"/>
      <c r="U3576" s="123"/>
      <c r="V3576" s="123"/>
      <c r="W3576" s="123"/>
      <c r="X3576" s="123"/>
      <c r="Y3576" s="125"/>
      <c r="Z3576" s="125"/>
      <c r="AA3576" s="123"/>
      <c r="AB3576" s="123"/>
      <c r="AC3576" s="123"/>
      <c r="AD3576" s="123"/>
      <c r="AE3576" s="123"/>
      <c r="AF3576" s="123"/>
      <c r="AG3576" s="123"/>
      <c r="AH3576" s="123"/>
      <c r="AI3576" s="123"/>
      <c r="AJ3576" s="123"/>
      <c r="AK3576" s="123"/>
      <c r="AL3576" s="123"/>
      <c r="AM3576" s="123"/>
      <c r="AN3576" s="123"/>
      <c r="AO3576" s="123"/>
      <c r="AP3576" s="167"/>
    </row>
    <row r="3577" spans="16:42">
      <c r="P3577" s="123"/>
      <c r="Q3577" s="124"/>
      <c r="R3577" s="123"/>
      <c r="S3577" s="123"/>
      <c r="T3577" s="123"/>
      <c r="U3577" s="123"/>
      <c r="V3577" s="123"/>
      <c r="W3577" s="123"/>
      <c r="X3577" s="123"/>
      <c r="Y3577" s="125"/>
      <c r="Z3577" s="125"/>
      <c r="AA3577" s="123"/>
      <c r="AB3577" s="123"/>
      <c r="AC3577" s="123"/>
      <c r="AD3577" s="123"/>
      <c r="AE3577" s="123"/>
      <c r="AF3577" s="123"/>
      <c r="AG3577" s="123"/>
      <c r="AH3577" s="123"/>
      <c r="AI3577" s="123"/>
      <c r="AJ3577" s="123"/>
      <c r="AK3577" s="123"/>
      <c r="AL3577" s="123"/>
      <c r="AM3577" s="123"/>
      <c r="AN3577" s="123"/>
      <c r="AO3577" s="123"/>
      <c r="AP3577" s="167"/>
    </row>
    <row r="3578" spans="16:42">
      <c r="P3578" s="123"/>
      <c r="Q3578" s="124"/>
      <c r="R3578" s="123"/>
      <c r="S3578" s="123"/>
      <c r="T3578" s="123"/>
      <c r="U3578" s="123"/>
      <c r="V3578" s="123"/>
      <c r="W3578" s="123"/>
      <c r="X3578" s="123"/>
      <c r="Y3578" s="125"/>
      <c r="Z3578" s="125"/>
      <c r="AA3578" s="123"/>
      <c r="AB3578" s="123"/>
      <c r="AC3578" s="123"/>
      <c r="AD3578" s="123"/>
      <c r="AE3578" s="123"/>
      <c r="AF3578" s="123"/>
      <c r="AG3578" s="123"/>
      <c r="AH3578" s="123"/>
      <c r="AI3578" s="123"/>
      <c r="AJ3578" s="123"/>
      <c r="AK3578" s="123"/>
      <c r="AL3578" s="123"/>
      <c r="AM3578" s="123"/>
      <c r="AN3578" s="123"/>
      <c r="AO3578" s="123"/>
      <c r="AP3578" s="167"/>
    </row>
    <row r="3579" spans="16:42">
      <c r="P3579" s="123"/>
      <c r="Q3579" s="124"/>
      <c r="R3579" s="123"/>
      <c r="S3579" s="123"/>
      <c r="T3579" s="123"/>
      <c r="U3579" s="123"/>
      <c r="V3579" s="123"/>
      <c r="W3579" s="123"/>
      <c r="X3579" s="123"/>
      <c r="Y3579" s="125"/>
      <c r="Z3579" s="125"/>
      <c r="AA3579" s="123"/>
      <c r="AB3579" s="123"/>
      <c r="AC3579" s="123"/>
      <c r="AD3579" s="123"/>
      <c r="AE3579" s="123"/>
      <c r="AF3579" s="123"/>
      <c r="AG3579" s="123"/>
      <c r="AH3579" s="123"/>
      <c r="AI3579" s="123"/>
      <c r="AJ3579" s="123"/>
      <c r="AK3579" s="123"/>
      <c r="AL3579" s="123"/>
      <c r="AM3579" s="123"/>
      <c r="AN3579" s="123"/>
      <c r="AO3579" s="123"/>
      <c r="AP3579" s="167"/>
    </row>
    <row r="3580" spans="16:42">
      <c r="P3580" s="123"/>
      <c r="Q3580" s="124"/>
      <c r="R3580" s="123"/>
      <c r="S3580" s="123"/>
      <c r="T3580" s="123"/>
      <c r="U3580" s="123"/>
      <c r="V3580" s="123"/>
      <c r="W3580" s="123"/>
      <c r="X3580" s="123"/>
      <c r="Y3580" s="125"/>
      <c r="Z3580" s="125"/>
      <c r="AA3580" s="123"/>
      <c r="AB3580" s="123"/>
      <c r="AC3580" s="123"/>
      <c r="AD3580" s="123"/>
      <c r="AE3580" s="123"/>
      <c r="AF3580" s="123"/>
      <c r="AG3580" s="123"/>
      <c r="AH3580" s="123"/>
      <c r="AI3580" s="123"/>
      <c r="AJ3580" s="123"/>
      <c r="AK3580" s="123"/>
      <c r="AL3580" s="123"/>
      <c r="AM3580" s="123"/>
      <c r="AN3580" s="123"/>
      <c r="AO3580" s="123"/>
      <c r="AP3580" s="167"/>
    </row>
    <row r="3581" spans="16:42">
      <c r="P3581" s="123"/>
      <c r="Q3581" s="124"/>
      <c r="R3581" s="123"/>
      <c r="S3581" s="123"/>
      <c r="T3581" s="123"/>
      <c r="U3581" s="123"/>
      <c r="V3581" s="123"/>
      <c r="W3581" s="123"/>
      <c r="X3581" s="123"/>
      <c r="Y3581" s="125"/>
      <c r="Z3581" s="125"/>
      <c r="AA3581" s="123"/>
      <c r="AB3581" s="123"/>
      <c r="AC3581" s="123"/>
      <c r="AD3581" s="123"/>
      <c r="AE3581" s="123"/>
      <c r="AF3581" s="123"/>
      <c r="AG3581" s="123"/>
      <c r="AH3581" s="123"/>
      <c r="AI3581" s="123"/>
      <c r="AJ3581" s="123"/>
      <c r="AK3581" s="123"/>
      <c r="AL3581" s="123"/>
      <c r="AM3581" s="123"/>
      <c r="AN3581" s="123"/>
      <c r="AO3581" s="123"/>
      <c r="AP3581" s="167"/>
    </row>
    <row r="3582" spans="16:42">
      <c r="P3582" s="123"/>
      <c r="Q3582" s="124"/>
      <c r="R3582" s="123"/>
      <c r="S3582" s="123"/>
      <c r="T3582" s="123"/>
      <c r="U3582" s="123"/>
      <c r="V3582" s="123"/>
      <c r="W3582" s="123"/>
      <c r="X3582" s="123"/>
      <c r="Y3582" s="125"/>
      <c r="Z3582" s="125"/>
      <c r="AA3582" s="123"/>
      <c r="AB3582" s="123"/>
      <c r="AC3582" s="123"/>
      <c r="AD3582" s="123"/>
      <c r="AE3582" s="123"/>
      <c r="AF3582" s="123"/>
      <c r="AG3582" s="123"/>
      <c r="AH3582" s="123"/>
      <c r="AI3582" s="123"/>
      <c r="AJ3582" s="123"/>
      <c r="AK3582" s="123"/>
      <c r="AL3582" s="123"/>
      <c r="AM3582" s="123"/>
      <c r="AN3582" s="123"/>
      <c r="AO3582" s="123"/>
      <c r="AP3582" s="167"/>
    </row>
    <row r="3583" spans="16:42">
      <c r="P3583" s="123"/>
      <c r="Q3583" s="124"/>
      <c r="R3583" s="123"/>
      <c r="S3583" s="123"/>
      <c r="T3583" s="123"/>
      <c r="U3583" s="123"/>
      <c r="V3583" s="123"/>
      <c r="W3583" s="123"/>
      <c r="X3583" s="123"/>
      <c r="Y3583" s="125"/>
      <c r="Z3583" s="125"/>
      <c r="AA3583" s="123"/>
      <c r="AB3583" s="123"/>
      <c r="AC3583" s="123"/>
      <c r="AD3583" s="123"/>
      <c r="AE3583" s="123"/>
      <c r="AF3583" s="123"/>
      <c r="AG3583" s="123"/>
      <c r="AH3583" s="123"/>
      <c r="AI3583" s="123"/>
      <c r="AJ3583" s="123"/>
      <c r="AK3583" s="123"/>
      <c r="AL3583" s="123"/>
      <c r="AM3583" s="123"/>
      <c r="AN3583" s="123"/>
      <c r="AO3583" s="123"/>
      <c r="AP3583" s="167"/>
    </row>
    <row r="3584" spans="16:42">
      <c r="P3584" s="123"/>
      <c r="Q3584" s="124"/>
      <c r="R3584" s="123"/>
      <c r="S3584" s="123"/>
      <c r="T3584" s="123"/>
      <c r="U3584" s="123"/>
      <c r="V3584" s="123"/>
      <c r="W3584" s="123"/>
      <c r="X3584" s="123"/>
      <c r="Y3584" s="125"/>
      <c r="Z3584" s="125"/>
      <c r="AA3584" s="123"/>
      <c r="AB3584" s="123"/>
      <c r="AC3584" s="123"/>
      <c r="AD3584" s="123"/>
      <c r="AE3584" s="123"/>
      <c r="AF3584" s="123"/>
      <c r="AG3584" s="123"/>
      <c r="AH3584" s="123"/>
      <c r="AI3584" s="123"/>
      <c r="AJ3584" s="123"/>
      <c r="AK3584" s="123"/>
      <c r="AL3584" s="123"/>
      <c r="AM3584" s="123"/>
      <c r="AN3584" s="123"/>
      <c r="AO3584" s="123"/>
      <c r="AP3584" s="167"/>
    </row>
    <row r="3585" spans="16:42">
      <c r="P3585" s="123"/>
      <c r="Q3585" s="124"/>
      <c r="R3585" s="123"/>
      <c r="S3585" s="123"/>
      <c r="T3585" s="123"/>
      <c r="U3585" s="123"/>
      <c r="V3585" s="123"/>
      <c r="W3585" s="123"/>
      <c r="X3585" s="123"/>
      <c r="Y3585" s="125"/>
      <c r="Z3585" s="125"/>
      <c r="AA3585" s="123"/>
      <c r="AB3585" s="123"/>
      <c r="AC3585" s="123"/>
      <c r="AD3585" s="123"/>
      <c r="AE3585" s="123"/>
      <c r="AF3585" s="123"/>
      <c r="AG3585" s="123"/>
      <c r="AH3585" s="123"/>
      <c r="AI3585" s="123"/>
      <c r="AJ3585" s="123"/>
      <c r="AK3585" s="123"/>
      <c r="AL3585" s="123"/>
      <c r="AM3585" s="123"/>
      <c r="AN3585" s="123"/>
      <c r="AO3585" s="123"/>
      <c r="AP3585" s="167"/>
    </row>
    <row r="3586" spans="16:42">
      <c r="P3586" s="123"/>
      <c r="Q3586" s="124"/>
      <c r="R3586" s="123"/>
      <c r="S3586" s="123"/>
      <c r="T3586" s="123"/>
      <c r="U3586" s="123"/>
      <c r="V3586" s="123"/>
      <c r="W3586" s="123"/>
      <c r="X3586" s="123"/>
      <c r="Y3586" s="125"/>
      <c r="Z3586" s="125"/>
      <c r="AA3586" s="123"/>
      <c r="AB3586" s="123"/>
      <c r="AC3586" s="123"/>
      <c r="AD3586" s="123"/>
      <c r="AE3586" s="123"/>
      <c r="AF3586" s="123"/>
      <c r="AG3586" s="123"/>
      <c r="AH3586" s="123"/>
      <c r="AI3586" s="123"/>
      <c r="AJ3586" s="123"/>
      <c r="AK3586" s="123"/>
      <c r="AL3586" s="123"/>
      <c r="AM3586" s="123"/>
      <c r="AN3586" s="123"/>
      <c r="AO3586" s="123"/>
      <c r="AP3586" s="167"/>
    </row>
    <row r="3587" spans="16:42">
      <c r="P3587" s="123"/>
      <c r="Q3587" s="124"/>
      <c r="R3587" s="123"/>
      <c r="S3587" s="123"/>
      <c r="T3587" s="123"/>
      <c r="U3587" s="123"/>
      <c r="V3587" s="123"/>
      <c r="W3587" s="123"/>
      <c r="X3587" s="123"/>
      <c r="Y3587" s="125"/>
      <c r="Z3587" s="125"/>
      <c r="AA3587" s="123"/>
      <c r="AB3587" s="123"/>
      <c r="AC3587" s="123"/>
      <c r="AD3587" s="123"/>
      <c r="AE3587" s="123"/>
      <c r="AF3587" s="123"/>
      <c r="AG3587" s="123"/>
      <c r="AH3587" s="123"/>
      <c r="AI3587" s="123"/>
      <c r="AJ3587" s="123"/>
      <c r="AK3587" s="123"/>
      <c r="AL3587" s="123"/>
      <c r="AM3587" s="123"/>
      <c r="AN3587" s="123"/>
      <c r="AO3587" s="123"/>
      <c r="AP3587" s="167"/>
    </row>
    <row r="3588" spans="16:42">
      <c r="P3588" s="123"/>
      <c r="Q3588" s="124"/>
      <c r="R3588" s="123"/>
      <c r="S3588" s="123"/>
      <c r="T3588" s="123"/>
      <c r="U3588" s="123"/>
      <c r="V3588" s="123"/>
      <c r="W3588" s="123"/>
      <c r="X3588" s="123"/>
      <c r="Y3588" s="125"/>
      <c r="Z3588" s="125"/>
      <c r="AA3588" s="123"/>
      <c r="AB3588" s="123"/>
      <c r="AC3588" s="123"/>
      <c r="AD3588" s="123"/>
      <c r="AE3588" s="123"/>
      <c r="AF3588" s="123"/>
      <c r="AG3588" s="123"/>
      <c r="AH3588" s="123"/>
      <c r="AI3588" s="123"/>
      <c r="AJ3588" s="123"/>
      <c r="AK3588" s="123"/>
      <c r="AL3588" s="123"/>
      <c r="AM3588" s="123"/>
      <c r="AN3588" s="123"/>
      <c r="AO3588" s="123"/>
      <c r="AP3588" s="167"/>
    </row>
    <row r="3589" spans="16:42">
      <c r="P3589" s="123"/>
      <c r="Q3589" s="124"/>
      <c r="R3589" s="123"/>
      <c r="S3589" s="123"/>
      <c r="T3589" s="123"/>
      <c r="U3589" s="123"/>
      <c r="V3589" s="123"/>
      <c r="W3589" s="123"/>
      <c r="X3589" s="123"/>
      <c r="Y3589" s="125"/>
      <c r="Z3589" s="125"/>
      <c r="AA3589" s="123"/>
      <c r="AB3589" s="123"/>
      <c r="AC3589" s="123"/>
      <c r="AD3589" s="123"/>
      <c r="AE3589" s="123"/>
      <c r="AF3589" s="123"/>
      <c r="AG3589" s="123"/>
      <c r="AH3589" s="123"/>
      <c r="AI3589" s="123"/>
      <c r="AJ3589" s="123"/>
      <c r="AK3589" s="123"/>
      <c r="AL3589" s="123"/>
      <c r="AM3589" s="123"/>
      <c r="AN3589" s="123"/>
      <c r="AO3589" s="123"/>
      <c r="AP3589" s="167"/>
    </row>
    <row r="3590" spans="16:42">
      <c r="P3590" s="123"/>
      <c r="Q3590" s="124"/>
      <c r="R3590" s="123"/>
      <c r="S3590" s="123"/>
      <c r="T3590" s="123"/>
      <c r="U3590" s="123"/>
      <c r="V3590" s="123"/>
      <c r="W3590" s="123"/>
      <c r="X3590" s="123"/>
      <c r="Y3590" s="125"/>
      <c r="Z3590" s="125"/>
      <c r="AA3590" s="123"/>
      <c r="AB3590" s="123"/>
      <c r="AC3590" s="123"/>
      <c r="AD3590" s="123"/>
      <c r="AE3590" s="123"/>
      <c r="AF3590" s="123"/>
      <c r="AG3590" s="123"/>
      <c r="AH3590" s="123"/>
      <c r="AI3590" s="123"/>
      <c r="AJ3590" s="123"/>
      <c r="AK3590" s="123"/>
      <c r="AL3590" s="123"/>
      <c r="AM3590" s="123"/>
      <c r="AN3590" s="123"/>
      <c r="AO3590" s="123"/>
      <c r="AP3590" s="167"/>
    </row>
    <row r="3591" spans="16:42">
      <c r="P3591" s="123"/>
      <c r="Q3591" s="124"/>
      <c r="R3591" s="123"/>
      <c r="S3591" s="123"/>
      <c r="T3591" s="123"/>
      <c r="U3591" s="123"/>
      <c r="V3591" s="123"/>
      <c r="W3591" s="123"/>
      <c r="X3591" s="123"/>
      <c r="Y3591" s="125"/>
      <c r="Z3591" s="125"/>
      <c r="AA3591" s="123"/>
      <c r="AB3591" s="123"/>
      <c r="AC3591" s="123"/>
      <c r="AD3591" s="123"/>
      <c r="AE3591" s="123"/>
      <c r="AF3591" s="123"/>
      <c r="AG3591" s="123"/>
      <c r="AH3591" s="123"/>
      <c r="AI3591" s="123"/>
      <c r="AJ3591" s="123"/>
      <c r="AK3591" s="123"/>
      <c r="AL3591" s="123"/>
      <c r="AM3591" s="123"/>
      <c r="AN3591" s="123"/>
      <c r="AO3591" s="123"/>
      <c r="AP3591" s="167"/>
    </row>
    <row r="3592" spans="16:42">
      <c r="P3592" s="123"/>
      <c r="Q3592" s="124"/>
      <c r="R3592" s="123"/>
      <c r="S3592" s="123"/>
      <c r="T3592" s="123"/>
      <c r="U3592" s="123"/>
      <c r="V3592" s="123"/>
      <c r="W3592" s="123"/>
      <c r="X3592" s="123"/>
      <c r="Y3592" s="125"/>
      <c r="Z3592" s="125"/>
      <c r="AA3592" s="123"/>
      <c r="AB3592" s="123"/>
      <c r="AC3592" s="123"/>
      <c r="AD3592" s="123"/>
      <c r="AE3592" s="123"/>
      <c r="AF3592" s="123"/>
      <c r="AG3592" s="123"/>
      <c r="AH3592" s="123"/>
      <c r="AI3592" s="123"/>
      <c r="AJ3592" s="123"/>
      <c r="AK3592" s="123"/>
      <c r="AL3592" s="123"/>
      <c r="AM3592" s="123"/>
      <c r="AN3592" s="123"/>
      <c r="AO3592" s="123"/>
      <c r="AP3592" s="167"/>
    </row>
    <row r="3593" spans="16:42">
      <c r="P3593" s="123"/>
      <c r="Q3593" s="124"/>
      <c r="R3593" s="123"/>
      <c r="S3593" s="123"/>
      <c r="T3593" s="123"/>
      <c r="U3593" s="123"/>
      <c r="V3593" s="123"/>
      <c r="W3593" s="123"/>
      <c r="X3593" s="123"/>
      <c r="Y3593" s="125"/>
      <c r="Z3593" s="125"/>
      <c r="AA3593" s="123"/>
      <c r="AB3593" s="123"/>
      <c r="AC3593" s="123"/>
      <c r="AD3593" s="123"/>
      <c r="AE3593" s="123"/>
      <c r="AF3593" s="123"/>
      <c r="AG3593" s="123"/>
      <c r="AH3593" s="123"/>
      <c r="AI3593" s="123"/>
      <c r="AJ3593" s="123"/>
      <c r="AK3593" s="123"/>
      <c r="AL3593" s="123"/>
      <c r="AM3593" s="123"/>
      <c r="AN3593" s="123"/>
      <c r="AO3593" s="123"/>
      <c r="AP3593" s="167"/>
    </row>
    <row r="3594" spans="16:42">
      <c r="P3594" s="123"/>
      <c r="Q3594" s="124"/>
      <c r="R3594" s="123"/>
      <c r="S3594" s="123"/>
      <c r="T3594" s="123"/>
      <c r="U3594" s="123"/>
      <c r="V3594" s="123"/>
      <c r="W3594" s="123"/>
      <c r="X3594" s="123"/>
      <c r="Y3594" s="125"/>
      <c r="Z3594" s="125"/>
      <c r="AA3594" s="123"/>
      <c r="AB3594" s="123"/>
      <c r="AC3594" s="123"/>
      <c r="AD3594" s="123"/>
      <c r="AE3594" s="123"/>
      <c r="AF3594" s="123"/>
      <c r="AG3594" s="123"/>
      <c r="AH3594" s="123"/>
      <c r="AI3594" s="123"/>
      <c r="AJ3594" s="123"/>
      <c r="AK3594" s="123"/>
      <c r="AL3594" s="123"/>
      <c r="AM3594" s="123"/>
      <c r="AN3594" s="123"/>
      <c r="AO3594" s="123"/>
      <c r="AP3594" s="167"/>
    </row>
    <row r="3595" spans="16:42">
      <c r="P3595" s="123"/>
      <c r="Q3595" s="124"/>
      <c r="R3595" s="123"/>
      <c r="S3595" s="123"/>
      <c r="T3595" s="123"/>
      <c r="U3595" s="123"/>
      <c r="V3595" s="123"/>
      <c r="W3595" s="123"/>
      <c r="X3595" s="123"/>
      <c r="Y3595" s="125"/>
      <c r="Z3595" s="125"/>
      <c r="AA3595" s="123"/>
      <c r="AB3595" s="123"/>
      <c r="AC3595" s="123"/>
      <c r="AD3595" s="123"/>
      <c r="AE3595" s="123"/>
      <c r="AF3595" s="123"/>
      <c r="AG3595" s="123"/>
      <c r="AH3595" s="123"/>
      <c r="AI3595" s="123"/>
      <c r="AJ3595" s="123"/>
      <c r="AK3595" s="123"/>
      <c r="AL3595" s="123"/>
      <c r="AM3595" s="123"/>
      <c r="AN3595" s="123"/>
      <c r="AO3595" s="123"/>
      <c r="AP3595" s="167"/>
    </row>
    <row r="3596" spans="16:42">
      <c r="P3596" s="123"/>
      <c r="Q3596" s="124"/>
      <c r="R3596" s="123"/>
      <c r="S3596" s="123"/>
      <c r="T3596" s="123"/>
      <c r="U3596" s="123"/>
      <c r="V3596" s="123"/>
      <c r="W3596" s="123"/>
      <c r="X3596" s="123"/>
      <c r="Y3596" s="125"/>
      <c r="Z3596" s="125"/>
      <c r="AA3596" s="123"/>
      <c r="AB3596" s="123"/>
      <c r="AC3596" s="123"/>
      <c r="AD3596" s="123"/>
      <c r="AE3596" s="123"/>
      <c r="AF3596" s="123"/>
      <c r="AG3596" s="123"/>
      <c r="AH3596" s="123"/>
      <c r="AI3596" s="123"/>
      <c r="AJ3596" s="123"/>
      <c r="AK3596" s="123"/>
      <c r="AL3596" s="123"/>
      <c r="AM3596" s="123"/>
      <c r="AN3596" s="123"/>
      <c r="AO3596" s="123"/>
      <c r="AP3596" s="167"/>
    </row>
    <row r="3597" spans="16:42">
      <c r="P3597" s="123"/>
      <c r="Q3597" s="124"/>
      <c r="R3597" s="123"/>
      <c r="S3597" s="123"/>
      <c r="T3597" s="123"/>
      <c r="U3597" s="123"/>
      <c r="V3597" s="123"/>
      <c r="W3597" s="123"/>
      <c r="X3597" s="123"/>
      <c r="Y3597" s="125"/>
      <c r="Z3597" s="125"/>
      <c r="AA3597" s="123"/>
      <c r="AB3597" s="123"/>
      <c r="AC3597" s="123"/>
      <c r="AD3597" s="123"/>
      <c r="AE3597" s="123"/>
      <c r="AF3597" s="123"/>
      <c r="AG3597" s="123"/>
      <c r="AH3597" s="123"/>
      <c r="AI3597" s="123"/>
      <c r="AJ3597" s="123"/>
      <c r="AK3597" s="123"/>
      <c r="AL3597" s="123"/>
      <c r="AM3597" s="123"/>
      <c r="AN3597" s="123"/>
      <c r="AO3597" s="123"/>
      <c r="AP3597" s="167"/>
    </row>
    <row r="3598" spans="16:42">
      <c r="P3598" s="123"/>
      <c r="Q3598" s="124"/>
      <c r="R3598" s="123"/>
      <c r="S3598" s="123"/>
      <c r="T3598" s="123"/>
      <c r="U3598" s="123"/>
      <c r="V3598" s="123"/>
      <c r="W3598" s="123"/>
      <c r="X3598" s="123"/>
      <c r="Y3598" s="125"/>
      <c r="Z3598" s="125"/>
      <c r="AA3598" s="123"/>
      <c r="AB3598" s="123"/>
      <c r="AC3598" s="123"/>
      <c r="AD3598" s="123"/>
      <c r="AE3598" s="123"/>
      <c r="AF3598" s="123"/>
      <c r="AG3598" s="123"/>
      <c r="AH3598" s="123"/>
      <c r="AI3598" s="123"/>
      <c r="AJ3598" s="123"/>
      <c r="AK3598" s="123"/>
      <c r="AL3598" s="123"/>
      <c r="AM3598" s="123"/>
      <c r="AN3598" s="123"/>
      <c r="AO3598" s="123"/>
      <c r="AP3598" s="167"/>
    </row>
    <row r="3599" spans="16:42">
      <c r="P3599" s="123"/>
      <c r="Q3599" s="124"/>
      <c r="R3599" s="123"/>
      <c r="S3599" s="123"/>
      <c r="T3599" s="123"/>
      <c r="U3599" s="123"/>
      <c r="V3599" s="123"/>
      <c r="W3599" s="123"/>
      <c r="X3599" s="123"/>
      <c r="Y3599" s="125"/>
      <c r="Z3599" s="125"/>
      <c r="AA3599" s="123"/>
      <c r="AB3599" s="123"/>
      <c r="AC3599" s="123"/>
      <c r="AD3599" s="123"/>
      <c r="AE3599" s="123"/>
      <c r="AF3599" s="123"/>
      <c r="AG3599" s="123"/>
      <c r="AH3599" s="123"/>
      <c r="AI3599" s="123"/>
      <c r="AJ3599" s="123"/>
      <c r="AK3599" s="123"/>
      <c r="AL3599" s="123"/>
      <c r="AM3599" s="123"/>
      <c r="AN3599" s="123"/>
      <c r="AO3599" s="123"/>
      <c r="AP3599" s="167"/>
    </row>
    <row r="3600" spans="16:42">
      <c r="P3600" s="123"/>
      <c r="Q3600" s="124"/>
      <c r="R3600" s="123"/>
      <c r="S3600" s="123"/>
      <c r="T3600" s="123"/>
      <c r="U3600" s="123"/>
      <c r="V3600" s="123"/>
      <c r="W3600" s="123"/>
      <c r="X3600" s="123"/>
      <c r="Y3600" s="125"/>
      <c r="Z3600" s="125"/>
      <c r="AA3600" s="123"/>
      <c r="AB3600" s="123"/>
      <c r="AC3600" s="123"/>
      <c r="AD3600" s="123"/>
      <c r="AE3600" s="123"/>
      <c r="AF3600" s="123"/>
      <c r="AG3600" s="123"/>
      <c r="AH3600" s="123"/>
      <c r="AI3600" s="123"/>
      <c r="AJ3600" s="123"/>
      <c r="AK3600" s="123"/>
      <c r="AL3600" s="123"/>
      <c r="AM3600" s="123"/>
      <c r="AN3600" s="123"/>
      <c r="AO3600" s="123"/>
      <c r="AP3600" s="167"/>
    </row>
    <row r="3601" spans="16:42">
      <c r="P3601" s="123"/>
      <c r="Q3601" s="124"/>
      <c r="R3601" s="123"/>
      <c r="S3601" s="123"/>
      <c r="T3601" s="123"/>
      <c r="U3601" s="123"/>
      <c r="V3601" s="123"/>
      <c r="W3601" s="123"/>
      <c r="X3601" s="123"/>
      <c r="Y3601" s="125"/>
      <c r="Z3601" s="125"/>
      <c r="AA3601" s="123"/>
      <c r="AB3601" s="123"/>
      <c r="AC3601" s="123"/>
      <c r="AD3601" s="123"/>
      <c r="AE3601" s="123"/>
      <c r="AF3601" s="123"/>
      <c r="AG3601" s="123"/>
      <c r="AH3601" s="123"/>
      <c r="AI3601" s="123"/>
      <c r="AJ3601" s="123"/>
      <c r="AK3601" s="123"/>
      <c r="AL3601" s="123"/>
      <c r="AM3601" s="123"/>
      <c r="AN3601" s="123"/>
      <c r="AO3601" s="123"/>
      <c r="AP3601" s="167"/>
    </row>
    <row r="3602" spans="16:42">
      <c r="P3602" s="123"/>
      <c r="Q3602" s="124"/>
      <c r="R3602" s="123"/>
      <c r="S3602" s="123"/>
      <c r="T3602" s="123"/>
      <c r="U3602" s="123"/>
      <c r="V3602" s="123"/>
      <c r="W3602" s="123"/>
      <c r="X3602" s="123"/>
      <c r="Y3602" s="125"/>
      <c r="Z3602" s="125"/>
      <c r="AA3602" s="123"/>
      <c r="AB3602" s="123"/>
      <c r="AC3602" s="123"/>
      <c r="AD3602" s="123"/>
      <c r="AE3602" s="123"/>
      <c r="AF3602" s="123"/>
      <c r="AG3602" s="123"/>
      <c r="AH3602" s="123"/>
      <c r="AI3602" s="123"/>
      <c r="AJ3602" s="123"/>
      <c r="AK3602" s="123"/>
      <c r="AL3602" s="123"/>
      <c r="AM3602" s="123"/>
      <c r="AN3602" s="123"/>
      <c r="AO3602" s="123"/>
      <c r="AP3602" s="167"/>
    </row>
    <row r="3603" spans="16:42">
      <c r="P3603" s="123"/>
      <c r="Q3603" s="124"/>
      <c r="R3603" s="123"/>
      <c r="S3603" s="123"/>
      <c r="T3603" s="123"/>
      <c r="U3603" s="123"/>
      <c r="V3603" s="123"/>
      <c r="W3603" s="123"/>
      <c r="X3603" s="123"/>
      <c r="Y3603" s="125"/>
      <c r="Z3603" s="125"/>
      <c r="AA3603" s="123"/>
      <c r="AB3603" s="123"/>
      <c r="AC3603" s="123"/>
      <c r="AD3603" s="123"/>
      <c r="AE3603" s="123"/>
      <c r="AF3603" s="123"/>
      <c r="AG3603" s="123"/>
      <c r="AH3603" s="123"/>
      <c r="AI3603" s="123"/>
      <c r="AJ3603" s="123"/>
      <c r="AK3603" s="123"/>
      <c r="AL3603" s="123"/>
      <c r="AM3603" s="123"/>
      <c r="AN3603" s="123"/>
      <c r="AO3603" s="123"/>
      <c r="AP3603" s="167"/>
    </row>
    <row r="3604" spans="16:42">
      <c r="P3604" s="123"/>
      <c r="Q3604" s="124"/>
      <c r="R3604" s="123"/>
      <c r="S3604" s="123"/>
      <c r="T3604" s="123"/>
      <c r="U3604" s="123"/>
      <c r="V3604" s="123"/>
      <c r="W3604" s="123"/>
      <c r="X3604" s="123"/>
      <c r="Y3604" s="125"/>
      <c r="Z3604" s="125"/>
      <c r="AA3604" s="123"/>
      <c r="AB3604" s="123"/>
      <c r="AC3604" s="123"/>
      <c r="AD3604" s="123"/>
      <c r="AE3604" s="123"/>
      <c r="AF3604" s="123"/>
      <c r="AG3604" s="123"/>
      <c r="AH3604" s="123"/>
      <c r="AI3604" s="123"/>
      <c r="AJ3604" s="123"/>
      <c r="AK3604" s="123"/>
      <c r="AL3604" s="123"/>
      <c r="AM3604" s="123"/>
      <c r="AN3604" s="123"/>
      <c r="AO3604" s="123"/>
      <c r="AP3604" s="167"/>
    </row>
    <row r="3605" spans="16:42">
      <c r="P3605" s="123"/>
      <c r="Q3605" s="124"/>
      <c r="R3605" s="123"/>
      <c r="S3605" s="123"/>
      <c r="T3605" s="123"/>
      <c r="U3605" s="123"/>
      <c r="V3605" s="123"/>
      <c r="W3605" s="123"/>
      <c r="X3605" s="123"/>
      <c r="Y3605" s="125"/>
      <c r="Z3605" s="125"/>
      <c r="AA3605" s="123"/>
      <c r="AB3605" s="123"/>
      <c r="AC3605" s="123"/>
      <c r="AD3605" s="123"/>
      <c r="AE3605" s="123"/>
      <c r="AF3605" s="123"/>
      <c r="AG3605" s="123"/>
      <c r="AH3605" s="123"/>
      <c r="AI3605" s="123"/>
      <c r="AJ3605" s="123"/>
      <c r="AK3605" s="123"/>
      <c r="AL3605" s="123"/>
      <c r="AM3605" s="123"/>
      <c r="AN3605" s="123"/>
      <c r="AO3605" s="123"/>
      <c r="AP3605" s="167"/>
    </row>
    <row r="3606" spans="16:42">
      <c r="P3606" s="123"/>
      <c r="Q3606" s="124"/>
      <c r="R3606" s="123"/>
      <c r="S3606" s="123"/>
      <c r="T3606" s="123"/>
      <c r="U3606" s="123"/>
      <c r="V3606" s="123"/>
      <c r="W3606" s="123"/>
      <c r="X3606" s="123"/>
      <c r="Y3606" s="125"/>
      <c r="Z3606" s="125"/>
      <c r="AA3606" s="123"/>
      <c r="AB3606" s="123"/>
      <c r="AC3606" s="123"/>
      <c r="AD3606" s="123"/>
      <c r="AE3606" s="123"/>
      <c r="AF3606" s="123"/>
      <c r="AG3606" s="123"/>
      <c r="AH3606" s="123"/>
      <c r="AI3606" s="123"/>
      <c r="AJ3606" s="123"/>
      <c r="AK3606" s="123"/>
      <c r="AL3606" s="123"/>
      <c r="AM3606" s="123"/>
      <c r="AN3606" s="123"/>
      <c r="AO3606" s="123"/>
      <c r="AP3606" s="167"/>
    </row>
    <row r="3607" spans="16:42">
      <c r="P3607" s="123"/>
      <c r="Q3607" s="124"/>
      <c r="R3607" s="123"/>
      <c r="S3607" s="123"/>
      <c r="T3607" s="123"/>
      <c r="U3607" s="123"/>
      <c r="V3607" s="123"/>
      <c r="W3607" s="123"/>
      <c r="X3607" s="123"/>
      <c r="Y3607" s="125"/>
      <c r="Z3607" s="125"/>
      <c r="AA3607" s="123"/>
      <c r="AB3607" s="123"/>
      <c r="AC3607" s="123"/>
      <c r="AD3607" s="123"/>
      <c r="AE3607" s="123"/>
      <c r="AF3607" s="123"/>
      <c r="AG3607" s="123"/>
      <c r="AH3607" s="123"/>
      <c r="AI3607" s="123"/>
      <c r="AJ3607" s="123"/>
      <c r="AK3607" s="123"/>
      <c r="AL3607" s="123"/>
      <c r="AM3607" s="123"/>
      <c r="AN3607" s="123"/>
      <c r="AO3607" s="123"/>
      <c r="AP3607" s="167"/>
    </row>
    <row r="3608" spans="16:42">
      <c r="P3608" s="123"/>
      <c r="Q3608" s="124"/>
      <c r="R3608" s="123"/>
      <c r="S3608" s="123"/>
      <c r="T3608" s="123"/>
      <c r="U3608" s="123"/>
      <c r="V3608" s="123"/>
      <c r="W3608" s="123"/>
      <c r="X3608" s="123"/>
      <c r="Y3608" s="125"/>
      <c r="Z3608" s="125"/>
      <c r="AA3608" s="123"/>
      <c r="AB3608" s="123"/>
      <c r="AC3608" s="123"/>
      <c r="AD3608" s="123"/>
      <c r="AE3608" s="123"/>
      <c r="AF3608" s="123"/>
      <c r="AG3608" s="123"/>
      <c r="AH3608" s="123"/>
      <c r="AI3608" s="123"/>
      <c r="AJ3608" s="123"/>
      <c r="AK3608" s="123"/>
      <c r="AL3608" s="123"/>
      <c r="AM3608" s="123"/>
      <c r="AN3608" s="123"/>
      <c r="AO3608" s="123"/>
      <c r="AP3608" s="167"/>
    </row>
    <row r="3609" spans="16:42">
      <c r="P3609" s="123"/>
      <c r="Q3609" s="124"/>
      <c r="R3609" s="123"/>
      <c r="S3609" s="123"/>
      <c r="T3609" s="123"/>
      <c r="U3609" s="123"/>
      <c r="V3609" s="123"/>
      <c r="W3609" s="123"/>
      <c r="X3609" s="123"/>
      <c r="Y3609" s="125"/>
      <c r="Z3609" s="125"/>
      <c r="AA3609" s="123"/>
      <c r="AB3609" s="123"/>
      <c r="AC3609" s="123"/>
      <c r="AD3609" s="123"/>
      <c r="AE3609" s="123"/>
      <c r="AF3609" s="123"/>
      <c r="AG3609" s="123"/>
      <c r="AH3609" s="123"/>
      <c r="AI3609" s="123"/>
      <c r="AJ3609" s="123"/>
      <c r="AK3609" s="123"/>
      <c r="AL3609" s="123"/>
      <c r="AM3609" s="123"/>
      <c r="AN3609" s="123"/>
      <c r="AO3609" s="123"/>
      <c r="AP3609" s="167"/>
    </row>
    <row r="3610" spans="16:42">
      <c r="P3610" s="123"/>
      <c r="Q3610" s="124"/>
      <c r="R3610" s="123"/>
      <c r="S3610" s="123"/>
      <c r="T3610" s="123"/>
      <c r="U3610" s="123"/>
      <c r="V3610" s="123"/>
      <c r="W3610" s="123"/>
      <c r="X3610" s="123"/>
      <c r="Y3610" s="125"/>
      <c r="Z3610" s="125"/>
      <c r="AA3610" s="123"/>
      <c r="AB3610" s="123"/>
      <c r="AC3610" s="123"/>
      <c r="AD3610" s="123"/>
      <c r="AE3610" s="123"/>
      <c r="AF3610" s="123"/>
      <c r="AG3610" s="123"/>
      <c r="AH3610" s="123"/>
      <c r="AI3610" s="123"/>
      <c r="AJ3610" s="123"/>
      <c r="AK3610" s="123"/>
      <c r="AL3610" s="123"/>
      <c r="AM3610" s="123"/>
      <c r="AN3610" s="123"/>
      <c r="AO3610" s="123"/>
      <c r="AP3610" s="167"/>
    </row>
    <row r="3611" spans="16:42">
      <c r="P3611" s="123"/>
      <c r="Q3611" s="124"/>
      <c r="R3611" s="123"/>
      <c r="S3611" s="123"/>
      <c r="T3611" s="123"/>
      <c r="U3611" s="123"/>
      <c r="V3611" s="123"/>
      <c r="W3611" s="123"/>
      <c r="X3611" s="123"/>
      <c r="Y3611" s="125"/>
      <c r="Z3611" s="125"/>
      <c r="AA3611" s="123"/>
      <c r="AB3611" s="123"/>
      <c r="AC3611" s="123"/>
      <c r="AD3611" s="123"/>
      <c r="AE3611" s="123"/>
      <c r="AF3611" s="123"/>
      <c r="AG3611" s="123"/>
      <c r="AH3611" s="123"/>
      <c r="AI3611" s="123"/>
      <c r="AJ3611" s="123"/>
      <c r="AK3611" s="123"/>
      <c r="AL3611" s="123"/>
      <c r="AM3611" s="123"/>
      <c r="AN3611" s="123"/>
      <c r="AO3611" s="123"/>
      <c r="AP3611" s="167"/>
    </row>
    <row r="3612" spans="16:42">
      <c r="P3612" s="123"/>
      <c r="Q3612" s="124"/>
      <c r="R3612" s="123"/>
      <c r="S3612" s="123"/>
      <c r="T3612" s="123"/>
      <c r="U3612" s="123"/>
      <c r="V3612" s="123"/>
      <c r="W3612" s="123"/>
      <c r="X3612" s="123"/>
      <c r="Y3612" s="125"/>
      <c r="Z3612" s="125"/>
      <c r="AA3612" s="123"/>
      <c r="AB3612" s="123"/>
      <c r="AC3612" s="123"/>
      <c r="AD3612" s="123"/>
      <c r="AE3612" s="123"/>
      <c r="AF3612" s="123"/>
      <c r="AG3612" s="123"/>
      <c r="AH3612" s="123"/>
      <c r="AI3612" s="123"/>
      <c r="AJ3612" s="123"/>
      <c r="AK3612" s="123"/>
      <c r="AL3612" s="123"/>
      <c r="AM3612" s="123"/>
      <c r="AN3612" s="123"/>
      <c r="AO3612" s="123"/>
      <c r="AP3612" s="167"/>
    </row>
    <row r="3613" spans="16:42">
      <c r="P3613" s="123"/>
      <c r="Q3613" s="124"/>
      <c r="R3613" s="123"/>
      <c r="S3613" s="123"/>
      <c r="T3613" s="123"/>
      <c r="U3613" s="123"/>
      <c r="V3613" s="123"/>
      <c r="W3613" s="123"/>
      <c r="X3613" s="123"/>
      <c r="Y3613" s="125"/>
      <c r="Z3613" s="125"/>
      <c r="AA3613" s="123"/>
      <c r="AB3613" s="123"/>
      <c r="AC3613" s="123"/>
      <c r="AD3613" s="123"/>
      <c r="AE3613" s="123"/>
      <c r="AF3613" s="123"/>
      <c r="AG3613" s="123"/>
      <c r="AH3613" s="123"/>
      <c r="AI3613" s="123"/>
      <c r="AJ3613" s="123"/>
      <c r="AK3613" s="123"/>
      <c r="AL3613" s="123"/>
      <c r="AM3613" s="123"/>
      <c r="AN3613" s="123"/>
      <c r="AO3613" s="123"/>
      <c r="AP3613" s="167"/>
    </row>
    <row r="3614" spans="16:42">
      <c r="P3614" s="123"/>
      <c r="Q3614" s="124"/>
      <c r="R3614" s="123"/>
      <c r="S3614" s="123"/>
      <c r="T3614" s="123"/>
      <c r="U3614" s="123"/>
      <c r="V3614" s="123"/>
      <c r="W3614" s="123"/>
      <c r="X3614" s="123"/>
      <c r="Y3614" s="125"/>
      <c r="Z3614" s="125"/>
      <c r="AA3614" s="123"/>
      <c r="AB3614" s="123"/>
      <c r="AC3614" s="123"/>
      <c r="AD3614" s="123"/>
      <c r="AE3614" s="123"/>
      <c r="AF3614" s="123"/>
      <c r="AG3614" s="123"/>
      <c r="AH3614" s="123"/>
      <c r="AI3614" s="123"/>
      <c r="AJ3614" s="123"/>
      <c r="AK3614" s="123"/>
      <c r="AL3614" s="123"/>
      <c r="AM3614" s="123"/>
      <c r="AN3614" s="123"/>
      <c r="AO3614" s="123"/>
      <c r="AP3614" s="167"/>
    </row>
    <row r="3615" spans="16:42">
      <c r="P3615" s="123"/>
      <c r="Q3615" s="124"/>
      <c r="R3615" s="123"/>
      <c r="S3615" s="123"/>
      <c r="T3615" s="123"/>
      <c r="U3615" s="123"/>
      <c r="V3615" s="123"/>
      <c r="W3615" s="123"/>
      <c r="X3615" s="123"/>
      <c r="Y3615" s="125"/>
      <c r="Z3615" s="125"/>
      <c r="AA3615" s="123"/>
      <c r="AB3615" s="123"/>
      <c r="AC3615" s="123"/>
      <c r="AD3615" s="123"/>
      <c r="AE3615" s="123"/>
      <c r="AF3615" s="123"/>
      <c r="AG3615" s="123"/>
      <c r="AH3615" s="123"/>
      <c r="AI3615" s="123"/>
      <c r="AJ3615" s="123"/>
      <c r="AK3615" s="123"/>
      <c r="AL3615" s="123"/>
      <c r="AM3615" s="123"/>
      <c r="AN3615" s="123"/>
      <c r="AO3615" s="123"/>
      <c r="AP3615" s="167"/>
    </row>
    <row r="3616" spans="16:42">
      <c r="P3616" s="123"/>
      <c r="Q3616" s="124"/>
      <c r="R3616" s="123"/>
      <c r="S3616" s="123"/>
      <c r="T3616" s="123"/>
      <c r="U3616" s="123"/>
      <c r="V3616" s="123"/>
      <c r="W3616" s="123"/>
      <c r="X3616" s="123"/>
      <c r="Y3616" s="125"/>
      <c r="Z3616" s="125"/>
      <c r="AA3616" s="123"/>
      <c r="AB3616" s="123"/>
      <c r="AC3616" s="123"/>
      <c r="AD3616" s="123"/>
      <c r="AE3616" s="123"/>
      <c r="AF3616" s="123"/>
      <c r="AG3616" s="123"/>
      <c r="AH3616" s="123"/>
      <c r="AI3616" s="123"/>
      <c r="AJ3616" s="123"/>
      <c r="AK3616" s="123"/>
      <c r="AL3616" s="123"/>
      <c r="AM3616" s="123"/>
      <c r="AN3616" s="123"/>
      <c r="AO3616" s="123"/>
      <c r="AP3616" s="167"/>
    </row>
    <row r="3617" spans="16:42">
      <c r="P3617" s="123"/>
      <c r="Q3617" s="124"/>
      <c r="R3617" s="123"/>
      <c r="S3617" s="123"/>
      <c r="T3617" s="123"/>
      <c r="U3617" s="123"/>
      <c r="V3617" s="123"/>
      <c r="W3617" s="123"/>
      <c r="X3617" s="123"/>
      <c r="Y3617" s="125"/>
      <c r="Z3617" s="125"/>
      <c r="AA3617" s="123"/>
      <c r="AB3617" s="123"/>
      <c r="AC3617" s="123"/>
      <c r="AD3617" s="123"/>
      <c r="AE3617" s="123"/>
      <c r="AF3617" s="123"/>
      <c r="AG3617" s="123"/>
      <c r="AH3617" s="123"/>
      <c r="AI3617" s="123"/>
      <c r="AJ3617" s="123"/>
      <c r="AK3617" s="123"/>
      <c r="AL3617" s="123"/>
      <c r="AM3617" s="123"/>
      <c r="AN3617" s="123"/>
      <c r="AO3617" s="123"/>
      <c r="AP3617" s="167"/>
    </row>
    <row r="3618" spans="16:42">
      <c r="P3618" s="123"/>
      <c r="Q3618" s="124"/>
      <c r="R3618" s="123"/>
      <c r="S3618" s="123"/>
      <c r="T3618" s="123"/>
      <c r="U3618" s="123"/>
      <c r="V3618" s="123"/>
      <c r="W3618" s="123"/>
      <c r="X3618" s="123"/>
      <c r="Y3618" s="125"/>
      <c r="Z3618" s="125"/>
      <c r="AA3618" s="123"/>
      <c r="AB3618" s="123"/>
      <c r="AC3618" s="123"/>
      <c r="AD3618" s="123"/>
      <c r="AE3618" s="123"/>
      <c r="AF3618" s="123"/>
      <c r="AG3618" s="123"/>
      <c r="AH3618" s="123"/>
      <c r="AI3618" s="123"/>
      <c r="AJ3618" s="123"/>
      <c r="AK3618" s="123"/>
      <c r="AL3618" s="123"/>
      <c r="AM3618" s="123"/>
      <c r="AN3618" s="123"/>
      <c r="AO3618" s="123"/>
      <c r="AP3618" s="167"/>
    </row>
    <row r="3619" spans="16:42">
      <c r="P3619" s="123"/>
      <c r="Q3619" s="124"/>
      <c r="R3619" s="123"/>
      <c r="S3619" s="123"/>
      <c r="T3619" s="123"/>
      <c r="U3619" s="123"/>
      <c r="V3619" s="123"/>
      <c r="W3619" s="123"/>
      <c r="X3619" s="123"/>
      <c r="Y3619" s="125"/>
      <c r="Z3619" s="125"/>
      <c r="AA3619" s="123"/>
      <c r="AB3619" s="123"/>
      <c r="AC3619" s="123"/>
      <c r="AD3619" s="123"/>
      <c r="AE3619" s="123"/>
      <c r="AF3619" s="123"/>
      <c r="AG3619" s="123"/>
      <c r="AH3619" s="123"/>
      <c r="AI3619" s="123"/>
      <c r="AJ3619" s="123"/>
      <c r="AK3619" s="123"/>
      <c r="AL3619" s="123"/>
      <c r="AM3619" s="123"/>
      <c r="AN3619" s="123"/>
      <c r="AO3619" s="123"/>
      <c r="AP3619" s="167"/>
    </row>
    <row r="3620" spans="16:42">
      <c r="P3620" s="123"/>
      <c r="Q3620" s="124"/>
      <c r="R3620" s="123"/>
      <c r="S3620" s="123"/>
      <c r="T3620" s="123"/>
      <c r="U3620" s="123"/>
      <c r="V3620" s="123"/>
      <c r="W3620" s="123"/>
      <c r="X3620" s="123"/>
      <c r="Y3620" s="125"/>
      <c r="Z3620" s="125"/>
      <c r="AA3620" s="123"/>
      <c r="AB3620" s="123"/>
      <c r="AC3620" s="123"/>
      <c r="AD3620" s="123"/>
      <c r="AE3620" s="123"/>
      <c r="AF3620" s="123"/>
      <c r="AG3620" s="123"/>
      <c r="AH3620" s="123"/>
      <c r="AI3620" s="123"/>
      <c r="AJ3620" s="123"/>
      <c r="AK3620" s="123"/>
      <c r="AL3620" s="123"/>
      <c r="AM3620" s="123"/>
      <c r="AN3620" s="123"/>
      <c r="AO3620" s="123"/>
      <c r="AP3620" s="167"/>
    </row>
    <row r="3621" spans="16:42">
      <c r="P3621" s="123"/>
      <c r="Q3621" s="124"/>
      <c r="R3621" s="123"/>
      <c r="S3621" s="123"/>
      <c r="T3621" s="123"/>
      <c r="U3621" s="123"/>
      <c r="V3621" s="123"/>
      <c r="W3621" s="123"/>
      <c r="X3621" s="123"/>
      <c r="Y3621" s="125"/>
      <c r="Z3621" s="125"/>
      <c r="AA3621" s="123"/>
      <c r="AB3621" s="123"/>
      <c r="AC3621" s="123"/>
      <c r="AD3621" s="123"/>
      <c r="AE3621" s="123"/>
      <c r="AF3621" s="123"/>
      <c r="AG3621" s="123"/>
      <c r="AH3621" s="123"/>
      <c r="AI3621" s="123"/>
      <c r="AJ3621" s="123"/>
      <c r="AK3621" s="123"/>
      <c r="AL3621" s="123"/>
      <c r="AM3621" s="123"/>
      <c r="AN3621" s="123"/>
      <c r="AO3621" s="123"/>
      <c r="AP3621" s="167"/>
    </row>
    <row r="3622" spans="16:42">
      <c r="P3622" s="123"/>
      <c r="Q3622" s="124"/>
      <c r="R3622" s="123"/>
      <c r="S3622" s="123"/>
      <c r="T3622" s="123"/>
      <c r="U3622" s="123"/>
      <c r="V3622" s="123"/>
      <c r="W3622" s="123"/>
      <c r="X3622" s="123"/>
      <c r="Y3622" s="125"/>
      <c r="Z3622" s="125"/>
      <c r="AA3622" s="123"/>
      <c r="AB3622" s="123"/>
      <c r="AC3622" s="123"/>
      <c r="AD3622" s="123"/>
      <c r="AE3622" s="123"/>
      <c r="AF3622" s="123"/>
      <c r="AG3622" s="123"/>
      <c r="AH3622" s="123"/>
      <c r="AI3622" s="123"/>
      <c r="AJ3622" s="123"/>
      <c r="AK3622" s="123"/>
      <c r="AL3622" s="123"/>
      <c r="AM3622" s="123"/>
      <c r="AN3622" s="123"/>
      <c r="AO3622" s="123"/>
      <c r="AP3622" s="167"/>
    </row>
    <row r="3623" spans="16:42">
      <c r="P3623" s="123"/>
      <c r="Q3623" s="124"/>
      <c r="R3623" s="123"/>
      <c r="S3623" s="123"/>
      <c r="T3623" s="123"/>
      <c r="U3623" s="123"/>
      <c r="V3623" s="123"/>
      <c r="W3623" s="123"/>
      <c r="X3623" s="123"/>
      <c r="Y3623" s="125"/>
      <c r="Z3623" s="125"/>
      <c r="AA3623" s="123"/>
      <c r="AB3623" s="123"/>
      <c r="AC3623" s="123"/>
      <c r="AD3623" s="123"/>
      <c r="AE3623" s="123"/>
      <c r="AF3623" s="123"/>
      <c r="AG3623" s="123"/>
      <c r="AH3623" s="123"/>
      <c r="AI3623" s="123"/>
      <c r="AJ3623" s="123"/>
      <c r="AK3623" s="123"/>
      <c r="AL3623" s="123"/>
      <c r="AM3623" s="123"/>
      <c r="AN3623" s="123"/>
      <c r="AO3623" s="123"/>
      <c r="AP3623" s="167"/>
    </row>
    <row r="3624" spans="16:42">
      <c r="P3624" s="123"/>
      <c r="Q3624" s="124"/>
      <c r="R3624" s="123"/>
      <c r="S3624" s="123"/>
      <c r="T3624" s="123"/>
      <c r="U3624" s="123"/>
      <c r="V3624" s="123"/>
      <c r="W3624" s="123"/>
      <c r="X3624" s="123"/>
      <c r="Y3624" s="125"/>
      <c r="Z3624" s="125"/>
      <c r="AA3624" s="123"/>
      <c r="AB3624" s="123"/>
      <c r="AC3624" s="123"/>
      <c r="AD3624" s="123"/>
      <c r="AE3624" s="123"/>
      <c r="AF3624" s="123"/>
      <c r="AG3624" s="123"/>
      <c r="AH3624" s="123"/>
      <c r="AI3624" s="123"/>
      <c r="AJ3624" s="123"/>
      <c r="AK3624" s="123"/>
      <c r="AL3624" s="123"/>
      <c r="AM3624" s="123"/>
      <c r="AN3624" s="123"/>
      <c r="AO3624" s="123"/>
      <c r="AP3624" s="167"/>
    </row>
    <row r="3625" spans="16:42">
      <c r="P3625" s="123"/>
      <c r="Q3625" s="124"/>
      <c r="R3625" s="123"/>
      <c r="S3625" s="123"/>
      <c r="T3625" s="123"/>
      <c r="U3625" s="123"/>
      <c r="V3625" s="123"/>
      <c r="W3625" s="123"/>
      <c r="X3625" s="123"/>
      <c r="Y3625" s="125"/>
      <c r="Z3625" s="125"/>
      <c r="AA3625" s="123"/>
      <c r="AB3625" s="123"/>
      <c r="AC3625" s="123"/>
      <c r="AD3625" s="123"/>
      <c r="AE3625" s="123"/>
      <c r="AF3625" s="123"/>
      <c r="AG3625" s="123"/>
      <c r="AH3625" s="123"/>
      <c r="AI3625" s="123"/>
      <c r="AJ3625" s="123"/>
      <c r="AK3625" s="123"/>
      <c r="AL3625" s="123"/>
      <c r="AM3625" s="123"/>
      <c r="AN3625" s="123"/>
      <c r="AO3625" s="123"/>
      <c r="AP3625" s="167"/>
    </row>
    <row r="3626" spans="16:42">
      <c r="P3626" s="123"/>
      <c r="Q3626" s="124"/>
      <c r="R3626" s="123"/>
      <c r="S3626" s="123"/>
      <c r="T3626" s="123"/>
      <c r="U3626" s="123"/>
      <c r="V3626" s="123"/>
      <c r="W3626" s="123"/>
      <c r="X3626" s="123"/>
      <c r="Y3626" s="125"/>
      <c r="Z3626" s="125"/>
      <c r="AA3626" s="123"/>
      <c r="AB3626" s="123"/>
      <c r="AC3626" s="123"/>
      <c r="AD3626" s="123"/>
      <c r="AE3626" s="123"/>
      <c r="AF3626" s="123"/>
      <c r="AG3626" s="123"/>
      <c r="AH3626" s="123"/>
      <c r="AI3626" s="123"/>
      <c r="AJ3626" s="123"/>
      <c r="AK3626" s="123"/>
      <c r="AL3626" s="123"/>
      <c r="AM3626" s="123"/>
      <c r="AN3626" s="123"/>
      <c r="AO3626" s="123"/>
      <c r="AP3626" s="167"/>
    </row>
    <row r="3627" spans="16:42">
      <c r="P3627" s="123"/>
      <c r="Q3627" s="124"/>
      <c r="R3627" s="123"/>
      <c r="S3627" s="123"/>
      <c r="T3627" s="123"/>
      <c r="U3627" s="123"/>
      <c r="V3627" s="123"/>
      <c r="W3627" s="123"/>
      <c r="X3627" s="123"/>
      <c r="Y3627" s="125"/>
      <c r="Z3627" s="125"/>
      <c r="AA3627" s="123"/>
      <c r="AB3627" s="123"/>
      <c r="AC3627" s="123"/>
      <c r="AD3627" s="123"/>
      <c r="AE3627" s="123"/>
      <c r="AF3627" s="123"/>
      <c r="AG3627" s="123"/>
      <c r="AH3627" s="123"/>
      <c r="AI3627" s="123"/>
      <c r="AJ3627" s="123"/>
      <c r="AK3627" s="123"/>
      <c r="AL3627" s="123"/>
      <c r="AM3627" s="123"/>
      <c r="AN3627" s="123"/>
      <c r="AO3627" s="123"/>
      <c r="AP3627" s="167"/>
    </row>
    <row r="3628" spans="16:42">
      <c r="P3628" s="123"/>
      <c r="Q3628" s="124"/>
      <c r="R3628" s="123"/>
      <c r="S3628" s="123"/>
      <c r="T3628" s="123"/>
      <c r="U3628" s="123"/>
      <c r="V3628" s="123"/>
      <c r="W3628" s="123"/>
      <c r="X3628" s="123"/>
      <c r="Y3628" s="125"/>
      <c r="Z3628" s="125"/>
      <c r="AA3628" s="123"/>
      <c r="AB3628" s="123"/>
      <c r="AC3628" s="123"/>
      <c r="AD3628" s="123"/>
      <c r="AE3628" s="123"/>
      <c r="AF3628" s="123"/>
      <c r="AG3628" s="123"/>
      <c r="AH3628" s="123"/>
      <c r="AI3628" s="123"/>
      <c r="AJ3628" s="123"/>
      <c r="AK3628" s="123"/>
      <c r="AL3628" s="123"/>
      <c r="AM3628" s="123"/>
      <c r="AN3628" s="123"/>
      <c r="AO3628" s="123"/>
      <c r="AP3628" s="167"/>
    </row>
    <row r="3629" spans="16:42">
      <c r="P3629" s="123"/>
      <c r="Q3629" s="124"/>
      <c r="R3629" s="123"/>
      <c r="S3629" s="123"/>
      <c r="T3629" s="123"/>
      <c r="U3629" s="123"/>
      <c r="V3629" s="123"/>
      <c r="W3629" s="123"/>
      <c r="X3629" s="123"/>
      <c r="Y3629" s="125"/>
      <c r="Z3629" s="125"/>
      <c r="AA3629" s="123"/>
      <c r="AB3629" s="123"/>
      <c r="AC3629" s="123"/>
      <c r="AD3629" s="123"/>
      <c r="AE3629" s="123"/>
      <c r="AF3629" s="123"/>
      <c r="AG3629" s="123"/>
      <c r="AH3629" s="123"/>
      <c r="AI3629" s="123"/>
      <c r="AJ3629" s="123"/>
      <c r="AK3629" s="123"/>
      <c r="AL3629" s="123"/>
      <c r="AM3629" s="123"/>
      <c r="AN3629" s="123"/>
      <c r="AO3629" s="123"/>
      <c r="AP3629" s="167"/>
    </row>
    <row r="3630" spans="16:42">
      <c r="P3630" s="123"/>
      <c r="Q3630" s="124"/>
      <c r="R3630" s="123"/>
      <c r="S3630" s="123"/>
      <c r="T3630" s="123"/>
      <c r="U3630" s="123"/>
      <c r="V3630" s="123"/>
      <c r="W3630" s="123"/>
      <c r="X3630" s="123"/>
      <c r="Y3630" s="125"/>
      <c r="Z3630" s="125"/>
      <c r="AA3630" s="123"/>
      <c r="AB3630" s="123"/>
      <c r="AC3630" s="123"/>
      <c r="AD3630" s="123"/>
      <c r="AE3630" s="123"/>
      <c r="AF3630" s="123"/>
      <c r="AG3630" s="123"/>
      <c r="AH3630" s="123"/>
      <c r="AI3630" s="123"/>
      <c r="AJ3630" s="123"/>
      <c r="AK3630" s="123"/>
      <c r="AL3630" s="123"/>
      <c r="AM3630" s="123"/>
      <c r="AN3630" s="123"/>
      <c r="AO3630" s="123"/>
      <c r="AP3630" s="167"/>
    </row>
    <row r="3631" spans="16:42">
      <c r="P3631" s="123"/>
      <c r="Q3631" s="124"/>
      <c r="R3631" s="123"/>
      <c r="S3631" s="123"/>
      <c r="T3631" s="123"/>
      <c r="U3631" s="123"/>
      <c r="V3631" s="123"/>
      <c r="W3631" s="123"/>
      <c r="X3631" s="123"/>
      <c r="Y3631" s="125"/>
      <c r="Z3631" s="125"/>
      <c r="AA3631" s="123"/>
      <c r="AB3631" s="123"/>
      <c r="AC3631" s="123"/>
      <c r="AD3631" s="123"/>
      <c r="AE3631" s="123"/>
      <c r="AF3631" s="123"/>
      <c r="AG3631" s="123"/>
      <c r="AH3631" s="123"/>
      <c r="AI3631" s="123"/>
      <c r="AJ3631" s="123"/>
      <c r="AK3631" s="123"/>
      <c r="AL3631" s="123"/>
      <c r="AM3631" s="123"/>
      <c r="AN3631" s="123"/>
      <c r="AO3631" s="123"/>
      <c r="AP3631" s="167"/>
    </row>
    <row r="3632" spans="16:42">
      <c r="P3632" s="123"/>
      <c r="Q3632" s="124"/>
      <c r="R3632" s="123"/>
      <c r="S3632" s="123"/>
      <c r="T3632" s="123"/>
      <c r="U3632" s="123"/>
      <c r="V3632" s="123"/>
      <c r="W3632" s="123"/>
      <c r="X3632" s="123"/>
      <c r="Y3632" s="125"/>
      <c r="Z3632" s="125"/>
      <c r="AA3632" s="123"/>
      <c r="AB3632" s="123"/>
      <c r="AC3632" s="123"/>
      <c r="AD3632" s="123"/>
      <c r="AE3632" s="123"/>
      <c r="AF3632" s="123"/>
      <c r="AG3632" s="123"/>
      <c r="AH3632" s="123"/>
      <c r="AI3632" s="123"/>
      <c r="AJ3632" s="123"/>
      <c r="AK3632" s="123"/>
      <c r="AL3632" s="123"/>
      <c r="AM3632" s="123"/>
      <c r="AN3632" s="123"/>
      <c r="AO3632" s="123"/>
      <c r="AP3632" s="167"/>
    </row>
    <row r="3633" spans="16:42">
      <c r="P3633" s="123"/>
      <c r="Q3633" s="124"/>
      <c r="R3633" s="123"/>
      <c r="S3633" s="123"/>
      <c r="T3633" s="123"/>
      <c r="U3633" s="123"/>
      <c r="V3633" s="123"/>
      <c r="W3633" s="123"/>
      <c r="X3633" s="123"/>
      <c r="Y3633" s="125"/>
      <c r="Z3633" s="125"/>
      <c r="AA3633" s="123"/>
      <c r="AB3633" s="123"/>
      <c r="AC3633" s="123"/>
      <c r="AD3633" s="123"/>
      <c r="AE3633" s="123"/>
      <c r="AF3633" s="123"/>
      <c r="AG3633" s="123"/>
      <c r="AH3633" s="123"/>
      <c r="AI3633" s="123"/>
      <c r="AJ3633" s="123"/>
      <c r="AK3633" s="123"/>
      <c r="AL3633" s="123"/>
      <c r="AM3633" s="123"/>
      <c r="AN3633" s="123"/>
      <c r="AO3633" s="123"/>
      <c r="AP3633" s="167"/>
    </row>
    <row r="3634" spans="16:42">
      <c r="P3634" s="123"/>
      <c r="Q3634" s="124"/>
      <c r="R3634" s="123"/>
      <c r="S3634" s="123"/>
      <c r="T3634" s="123"/>
      <c r="U3634" s="123"/>
      <c r="V3634" s="123"/>
      <c r="W3634" s="123"/>
      <c r="X3634" s="123"/>
      <c r="Y3634" s="125"/>
      <c r="Z3634" s="125"/>
      <c r="AA3634" s="123"/>
      <c r="AB3634" s="123"/>
      <c r="AC3634" s="123"/>
      <c r="AD3634" s="123"/>
      <c r="AE3634" s="123"/>
      <c r="AF3634" s="123"/>
      <c r="AG3634" s="123"/>
      <c r="AH3634" s="123"/>
      <c r="AI3634" s="123"/>
      <c r="AJ3634" s="123"/>
      <c r="AK3634" s="123"/>
      <c r="AL3634" s="123"/>
      <c r="AM3634" s="123"/>
      <c r="AN3634" s="123"/>
      <c r="AO3634" s="123"/>
      <c r="AP3634" s="167"/>
    </row>
    <row r="3635" spans="16:42">
      <c r="P3635" s="123"/>
      <c r="Q3635" s="124"/>
      <c r="R3635" s="123"/>
      <c r="S3635" s="123"/>
      <c r="T3635" s="123"/>
      <c r="U3635" s="123"/>
      <c r="V3635" s="123"/>
      <c r="W3635" s="123"/>
      <c r="X3635" s="123"/>
      <c r="Y3635" s="125"/>
      <c r="Z3635" s="125"/>
      <c r="AA3635" s="123"/>
      <c r="AB3635" s="123"/>
      <c r="AC3635" s="123"/>
      <c r="AD3635" s="123"/>
      <c r="AE3635" s="123"/>
      <c r="AF3635" s="123"/>
      <c r="AG3635" s="123"/>
      <c r="AH3635" s="123"/>
      <c r="AI3635" s="123"/>
      <c r="AJ3635" s="123"/>
      <c r="AK3635" s="123"/>
      <c r="AL3635" s="123"/>
      <c r="AM3635" s="123"/>
      <c r="AN3635" s="123"/>
      <c r="AO3635" s="123"/>
      <c r="AP3635" s="167"/>
    </row>
    <row r="3636" spans="16:42">
      <c r="P3636" s="123"/>
      <c r="Q3636" s="124"/>
      <c r="R3636" s="123"/>
      <c r="S3636" s="123"/>
      <c r="T3636" s="123"/>
      <c r="U3636" s="123"/>
      <c r="V3636" s="123"/>
      <c r="W3636" s="123"/>
      <c r="X3636" s="123"/>
      <c r="Y3636" s="125"/>
      <c r="Z3636" s="125"/>
      <c r="AA3636" s="123"/>
      <c r="AB3636" s="123"/>
      <c r="AC3636" s="123"/>
      <c r="AD3636" s="123"/>
      <c r="AE3636" s="123"/>
      <c r="AF3636" s="123"/>
      <c r="AG3636" s="123"/>
      <c r="AH3636" s="123"/>
      <c r="AI3636" s="123"/>
      <c r="AJ3636" s="123"/>
      <c r="AK3636" s="123"/>
      <c r="AL3636" s="123"/>
      <c r="AM3636" s="123"/>
      <c r="AN3636" s="123"/>
      <c r="AO3636" s="123"/>
      <c r="AP3636" s="167"/>
    </row>
    <row r="3637" spans="16:42">
      <c r="P3637" s="123"/>
      <c r="Q3637" s="124"/>
      <c r="R3637" s="123"/>
      <c r="S3637" s="123"/>
      <c r="T3637" s="123"/>
      <c r="U3637" s="123"/>
      <c r="V3637" s="123"/>
      <c r="W3637" s="123"/>
      <c r="X3637" s="123"/>
      <c r="Y3637" s="125"/>
      <c r="Z3637" s="125"/>
      <c r="AA3637" s="123"/>
      <c r="AB3637" s="123"/>
      <c r="AC3637" s="123"/>
      <c r="AD3637" s="123"/>
      <c r="AE3637" s="123"/>
      <c r="AF3637" s="123"/>
      <c r="AG3637" s="123"/>
      <c r="AH3637" s="123"/>
      <c r="AI3637" s="123"/>
      <c r="AJ3637" s="123"/>
      <c r="AK3637" s="123"/>
      <c r="AL3637" s="123"/>
      <c r="AM3637" s="123"/>
      <c r="AN3637" s="123"/>
      <c r="AO3637" s="123"/>
      <c r="AP3637" s="167"/>
    </row>
    <row r="3638" spans="16:42">
      <c r="P3638" s="123"/>
      <c r="Q3638" s="124"/>
      <c r="R3638" s="123"/>
      <c r="S3638" s="123"/>
      <c r="T3638" s="123"/>
      <c r="U3638" s="123"/>
      <c r="V3638" s="123"/>
      <c r="W3638" s="123"/>
      <c r="X3638" s="123"/>
      <c r="Y3638" s="125"/>
      <c r="Z3638" s="125"/>
      <c r="AA3638" s="123"/>
      <c r="AB3638" s="123"/>
      <c r="AC3638" s="123"/>
      <c r="AD3638" s="123"/>
      <c r="AE3638" s="123"/>
      <c r="AF3638" s="123"/>
      <c r="AG3638" s="123"/>
      <c r="AH3638" s="123"/>
      <c r="AI3638" s="123"/>
      <c r="AJ3638" s="123"/>
      <c r="AK3638" s="123"/>
      <c r="AL3638" s="123"/>
      <c r="AM3638" s="123"/>
      <c r="AN3638" s="123"/>
      <c r="AO3638" s="123"/>
      <c r="AP3638" s="167"/>
    </row>
    <row r="3639" spans="16:42">
      <c r="P3639" s="123"/>
      <c r="Q3639" s="124"/>
      <c r="R3639" s="123"/>
      <c r="S3639" s="123"/>
      <c r="T3639" s="123"/>
      <c r="U3639" s="123"/>
      <c r="V3639" s="123"/>
      <c r="W3639" s="123"/>
      <c r="X3639" s="123"/>
      <c r="Y3639" s="125"/>
      <c r="Z3639" s="125"/>
      <c r="AA3639" s="123"/>
      <c r="AB3639" s="123"/>
      <c r="AC3639" s="123"/>
      <c r="AD3639" s="123"/>
      <c r="AE3639" s="123"/>
      <c r="AF3639" s="123"/>
      <c r="AG3639" s="123"/>
      <c r="AH3639" s="123"/>
      <c r="AI3639" s="123"/>
      <c r="AJ3639" s="123"/>
      <c r="AK3639" s="123"/>
      <c r="AL3639" s="123"/>
      <c r="AM3639" s="123"/>
      <c r="AN3639" s="123"/>
      <c r="AO3639" s="123"/>
      <c r="AP3639" s="167"/>
    </row>
    <row r="3640" spans="16:42">
      <c r="P3640" s="123"/>
      <c r="Q3640" s="124"/>
      <c r="R3640" s="123"/>
      <c r="S3640" s="123"/>
      <c r="T3640" s="123"/>
      <c r="U3640" s="123"/>
      <c r="V3640" s="123"/>
      <c r="W3640" s="123"/>
      <c r="X3640" s="123"/>
      <c r="Y3640" s="125"/>
      <c r="Z3640" s="125"/>
      <c r="AA3640" s="123"/>
      <c r="AB3640" s="123"/>
      <c r="AC3640" s="123"/>
      <c r="AD3640" s="123"/>
      <c r="AE3640" s="123"/>
      <c r="AF3640" s="123"/>
      <c r="AG3640" s="123"/>
      <c r="AH3640" s="123"/>
      <c r="AI3640" s="123"/>
      <c r="AJ3640" s="123"/>
      <c r="AK3640" s="123"/>
      <c r="AL3640" s="123"/>
      <c r="AM3640" s="123"/>
      <c r="AN3640" s="123"/>
      <c r="AO3640" s="123"/>
      <c r="AP3640" s="167"/>
    </row>
    <row r="3641" spans="16:42">
      <c r="P3641" s="123"/>
      <c r="Q3641" s="124"/>
      <c r="R3641" s="123"/>
      <c r="S3641" s="123"/>
      <c r="T3641" s="123"/>
      <c r="U3641" s="123"/>
      <c r="V3641" s="123"/>
      <c r="W3641" s="123"/>
      <c r="X3641" s="123"/>
      <c r="Y3641" s="125"/>
      <c r="Z3641" s="125"/>
      <c r="AA3641" s="123"/>
      <c r="AB3641" s="123"/>
      <c r="AC3641" s="123"/>
      <c r="AD3641" s="123"/>
      <c r="AE3641" s="123"/>
      <c r="AF3641" s="123"/>
      <c r="AG3641" s="123"/>
      <c r="AH3641" s="123"/>
      <c r="AI3641" s="123"/>
      <c r="AJ3641" s="123"/>
      <c r="AK3641" s="123"/>
      <c r="AL3641" s="123"/>
      <c r="AM3641" s="123"/>
      <c r="AN3641" s="123"/>
      <c r="AO3641" s="123"/>
      <c r="AP3641" s="167"/>
    </row>
    <row r="3642" spans="16:42">
      <c r="P3642" s="123"/>
      <c r="Q3642" s="124"/>
      <c r="R3642" s="123"/>
      <c r="S3642" s="123"/>
      <c r="T3642" s="123"/>
      <c r="U3642" s="123"/>
      <c r="V3642" s="123"/>
      <c r="W3642" s="123"/>
      <c r="X3642" s="123"/>
      <c r="Y3642" s="125"/>
      <c r="Z3642" s="125"/>
      <c r="AA3642" s="123"/>
      <c r="AB3642" s="123"/>
      <c r="AC3642" s="123"/>
      <c r="AD3642" s="123"/>
      <c r="AE3642" s="123"/>
      <c r="AF3642" s="123"/>
      <c r="AG3642" s="123"/>
      <c r="AH3642" s="123"/>
      <c r="AI3642" s="123"/>
      <c r="AJ3642" s="123"/>
      <c r="AK3642" s="123"/>
      <c r="AL3642" s="123"/>
      <c r="AM3642" s="123"/>
      <c r="AN3642" s="123"/>
      <c r="AO3642" s="123"/>
      <c r="AP3642" s="167"/>
    </row>
    <row r="3643" spans="16:42">
      <c r="P3643" s="123"/>
      <c r="Q3643" s="124"/>
      <c r="R3643" s="123"/>
      <c r="S3643" s="123"/>
      <c r="T3643" s="123"/>
      <c r="U3643" s="123"/>
      <c r="V3643" s="123"/>
      <c r="W3643" s="123"/>
      <c r="X3643" s="123"/>
      <c r="Y3643" s="125"/>
      <c r="Z3643" s="125"/>
      <c r="AA3643" s="123"/>
      <c r="AB3643" s="123"/>
      <c r="AC3643" s="123"/>
      <c r="AD3643" s="123"/>
      <c r="AE3643" s="123"/>
      <c r="AF3643" s="123"/>
      <c r="AG3643" s="123"/>
      <c r="AH3643" s="123"/>
      <c r="AI3643" s="123"/>
      <c r="AJ3643" s="123"/>
      <c r="AK3643" s="123"/>
      <c r="AL3643" s="123"/>
      <c r="AM3643" s="123"/>
      <c r="AN3643" s="123"/>
      <c r="AO3643" s="123"/>
      <c r="AP3643" s="167"/>
    </row>
    <row r="3644" spans="16:42">
      <c r="P3644" s="123"/>
      <c r="Q3644" s="124"/>
      <c r="R3644" s="123"/>
      <c r="S3644" s="123"/>
      <c r="T3644" s="123"/>
      <c r="U3644" s="123"/>
      <c r="V3644" s="123"/>
      <c r="W3644" s="123"/>
      <c r="X3644" s="123"/>
      <c r="Y3644" s="125"/>
      <c r="Z3644" s="125"/>
      <c r="AA3644" s="123"/>
      <c r="AB3644" s="123"/>
      <c r="AC3644" s="123"/>
      <c r="AD3644" s="123"/>
      <c r="AE3644" s="123"/>
      <c r="AF3644" s="123"/>
      <c r="AG3644" s="123"/>
      <c r="AH3644" s="123"/>
      <c r="AI3644" s="123"/>
      <c r="AJ3644" s="123"/>
      <c r="AK3644" s="123"/>
      <c r="AL3644" s="123"/>
      <c r="AM3644" s="123"/>
      <c r="AN3644" s="123"/>
      <c r="AO3644" s="123"/>
      <c r="AP3644" s="167"/>
    </row>
    <row r="3645" spans="16:42">
      <c r="P3645" s="123"/>
      <c r="Q3645" s="124"/>
      <c r="R3645" s="123"/>
      <c r="S3645" s="123"/>
      <c r="T3645" s="123"/>
      <c r="U3645" s="123"/>
      <c r="V3645" s="123"/>
      <c r="W3645" s="123"/>
      <c r="X3645" s="123"/>
      <c r="Y3645" s="125"/>
      <c r="Z3645" s="125"/>
      <c r="AA3645" s="123"/>
      <c r="AB3645" s="123"/>
      <c r="AC3645" s="123"/>
      <c r="AD3645" s="123"/>
      <c r="AE3645" s="123"/>
      <c r="AF3645" s="123"/>
      <c r="AG3645" s="123"/>
      <c r="AH3645" s="123"/>
      <c r="AI3645" s="123"/>
      <c r="AJ3645" s="123"/>
      <c r="AK3645" s="123"/>
      <c r="AL3645" s="123"/>
      <c r="AM3645" s="123"/>
      <c r="AN3645" s="123"/>
      <c r="AO3645" s="123"/>
      <c r="AP3645" s="167"/>
    </row>
    <row r="3646" spans="16:42">
      <c r="P3646" s="123"/>
      <c r="Q3646" s="124"/>
      <c r="R3646" s="123"/>
      <c r="S3646" s="123"/>
      <c r="T3646" s="123"/>
      <c r="U3646" s="123"/>
      <c r="V3646" s="123"/>
      <c r="W3646" s="123"/>
      <c r="X3646" s="123"/>
      <c r="Y3646" s="125"/>
      <c r="Z3646" s="125"/>
      <c r="AA3646" s="123"/>
      <c r="AB3646" s="123"/>
      <c r="AC3646" s="123"/>
      <c r="AD3646" s="123"/>
      <c r="AE3646" s="123"/>
      <c r="AF3646" s="123"/>
      <c r="AG3646" s="123"/>
      <c r="AH3646" s="123"/>
      <c r="AI3646" s="123"/>
      <c r="AJ3646" s="123"/>
      <c r="AK3646" s="123"/>
      <c r="AL3646" s="123"/>
      <c r="AM3646" s="123"/>
      <c r="AN3646" s="123"/>
      <c r="AO3646" s="123"/>
      <c r="AP3646" s="167"/>
    </row>
    <row r="3647" spans="16:42">
      <c r="P3647" s="123"/>
      <c r="Q3647" s="124"/>
      <c r="R3647" s="123"/>
      <c r="S3647" s="123"/>
      <c r="T3647" s="123"/>
      <c r="U3647" s="123"/>
      <c r="V3647" s="123"/>
      <c r="W3647" s="123"/>
      <c r="X3647" s="123"/>
      <c r="Y3647" s="125"/>
      <c r="Z3647" s="125"/>
      <c r="AA3647" s="123"/>
      <c r="AB3647" s="123"/>
      <c r="AC3647" s="123"/>
      <c r="AD3647" s="123"/>
      <c r="AE3647" s="123"/>
      <c r="AF3647" s="123"/>
      <c r="AG3647" s="123"/>
      <c r="AH3647" s="123"/>
      <c r="AI3647" s="123"/>
      <c r="AJ3647" s="123"/>
      <c r="AK3647" s="123"/>
      <c r="AL3647" s="123"/>
      <c r="AM3647" s="123"/>
      <c r="AN3647" s="123"/>
      <c r="AO3647" s="123"/>
      <c r="AP3647" s="167"/>
    </row>
    <row r="3648" spans="16:42">
      <c r="P3648" s="123"/>
      <c r="Q3648" s="124"/>
      <c r="R3648" s="123"/>
      <c r="S3648" s="123"/>
      <c r="T3648" s="123"/>
      <c r="U3648" s="123"/>
      <c r="V3648" s="123"/>
      <c r="W3648" s="123"/>
      <c r="X3648" s="123"/>
      <c r="Y3648" s="125"/>
      <c r="Z3648" s="125"/>
      <c r="AA3648" s="123"/>
      <c r="AB3648" s="123"/>
      <c r="AC3648" s="123"/>
      <c r="AD3648" s="123"/>
      <c r="AE3648" s="123"/>
      <c r="AF3648" s="123"/>
      <c r="AG3648" s="123"/>
      <c r="AH3648" s="123"/>
      <c r="AI3648" s="123"/>
      <c r="AJ3648" s="123"/>
      <c r="AK3648" s="123"/>
      <c r="AL3648" s="123"/>
      <c r="AM3648" s="123"/>
      <c r="AN3648" s="123"/>
      <c r="AO3648" s="123"/>
      <c r="AP3648" s="167"/>
    </row>
    <row r="3649" spans="16:42">
      <c r="P3649" s="123"/>
      <c r="Q3649" s="124"/>
      <c r="R3649" s="123"/>
      <c r="S3649" s="123"/>
      <c r="T3649" s="123"/>
      <c r="U3649" s="123"/>
      <c r="V3649" s="123"/>
      <c r="W3649" s="123"/>
      <c r="X3649" s="123"/>
      <c r="Y3649" s="125"/>
      <c r="Z3649" s="125"/>
      <c r="AA3649" s="123"/>
      <c r="AB3649" s="123"/>
      <c r="AC3649" s="123"/>
      <c r="AD3649" s="123"/>
      <c r="AE3649" s="123"/>
      <c r="AF3649" s="123"/>
      <c r="AG3649" s="123"/>
      <c r="AH3649" s="123"/>
      <c r="AI3649" s="123"/>
      <c r="AJ3649" s="123"/>
      <c r="AK3649" s="123"/>
      <c r="AL3649" s="123"/>
      <c r="AM3649" s="123"/>
      <c r="AN3649" s="123"/>
      <c r="AO3649" s="123"/>
      <c r="AP3649" s="167"/>
    </row>
    <row r="3650" spans="16:42">
      <c r="P3650" s="123"/>
      <c r="Q3650" s="124"/>
      <c r="R3650" s="123"/>
      <c r="S3650" s="123"/>
      <c r="T3650" s="123"/>
      <c r="U3650" s="123"/>
      <c r="V3650" s="123"/>
      <c r="W3650" s="123"/>
      <c r="X3650" s="123"/>
      <c r="Y3650" s="125"/>
      <c r="Z3650" s="125"/>
      <c r="AA3650" s="123"/>
      <c r="AB3650" s="123"/>
      <c r="AC3650" s="123"/>
      <c r="AD3650" s="123"/>
      <c r="AE3650" s="123"/>
      <c r="AF3650" s="123"/>
      <c r="AG3650" s="123"/>
      <c r="AH3650" s="123"/>
      <c r="AI3650" s="123"/>
      <c r="AJ3650" s="123"/>
      <c r="AK3650" s="123"/>
      <c r="AL3650" s="123"/>
      <c r="AM3650" s="123"/>
      <c r="AN3650" s="123"/>
      <c r="AO3650" s="123"/>
      <c r="AP3650" s="167"/>
    </row>
    <row r="3651" spans="16:42">
      <c r="P3651" s="123"/>
      <c r="Q3651" s="124"/>
      <c r="R3651" s="123"/>
      <c r="S3651" s="123"/>
      <c r="T3651" s="123"/>
      <c r="U3651" s="123"/>
      <c r="V3651" s="123"/>
      <c r="W3651" s="123"/>
      <c r="X3651" s="123"/>
      <c r="Y3651" s="125"/>
      <c r="Z3651" s="125"/>
      <c r="AA3651" s="123"/>
      <c r="AB3651" s="123"/>
      <c r="AC3651" s="123"/>
      <c r="AD3651" s="123"/>
      <c r="AE3651" s="123"/>
      <c r="AF3651" s="123"/>
      <c r="AG3651" s="123"/>
      <c r="AH3651" s="123"/>
      <c r="AI3651" s="123"/>
      <c r="AJ3651" s="123"/>
      <c r="AK3651" s="123"/>
      <c r="AL3651" s="123"/>
      <c r="AM3651" s="123"/>
      <c r="AN3651" s="123"/>
      <c r="AO3651" s="123"/>
      <c r="AP3651" s="167"/>
    </row>
    <row r="3652" spans="16:42">
      <c r="P3652" s="123"/>
      <c r="Q3652" s="124"/>
      <c r="R3652" s="123"/>
      <c r="S3652" s="123"/>
      <c r="T3652" s="123"/>
      <c r="U3652" s="123"/>
      <c r="V3652" s="123"/>
      <c r="W3652" s="123"/>
      <c r="X3652" s="123"/>
      <c r="Y3652" s="125"/>
      <c r="Z3652" s="125"/>
      <c r="AA3652" s="123"/>
      <c r="AB3652" s="123"/>
      <c r="AC3652" s="123"/>
      <c r="AD3652" s="123"/>
      <c r="AE3652" s="123"/>
      <c r="AF3652" s="123"/>
      <c r="AG3652" s="123"/>
      <c r="AH3652" s="123"/>
      <c r="AI3652" s="123"/>
      <c r="AJ3652" s="123"/>
      <c r="AK3652" s="123"/>
      <c r="AL3652" s="123"/>
      <c r="AM3652" s="123"/>
      <c r="AN3652" s="123"/>
      <c r="AO3652" s="123"/>
      <c r="AP3652" s="167"/>
    </row>
    <row r="3653" spans="16:42">
      <c r="P3653" s="123"/>
      <c r="Q3653" s="124"/>
      <c r="R3653" s="123"/>
      <c r="S3653" s="123"/>
      <c r="T3653" s="123"/>
      <c r="U3653" s="123"/>
      <c r="V3653" s="123"/>
      <c r="W3653" s="123"/>
      <c r="X3653" s="123"/>
      <c r="Y3653" s="125"/>
      <c r="Z3653" s="125"/>
      <c r="AA3653" s="123"/>
      <c r="AB3653" s="123"/>
      <c r="AC3653" s="123"/>
      <c r="AD3653" s="123"/>
      <c r="AE3653" s="123"/>
      <c r="AF3653" s="123"/>
      <c r="AG3653" s="123"/>
      <c r="AH3653" s="123"/>
      <c r="AI3653" s="123"/>
      <c r="AJ3653" s="123"/>
      <c r="AK3653" s="123"/>
      <c r="AL3653" s="123"/>
      <c r="AM3653" s="123"/>
      <c r="AN3653" s="123"/>
      <c r="AO3653" s="123"/>
      <c r="AP3653" s="167"/>
    </row>
    <row r="3654" spans="16:42">
      <c r="P3654" s="123"/>
      <c r="Q3654" s="124"/>
      <c r="R3654" s="123"/>
      <c r="S3654" s="123"/>
      <c r="T3654" s="123"/>
      <c r="U3654" s="123"/>
      <c r="V3654" s="123"/>
      <c r="W3654" s="123"/>
      <c r="X3654" s="123"/>
      <c r="Y3654" s="125"/>
      <c r="Z3654" s="125"/>
      <c r="AA3654" s="123"/>
      <c r="AB3654" s="123"/>
      <c r="AC3654" s="123"/>
      <c r="AD3654" s="123"/>
      <c r="AE3654" s="123"/>
      <c r="AF3654" s="123"/>
      <c r="AG3654" s="123"/>
      <c r="AH3654" s="123"/>
      <c r="AI3654" s="123"/>
      <c r="AJ3654" s="123"/>
      <c r="AK3654" s="123"/>
      <c r="AL3654" s="123"/>
      <c r="AM3654" s="123"/>
      <c r="AN3654" s="123"/>
      <c r="AO3654" s="123"/>
      <c r="AP3654" s="167"/>
    </row>
    <row r="3655" spans="16:42">
      <c r="P3655" s="123"/>
      <c r="Q3655" s="124"/>
      <c r="R3655" s="123"/>
      <c r="S3655" s="123"/>
      <c r="T3655" s="123"/>
      <c r="U3655" s="123"/>
      <c r="V3655" s="123"/>
      <c r="W3655" s="123"/>
      <c r="X3655" s="123"/>
      <c r="Y3655" s="125"/>
      <c r="Z3655" s="125"/>
      <c r="AA3655" s="123"/>
      <c r="AB3655" s="123"/>
      <c r="AC3655" s="123"/>
      <c r="AD3655" s="123"/>
      <c r="AE3655" s="123"/>
      <c r="AF3655" s="123"/>
      <c r="AG3655" s="123"/>
      <c r="AH3655" s="123"/>
      <c r="AI3655" s="123"/>
      <c r="AJ3655" s="123"/>
      <c r="AK3655" s="123"/>
      <c r="AL3655" s="123"/>
      <c r="AM3655" s="123"/>
      <c r="AN3655" s="123"/>
      <c r="AO3655" s="123"/>
      <c r="AP3655" s="167"/>
    </row>
    <row r="3656" spans="16:42">
      <c r="P3656" s="123"/>
      <c r="Q3656" s="124"/>
      <c r="R3656" s="123"/>
      <c r="S3656" s="123"/>
      <c r="T3656" s="123"/>
      <c r="U3656" s="123"/>
      <c r="V3656" s="123"/>
      <c r="W3656" s="123"/>
      <c r="X3656" s="123"/>
      <c r="Y3656" s="125"/>
      <c r="Z3656" s="125"/>
      <c r="AA3656" s="123"/>
      <c r="AB3656" s="123"/>
      <c r="AC3656" s="123"/>
      <c r="AD3656" s="123"/>
      <c r="AE3656" s="123"/>
      <c r="AF3656" s="123"/>
      <c r="AG3656" s="123"/>
      <c r="AH3656" s="123"/>
      <c r="AI3656" s="123"/>
      <c r="AJ3656" s="123"/>
      <c r="AK3656" s="123"/>
      <c r="AL3656" s="123"/>
      <c r="AM3656" s="123"/>
      <c r="AN3656" s="123"/>
      <c r="AO3656" s="123"/>
      <c r="AP3656" s="167"/>
    </row>
    <row r="3657" spans="16:42">
      <c r="P3657" s="123"/>
      <c r="Q3657" s="124"/>
      <c r="R3657" s="123"/>
      <c r="S3657" s="123"/>
      <c r="T3657" s="123"/>
      <c r="U3657" s="123"/>
      <c r="V3657" s="123"/>
      <c r="W3657" s="123"/>
      <c r="X3657" s="123"/>
      <c r="Y3657" s="125"/>
      <c r="Z3657" s="125"/>
      <c r="AA3657" s="123"/>
      <c r="AB3657" s="123"/>
      <c r="AC3657" s="123"/>
      <c r="AD3657" s="123"/>
      <c r="AE3657" s="123"/>
      <c r="AF3657" s="123"/>
      <c r="AG3657" s="123"/>
      <c r="AH3657" s="123"/>
      <c r="AI3657" s="123"/>
      <c r="AJ3657" s="123"/>
      <c r="AK3657" s="123"/>
      <c r="AL3657" s="123"/>
      <c r="AM3657" s="123"/>
      <c r="AN3657" s="123"/>
      <c r="AO3657" s="123"/>
      <c r="AP3657" s="167"/>
    </row>
    <row r="3658" spans="16:42">
      <c r="P3658" s="123"/>
      <c r="Q3658" s="124"/>
      <c r="R3658" s="123"/>
      <c r="S3658" s="123"/>
      <c r="T3658" s="123"/>
      <c r="U3658" s="123"/>
      <c r="V3658" s="123"/>
      <c r="W3658" s="123"/>
      <c r="X3658" s="123"/>
      <c r="Y3658" s="125"/>
      <c r="Z3658" s="125"/>
      <c r="AA3658" s="123"/>
      <c r="AB3658" s="123"/>
      <c r="AC3658" s="123"/>
      <c r="AD3658" s="123"/>
      <c r="AE3658" s="123"/>
      <c r="AF3658" s="123"/>
      <c r="AG3658" s="123"/>
      <c r="AH3658" s="123"/>
      <c r="AI3658" s="123"/>
      <c r="AJ3658" s="123"/>
      <c r="AK3658" s="123"/>
      <c r="AL3658" s="123"/>
      <c r="AM3658" s="123"/>
      <c r="AN3658" s="123"/>
      <c r="AO3658" s="123"/>
      <c r="AP3658" s="167"/>
    </row>
    <row r="3659" spans="16:42">
      <c r="P3659" s="123"/>
      <c r="Q3659" s="124"/>
      <c r="R3659" s="123"/>
      <c r="S3659" s="123"/>
      <c r="T3659" s="123"/>
      <c r="U3659" s="123"/>
      <c r="V3659" s="123"/>
      <c r="W3659" s="123"/>
      <c r="X3659" s="123"/>
      <c r="Y3659" s="125"/>
      <c r="Z3659" s="125"/>
      <c r="AA3659" s="123"/>
      <c r="AB3659" s="123"/>
      <c r="AC3659" s="123"/>
      <c r="AD3659" s="123"/>
      <c r="AE3659" s="123"/>
      <c r="AF3659" s="123"/>
      <c r="AG3659" s="123"/>
      <c r="AH3659" s="123"/>
      <c r="AI3659" s="123"/>
      <c r="AJ3659" s="123"/>
      <c r="AK3659" s="123"/>
      <c r="AL3659" s="123"/>
      <c r="AM3659" s="123"/>
      <c r="AN3659" s="123"/>
      <c r="AO3659" s="123"/>
      <c r="AP3659" s="167"/>
    </row>
    <row r="3660" spans="16:42">
      <c r="P3660" s="123"/>
      <c r="Q3660" s="124"/>
      <c r="R3660" s="123"/>
      <c r="S3660" s="123"/>
      <c r="T3660" s="123"/>
      <c r="U3660" s="123"/>
      <c r="V3660" s="123"/>
      <c r="W3660" s="123"/>
      <c r="X3660" s="123"/>
      <c r="Y3660" s="125"/>
      <c r="Z3660" s="125"/>
      <c r="AA3660" s="123"/>
      <c r="AB3660" s="123"/>
      <c r="AC3660" s="123"/>
      <c r="AD3660" s="123"/>
      <c r="AE3660" s="123"/>
      <c r="AF3660" s="123"/>
      <c r="AG3660" s="123"/>
      <c r="AH3660" s="123"/>
      <c r="AI3660" s="123"/>
      <c r="AJ3660" s="123"/>
      <c r="AK3660" s="123"/>
      <c r="AL3660" s="123"/>
      <c r="AM3660" s="123"/>
      <c r="AN3660" s="123"/>
      <c r="AO3660" s="123"/>
      <c r="AP3660" s="167"/>
    </row>
    <row r="3661" spans="16:42">
      <c r="P3661" s="123"/>
      <c r="Q3661" s="124"/>
      <c r="R3661" s="123"/>
      <c r="S3661" s="123"/>
      <c r="T3661" s="123"/>
      <c r="U3661" s="123"/>
      <c r="V3661" s="123"/>
      <c r="W3661" s="123"/>
      <c r="X3661" s="123"/>
      <c r="Y3661" s="125"/>
      <c r="Z3661" s="125"/>
      <c r="AA3661" s="123"/>
      <c r="AB3661" s="123"/>
      <c r="AC3661" s="123"/>
      <c r="AD3661" s="123"/>
      <c r="AE3661" s="123"/>
      <c r="AF3661" s="123"/>
      <c r="AG3661" s="123"/>
      <c r="AH3661" s="123"/>
      <c r="AI3661" s="123"/>
      <c r="AJ3661" s="123"/>
      <c r="AK3661" s="123"/>
      <c r="AL3661" s="123"/>
      <c r="AM3661" s="123"/>
      <c r="AN3661" s="123"/>
      <c r="AO3661" s="123"/>
      <c r="AP3661" s="167"/>
    </row>
    <row r="3662" spans="16:42">
      <c r="P3662" s="123"/>
      <c r="Q3662" s="124"/>
      <c r="R3662" s="123"/>
      <c r="S3662" s="123"/>
      <c r="T3662" s="123"/>
      <c r="U3662" s="123"/>
      <c r="V3662" s="123"/>
      <c r="W3662" s="123"/>
      <c r="X3662" s="123"/>
      <c r="Y3662" s="125"/>
      <c r="Z3662" s="125"/>
      <c r="AA3662" s="123"/>
      <c r="AB3662" s="123"/>
      <c r="AC3662" s="123"/>
      <c r="AD3662" s="123"/>
      <c r="AE3662" s="123"/>
      <c r="AF3662" s="123"/>
      <c r="AG3662" s="123"/>
      <c r="AH3662" s="123"/>
      <c r="AI3662" s="123"/>
      <c r="AJ3662" s="123"/>
      <c r="AK3662" s="123"/>
      <c r="AL3662" s="123"/>
      <c r="AM3662" s="123"/>
      <c r="AN3662" s="123"/>
      <c r="AO3662" s="123"/>
      <c r="AP3662" s="167"/>
    </row>
    <row r="3663" spans="16:42">
      <c r="P3663" s="123"/>
      <c r="Q3663" s="124"/>
      <c r="R3663" s="123"/>
      <c r="S3663" s="123"/>
      <c r="T3663" s="123"/>
      <c r="U3663" s="123"/>
      <c r="V3663" s="123"/>
      <c r="W3663" s="123"/>
      <c r="X3663" s="123"/>
      <c r="Y3663" s="125"/>
      <c r="Z3663" s="125"/>
      <c r="AA3663" s="123"/>
      <c r="AB3663" s="123"/>
      <c r="AC3663" s="123"/>
      <c r="AD3663" s="123"/>
      <c r="AE3663" s="123"/>
      <c r="AF3663" s="123"/>
      <c r="AG3663" s="123"/>
      <c r="AH3663" s="123"/>
      <c r="AI3663" s="123"/>
      <c r="AJ3663" s="123"/>
      <c r="AK3663" s="123"/>
      <c r="AL3663" s="123"/>
      <c r="AM3663" s="123"/>
      <c r="AN3663" s="123"/>
      <c r="AO3663" s="123"/>
      <c r="AP3663" s="167"/>
    </row>
    <row r="3664" spans="16:42">
      <c r="P3664" s="123"/>
      <c r="Q3664" s="124"/>
      <c r="R3664" s="123"/>
      <c r="S3664" s="123"/>
      <c r="T3664" s="123"/>
      <c r="U3664" s="123"/>
      <c r="V3664" s="123"/>
      <c r="W3664" s="123"/>
      <c r="X3664" s="123"/>
      <c r="Y3664" s="125"/>
      <c r="Z3664" s="125"/>
      <c r="AA3664" s="123"/>
      <c r="AB3664" s="123"/>
      <c r="AC3664" s="123"/>
      <c r="AD3664" s="123"/>
      <c r="AE3664" s="123"/>
      <c r="AF3664" s="123"/>
      <c r="AG3664" s="123"/>
      <c r="AH3664" s="123"/>
      <c r="AI3664" s="123"/>
      <c r="AJ3664" s="123"/>
      <c r="AK3664" s="123"/>
      <c r="AL3664" s="123"/>
      <c r="AM3664" s="123"/>
      <c r="AN3664" s="123"/>
      <c r="AO3664" s="123"/>
      <c r="AP3664" s="167"/>
    </row>
    <row r="3665" spans="16:42">
      <c r="P3665" s="123"/>
      <c r="Q3665" s="124"/>
      <c r="R3665" s="123"/>
      <c r="S3665" s="123"/>
      <c r="T3665" s="123"/>
      <c r="U3665" s="123"/>
      <c r="V3665" s="123"/>
      <c r="W3665" s="123"/>
      <c r="X3665" s="123"/>
      <c r="Y3665" s="125"/>
      <c r="Z3665" s="125"/>
      <c r="AA3665" s="123"/>
      <c r="AB3665" s="123"/>
      <c r="AC3665" s="123"/>
      <c r="AD3665" s="123"/>
      <c r="AE3665" s="123"/>
      <c r="AF3665" s="123"/>
      <c r="AG3665" s="123"/>
      <c r="AH3665" s="123"/>
      <c r="AI3665" s="123"/>
      <c r="AJ3665" s="123"/>
      <c r="AK3665" s="123"/>
      <c r="AL3665" s="123"/>
      <c r="AM3665" s="123"/>
      <c r="AN3665" s="123"/>
      <c r="AO3665" s="123"/>
      <c r="AP3665" s="167"/>
    </row>
    <row r="3666" spans="16:42">
      <c r="P3666" s="123"/>
      <c r="Q3666" s="124"/>
      <c r="R3666" s="123"/>
      <c r="S3666" s="123"/>
      <c r="T3666" s="123"/>
      <c r="U3666" s="123"/>
      <c r="V3666" s="123"/>
      <c r="W3666" s="123"/>
      <c r="X3666" s="123"/>
      <c r="Y3666" s="125"/>
      <c r="Z3666" s="125"/>
      <c r="AA3666" s="123"/>
      <c r="AB3666" s="123"/>
      <c r="AC3666" s="123"/>
      <c r="AD3666" s="123"/>
      <c r="AE3666" s="123"/>
      <c r="AF3666" s="123"/>
      <c r="AG3666" s="123"/>
      <c r="AH3666" s="123"/>
      <c r="AI3666" s="123"/>
      <c r="AJ3666" s="123"/>
      <c r="AK3666" s="123"/>
      <c r="AL3666" s="123"/>
      <c r="AM3666" s="123"/>
      <c r="AN3666" s="123"/>
      <c r="AO3666" s="123"/>
      <c r="AP3666" s="167"/>
    </row>
    <row r="3667" spans="16:42">
      <c r="P3667" s="123"/>
      <c r="Q3667" s="124"/>
      <c r="R3667" s="123"/>
      <c r="S3667" s="123"/>
      <c r="T3667" s="123"/>
      <c r="U3667" s="123"/>
      <c r="V3667" s="123"/>
      <c r="W3667" s="123"/>
      <c r="X3667" s="123"/>
      <c r="Y3667" s="125"/>
      <c r="Z3667" s="125"/>
      <c r="AA3667" s="123"/>
      <c r="AB3667" s="123"/>
      <c r="AC3667" s="123"/>
      <c r="AD3667" s="123"/>
      <c r="AE3667" s="123"/>
      <c r="AF3667" s="123"/>
      <c r="AG3667" s="123"/>
      <c r="AH3667" s="123"/>
      <c r="AI3667" s="123"/>
      <c r="AJ3667" s="123"/>
      <c r="AK3667" s="123"/>
      <c r="AL3667" s="123"/>
      <c r="AM3667" s="123"/>
      <c r="AN3667" s="123"/>
      <c r="AO3667" s="123"/>
      <c r="AP3667" s="167"/>
    </row>
    <row r="3668" spans="16:42">
      <c r="P3668" s="123"/>
      <c r="Q3668" s="124"/>
      <c r="R3668" s="123"/>
      <c r="S3668" s="123"/>
      <c r="T3668" s="123"/>
      <c r="U3668" s="123"/>
      <c r="V3668" s="123"/>
      <c r="W3668" s="123"/>
      <c r="X3668" s="123"/>
      <c r="Y3668" s="125"/>
      <c r="Z3668" s="125"/>
      <c r="AA3668" s="123"/>
      <c r="AB3668" s="123"/>
      <c r="AC3668" s="123"/>
      <c r="AD3668" s="123"/>
      <c r="AE3668" s="123"/>
      <c r="AF3668" s="123"/>
      <c r="AG3668" s="123"/>
      <c r="AH3668" s="123"/>
      <c r="AI3668" s="123"/>
      <c r="AJ3668" s="123"/>
      <c r="AK3668" s="123"/>
      <c r="AL3668" s="123"/>
      <c r="AM3668" s="123"/>
      <c r="AN3668" s="123"/>
      <c r="AO3668" s="123"/>
      <c r="AP3668" s="167"/>
    </row>
    <row r="3669" spans="16:42">
      <c r="P3669" s="123"/>
      <c r="Q3669" s="124"/>
      <c r="R3669" s="123"/>
      <c r="S3669" s="123"/>
      <c r="T3669" s="123"/>
      <c r="U3669" s="123"/>
      <c r="V3669" s="123"/>
      <c r="W3669" s="123"/>
      <c r="X3669" s="123"/>
      <c r="Y3669" s="125"/>
      <c r="Z3669" s="125"/>
      <c r="AA3669" s="123"/>
      <c r="AB3669" s="123"/>
      <c r="AC3669" s="123"/>
      <c r="AD3669" s="123"/>
      <c r="AE3669" s="123"/>
      <c r="AF3669" s="123"/>
      <c r="AG3669" s="123"/>
      <c r="AH3669" s="123"/>
      <c r="AI3669" s="123"/>
      <c r="AJ3669" s="123"/>
      <c r="AK3669" s="123"/>
      <c r="AL3669" s="123"/>
      <c r="AM3669" s="123"/>
      <c r="AN3669" s="123"/>
      <c r="AO3669" s="123"/>
      <c r="AP3669" s="167"/>
    </row>
    <row r="3670" spans="16:42">
      <c r="P3670" s="123"/>
      <c r="Q3670" s="124"/>
      <c r="R3670" s="123"/>
      <c r="S3670" s="123"/>
      <c r="T3670" s="123"/>
      <c r="U3670" s="123"/>
      <c r="V3670" s="123"/>
      <c r="W3670" s="123"/>
      <c r="X3670" s="123"/>
      <c r="Y3670" s="125"/>
      <c r="Z3670" s="125"/>
      <c r="AA3670" s="123"/>
      <c r="AB3670" s="123"/>
      <c r="AC3670" s="123"/>
      <c r="AD3670" s="123"/>
      <c r="AE3670" s="123"/>
      <c r="AF3670" s="123"/>
      <c r="AG3670" s="123"/>
      <c r="AH3670" s="123"/>
      <c r="AI3670" s="123"/>
      <c r="AJ3670" s="123"/>
      <c r="AK3670" s="123"/>
      <c r="AL3670" s="123"/>
      <c r="AM3670" s="123"/>
      <c r="AN3670" s="123"/>
      <c r="AO3670" s="123"/>
      <c r="AP3670" s="167"/>
    </row>
    <row r="3671" spans="16:42">
      <c r="P3671" s="123"/>
      <c r="Q3671" s="124"/>
      <c r="R3671" s="123"/>
      <c r="S3671" s="123"/>
      <c r="T3671" s="123"/>
      <c r="U3671" s="123"/>
      <c r="V3671" s="123"/>
      <c r="W3671" s="123"/>
      <c r="X3671" s="123"/>
      <c r="Y3671" s="125"/>
      <c r="Z3671" s="125"/>
      <c r="AA3671" s="123"/>
      <c r="AB3671" s="123"/>
      <c r="AC3671" s="123"/>
      <c r="AD3671" s="123"/>
      <c r="AE3671" s="123"/>
      <c r="AF3671" s="123"/>
      <c r="AG3671" s="123"/>
      <c r="AH3671" s="123"/>
      <c r="AI3671" s="123"/>
      <c r="AJ3671" s="123"/>
      <c r="AK3671" s="123"/>
      <c r="AL3671" s="123"/>
      <c r="AM3671" s="123"/>
      <c r="AN3671" s="123"/>
      <c r="AO3671" s="123"/>
      <c r="AP3671" s="167"/>
    </row>
    <row r="3672" spans="16:42">
      <c r="P3672" s="123"/>
      <c r="Q3672" s="124"/>
      <c r="R3672" s="123"/>
      <c r="S3672" s="123"/>
      <c r="T3672" s="123"/>
      <c r="U3672" s="123"/>
      <c r="V3672" s="123"/>
      <c r="W3672" s="123"/>
      <c r="X3672" s="123"/>
      <c r="Y3672" s="125"/>
      <c r="Z3672" s="125"/>
      <c r="AA3672" s="123"/>
      <c r="AB3672" s="123"/>
      <c r="AC3672" s="123"/>
      <c r="AD3672" s="123"/>
      <c r="AE3672" s="123"/>
      <c r="AF3672" s="123"/>
      <c r="AG3672" s="123"/>
      <c r="AH3672" s="123"/>
      <c r="AI3672" s="123"/>
      <c r="AJ3672" s="123"/>
      <c r="AK3672" s="123"/>
      <c r="AL3672" s="123"/>
      <c r="AM3672" s="123"/>
      <c r="AN3672" s="123"/>
      <c r="AO3672" s="123"/>
      <c r="AP3672" s="167"/>
    </row>
    <row r="3673" spans="16:42">
      <c r="P3673" s="123"/>
      <c r="Q3673" s="124"/>
      <c r="R3673" s="123"/>
      <c r="S3673" s="123"/>
      <c r="T3673" s="123"/>
      <c r="U3673" s="123"/>
      <c r="V3673" s="123"/>
      <c r="W3673" s="123"/>
      <c r="X3673" s="123"/>
      <c r="Y3673" s="125"/>
      <c r="Z3673" s="125"/>
      <c r="AA3673" s="123"/>
      <c r="AB3673" s="123"/>
      <c r="AC3673" s="123"/>
      <c r="AD3673" s="123"/>
      <c r="AE3673" s="123"/>
      <c r="AF3673" s="123"/>
      <c r="AG3673" s="123"/>
      <c r="AH3673" s="123"/>
      <c r="AI3673" s="123"/>
      <c r="AJ3673" s="123"/>
      <c r="AK3673" s="123"/>
      <c r="AL3673" s="123"/>
      <c r="AM3673" s="123"/>
      <c r="AN3673" s="123"/>
      <c r="AO3673" s="123"/>
      <c r="AP3673" s="167"/>
    </row>
    <row r="3674" spans="16:42">
      <c r="P3674" s="123"/>
      <c r="Q3674" s="124"/>
      <c r="R3674" s="123"/>
      <c r="S3674" s="123"/>
      <c r="T3674" s="123"/>
      <c r="U3674" s="123"/>
      <c r="V3674" s="123"/>
      <c r="W3674" s="123"/>
      <c r="X3674" s="123"/>
      <c r="Y3674" s="125"/>
      <c r="Z3674" s="125"/>
      <c r="AA3674" s="123"/>
      <c r="AB3674" s="123"/>
      <c r="AC3674" s="123"/>
      <c r="AD3674" s="123"/>
      <c r="AE3674" s="123"/>
      <c r="AF3674" s="123"/>
      <c r="AG3674" s="123"/>
      <c r="AH3674" s="123"/>
      <c r="AI3674" s="123"/>
      <c r="AJ3674" s="123"/>
      <c r="AK3674" s="123"/>
      <c r="AL3674" s="123"/>
      <c r="AM3674" s="123"/>
      <c r="AN3674" s="123"/>
      <c r="AO3674" s="123"/>
      <c r="AP3674" s="167"/>
    </row>
    <row r="3675" spans="16:42">
      <c r="P3675" s="123"/>
      <c r="Q3675" s="124"/>
      <c r="R3675" s="123"/>
      <c r="S3675" s="123"/>
      <c r="T3675" s="123"/>
      <c r="U3675" s="123"/>
      <c r="V3675" s="123"/>
      <c r="W3675" s="123"/>
      <c r="X3675" s="123"/>
      <c r="Y3675" s="125"/>
      <c r="Z3675" s="125"/>
      <c r="AA3675" s="123"/>
      <c r="AB3675" s="123"/>
      <c r="AC3675" s="123"/>
      <c r="AD3675" s="123"/>
      <c r="AE3675" s="123"/>
      <c r="AF3675" s="123"/>
      <c r="AG3675" s="123"/>
      <c r="AH3675" s="123"/>
      <c r="AI3675" s="123"/>
      <c r="AJ3675" s="123"/>
      <c r="AK3675" s="123"/>
      <c r="AL3675" s="123"/>
      <c r="AM3675" s="123"/>
      <c r="AN3675" s="123"/>
      <c r="AO3675" s="123"/>
      <c r="AP3675" s="167"/>
    </row>
    <row r="3676" spans="16:42">
      <c r="P3676" s="123"/>
      <c r="Q3676" s="124"/>
      <c r="R3676" s="123"/>
      <c r="S3676" s="123"/>
      <c r="T3676" s="123"/>
      <c r="U3676" s="123"/>
      <c r="V3676" s="123"/>
      <c r="W3676" s="123"/>
      <c r="X3676" s="123"/>
      <c r="Y3676" s="125"/>
      <c r="Z3676" s="125"/>
      <c r="AA3676" s="123"/>
      <c r="AB3676" s="123"/>
      <c r="AC3676" s="123"/>
      <c r="AD3676" s="123"/>
      <c r="AE3676" s="123"/>
      <c r="AF3676" s="123"/>
      <c r="AG3676" s="123"/>
      <c r="AH3676" s="123"/>
      <c r="AI3676" s="123"/>
      <c r="AJ3676" s="123"/>
      <c r="AK3676" s="123"/>
      <c r="AL3676" s="123"/>
      <c r="AM3676" s="123"/>
      <c r="AN3676" s="123"/>
      <c r="AO3676" s="123"/>
      <c r="AP3676" s="167"/>
    </row>
    <row r="3677" spans="16:42">
      <c r="P3677" s="123"/>
      <c r="Q3677" s="124"/>
      <c r="R3677" s="123"/>
      <c r="S3677" s="123"/>
      <c r="T3677" s="123"/>
      <c r="U3677" s="123"/>
      <c r="V3677" s="123"/>
      <c r="W3677" s="123"/>
      <c r="X3677" s="123"/>
      <c r="Y3677" s="125"/>
      <c r="Z3677" s="125"/>
      <c r="AA3677" s="123"/>
      <c r="AB3677" s="123"/>
      <c r="AC3677" s="123"/>
      <c r="AD3677" s="123"/>
      <c r="AE3677" s="123"/>
      <c r="AF3677" s="123"/>
      <c r="AG3677" s="123"/>
      <c r="AH3677" s="123"/>
      <c r="AI3677" s="123"/>
      <c r="AJ3677" s="123"/>
      <c r="AK3677" s="123"/>
      <c r="AL3677" s="123"/>
      <c r="AM3677" s="123"/>
      <c r="AN3677" s="123"/>
      <c r="AO3677" s="123"/>
      <c r="AP3677" s="167"/>
    </row>
    <row r="3678" spans="16:42">
      <c r="P3678" s="123"/>
      <c r="Q3678" s="124"/>
      <c r="R3678" s="123"/>
      <c r="S3678" s="123"/>
      <c r="T3678" s="123"/>
      <c r="U3678" s="123"/>
      <c r="V3678" s="123"/>
      <c r="W3678" s="123"/>
      <c r="X3678" s="123"/>
      <c r="Y3678" s="125"/>
      <c r="Z3678" s="125"/>
      <c r="AA3678" s="123"/>
      <c r="AB3678" s="123"/>
      <c r="AC3678" s="123"/>
      <c r="AD3678" s="123"/>
      <c r="AE3678" s="123"/>
      <c r="AF3678" s="123"/>
      <c r="AG3678" s="123"/>
      <c r="AH3678" s="123"/>
      <c r="AI3678" s="123"/>
      <c r="AJ3678" s="123"/>
      <c r="AK3678" s="123"/>
      <c r="AL3678" s="123"/>
      <c r="AM3678" s="123"/>
      <c r="AN3678" s="123"/>
      <c r="AO3678" s="123"/>
      <c r="AP3678" s="167"/>
    </row>
    <row r="3679" spans="16:42">
      <c r="P3679" s="123"/>
      <c r="Q3679" s="124"/>
      <c r="R3679" s="123"/>
      <c r="S3679" s="123"/>
      <c r="T3679" s="123"/>
      <c r="U3679" s="123"/>
      <c r="V3679" s="123"/>
      <c r="W3679" s="123"/>
      <c r="X3679" s="123"/>
      <c r="Y3679" s="125"/>
      <c r="Z3679" s="125"/>
      <c r="AA3679" s="123"/>
      <c r="AB3679" s="123"/>
      <c r="AC3679" s="123"/>
      <c r="AD3679" s="123"/>
      <c r="AE3679" s="123"/>
      <c r="AF3679" s="123"/>
      <c r="AG3679" s="123"/>
      <c r="AH3679" s="123"/>
      <c r="AI3679" s="123"/>
      <c r="AJ3679" s="123"/>
      <c r="AK3679" s="123"/>
      <c r="AL3679" s="123"/>
      <c r="AM3679" s="123"/>
      <c r="AN3679" s="123"/>
      <c r="AO3679" s="123"/>
      <c r="AP3679" s="167"/>
    </row>
    <row r="3680" spans="16:42">
      <c r="P3680" s="123"/>
      <c r="Q3680" s="124"/>
      <c r="R3680" s="123"/>
      <c r="S3680" s="123"/>
      <c r="T3680" s="123"/>
      <c r="U3680" s="123"/>
      <c r="V3680" s="123"/>
      <c r="W3680" s="123"/>
      <c r="X3680" s="123"/>
      <c r="Y3680" s="125"/>
      <c r="Z3680" s="125"/>
      <c r="AA3680" s="123"/>
      <c r="AB3680" s="123"/>
      <c r="AC3680" s="123"/>
      <c r="AD3680" s="123"/>
      <c r="AE3680" s="123"/>
      <c r="AF3680" s="123"/>
      <c r="AG3680" s="123"/>
      <c r="AH3680" s="123"/>
      <c r="AI3680" s="123"/>
      <c r="AJ3680" s="123"/>
      <c r="AK3680" s="123"/>
      <c r="AL3680" s="123"/>
      <c r="AM3680" s="123"/>
      <c r="AN3680" s="123"/>
      <c r="AO3680" s="123"/>
      <c r="AP3680" s="167"/>
    </row>
    <row r="3681" spans="16:42">
      <c r="P3681" s="123"/>
      <c r="Q3681" s="124"/>
      <c r="R3681" s="123"/>
      <c r="S3681" s="123"/>
      <c r="T3681" s="123"/>
      <c r="U3681" s="123"/>
      <c r="V3681" s="123"/>
      <c r="W3681" s="123"/>
      <c r="X3681" s="123"/>
      <c r="Y3681" s="125"/>
      <c r="Z3681" s="125"/>
      <c r="AA3681" s="123"/>
      <c r="AB3681" s="123"/>
      <c r="AC3681" s="123"/>
      <c r="AD3681" s="123"/>
      <c r="AE3681" s="123"/>
      <c r="AF3681" s="123"/>
      <c r="AG3681" s="123"/>
      <c r="AH3681" s="123"/>
      <c r="AI3681" s="123"/>
      <c r="AJ3681" s="123"/>
      <c r="AK3681" s="123"/>
      <c r="AL3681" s="123"/>
      <c r="AM3681" s="123"/>
      <c r="AN3681" s="123"/>
      <c r="AO3681" s="123"/>
      <c r="AP3681" s="167"/>
    </row>
    <row r="3682" spans="16:42">
      <c r="P3682" s="123"/>
      <c r="Q3682" s="124"/>
      <c r="R3682" s="123"/>
      <c r="S3682" s="123"/>
      <c r="T3682" s="123"/>
      <c r="U3682" s="123"/>
      <c r="V3682" s="123"/>
      <c r="W3682" s="123"/>
      <c r="X3682" s="123"/>
      <c r="Y3682" s="125"/>
      <c r="Z3682" s="125"/>
      <c r="AA3682" s="123"/>
      <c r="AB3682" s="123"/>
      <c r="AC3682" s="123"/>
      <c r="AD3682" s="123"/>
      <c r="AE3682" s="123"/>
      <c r="AF3682" s="123"/>
      <c r="AG3682" s="123"/>
      <c r="AH3682" s="123"/>
      <c r="AI3682" s="123"/>
      <c r="AJ3682" s="123"/>
      <c r="AK3682" s="123"/>
      <c r="AL3682" s="123"/>
      <c r="AM3682" s="123"/>
      <c r="AN3682" s="123"/>
      <c r="AO3682" s="123"/>
      <c r="AP3682" s="167"/>
    </row>
    <row r="3683" spans="16:42">
      <c r="P3683" s="123"/>
      <c r="Q3683" s="124"/>
      <c r="R3683" s="123"/>
      <c r="S3683" s="123"/>
      <c r="T3683" s="123"/>
      <c r="U3683" s="123"/>
      <c r="V3683" s="123"/>
      <c r="W3683" s="123"/>
      <c r="X3683" s="123"/>
      <c r="Y3683" s="125"/>
      <c r="Z3683" s="125"/>
      <c r="AA3683" s="123"/>
      <c r="AB3683" s="123"/>
      <c r="AC3683" s="123"/>
      <c r="AD3683" s="123"/>
      <c r="AE3683" s="123"/>
      <c r="AF3683" s="123"/>
      <c r="AG3683" s="123"/>
      <c r="AH3683" s="123"/>
      <c r="AI3683" s="123"/>
      <c r="AJ3683" s="123"/>
      <c r="AK3683" s="123"/>
      <c r="AL3683" s="123"/>
      <c r="AM3683" s="123"/>
      <c r="AN3683" s="123"/>
      <c r="AO3683" s="123"/>
      <c r="AP3683" s="167"/>
    </row>
    <row r="3684" spans="16:42">
      <c r="P3684" s="123"/>
      <c r="Q3684" s="124"/>
      <c r="R3684" s="123"/>
      <c r="S3684" s="123"/>
      <c r="T3684" s="123"/>
      <c r="U3684" s="123"/>
      <c r="V3684" s="123"/>
      <c r="W3684" s="123"/>
      <c r="X3684" s="123"/>
      <c r="Y3684" s="125"/>
      <c r="Z3684" s="125"/>
      <c r="AA3684" s="123"/>
      <c r="AB3684" s="123"/>
      <c r="AC3684" s="123"/>
      <c r="AD3684" s="123"/>
      <c r="AE3684" s="123"/>
      <c r="AF3684" s="123"/>
      <c r="AG3684" s="123"/>
      <c r="AH3684" s="123"/>
      <c r="AI3684" s="123"/>
      <c r="AJ3684" s="123"/>
      <c r="AK3684" s="123"/>
      <c r="AL3684" s="123"/>
      <c r="AM3684" s="123"/>
      <c r="AN3684" s="123"/>
      <c r="AO3684" s="123"/>
      <c r="AP3684" s="167"/>
    </row>
    <row r="3685" spans="16:42">
      <c r="P3685" s="123"/>
      <c r="Q3685" s="124"/>
      <c r="R3685" s="123"/>
      <c r="S3685" s="123"/>
      <c r="T3685" s="123"/>
      <c r="U3685" s="123"/>
      <c r="V3685" s="123"/>
      <c r="W3685" s="123"/>
      <c r="X3685" s="123"/>
      <c r="Y3685" s="125"/>
      <c r="Z3685" s="125"/>
      <c r="AA3685" s="123"/>
      <c r="AB3685" s="123"/>
      <c r="AC3685" s="123"/>
      <c r="AD3685" s="123"/>
      <c r="AE3685" s="123"/>
      <c r="AF3685" s="123"/>
      <c r="AG3685" s="123"/>
      <c r="AH3685" s="123"/>
      <c r="AI3685" s="123"/>
      <c r="AJ3685" s="123"/>
      <c r="AK3685" s="123"/>
      <c r="AL3685" s="123"/>
      <c r="AM3685" s="123"/>
      <c r="AN3685" s="123"/>
      <c r="AO3685" s="123"/>
      <c r="AP3685" s="167"/>
    </row>
    <row r="3686" spans="16:42">
      <c r="P3686" s="123"/>
      <c r="Q3686" s="124"/>
      <c r="R3686" s="123"/>
      <c r="S3686" s="123"/>
      <c r="T3686" s="123"/>
      <c r="U3686" s="123"/>
      <c r="V3686" s="123"/>
      <c r="W3686" s="123"/>
      <c r="X3686" s="123"/>
      <c r="Y3686" s="125"/>
      <c r="Z3686" s="125"/>
      <c r="AA3686" s="123"/>
      <c r="AB3686" s="123"/>
      <c r="AC3686" s="123"/>
      <c r="AD3686" s="123"/>
      <c r="AE3686" s="123"/>
      <c r="AF3686" s="123"/>
      <c r="AG3686" s="123"/>
      <c r="AH3686" s="123"/>
      <c r="AI3686" s="123"/>
      <c r="AJ3686" s="123"/>
      <c r="AK3686" s="123"/>
      <c r="AL3686" s="123"/>
      <c r="AM3686" s="123"/>
      <c r="AN3686" s="123"/>
      <c r="AO3686" s="123"/>
      <c r="AP3686" s="167"/>
    </row>
    <row r="3687" spans="16:42">
      <c r="P3687" s="123"/>
      <c r="Q3687" s="124"/>
      <c r="R3687" s="123"/>
      <c r="S3687" s="123"/>
      <c r="T3687" s="123"/>
      <c r="U3687" s="123"/>
      <c r="V3687" s="123"/>
      <c r="W3687" s="123"/>
      <c r="X3687" s="123"/>
      <c r="Y3687" s="125"/>
      <c r="Z3687" s="125"/>
      <c r="AA3687" s="123"/>
      <c r="AB3687" s="123"/>
      <c r="AC3687" s="123"/>
      <c r="AD3687" s="123"/>
      <c r="AE3687" s="123"/>
      <c r="AF3687" s="123"/>
      <c r="AG3687" s="123"/>
      <c r="AH3687" s="123"/>
      <c r="AI3687" s="123"/>
      <c r="AJ3687" s="123"/>
      <c r="AK3687" s="123"/>
      <c r="AL3687" s="123"/>
      <c r="AM3687" s="123"/>
      <c r="AN3687" s="123"/>
      <c r="AO3687" s="123"/>
      <c r="AP3687" s="167"/>
    </row>
    <row r="3688" spans="16:42">
      <c r="P3688" s="123"/>
      <c r="Q3688" s="124"/>
      <c r="R3688" s="123"/>
      <c r="S3688" s="123"/>
      <c r="T3688" s="123"/>
      <c r="U3688" s="123"/>
      <c r="V3688" s="123"/>
      <c r="W3688" s="123"/>
      <c r="X3688" s="123"/>
      <c r="Y3688" s="125"/>
      <c r="Z3688" s="125"/>
      <c r="AA3688" s="123"/>
      <c r="AB3688" s="123"/>
      <c r="AC3688" s="123"/>
      <c r="AD3688" s="123"/>
      <c r="AE3688" s="123"/>
      <c r="AF3688" s="123"/>
      <c r="AG3688" s="123"/>
      <c r="AH3688" s="123"/>
      <c r="AI3688" s="123"/>
      <c r="AJ3688" s="123"/>
      <c r="AK3688" s="123"/>
      <c r="AL3688" s="123"/>
      <c r="AM3688" s="123"/>
      <c r="AN3688" s="123"/>
      <c r="AO3688" s="123"/>
      <c r="AP3688" s="167"/>
    </row>
    <row r="3689" spans="16:42">
      <c r="P3689" s="123"/>
      <c r="Q3689" s="124"/>
      <c r="R3689" s="123"/>
      <c r="S3689" s="123"/>
      <c r="T3689" s="123"/>
      <c r="U3689" s="123"/>
      <c r="V3689" s="123"/>
      <c r="W3689" s="123"/>
      <c r="X3689" s="123"/>
      <c r="Y3689" s="125"/>
      <c r="Z3689" s="125"/>
      <c r="AA3689" s="123"/>
      <c r="AB3689" s="123"/>
      <c r="AC3689" s="123"/>
      <c r="AD3689" s="123"/>
      <c r="AE3689" s="123"/>
      <c r="AF3689" s="123"/>
      <c r="AG3689" s="123"/>
      <c r="AH3689" s="123"/>
      <c r="AI3689" s="123"/>
      <c r="AJ3689" s="123"/>
      <c r="AK3689" s="123"/>
      <c r="AL3689" s="123"/>
      <c r="AM3689" s="123"/>
      <c r="AN3689" s="123"/>
      <c r="AO3689" s="123"/>
      <c r="AP3689" s="167"/>
    </row>
    <row r="3690" spans="16:42">
      <c r="P3690" s="123"/>
      <c r="Q3690" s="124"/>
      <c r="R3690" s="123"/>
      <c r="S3690" s="123"/>
      <c r="T3690" s="123"/>
      <c r="U3690" s="123"/>
      <c r="V3690" s="123"/>
      <c r="W3690" s="123"/>
      <c r="X3690" s="123"/>
      <c r="Y3690" s="125"/>
      <c r="Z3690" s="125"/>
      <c r="AA3690" s="123"/>
      <c r="AB3690" s="123"/>
      <c r="AC3690" s="123"/>
      <c r="AD3690" s="123"/>
      <c r="AE3690" s="123"/>
      <c r="AF3690" s="123"/>
      <c r="AG3690" s="123"/>
      <c r="AH3690" s="123"/>
      <c r="AI3690" s="123"/>
      <c r="AJ3690" s="123"/>
      <c r="AK3690" s="123"/>
      <c r="AL3690" s="123"/>
      <c r="AM3690" s="123"/>
      <c r="AN3690" s="123"/>
      <c r="AO3690" s="123"/>
      <c r="AP3690" s="167"/>
    </row>
    <row r="3691" spans="16:42">
      <c r="P3691" s="123"/>
      <c r="Q3691" s="124"/>
      <c r="R3691" s="123"/>
      <c r="S3691" s="123"/>
      <c r="T3691" s="123"/>
      <c r="U3691" s="123"/>
      <c r="V3691" s="123"/>
      <c r="W3691" s="123"/>
      <c r="X3691" s="123"/>
      <c r="Y3691" s="125"/>
      <c r="Z3691" s="125"/>
      <c r="AA3691" s="123"/>
      <c r="AB3691" s="123"/>
      <c r="AC3691" s="123"/>
      <c r="AD3691" s="123"/>
      <c r="AE3691" s="123"/>
      <c r="AF3691" s="123"/>
      <c r="AG3691" s="123"/>
      <c r="AH3691" s="123"/>
      <c r="AI3691" s="123"/>
      <c r="AJ3691" s="123"/>
      <c r="AK3691" s="123"/>
      <c r="AL3691" s="123"/>
      <c r="AM3691" s="123"/>
      <c r="AN3691" s="123"/>
      <c r="AO3691" s="123"/>
      <c r="AP3691" s="167"/>
    </row>
    <row r="3692" spans="16:42">
      <c r="P3692" s="123"/>
      <c r="Q3692" s="124"/>
      <c r="R3692" s="123"/>
      <c r="S3692" s="123"/>
      <c r="T3692" s="123"/>
      <c r="U3692" s="123"/>
      <c r="V3692" s="123"/>
      <c r="W3692" s="123"/>
      <c r="X3692" s="123"/>
      <c r="Y3692" s="125"/>
      <c r="Z3692" s="125"/>
      <c r="AA3692" s="123"/>
      <c r="AB3692" s="123"/>
      <c r="AC3692" s="123"/>
      <c r="AD3692" s="123"/>
      <c r="AE3692" s="123"/>
      <c r="AF3692" s="123"/>
      <c r="AG3692" s="123"/>
      <c r="AH3692" s="123"/>
      <c r="AI3692" s="123"/>
      <c r="AJ3692" s="123"/>
      <c r="AK3692" s="123"/>
      <c r="AL3692" s="123"/>
      <c r="AM3692" s="123"/>
      <c r="AN3692" s="123"/>
      <c r="AO3692" s="123"/>
      <c r="AP3692" s="167"/>
    </row>
    <row r="3693" spans="16:42">
      <c r="P3693" s="123"/>
      <c r="Q3693" s="124"/>
      <c r="R3693" s="123"/>
      <c r="S3693" s="123"/>
      <c r="T3693" s="123"/>
      <c r="U3693" s="123"/>
      <c r="V3693" s="123"/>
      <c r="W3693" s="123"/>
      <c r="X3693" s="123"/>
      <c r="Y3693" s="125"/>
      <c r="Z3693" s="125"/>
      <c r="AA3693" s="123"/>
      <c r="AB3693" s="123"/>
      <c r="AC3693" s="123"/>
      <c r="AD3693" s="123"/>
      <c r="AE3693" s="123"/>
      <c r="AF3693" s="123"/>
      <c r="AG3693" s="123"/>
      <c r="AH3693" s="123"/>
      <c r="AI3693" s="123"/>
      <c r="AJ3693" s="123"/>
      <c r="AK3693" s="123"/>
      <c r="AL3693" s="123"/>
      <c r="AM3693" s="123"/>
      <c r="AN3693" s="123"/>
      <c r="AO3693" s="123"/>
      <c r="AP3693" s="167"/>
    </row>
    <row r="3694" spans="16:42">
      <c r="P3694" s="123"/>
      <c r="Q3694" s="124"/>
      <c r="R3694" s="123"/>
      <c r="S3694" s="123"/>
      <c r="T3694" s="123"/>
      <c r="U3694" s="123"/>
      <c r="V3694" s="123"/>
      <c r="W3694" s="123"/>
      <c r="X3694" s="123"/>
      <c r="Y3694" s="125"/>
      <c r="Z3694" s="125"/>
      <c r="AA3694" s="123"/>
      <c r="AB3694" s="123"/>
      <c r="AC3694" s="123"/>
      <c r="AD3694" s="123"/>
      <c r="AE3694" s="123"/>
      <c r="AF3694" s="123"/>
      <c r="AG3694" s="123"/>
      <c r="AH3694" s="123"/>
      <c r="AI3694" s="123"/>
      <c r="AJ3694" s="123"/>
      <c r="AK3694" s="123"/>
      <c r="AL3694" s="123"/>
      <c r="AM3694" s="123"/>
      <c r="AN3694" s="123"/>
      <c r="AO3694" s="123"/>
      <c r="AP3694" s="167"/>
    </row>
    <row r="3695" spans="16:42">
      <c r="P3695" s="123"/>
      <c r="Q3695" s="124"/>
      <c r="R3695" s="123"/>
      <c r="S3695" s="123"/>
      <c r="T3695" s="123"/>
      <c r="U3695" s="123"/>
      <c r="V3695" s="123"/>
      <c r="W3695" s="123"/>
      <c r="X3695" s="123"/>
      <c r="Y3695" s="125"/>
      <c r="Z3695" s="125"/>
      <c r="AA3695" s="123"/>
      <c r="AB3695" s="123"/>
      <c r="AC3695" s="123"/>
      <c r="AD3695" s="123"/>
      <c r="AE3695" s="123"/>
      <c r="AF3695" s="123"/>
      <c r="AG3695" s="123"/>
      <c r="AH3695" s="123"/>
      <c r="AI3695" s="123"/>
      <c r="AJ3695" s="123"/>
      <c r="AK3695" s="123"/>
      <c r="AL3695" s="123"/>
      <c r="AM3695" s="123"/>
      <c r="AN3695" s="123"/>
      <c r="AO3695" s="123"/>
      <c r="AP3695" s="167"/>
    </row>
    <row r="3696" spans="16:42">
      <c r="P3696" s="123"/>
      <c r="Q3696" s="124"/>
      <c r="R3696" s="123"/>
      <c r="S3696" s="123"/>
      <c r="T3696" s="123"/>
      <c r="U3696" s="123"/>
      <c r="V3696" s="123"/>
      <c r="W3696" s="123"/>
      <c r="X3696" s="123"/>
      <c r="Y3696" s="125"/>
      <c r="Z3696" s="125"/>
      <c r="AA3696" s="123"/>
      <c r="AB3696" s="123"/>
      <c r="AC3696" s="123"/>
      <c r="AD3696" s="123"/>
      <c r="AE3696" s="123"/>
      <c r="AF3696" s="123"/>
      <c r="AG3696" s="123"/>
      <c r="AH3696" s="123"/>
      <c r="AI3696" s="123"/>
      <c r="AJ3696" s="123"/>
      <c r="AK3696" s="123"/>
      <c r="AL3696" s="123"/>
      <c r="AM3696" s="123"/>
      <c r="AN3696" s="123"/>
      <c r="AO3696" s="123"/>
      <c r="AP3696" s="167"/>
    </row>
    <row r="3697" spans="16:42">
      <c r="P3697" s="123"/>
      <c r="Q3697" s="124"/>
      <c r="R3697" s="123"/>
      <c r="S3697" s="123"/>
      <c r="T3697" s="123"/>
      <c r="U3697" s="123"/>
      <c r="V3697" s="123"/>
      <c r="W3697" s="123"/>
      <c r="X3697" s="123"/>
      <c r="Y3697" s="125"/>
      <c r="Z3697" s="125"/>
      <c r="AA3697" s="123"/>
      <c r="AB3697" s="123"/>
      <c r="AC3697" s="123"/>
      <c r="AD3697" s="123"/>
      <c r="AE3697" s="123"/>
      <c r="AF3697" s="123"/>
      <c r="AG3697" s="123"/>
      <c r="AH3697" s="123"/>
      <c r="AI3697" s="123"/>
      <c r="AJ3697" s="123"/>
      <c r="AK3697" s="123"/>
      <c r="AL3697" s="123"/>
      <c r="AM3697" s="123"/>
      <c r="AN3697" s="123"/>
      <c r="AO3697" s="123"/>
      <c r="AP3697" s="167"/>
    </row>
    <row r="3698" spans="16:42">
      <c r="P3698" s="123"/>
      <c r="Q3698" s="124"/>
      <c r="R3698" s="123"/>
      <c r="S3698" s="123"/>
      <c r="T3698" s="123"/>
      <c r="U3698" s="123"/>
      <c r="V3698" s="123"/>
      <c r="W3698" s="123"/>
      <c r="X3698" s="123"/>
      <c r="Y3698" s="125"/>
      <c r="Z3698" s="125"/>
      <c r="AA3698" s="123"/>
      <c r="AB3698" s="123"/>
      <c r="AC3698" s="123"/>
      <c r="AD3698" s="123"/>
      <c r="AE3698" s="123"/>
      <c r="AF3698" s="123"/>
      <c r="AG3698" s="123"/>
      <c r="AH3698" s="123"/>
      <c r="AI3698" s="123"/>
      <c r="AJ3698" s="123"/>
      <c r="AK3698" s="123"/>
      <c r="AL3698" s="123"/>
      <c r="AM3698" s="123"/>
      <c r="AN3698" s="123"/>
      <c r="AO3698" s="123"/>
      <c r="AP3698" s="167"/>
    </row>
    <row r="3699" spans="16:42">
      <c r="P3699" s="123"/>
      <c r="Q3699" s="124"/>
      <c r="R3699" s="123"/>
      <c r="S3699" s="123"/>
      <c r="T3699" s="123"/>
      <c r="U3699" s="123"/>
      <c r="V3699" s="123"/>
      <c r="W3699" s="123"/>
      <c r="X3699" s="123"/>
      <c r="Y3699" s="125"/>
      <c r="Z3699" s="125"/>
      <c r="AA3699" s="123"/>
      <c r="AB3699" s="123"/>
      <c r="AC3699" s="123"/>
      <c r="AD3699" s="123"/>
      <c r="AE3699" s="123"/>
      <c r="AF3699" s="123"/>
      <c r="AG3699" s="123"/>
      <c r="AH3699" s="123"/>
      <c r="AI3699" s="123"/>
      <c r="AJ3699" s="123"/>
      <c r="AK3699" s="123"/>
      <c r="AL3699" s="123"/>
      <c r="AM3699" s="123"/>
      <c r="AN3699" s="123"/>
      <c r="AO3699" s="123"/>
      <c r="AP3699" s="167"/>
    </row>
    <row r="3700" spans="16:42">
      <c r="P3700" s="123"/>
      <c r="Q3700" s="124"/>
      <c r="R3700" s="123"/>
      <c r="S3700" s="123"/>
      <c r="T3700" s="123"/>
      <c r="U3700" s="123"/>
      <c r="V3700" s="123"/>
      <c r="W3700" s="123"/>
      <c r="X3700" s="123"/>
      <c r="Y3700" s="125"/>
      <c r="Z3700" s="125"/>
      <c r="AA3700" s="123"/>
      <c r="AB3700" s="123"/>
      <c r="AC3700" s="123"/>
      <c r="AD3700" s="123"/>
      <c r="AE3700" s="123"/>
      <c r="AF3700" s="123"/>
      <c r="AG3700" s="123"/>
      <c r="AH3700" s="123"/>
      <c r="AI3700" s="123"/>
      <c r="AJ3700" s="123"/>
      <c r="AK3700" s="123"/>
      <c r="AL3700" s="123"/>
      <c r="AM3700" s="123"/>
      <c r="AN3700" s="123"/>
      <c r="AO3700" s="123"/>
      <c r="AP3700" s="167"/>
    </row>
    <row r="3701" spans="16:42">
      <c r="P3701" s="123"/>
      <c r="Q3701" s="124"/>
      <c r="R3701" s="123"/>
      <c r="S3701" s="123"/>
      <c r="T3701" s="123"/>
      <c r="U3701" s="123"/>
      <c r="V3701" s="123"/>
      <c r="W3701" s="123"/>
      <c r="X3701" s="123"/>
      <c r="Y3701" s="125"/>
      <c r="Z3701" s="125"/>
      <c r="AA3701" s="123"/>
      <c r="AB3701" s="123"/>
      <c r="AC3701" s="123"/>
      <c r="AD3701" s="123"/>
      <c r="AE3701" s="123"/>
      <c r="AF3701" s="123"/>
      <c r="AG3701" s="123"/>
      <c r="AH3701" s="123"/>
      <c r="AI3701" s="123"/>
      <c r="AJ3701" s="123"/>
      <c r="AK3701" s="123"/>
      <c r="AL3701" s="123"/>
      <c r="AM3701" s="123"/>
      <c r="AN3701" s="123"/>
      <c r="AO3701" s="123"/>
      <c r="AP3701" s="167"/>
    </row>
    <row r="3702" spans="16:42">
      <c r="P3702" s="123"/>
      <c r="Q3702" s="124"/>
      <c r="R3702" s="123"/>
      <c r="S3702" s="123"/>
      <c r="T3702" s="123"/>
      <c r="U3702" s="123"/>
      <c r="V3702" s="123"/>
      <c r="W3702" s="123"/>
      <c r="X3702" s="123"/>
      <c r="Y3702" s="125"/>
      <c r="Z3702" s="125"/>
      <c r="AA3702" s="123"/>
      <c r="AB3702" s="123"/>
      <c r="AC3702" s="123"/>
      <c r="AD3702" s="123"/>
      <c r="AE3702" s="123"/>
      <c r="AF3702" s="123"/>
      <c r="AG3702" s="123"/>
      <c r="AH3702" s="123"/>
      <c r="AI3702" s="123"/>
      <c r="AJ3702" s="123"/>
      <c r="AK3702" s="123"/>
      <c r="AL3702" s="123"/>
      <c r="AM3702" s="123"/>
      <c r="AN3702" s="123"/>
      <c r="AO3702" s="123"/>
      <c r="AP3702" s="167"/>
    </row>
    <row r="3703" spans="16:42">
      <c r="P3703" s="123"/>
      <c r="Q3703" s="124"/>
      <c r="R3703" s="123"/>
      <c r="S3703" s="123"/>
      <c r="T3703" s="123"/>
      <c r="U3703" s="123"/>
      <c r="V3703" s="123"/>
      <c r="W3703" s="123"/>
      <c r="X3703" s="123"/>
      <c r="Y3703" s="125"/>
      <c r="Z3703" s="125"/>
      <c r="AA3703" s="123"/>
      <c r="AB3703" s="123"/>
      <c r="AC3703" s="123"/>
      <c r="AD3703" s="123"/>
      <c r="AE3703" s="123"/>
      <c r="AF3703" s="123"/>
      <c r="AG3703" s="123"/>
      <c r="AH3703" s="123"/>
      <c r="AI3703" s="123"/>
      <c r="AJ3703" s="123"/>
      <c r="AK3703" s="123"/>
      <c r="AL3703" s="123"/>
      <c r="AM3703" s="123"/>
      <c r="AN3703" s="123"/>
      <c r="AO3703" s="123"/>
      <c r="AP3703" s="167"/>
    </row>
    <row r="3704" spans="16:42">
      <c r="P3704" s="123"/>
      <c r="Q3704" s="124"/>
      <c r="R3704" s="123"/>
      <c r="S3704" s="123"/>
      <c r="T3704" s="123"/>
      <c r="U3704" s="123"/>
      <c r="V3704" s="123"/>
      <c r="W3704" s="123"/>
      <c r="X3704" s="123"/>
      <c r="Y3704" s="125"/>
      <c r="Z3704" s="125"/>
      <c r="AA3704" s="123"/>
      <c r="AB3704" s="123"/>
      <c r="AC3704" s="123"/>
      <c r="AD3704" s="123"/>
      <c r="AE3704" s="123"/>
      <c r="AF3704" s="123"/>
      <c r="AG3704" s="123"/>
      <c r="AH3704" s="123"/>
      <c r="AI3704" s="123"/>
      <c r="AJ3704" s="123"/>
      <c r="AK3704" s="123"/>
      <c r="AL3704" s="123"/>
      <c r="AM3704" s="123"/>
      <c r="AN3704" s="123"/>
      <c r="AO3704" s="123"/>
      <c r="AP3704" s="167"/>
    </row>
    <row r="3705" spans="16:42">
      <c r="P3705" s="123"/>
      <c r="Q3705" s="124"/>
      <c r="R3705" s="123"/>
      <c r="S3705" s="123"/>
      <c r="T3705" s="123"/>
      <c r="U3705" s="123"/>
      <c r="V3705" s="123"/>
      <c r="W3705" s="123"/>
      <c r="X3705" s="123"/>
      <c r="Y3705" s="125"/>
      <c r="Z3705" s="125"/>
      <c r="AA3705" s="123"/>
      <c r="AB3705" s="123"/>
      <c r="AC3705" s="123"/>
      <c r="AD3705" s="123"/>
      <c r="AE3705" s="123"/>
      <c r="AF3705" s="123"/>
      <c r="AG3705" s="123"/>
      <c r="AH3705" s="123"/>
      <c r="AI3705" s="123"/>
      <c r="AJ3705" s="123"/>
      <c r="AK3705" s="123"/>
      <c r="AL3705" s="123"/>
      <c r="AM3705" s="123"/>
      <c r="AN3705" s="123"/>
      <c r="AO3705" s="123"/>
      <c r="AP3705" s="167"/>
    </row>
    <row r="3706" spans="16:42">
      <c r="P3706" s="123"/>
      <c r="Q3706" s="124"/>
      <c r="R3706" s="123"/>
      <c r="S3706" s="123"/>
      <c r="T3706" s="123"/>
      <c r="U3706" s="123"/>
      <c r="V3706" s="123"/>
      <c r="W3706" s="123"/>
      <c r="X3706" s="123"/>
      <c r="Y3706" s="125"/>
      <c r="Z3706" s="125"/>
      <c r="AA3706" s="123"/>
      <c r="AB3706" s="123"/>
      <c r="AC3706" s="123"/>
      <c r="AD3706" s="123"/>
      <c r="AE3706" s="123"/>
      <c r="AF3706" s="123"/>
      <c r="AG3706" s="123"/>
      <c r="AH3706" s="123"/>
      <c r="AI3706" s="123"/>
      <c r="AJ3706" s="123"/>
      <c r="AK3706" s="123"/>
      <c r="AL3706" s="123"/>
      <c r="AM3706" s="123"/>
      <c r="AN3706" s="123"/>
      <c r="AO3706" s="123"/>
      <c r="AP3706" s="167"/>
    </row>
    <row r="3707" spans="16:42">
      <c r="P3707" s="123"/>
      <c r="Q3707" s="124"/>
      <c r="R3707" s="123"/>
      <c r="S3707" s="123"/>
      <c r="T3707" s="123"/>
      <c r="U3707" s="123"/>
      <c r="V3707" s="123"/>
      <c r="W3707" s="123"/>
      <c r="X3707" s="123"/>
      <c r="Y3707" s="125"/>
      <c r="Z3707" s="125"/>
      <c r="AA3707" s="123"/>
      <c r="AB3707" s="123"/>
      <c r="AC3707" s="123"/>
      <c r="AD3707" s="123"/>
      <c r="AE3707" s="123"/>
      <c r="AF3707" s="123"/>
      <c r="AG3707" s="123"/>
      <c r="AH3707" s="123"/>
      <c r="AI3707" s="123"/>
      <c r="AJ3707" s="123"/>
      <c r="AK3707" s="123"/>
      <c r="AL3707" s="123"/>
      <c r="AM3707" s="123"/>
      <c r="AN3707" s="123"/>
      <c r="AO3707" s="123"/>
      <c r="AP3707" s="167"/>
    </row>
    <row r="3708" spans="16:42">
      <c r="P3708" s="123"/>
      <c r="Q3708" s="124"/>
      <c r="R3708" s="123"/>
      <c r="S3708" s="123"/>
      <c r="T3708" s="123"/>
      <c r="U3708" s="123"/>
      <c r="V3708" s="123"/>
      <c r="W3708" s="123"/>
      <c r="X3708" s="123"/>
      <c r="Y3708" s="125"/>
      <c r="Z3708" s="125"/>
      <c r="AA3708" s="123"/>
      <c r="AB3708" s="123"/>
      <c r="AC3708" s="123"/>
      <c r="AD3708" s="123"/>
      <c r="AE3708" s="123"/>
      <c r="AF3708" s="123"/>
      <c r="AG3708" s="123"/>
      <c r="AH3708" s="123"/>
      <c r="AI3708" s="123"/>
      <c r="AJ3708" s="123"/>
      <c r="AK3708" s="123"/>
      <c r="AL3708" s="123"/>
      <c r="AM3708" s="123"/>
      <c r="AN3708" s="123"/>
      <c r="AO3708" s="123"/>
      <c r="AP3708" s="167"/>
    </row>
    <row r="3709" spans="16:42">
      <c r="P3709" s="123"/>
      <c r="Q3709" s="124"/>
      <c r="R3709" s="123"/>
      <c r="S3709" s="123"/>
      <c r="T3709" s="123"/>
      <c r="U3709" s="123"/>
      <c r="V3709" s="123"/>
      <c r="W3709" s="123"/>
      <c r="X3709" s="123"/>
      <c r="Y3709" s="125"/>
      <c r="Z3709" s="125"/>
      <c r="AA3709" s="123"/>
      <c r="AB3709" s="123"/>
      <c r="AC3709" s="123"/>
      <c r="AD3709" s="123"/>
      <c r="AE3709" s="123"/>
      <c r="AF3709" s="123"/>
      <c r="AG3709" s="123"/>
      <c r="AH3709" s="123"/>
      <c r="AI3709" s="123"/>
      <c r="AJ3709" s="123"/>
      <c r="AK3709" s="123"/>
      <c r="AL3709" s="123"/>
      <c r="AM3709" s="123"/>
      <c r="AN3709" s="123"/>
      <c r="AO3709" s="123"/>
      <c r="AP3709" s="167"/>
    </row>
    <row r="3710" spans="16:42">
      <c r="P3710" s="123"/>
      <c r="Q3710" s="124"/>
      <c r="R3710" s="123"/>
      <c r="S3710" s="123"/>
      <c r="T3710" s="123"/>
      <c r="U3710" s="123"/>
      <c r="V3710" s="123"/>
      <c r="W3710" s="123"/>
      <c r="X3710" s="123"/>
      <c r="Y3710" s="125"/>
      <c r="Z3710" s="125"/>
      <c r="AA3710" s="123"/>
      <c r="AB3710" s="123"/>
      <c r="AC3710" s="123"/>
      <c r="AD3710" s="123"/>
      <c r="AE3710" s="123"/>
      <c r="AF3710" s="123"/>
      <c r="AG3710" s="123"/>
      <c r="AH3710" s="123"/>
      <c r="AI3710" s="123"/>
      <c r="AJ3710" s="123"/>
      <c r="AK3710" s="123"/>
      <c r="AL3710" s="123"/>
      <c r="AM3710" s="123"/>
      <c r="AN3710" s="123"/>
      <c r="AO3710" s="123"/>
      <c r="AP3710" s="167"/>
    </row>
    <row r="3711" spans="16:42">
      <c r="P3711" s="123"/>
      <c r="Q3711" s="124"/>
      <c r="R3711" s="123"/>
      <c r="S3711" s="123"/>
      <c r="T3711" s="123"/>
      <c r="U3711" s="123"/>
      <c r="V3711" s="123"/>
      <c r="W3711" s="123"/>
      <c r="X3711" s="123"/>
      <c r="Y3711" s="125"/>
      <c r="Z3711" s="125"/>
      <c r="AA3711" s="123"/>
      <c r="AB3711" s="123"/>
      <c r="AC3711" s="123"/>
      <c r="AD3711" s="123"/>
      <c r="AE3711" s="123"/>
      <c r="AF3711" s="123"/>
      <c r="AG3711" s="123"/>
      <c r="AH3711" s="123"/>
      <c r="AI3711" s="123"/>
      <c r="AJ3711" s="123"/>
      <c r="AK3711" s="123"/>
      <c r="AL3711" s="123"/>
      <c r="AM3711" s="123"/>
      <c r="AN3711" s="123"/>
      <c r="AO3711" s="123"/>
      <c r="AP3711" s="167"/>
    </row>
    <row r="3712" spans="16:42">
      <c r="P3712" s="123"/>
      <c r="Q3712" s="124"/>
      <c r="R3712" s="123"/>
      <c r="S3712" s="123"/>
      <c r="T3712" s="123"/>
      <c r="U3712" s="123"/>
      <c r="V3712" s="123"/>
      <c r="W3712" s="123"/>
      <c r="X3712" s="123"/>
      <c r="Y3712" s="125"/>
      <c r="Z3712" s="125"/>
      <c r="AA3712" s="123"/>
      <c r="AB3712" s="123"/>
      <c r="AC3712" s="123"/>
      <c r="AD3712" s="123"/>
      <c r="AE3712" s="123"/>
      <c r="AF3712" s="123"/>
      <c r="AG3712" s="123"/>
      <c r="AH3712" s="123"/>
      <c r="AI3712" s="123"/>
      <c r="AJ3712" s="123"/>
      <c r="AK3712" s="123"/>
      <c r="AL3712" s="123"/>
      <c r="AM3712" s="123"/>
      <c r="AN3712" s="123"/>
      <c r="AO3712" s="123"/>
      <c r="AP3712" s="167"/>
    </row>
    <row r="3713" spans="16:42">
      <c r="P3713" s="123"/>
      <c r="Q3713" s="124"/>
      <c r="R3713" s="123"/>
      <c r="S3713" s="123"/>
      <c r="T3713" s="123"/>
      <c r="U3713" s="123"/>
      <c r="V3713" s="123"/>
      <c r="W3713" s="123"/>
      <c r="X3713" s="123"/>
      <c r="Y3713" s="125"/>
      <c r="Z3713" s="125"/>
      <c r="AA3713" s="123"/>
      <c r="AB3713" s="123"/>
      <c r="AC3713" s="123"/>
      <c r="AD3713" s="123"/>
      <c r="AE3713" s="123"/>
      <c r="AF3713" s="123"/>
      <c r="AG3713" s="123"/>
      <c r="AH3713" s="123"/>
      <c r="AI3713" s="123"/>
      <c r="AJ3713" s="123"/>
      <c r="AK3713" s="123"/>
      <c r="AL3713" s="123"/>
      <c r="AM3713" s="123"/>
      <c r="AN3713" s="123"/>
      <c r="AO3713" s="123"/>
      <c r="AP3713" s="167"/>
    </row>
    <row r="3714" spans="16:42">
      <c r="P3714" s="123"/>
      <c r="Q3714" s="124"/>
      <c r="R3714" s="123"/>
      <c r="S3714" s="123"/>
      <c r="T3714" s="123"/>
      <c r="U3714" s="123"/>
      <c r="V3714" s="123"/>
      <c r="W3714" s="123"/>
      <c r="X3714" s="123"/>
      <c r="Y3714" s="125"/>
      <c r="Z3714" s="125"/>
      <c r="AA3714" s="123"/>
      <c r="AB3714" s="123"/>
      <c r="AC3714" s="123"/>
      <c r="AD3714" s="123"/>
      <c r="AE3714" s="123"/>
      <c r="AF3714" s="123"/>
      <c r="AG3714" s="123"/>
      <c r="AH3714" s="123"/>
      <c r="AI3714" s="123"/>
      <c r="AJ3714" s="123"/>
      <c r="AK3714" s="123"/>
      <c r="AL3714" s="123"/>
      <c r="AM3714" s="123"/>
      <c r="AN3714" s="123"/>
      <c r="AO3714" s="123"/>
      <c r="AP3714" s="167"/>
    </row>
    <row r="3715" spans="16:42">
      <c r="P3715" s="123"/>
      <c r="Q3715" s="124"/>
      <c r="R3715" s="123"/>
      <c r="S3715" s="123"/>
      <c r="T3715" s="123"/>
      <c r="U3715" s="123"/>
      <c r="V3715" s="123"/>
      <c r="W3715" s="123"/>
      <c r="X3715" s="123"/>
      <c r="Y3715" s="125"/>
      <c r="Z3715" s="125"/>
      <c r="AA3715" s="123"/>
      <c r="AB3715" s="123"/>
      <c r="AC3715" s="123"/>
      <c r="AD3715" s="123"/>
      <c r="AE3715" s="123"/>
      <c r="AF3715" s="123"/>
      <c r="AG3715" s="123"/>
      <c r="AH3715" s="123"/>
      <c r="AI3715" s="123"/>
      <c r="AJ3715" s="123"/>
      <c r="AK3715" s="123"/>
      <c r="AL3715" s="123"/>
      <c r="AM3715" s="123"/>
      <c r="AN3715" s="123"/>
      <c r="AO3715" s="123"/>
      <c r="AP3715" s="167"/>
    </row>
    <row r="3716" spans="16:42">
      <c r="P3716" s="123"/>
      <c r="Q3716" s="124"/>
      <c r="R3716" s="123"/>
      <c r="S3716" s="123"/>
      <c r="T3716" s="123"/>
      <c r="U3716" s="123"/>
      <c r="V3716" s="123"/>
      <c r="W3716" s="123"/>
      <c r="X3716" s="123"/>
      <c r="Y3716" s="125"/>
      <c r="Z3716" s="125"/>
      <c r="AA3716" s="123"/>
      <c r="AB3716" s="123"/>
      <c r="AC3716" s="123"/>
      <c r="AD3716" s="123"/>
      <c r="AE3716" s="123"/>
      <c r="AF3716" s="123"/>
      <c r="AG3716" s="123"/>
      <c r="AH3716" s="123"/>
      <c r="AI3716" s="123"/>
      <c r="AJ3716" s="123"/>
      <c r="AK3716" s="123"/>
      <c r="AL3716" s="123"/>
      <c r="AM3716" s="123"/>
      <c r="AN3716" s="123"/>
      <c r="AO3716" s="123"/>
      <c r="AP3716" s="167"/>
    </row>
    <row r="3717" spans="16:42">
      <c r="P3717" s="123"/>
      <c r="Q3717" s="124"/>
      <c r="R3717" s="123"/>
      <c r="S3717" s="123"/>
      <c r="T3717" s="123"/>
      <c r="U3717" s="123"/>
      <c r="V3717" s="123"/>
      <c r="W3717" s="123"/>
      <c r="X3717" s="123"/>
      <c r="Y3717" s="125"/>
      <c r="Z3717" s="125"/>
      <c r="AA3717" s="123"/>
      <c r="AB3717" s="123"/>
      <c r="AC3717" s="123"/>
      <c r="AD3717" s="123"/>
      <c r="AE3717" s="123"/>
      <c r="AF3717" s="123"/>
      <c r="AG3717" s="123"/>
      <c r="AH3717" s="123"/>
      <c r="AI3717" s="123"/>
      <c r="AJ3717" s="123"/>
      <c r="AK3717" s="123"/>
      <c r="AL3717" s="123"/>
      <c r="AM3717" s="123"/>
      <c r="AN3717" s="123"/>
      <c r="AO3717" s="123"/>
      <c r="AP3717" s="167"/>
    </row>
    <row r="3718" spans="16:42">
      <c r="P3718" s="123"/>
      <c r="Q3718" s="124"/>
      <c r="R3718" s="123"/>
      <c r="S3718" s="123"/>
      <c r="T3718" s="123"/>
      <c r="U3718" s="123"/>
      <c r="V3718" s="123"/>
      <c r="W3718" s="123"/>
      <c r="X3718" s="123"/>
      <c r="Y3718" s="125"/>
      <c r="Z3718" s="125"/>
      <c r="AA3718" s="123"/>
      <c r="AB3718" s="123"/>
      <c r="AC3718" s="123"/>
      <c r="AD3718" s="123"/>
      <c r="AE3718" s="123"/>
      <c r="AF3718" s="123"/>
      <c r="AG3718" s="123"/>
      <c r="AH3718" s="123"/>
      <c r="AI3718" s="123"/>
      <c r="AJ3718" s="123"/>
      <c r="AK3718" s="123"/>
      <c r="AL3718" s="123"/>
      <c r="AM3718" s="123"/>
      <c r="AN3718" s="123"/>
      <c r="AO3718" s="123"/>
      <c r="AP3718" s="167"/>
    </row>
    <row r="3719" spans="16:42">
      <c r="P3719" s="123"/>
      <c r="Q3719" s="124"/>
      <c r="R3719" s="123"/>
      <c r="S3719" s="123"/>
      <c r="T3719" s="123"/>
      <c r="U3719" s="123"/>
      <c r="V3719" s="123"/>
      <c r="W3719" s="123"/>
      <c r="X3719" s="123"/>
      <c r="Y3719" s="125"/>
      <c r="Z3719" s="125"/>
      <c r="AA3719" s="123"/>
      <c r="AB3719" s="123"/>
      <c r="AC3719" s="123"/>
      <c r="AD3719" s="123"/>
      <c r="AE3719" s="123"/>
      <c r="AF3719" s="123"/>
      <c r="AG3719" s="123"/>
      <c r="AH3719" s="123"/>
      <c r="AI3719" s="123"/>
      <c r="AJ3719" s="123"/>
      <c r="AK3719" s="123"/>
      <c r="AL3719" s="123"/>
      <c r="AM3719" s="123"/>
      <c r="AN3719" s="123"/>
      <c r="AO3719" s="123"/>
      <c r="AP3719" s="167"/>
    </row>
    <row r="3720" spans="16:42">
      <c r="P3720" s="123"/>
      <c r="Q3720" s="124"/>
      <c r="R3720" s="123"/>
      <c r="S3720" s="123"/>
      <c r="T3720" s="123"/>
      <c r="U3720" s="123"/>
      <c r="V3720" s="123"/>
      <c r="W3720" s="123"/>
      <c r="X3720" s="123"/>
      <c r="Y3720" s="125"/>
      <c r="Z3720" s="125"/>
      <c r="AA3720" s="123"/>
      <c r="AB3720" s="123"/>
      <c r="AC3720" s="123"/>
      <c r="AD3720" s="123"/>
      <c r="AE3720" s="123"/>
      <c r="AF3720" s="123"/>
      <c r="AG3720" s="123"/>
      <c r="AH3720" s="123"/>
      <c r="AI3720" s="123"/>
      <c r="AJ3720" s="123"/>
      <c r="AK3720" s="123"/>
      <c r="AL3720" s="123"/>
      <c r="AM3720" s="123"/>
      <c r="AN3720" s="123"/>
      <c r="AO3720" s="123"/>
      <c r="AP3720" s="167"/>
    </row>
    <row r="3721" spans="16:42">
      <c r="P3721" s="123"/>
      <c r="Q3721" s="124"/>
      <c r="R3721" s="123"/>
      <c r="S3721" s="123"/>
      <c r="T3721" s="123"/>
      <c r="U3721" s="123"/>
      <c r="V3721" s="123"/>
      <c r="W3721" s="123"/>
      <c r="X3721" s="123"/>
      <c r="Y3721" s="125"/>
      <c r="Z3721" s="125"/>
      <c r="AA3721" s="123"/>
      <c r="AB3721" s="123"/>
      <c r="AC3721" s="123"/>
      <c r="AD3721" s="123"/>
      <c r="AE3721" s="123"/>
      <c r="AF3721" s="123"/>
      <c r="AG3721" s="123"/>
      <c r="AH3721" s="123"/>
      <c r="AI3721" s="123"/>
      <c r="AJ3721" s="123"/>
      <c r="AK3721" s="123"/>
      <c r="AL3721" s="123"/>
      <c r="AM3721" s="123"/>
      <c r="AN3721" s="123"/>
      <c r="AO3721" s="123"/>
      <c r="AP3721" s="167"/>
    </row>
    <row r="3722" spans="16:42">
      <c r="P3722" s="123"/>
      <c r="Q3722" s="124"/>
      <c r="R3722" s="123"/>
      <c r="S3722" s="123"/>
      <c r="T3722" s="123"/>
      <c r="U3722" s="123"/>
      <c r="V3722" s="123"/>
      <c r="W3722" s="123"/>
      <c r="X3722" s="123"/>
      <c r="Y3722" s="125"/>
      <c r="Z3722" s="125"/>
      <c r="AA3722" s="123"/>
      <c r="AB3722" s="123"/>
      <c r="AC3722" s="123"/>
      <c r="AD3722" s="123"/>
      <c r="AE3722" s="123"/>
      <c r="AF3722" s="123"/>
      <c r="AG3722" s="123"/>
      <c r="AH3722" s="123"/>
      <c r="AI3722" s="123"/>
      <c r="AJ3722" s="123"/>
      <c r="AK3722" s="123"/>
      <c r="AL3722" s="123"/>
      <c r="AM3722" s="123"/>
      <c r="AN3722" s="123"/>
      <c r="AO3722" s="123"/>
      <c r="AP3722" s="167"/>
    </row>
    <row r="3723" spans="16:42">
      <c r="P3723" s="123"/>
      <c r="Q3723" s="124"/>
      <c r="R3723" s="123"/>
      <c r="S3723" s="123"/>
      <c r="T3723" s="123"/>
      <c r="U3723" s="123"/>
      <c r="V3723" s="123"/>
      <c r="W3723" s="123"/>
      <c r="X3723" s="123"/>
      <c r="Y3723" s="125"/>
      <c r="Z3723" s="125"/>
      <c r="AA3723" s="123"/>
      <c r="AB3723" s="123"/>
      <c r="AC3723" s="123"/>
      <c r="AD3723" s="123"/>
      <c r="AE3723" s="123"/>
      <c r="AF3723" s="123"/>
      <c r="AG3723" s="123"/>
      <c r="AH3723" s="123"/>
      <c r="AI3723" s="123"/>
      <c r="AJ3723" s="123"/>
      <c r="AK3723" s="123"/>
      <c r="AL3723" s="123"/>
      <c r="AM3723" s="123"/>
      <c r="AN3723" s="123"/>
      <c r="AO3723" s="123"/>
      <c r="AP3723" s="167"/>
    </row>
    <row r="3724" spans="16:42">
      <c r="P3724" s="123"/>
      <c r="Q3724" s="124"/>
      <c r="R3724" s="123"/>
      <c r="S3724" s="123"/>
      <c r="T3724" s="123"/>
      <c r="U3724" s="123"/>
      <c r="V3724" s="123"/>
      <c r="W3724" s="123"/>
      <c r="X3724" s="123"/>
      <c r="Y3724" s="125"/>
      <c r="Z3724" s="125"/>
      <c r="AA3724" s="123"/>
      <c r="AB3724" s="123"/>
      <c r="AC3724" s="123"/>
      <c r="AD3724" s="123"/>
      <c r="AE3724" s="123"/>
      <c r="AF3724" s="123"/>
      <c r="AG3724" s="123"/>
      <c r="AH3724" s="123"/>
      <c r="AI3724" s="123"/>
      <c r="AJ3724" s="123"/>
      <c r="AK3724" s="123"/>
      <c r="AL3724" s="123"/>
      <c r="AM3724" s="123"/>
      <c r="AN3724" s="123"/>
      <c r="AO3724" s="123"/>
      <c r="AP3724" s="167"/>
    </row>
    <row r="3725" spans="16:42">
      <c r="P3725" s="123"/>
      <c r="Q3725" s="124"/>
      <c r="R3725" s="123"/>
      <c r="S3725" s="123"/>
      <c r="T3725" s="123"/>
      <c r="U3725" s="123"/>
      <c r="V3725" s="123"/>
      <c r="W3725" s="123"/>
      <c r="X3725" s="123"/>
      <c r="Y3725" s="125"/>
      <c r="Z3725" s="125"/>
      <c r="AA3725" s="123"/>
      <c r="AB3725" s="123"/>
      <c r="AC3725" s="123"/>
      <c r="AD3725" s="123"/>
      <c r="AE3725" s="123"/>
      <c r="AF3725" s="123"/>
      <c r="AG3725" s="123"/>
      <c r="AH3725" s="123"/>
      <c r="AI3725" s="123"/>
      <c r="AJ3725" s="123"/>
      <c r="AK3725" s="123"/>
      <c r="AL3725" s="123"/>
      <c r="AM3725" s="123"/>
      <c r="AN3725" s="123"/>
      <c r="AO3725" s="123"/>
      <c r="AP3725" s="167"/>
    </row>
    <row r="3726" spans="16:42">
      <c r="P3726" s="123"/>
      <c r="Q3726" s="124"/>
      <c r="R3726" s="123"/>
      <c r="S3726" s="123"/>
      <c r="T3726" s="123"/>
      <c r="U3726" s="123"/>
      <c r="V3726" s="123"/>
      <c r="W3726" s="123"/>
      <c r="X3726" s="123"/>
      <c r="Y3726" s="125"/>
      <c r="Z3726" s="125"/>
      <c r="AA3726" s="123"/>
      <c r="AB3726" s="123"/>
      <c r="AC3726" s="123"/>
      <c r="AD3726" s="123"/>
      <c r="AE3726" s="123"/>
      <c r="AF3726" s="123"/>
      <c r="AG3726" s="123"/>
      <c r="AH3726" s="123"/>
      <c r="AI3726" s="123"/>
      <c r="AJ3726" s="123"/>
      <c r="AK3726" s="123"/>
      <c r="AL3726" s="123"/>
      <c r="AM3726" s="123"/>
      <c r="AN3726" s="123"/>
      <c r="AO3726" s="123"/>
      <c r="AP3726" s="167"/>
    </row>
    <row r="3727" spans="16:42">
      <c r="P3727" s="123"/>
      <c r="Q3727" s="124"/>
      <c r="R3727" s="123"/>
      <c r="S3727" s="123"/>
      <c r="T3727" s="123"/>
      <c r="U3727" s="123"/>
      <c r="V3727" s="123"/>
      <c r="W3727" s="123"/>
      <c r="X3727" s="123"/>
      <c r="Y3727" s="125"/>
      <c r="Z3727" s="125"/>
      <c r="AA3727" s="123"/>
      <c r="AB3727" s="123"/>
      <c r="AC3727" s="123"/>
      <c r="AD3727" s="123"/>
      <c r="AE3727" s="123"/>
      <c r="AF3727" s="123"/>
      <c r="AG3727" s="123"/>
      <c r="AH3727" s="123"/>
      <c r="AI3727" s="123"/>
      <c r="AJ3727" s="123"/>
      <c r="AK3727" s="123"/>
      <c r="AL3727" s="123"/>
      <c r="AM3727" s="123"/>
      <c r="AN3727" s="123"/>
      <c r="AO3727" s="123"/>
      <c r="AP3727" s="167"/>
    </row>
    <row r="3728" spans="16:42">
      <c r="P3728" s="123"/>
      <c r="Q3728" s="124"/>
      <c r="R3728" s="123"/>
      <c r="S3728" s="123"/>
      <c r="T3728" s="123"/>
      <c r="U3728" s="123"/>
      <c r="V3728" s="123"/>
      <c r="W3728" s="123"/>
      <c r="X3728" s="123"/>
      <c r="Y3728" s="125"/>
      <c r="Z3728" s="125"/>
      <c r="AA3728" s="123"/>
      <c r="AB3728" s="123"/>
      <c r="AC3728" s="123"/>
      <c r="AD3728" s="123"/>
      <c r="AE3728" s="123"/>
      <c r="AF3728" s="123"/>
      <c r="AG3728" s="123"/>
      <c r="AH3728" s="123"/>
      <c r="AI3728" s="123"/>
      <c r="AJ3728" s="123"/>
      <c r="AK3728" s="123"/>
      <c r="AL3728" s="123"/>
      <c r="AM3728" s="123"/>
      <c r="AN3728" s="123"/>
      <c r="AO3728" s="123"/>
      <c r="AP3728" s="167"/>
    </row>
    <row r="3729" spans="16:42">
      <c r="P3729" s="123"/>
      <c r="Q3729" s="124"/>
      <c r="R3729" s="123"/>
      <c r="S3729" s="123"/>
      <c r="T3729" s="123"/>
      <c r="U3729" s="123"/>
      <c r="V3729" s="123"/>
      <c r="W3729" s="123"/>
      <c r="X3729" s="123"/>
      <c r="Y3729" s="125"/>
      <c r="Z3729" s="125"/>
      <c r="AA3729" s="123"/>
      <c r="AB3729" s="123"/>
      <c r="AC3729" s="123"/>
      <c r="AD3729" s="123"/>
      <c r="AE3729" s="123"/>
      <c r="AF3729" s="123"/>
      <c r="AG3729" s="123"/>
      <c r="AH3729" s="123"/>
      <c r="AI3729" s="123"/>
      <c r="AJ3729" s="123"/>
      <c r="AK3729" s="123"/>
      <c r="AL3729" s="123"/>
      <c r="AM3729" s="123"/>
      <c r="AN3729" s="123"/>
      <c r="AO3729" s="123"/>
      <c r="AP3729" s="167"/>
    </row>
    <row r="3730" spans="16:42">
      <c r="P3730" s="123"/>
      <c r="Q3730" s="124"/>
      <c r="R3730" s="123"/>
      <c r="S3730" s="123"/>
      <c r="T3730" s="123"/>
      <c r="U3730" s="123"/>
      <c r="V3730" s="123"/>
      <c r="W3730" s="123"/>
      <c r="X3730" s="123"/>
      <c r="Y3730" s="125"/>
      <c r="Z3730" s="125"/>
      <c r="AA3730" s="123"/>
      <c r="AB3730" s="123"/>
      <c r="AC3730" s="123"/>
      <c r="AD3730" s="123"/>
      <c r="AE3730" s="123"/>
      <c r="AF3730" s="123"/>
      <c r="AG3730" s="123"/>
      <c r="AH3730" s="123"/>
      <c r="AI3730" s="123"/>
      <c r="AJ3730" s="123"/>
      <c r="AK3730" s="123"/>
      <c r="AL3730" s="123"/>
      <c r="AM3730" s="123"/>
      <c r="AN3730" s="123"/>
      <c r="AO3730" s="123"/>
      <c r="AP3730" s="167"/>
    </row>
    <row r="3731" spans="16:42">
      <c r="P3731" s="123"/>
      <c r="Q3731" s="124"/>
      <c r="R3731" s="123"/>
      <c r="S3731" s="123"/>
      <c r="T3731" s="123"/>
      <c r="U3731" s="123"/>
      <c r="V3731" s="123"/>
      <c r="W3731" s="123"/>
      <c r="X3731" s="123"/>
      <c r="Y3731" s="125"/>
      <c r="Z3731" s="125"/>
      <c r="AA3731" s="123"/>
      <c r="AB3731" s="123"/>
      <c r="AC3731" s="123"/>
      <c r="AD3731" s="123"/>
      <c r="AE3731" s="123"/>
      <c r="AF3731" s="123"/>
      <c r="AG3731" s="123"/>
      <c r="AH3731" s="123"/>
      <c r="AI3731" s="123"/>
      <c r="AJ3731" s="123"/>
      <c r="AK3731" s="123"/>
      <c r="AL3731" s="123"/>
      <c r="AM3731" s="123"/>
      <c r="AN3731" s="123"/>
      <c r="AO3731" s="123"/>
      <c r="AP3731" s="167"/>
    </row>
    <row r="3732" spans="16:42">
      <c r="P3732" s="123"/>
      <c r="Q3732" s="124"/>
      <c r="R3732" s="123"/>
      <c r="S3732" s="123"/>
      <c r="T3732" s="123"/>
      <c r="U3732" s="123"/>
      <c r="V3732" s="123"/>
      <c r="W3732" s="123"/>
      <c r="X3732" s="123"/>
      <c r="Y3732" s="125"/>
      <c r="Z3732" s="125"/>
      <c r="AA3732" s="123"/>
      <c r="AB3732" s="123"/>
      <c r="AC3732" s="123"/>
      <c r="AD3732" s="123"/>
      <c r="AE3732" s="123"/>
      <c r="AF3732" s="123"/>
      <c r="AG3732" s="123"/>
      <c r="AH3732" s="123"/>
      <c r="AI3732" s="123"/>
      <c r="AJ3732" s="123"/>
      <c r="AK3732" s="123"/>
      <c r="AL3732" s="123"/>
      <c r="AM3732" s="123"/>
      <c r="AN3732" s="123"/>
      <c r="AO3732" s="123"/>
      <c r="AP3732" s="167"/>
    </row>
    <row r="3733" spans="16:42">
      <c r="P3733" s="123"/>
      <c r="Q3733" s="124"/>
      <c r="R3733" s="123"/>
      <c r="S3733" s="123"/>
      <c r="T3733" s="123"/>
      <c r="U3733" s="123"/>
      <c r="V3733" s="123"/>
      <c r="W3733" s="123"/>
      <c r="X3733" s="123"/>
      <c r="Y3733" s="125"/>
      <c r="Z3733" s="125"/>
      <c r="AA3733" s="123"/>
      <c r="AB3733" s="123"/>
      <c r="AC3733" s="123"/>
      <c r="AD3733" s="123"/>
      <c r="AE3733" s="123"/>
      <c r="AF3733" s="123"/>
      <c r="AG3733" s="123"/>
      <c r="AH3733" s="123"/>
      <c r="AI3733" s="123"/>
      <c r="AJ3733" s="123"/>
      <c r="AK3733" s="123"/>
      <c r="AL3733" s="123"/>
      <c r="AM3733" s="123"/>
      <c r="AN3733" s="123"/>
      <c r="AO3733" s="123"/>
      <c r="AP3733" s="167"/>
    </row>
    <row r="3734" spans="16:42">
      <c r="P3734" s="123"/>
      <c r="Q3734" s="124"/>
      <c r="R3734" s="123"/>
      <c r="S3734" s="123"/>
      <c r="T3734" s="123"/>
      <c r="U3734" s="123"/>
      <c r="V3734" s="123"/>
      <c r="W3734" s="123"/>
      <c r="X3734" s="123"/>
      <c r="Y3734" s="125"/>
      <c r="Z3734" s="125"/>
      <c r="AA3734" s="123"/>
      <c r="AB3734" s="123"/>
      <c r="AC3734" s="123"/>
      <c r="AD3734" s="123"/>
      <c r="AE3734" s="123"/>
      <c r="AF3734" s="123"/>
      <c r="AG3734" s="123"/>
      <c r="AH3734" s="123"/>
      <c r="AI3734" s="123"/>
      <c r="AJ3734" s="123"/>
      <c r="AK3734" s="123"/>
      <c r="AL3734" s="123"/>
      <c r="AM3734" s="123"/>
      <c r="AN3734" s="123"/>
      <c r="AO3734" s="123"/>
      <c r="AP3734" s="167"/>
    </row>
    <row r="3735" spans="16:42">
      <c r="P3735" s="123"/>
      <c r="Q3735" s="124"/>
      <c r="R3735" s="123"/>
      <c r="S3735" s="123"/>
      <c r="T3735" s="123"/>
      <c r="U3735" s="123"/>
      <c r="V3735" s="123"/>
      <c r="W3735" s="123"/>
      <c r="X3735" s="123"/>
      <c r="Y3735" s="125"/>
      <c r="Z3735" s="125"/>
      <c r="AA3735" s="123"/>
      <c r="AB3735" s="123"/>
      <c r="AC3735" s="123"/>
      <c r="AD3735" s="123"/>
      <c r="AE3735" s="123"/>
      <c r="AF3735" s="123"/>
      <c r="AG3735" s="123"/>
      <c r="AH3735" s="123"/>
      <c r="AI3735" s="123"/>
      <c r="AJ3735" s="123"/>
      <c r="AK3735" s="123"/>
      <c r="AL3735" s="123"/>
      <c r="AM3735" s="123"/>
      <c r="AN3735" s="123"/>
      <c r="AO3735" s="123"/>
      <c r="AP3735" s="167"/>
    </row>
    <row r="3736" spans="16:42">
      <c r="P3736" s="123"/>
      <c r="Q3736" s="124"/>
      <c r="R3736" s="123"/>
      <c r="S3736" s="123"/>
      <c r="T3736" s="123"/>
      <c r="U3736" s="123"/>
      <c r="V3736" s="123"/>
      <c r="W3736" s="123"/>
      <c r="X3736" s="123"/>
      <c r="Y3736" s="125"/>
      <c r="Z3736" s="125"/>
      <c r="AA3736" s="123"/>
      <c r="AB3736" s="123"/>
      <c r="AC3736" s="123"/>
      <c r="AD3736" s="123"/>
      <c r="AE3736" s="123"/>
      <c r="AF3736" s="123"/>
      <c r="AG3736" s="123"/>
      <c r="AH3736" s="123"/>
      <c r="AI3736" s="123"/>
      <c r="AJ3736" s="123"/>
      <c r="AK3736" s="123"/>
      <c r="AL3736" s="123"/>
      <c r="AM3736" s="123"/>
      <c r="AN3736" s="123"/>
      <c r="AO3736" s="123"/>
      <c r="AP3736" s="167"/>
    </row>
    <row r="3737" spans="16:42">
      <c r="P3737" s="123"/>
      <c r="Q3737" s="124"/>
      <c r="R3737" s="123"/>
      <c r="S3737" s="123"/>
      <c r="T3737" s="123"/>
      <c r="U3737" s="123"/>
      <c r="V3737" s="123"/>
      <c r="W3737" s="123"/>
      <c r="X3737" s="123"/>
      <c r="Y3737" s="125"/>
      <c r="Z3737" s="125"/>
      <c r="AA3737" s="123"/>
      <c r="AB3737" s="123"/>
      <c r="AC3737" s="123"/>
      <c r="AD3737" s="123"/>
      <c r="AE3737" s="123"/>
      <c r="AF3737" s="123"/>
      <c r="AG3737" s="123"/>
      <c r="AH3737" s="123"/>
      <c r="AI3737" s="123"/>
      <c r="AJ3737" s="123"/>
      <c r="AK3737" s="123"/>
      <c r="AL3737" s="123"/>
      <c r="AM3737" s="123"/>
      <c r="AN3737" s="123"/>
      <c r="AO3737" s="123"/>
      <c r="AP3737" s="167"/>
    </row>
    <row r="3738" spans="16:42">
      <c r="P3738" s="123"/>
      <c r="Q3738" s="124"/>
      <c r="R3738" s="123"/>
      <c r="S3738" s="123"/>
      <c r="T3738" s="123"/>
      <c r="U3738" s="123"/>
      <c r="V3738" s="123"/>
      <c r="W3738" s="123"/>
      <c r="X3738" s="123"/>
      <c r="Y3738" s="125"/>
      <c r="Z3738" s="125"/>
      <c r="AA3738" s="123"/>
      <c r="AB3738" s="123"/>
      <c r="AC3738" s="123"/>
      <c r="AD3738" s="123"/>
      <c r="AE3738" s="123"/>
      <c r="AF3738" s="123"/>
      <c r="AG3738" s="123"/>
      <c r="AH3738" s="123"/>
      <c r="AI3738" s="123"/>
      <c r="AJ3738" s="123"/>
      <c r="AK3738" s="123"/>
      <c r="AL3738" s="123"/>
      <c r="AM3738" s="123"/>
      <c r="AN3738" s="123"/>
      <c r="AO3738" s="123"/>
      <c r="AP3738" s="167"/>
    </row>
    <row r="3739" spans="16:42">
      <c r="P3739" s="123"/>
      <c r="Q3739" s="124"/>
      <c r="R3739" s="123"/>
      <c r="S3739" s="123"/>
      <c r="T3739" s="123"/>
      <c r="U3739" s="123"/>
      <c r="V3739" s="123"/>
      <c r="W3739" s="123"/>
      <c r="X3739" s="123"/>
      <c r="Y3739" s="125"/>
      <c r="Z3739" s="125"/>
      <c r="AA3739" s="123"/>
      <c r="AB3739" s="123"/>
      <c r="AC3739" s="123"/>
      <c r="AD3739" s="123"/>
      <c r="AE3739" s="123"/>
      <c r="AF3739" s="123"/>
      <c r="AG3739" s="123"/>
      <c r="AH3739" s="123"/>
      <c r="AI3739" s="123"/>
      <c r="AJ3739" s="123"/>
      <c r="AK3739" s="123"/>
      <c r="AL3739" s="123"/>
      <c r="AM3739" s="123"/>
      <c r="AN3739" s="123"/>
      <c r="AO3739" s="123"/>
      <c r="AP3739" s="167"/>
    </row>
    <row r="3740" spans="16:42">
      <c r="P3740" s="123"/>
      <c r="Q3740" s="124"/>
      <c r="R3740" s="123"/>
      <c r="S3740" s="123"/>
      <c r="T3740" s="123"/>
      <c r="U3740" s="123"/>
      <c r="V3740" s="123"/>
      <c r="W3740" s="123"/>
      <c r="X3740" s="123"/>
      <c r="Y3740" s="125"/>
      <c r="Z3740" s="125"/>
      <c r="AA3740" s="123"/>
      <c r="AB3740" s="123"/>
      <c r="AC3740" s="123"/>
      <c r="AD3740" s="123"/>
      <c r="AE3740" s="123"/>
      <c r="AF3740" s="123"/>
      <c r="AG3740" s="123"/>
      <c r="AH3740" s="123"/>
      <c r="AI3740" s="123"/>
      <c r="AJ3740" s="123"/>
      <c r="AK3740" s="123"/>
      <c r="AL3740" s="123"/>
      <c r="AM3740" s="123"/>
      <c r="AN3740" s="123"/>
      <c r="AO3740" s="123"/>
      <c r="AP3740" s="167"/>
    </row>
    <row r="3741" spans="16:42">
      <c r="P3741" s="123"/>
      <c r="Q3741" s="124"/>
      <c r="R3741" s="123"/>
      <c r="S3741" s="123"/>
      <c r="T3741" s="123"/>
      <c r="U3741" s="123"/>
      <c r="V3741" s="123"/>
      <c r="W3741" s="123"/>
      <c r="X3741" s="123"/>
      <c r="Y3741" s="125"/>
      <c r="Z3741" s="125"/>
      <c r="AA3741" s="123"/>
      <c r="AB3741" s="123"/>
      <c r="AC3741" s="123"/>
      <c r="AD3741" s="123"/>
      <c r="AE3741" s="123"/>
      <c r="AF3741" s="123"/>
      <c r="AG3741" s="123"/>
      <c r="AH3741" s="123"/>
      <c r="AI3741" s="123"/>
      <c r="AJ3741" s="123"/>
      <c r="AK3741" s="123"/>
      <c r="AL3741" s="123"/>
      <c r="AM3741" s="123"/>
      <c r="AN3741" s="123"/>
      <c r="AO3741" s="123"/>
      <c r="AP3741" s="167"/>
    </row>
    <row r="3742" spans="16:42">
      <c r="P3742" s="123"/>
      <c r="Q3742" s="124"/>
      <c r="R3742" s="123"/>
      <c r="S3742" s="123"/>
      <c r="T3742" s="123"/>
      <c r="U3742" s="123"/>
      <c r="V3742" s="123"/>
      <c r="W3742" s="123"/>
      <c r="X3742" s="123"/>
      <c r="Y3742" s="125"/>
      <c r="Z3742" s="125"/>
      <c r="AA3742" s="123"/>
      <c r="AB3742" s="123"/>
      <c r="AC3742" s="123"/>
      <c r="AD3742" s="123"/>
      <c r="AE3742" s="123"/>
      <c r="AF3742" s="123"/>
      <c r="AG3742" s="123"/>
      <c r="AH3742" s="123"/>
      <c r="AI3742" s="123"/>
      <c r="AJ3742" s="123"/>
      <c r="AK3742" s="123"/>
      <c r="AL3742" s="123"/>
      <c r="AM3742" s="123"/>
      <c r="AN3742" s="123"/>
      <c r="AO3742" s="123"/>
      <c r="AP3742" s="167"/>
    </row>
    <row r="3743" spans="16:42">
      <c r="P3743" s="123"/>
      <c r="Q3743" s="124"/>
      <c r="R3743" s="123"/>
      <c r="S3743" s="123"/>
      <c r="T3743" s="123"/>
      <c r="U3743" s="123"/>
      <c r="V3743" s="123"/>
      <c r="W3743" s="123"/>
      <c r="X3743" s="123"/>
      <c r="Y3743" s="125"/>
      <c r="Z3743" s="125"/>
      <c r="AA3743" s="123"/>
      <c r="AB3743" s="123"/>
      <c r="AC3743" s="123"/>
      <c r="AD3743" s="123"/>
      <c r="AE3743" s="123"/>
      <c r="AF3743" s="123"/>
      <c r="AG3743" s="123"/>
      <c r="AH3743" s="123"/>
      <c r="AI3743" s="123"/>
      <c r="AJ3743" s="123"/>
      <c r="AK3743" s="123"/>
      <c r="AL3743" s="123"/>
      <c r="AM3743" s="123"/>
      <c r="AN3743" s="123"/>
      <c r="AO3743" s="123"/>
      <c r="AP3743" s="167"/>
    </row>
    <row r="3744" spans="16:42">
      <c r="P3744" s="123"/>
      <c r="Q3744" s="124"/>
      <c r="R3744" s="123"/>
      <c r="S3744" s="123"/>
      <c r="T3744" s="123"/>
      <c r="U3744" s="123"/>
      <c r="V3744" s="123"/>
      <c r="W3744" s="123"/>
      <c r="X3744" s="123"/>
      <c r="Y3744" s="125"/>
      <c r="Z3744" s="125"/>
      <c r="AA3744" s="123"/>
      <c r="AB3744" s="123"/>
      <c r="AC3744" s="123"/>
      <c r="AD3744" s="123"/>
      <c r="AE3744" s="123"/>
      <c r="AF3744" s="123"/>
      <c r="AG3744" s="123"/>
      <c r="AH3744" s="123"/>
      <c r="AI3744" s="123"/>
      <c r="AJ3744" s="123"/>
      <c r="AK3744" s="123"/>
      <c r="AL3744" s="123"/>
      <c r="AM3744" s="123"/>
      <c r="AN3744" s="123"/>
      <c r="AO3744" s="123"/>
      <c r="AP3744" s="167"/>
    </row>
    <row r="3745" spans="16:42">
      <c r="P3745" s="123"/>
      <c r="Q3745" s="124"/>
      <c r="R3745" s="123"/>
      <c r="S3745" s="123"/>
      <c r="T3745" s="123"/>
      <c r="U3745" s="123"/>
      <c r="V3745" s="123"/>
      <c r="W3745" s="123"/>
      <c r="X3745" s="123"/>
      <c r="Y3745" s="125"/>
      <c r="Z3745" s="125"/>
      <c r="AA3745" s="123"/>
      <c r="AB3745" s="123"/>
      <c r="AC3745" s="123"/>
      <c r="AD3745" s="123"/>
      <c r="AE3745" s="123"/>
      <c r="AF3745" s="123"/>
      <c r="AG3745" s="123"/>
      <c r="AH3745" s="123"/>
      <c r="AI3745" s="123"/>
      <c r="AJ3745" s="123"/>
      <c r="AK3745" s="123"/>
      <c r="AL3745" s="123"/>
      <c r="AM3745" s="123"/>
      <c r="AN3745" s="123"/>
      <c r="AO3745" s="123"/>
      <c r="AP3745" s="167"/>
    </row>
    <row r="3746" spans="16:42">
      <c r="P3746" s="123"/>
      <c r="Q3746" s="124"/>
      <c r="R3746" s="123"/>
      <c r="S3746" s="123"/>
      <c r="T3746" s="123"/>
      <c r="U3746" s="123"/>
      <c r="V3746" s="123"/>
      <c r="W3746" s="123"/>
      <c r="X3746" s="123"/>
      <c r="Y3746" s="125"/>
      <c r="Z3746" s="125"/>
      <c r="AA3746" s="123"/>
      <c r="AB3746" s="123"/>
      <c r="AC3746" s="123"/>
      <c r="AD3746" s="123"/>
      <c r="AE3746" s="123"/>
      <c r="AF3746" s="123"/>
      <c r="AG3746" s="123"/>
      <c r="AH3746" s="123"/>
      <c r="AI3746" s="123"/>
      <c r="AJ3746" s="123"/>
      <c r="AK3746" s="123"/>
      <c r="AL3746" s="123"/>
      <c r="AM3746" s="123"/>
      <c r="AN3746" s="123"/>
      <c r="AO3746" s="123"/>
      <c r="AP3746" s="167"/>
    </row>
    <row r="3747" spans="16:42">
      <c r="P3747" s="123"/>
      <c r="Q3747" s="124"/>
      <c r="R3747" s="123"/>
      <c r="S3747" s="123"/>
      <c r="T3747" s="123"/>
      <c r="U3747" s="123"/>
      <c r="V3747" s="123"/>
      <c r="W3747" s="123"/>
      <c r="X3747" s="123"/>
      <c r="Y3747" s="125"/>
      <c r="Z3747" s="125"/>
      <c r="AA3747" s="123"/>
      <c r="AB3747" s="123"/>
      <c r="AC3747" s="123"/>
      <c r="AD3747" s="123"/>
      <c r="AE3747" s="123"/>
      <c r="AF3747" s="123"/>
      <c r="AG3747" s="123"/>
      <c r="AH3747" s="123"/>
      <c r="AI3747" s="123"/>
      <c r="AJ3747" s="123"/>
      <c r="AK3747" s="123"/>
      <c r="AL3747" s="123"/>
      <c r="AM3747" s="123"/>
      <c r="AN3747" s="123"/>
      <c r="AO3747" s="123"/>
      <c r="AP3747" s="167"/>
    </row>
    <row r="3748" spans="16:42">
      <c r="P3748" s="123"/>
      <c r="Q3748" s="124"/>
      <c r="R3748" s="123"/>
      <c r="S3748" s="123"/>
      <c r="T3748" s="123"/>
      <c r="U3748" s="123"/>
      <c r="V3748" s="123"/>
      <c r="W3748" s="123"/>
      <c r="X3748" s="123"/>
      <c r="Y3748" s="125"/>
      <c r="Z3748" s="125"/>
      <c r="AA3748" s="123"/>
      <c r="AB3748" s="123"/>
      <c r="AC3748" s="123"/>
      <c r="AD3748" s="123"/>
      <c r="AE3748" s="123"/>
      <c r="AF3748" s="123"/>
      <c r="AG3748" s="123"/>
      <c r="AH3748" s="123"/>
      <c r="AI3748" s="123"/>
      <c r="AJ3748" s="123"/>
      <c r="AK3748" s="123"/>
      <c r="AL3748" s="123"/>
      <c r="AM3748" s="123"/>
      <c r="AN3748" s="123"/>
      <c r="AO3748" s="123"/>
      <c r="AP3748" s="167"/>
    </row>
    <row r="3749" spans="16:42">
      <c r="P3749" s="123"/>
      <c r="Q3749" s="124"/>
      <c r="R3749" s="123"/>
      <c r="S3749" s="123"/>
      <c r="T3749" s="123"/>
      <c r="U3749" s="123"/>
      <c r="V3749" s="123"/>
      <c r="W3749" s="123"/>
      <c r="X3749" s="123"/>
      <c r="Y3749" s="125"/>
      <c r="Z3749" s="125"/>
      <c r="AA3749" s="123"/>
      <c r="AB3749" s="123"/>
      <c r="AC3749" s="123"/>
      <c r="AD3749" s="123"/>
      <c r="AE3749" s="123"/>
      <c r="AF3749" s="123"/>
      <c r="AG3749" s="123"/>
      <c r="AH3749" s="123"/>
      <c r="AI3749" s="123"/>
      <c r="AJ3749" s="123"/>
      <c r="AK3749" s="123"/>
      <c r="AL3749" s="123"/>
      <c r="AM3749" s="123"/>
      <c r="AN3749" s="123"/>
      <c r="AO3749" s="123"/>
      <c r="AP3749" s="167"/>
    </row>
    <row r="3750" spans="16:42">
      <c r="P3750" s="123"/>
      <c r="Q3750" s="124"/>
      <c r="R3750" s="123"/>
      <c r="S3750" s="123"/>
      <c r="T3750" s="123"/>
      <c r="U3750" s="123"/>
      <c r="V3750" s="123"/>
      <c r="W3750" s="123"/>
      <c r="X3750" s="123"/>
      <c r="Y3750" s="125"/>
      <c r="Z3750" s="125"/>
      <c r="AA3750" s="123"/>
      <c r="AB3750" s="123"/>
      <c r="AC3750" s="123"/>
      <c r="AD3750" s="123"/>
      <c r="AE3750" s="123"/>
      <c r="AF3750" s="123"/>
      <c r="AG3750" s="123"/>
      <c r="AH3750" s="123"/>
      <c r="AI3750" s="123"/>
      <c r="AJ3750" s="123"/>
      <c r="AK3750" s="123"/>
      <c r="AL3750" s="123"/>
      <c r="AM3750" s="123"/>
      <c r="AN3750" s="123"/>
      <c r="AO3750" s="123"/>
      <c r="AP3750" s="167"/>
    </row>
    <row r="3751" spans="16:42">
      <c r="P3751" s="123"/>
      <c r="Q3751" s="124"/>
      <c r="R3751" s="123"/>
      <c r="S3751" s="123"/>
      <c r="T3751" s="123"/>
      <c r="U3751" s="123"/>
      <c r="V3751" s="123"/>
      <c r="W3751" s="123"/>
      <c r="X3751" s="123"/>
      <c r="Y3751" s="125"/>
      <c r="Z3751" s="125"/>
      <c r="AA3751" s="123"/>
      <c r="AB3751" s="123"/>
      <c r="AC3751" s="123"/>
      <c r="AD3751" s="123"/>
      <c r="AE3751" s="123"/>
      <c r="AF3751" s="123"/>
      <c r="AG3751" s="123"/>
      <c r="AH3751" s="123"/>
      <c r="AI3751" s="123"/>
      <c r="AJ3751" s="123"/>
      <c r="AK3751" s="123"/>
      <c r="AL3751" s="123"/>
      <c r="AM3751" s="123"/>
      <c r="AN3751" s="123"/>
      <c r="AO3751" s="123"/>
      <c r="AP3751" s="167"/>
    </row>
    <row r="3752" spans="16:42">
      <c r="P3752" s="123"/>
      <c r="Q3752" s="124"/>
      <c r="R3752" s="123"/>
      <c r="S3752" s="123"/>
      <c r="T3752" s="123"/>
      <c r="U3752" s="123"/>
      <c r="V3752" s="123"/>
      <c r="W3752" s="123"/>
      <c r="X3752" s="123"/>
      <c r="Y3752" s="125"/>
      <c r="Z3752" s="125"/>
      <c r="AA3752" s="123"/>
      <c r="AB3752" s="123"/>
      <c r="AC3752" s="123"/>
      <c r="AD3752" s="123"/>
      <c r="AE3752" s="123"/>
      <c r="AF3752" s="123"/>
      <c r="AG3752" s="123"/>
      <c r="AH3752" s="123"/>
      <c r="AI3752" s="123"/>
      <c r="AJ3752" s="123"/>
      <c r="AK3752" s="123"/>
      <c r="AL3752" s="123"/>
      <c r="AM3752" s="123"/>
      <c r="AN3752" s="123"/>
      <c r="AO3752" s="123"/>
      <c r="AP3752" s="167"/>
    </row>
    <row r="3753" spans="16:42">
      <c r="P3753" s="123"/>
      <c r="Q3753" s="124"/>
      <c r="R3753" s="123"/>
      <c r="S3753" s="123"/>
      <c r="T3753" s="123"/>
      <c r="U3753" s="123"/>
      <c r="V3753" s="123"/>
      <c r="W3753" s="123"/>
      <c r="X3753" s="123"/>
      <c r="Y3753" s="125"/>
      <c r="Z3753" s="125"/>
      <c r="AA3753" s="123"/>
      <c r="AB3753" s="123"/>
      <c r="AC3753" s="123"/>
      <c r="AD3753" s="123"/>
      <c r="AE3753" s="123"/>
      <c r="AF3753" s="123"/>
      <c r="AG3753" s="123"/>
      <c r="AH3753" s="123"/>
      <c r="AI3753" s="123"/>
      <c r="AJ3753" s="123"/>
      <c r="AK3753" s="123"/>
      <c r="AL3753" s="123"/>
      <c r="AM3753" s="123"/>
      <c r="AN3753" s="123"/>
      <c r="AO3753" s="123"/>
      <c r="AP3753" s="167"/>
    </row>
    <row r="3754" spans="16:42">
      <c r="P3754" s="123"/>
      <c r="Q3754" s="124"/>
      <c r="R3754" s="123"/>
      <c r="S3754" s="123"/>
      <c r="T3754" s="123"/>
      <c r="U3754" s="123"/>
      <c r="V3754" s="123"/>
      <c r="W3754" s="123"/>
      <c r="X3754" s="123"/>
      <c r="Y3754" s="125"/>
      <c r="Z3754" s="125"/>
      <c r="AA3754" s="123"/>
      <c r="AB3754" s="123"/>
      <c r="AC3754" s="123"/>
      <c r="AD3754" s="123"/>
      <c r="AE3754" s="123"/>
      <c r="AF3754" s="123"/>
      <c r="AG3754" s="123"/>
      <c r="AH3754" s="123"/>
      <c r="AI3754" s="123"/>
      <c r="AJ3754" s="123"/>
      <c r="AK3754" s="123"/>
      <c r="AL3754" s="123"/>
      <c r="AM3754" s="123"/>
      <c r="AN3754" s="123"/>
      <c r="AO3754" s="123"/>
      <c r="AP3754" s="167"/>
    </row>
    <row r="3755" spans="16:42">
      <c r="P3755" s="123"/>
      <c r="Q3755" s="124"/>
      <c r="R3755" s="123"/>
      <c r="S3755" s="123"/>
      <c r="T3755" s="123"/>
      <c r="U3755" s="123"/>
      <c r="V3755" s="123"/>
      <c r="W3755" s="123"/>
      <c r="X3755" s="123"/>
      <c r="Y3755" s="125"/>
      <c r="Z3755" s="125"/>
      <c r="AA3755" s="123"/>
      <c r="AB3755" s="123"/>
      <c r="AC3755" s="123"/>
      <c r="AD3755" s="123"/>
      <c r="AE3755" s="123"/>
      <c r="AF3755" s="123"/>
      <c r="AG3755" s="123"/>
      <c r="AH3755" s="123"/>
      <c r="AI3755" s="123"/>
      <c r="AJ3755" s="123"/>
      <c r="AK3755" s="123"/>
      <c r="AL3755" s="123"/>
      <c r="AM3755" s="123"/>
      <c r="AN3755" s="123"/>
      <c r="AO3755" s="123"/>
      <c r="AP3755" s="167"/>
    </row>
    <row r="3756" spans="16:42">
      <c r="P3756" s="123"/>
      <c r="Q3756" s="124"/>
      <c r="R3756" s="123"/>
      <c r="S3756" s="123"/>
      <c r="T3756" s="123"/>
      <c r="U3756" s="123"/>
      <c r="V3756" s="123"/>
      <c r="W3756" s="123"/>
      <c r="X3756" s="123"/>
      <c r="Y3756" s="125"/>
      <c r="Z3756" s="125"/>
      <c r="AA3756" s="123"/>
      <c r="AB3756" s="123"/>
      <c r="AC3756" s="123"/>
      <c r="AD3756" s="123"/>
      <c r="AE3756" s="123"/>
      <c r="AF3756" s="123"/>
      <c r="AG3756" s="123"/>
      <c r="AH3756" s="123"/>
      <c r="AI3756" s="123"/>
      <c r="AJ3756" s="123"/>
      <c r="AK3756" s="123"/>
      <c r="AL3756" s="123"/>
      <c r="AM3756" s="123"/>
      <c r="AN3756" s="123"/>
      <c r="AO3756" s="123"/>
      <c r="AP3756" s="167"/>
    </row>
    <row r="3757" spans="16:42">
      <c r="P3757" s="123"/>
      <c r="Q3757" s="124"/>
      <c r="R3757" s="123"/>
      <c r="S3757" s="123"/>
      <c r="T3757" s="123"/>
      <c r="U3757" s="123"/>
      <c r="V3757" s="123"/>
      <c r="W3757" s="123"/>
      <c r="X3757" s="123"/>
      <c r="Y3757" s="125"/>
      <c r="Z3757" s="125"/>
      <c r="AA3757" s="123"/>
      <c r="AB3757" s="123"/>
      <c r="AC3757" s="123"/>
      <c r="AD3757" s="123"/>
      <c r="AE3757" s="123"/>
      <c r="AF3757" s="123"/>
      <c r="AG3757" s="123"/>
      <c r="AH3757" s="123"/>
      <c r="AI3757" s="123"/>
      <c r="AJ3757" s="123"/>
      <c r="AK3757" s="123"/>
      <c r="AL3757" s="123"/>
      <c r="AM3757" s="123"/>
      <c r="AN3757" s="123"/>
      <c r="AO3757" s="123"/>
      <c r="AP3757" s="167"/>
    </row>
    <row r="3758" spans="16:42">
      <c r="P3758" s="123"/>
      <c r="Q3758" s="124"/>
      <c r="R3758" s="123"/>
      <c r="S3758" s="123"/>
      <c r="T3758" s="123"/>
      <c r="U3758" s="123"/>
      <c r="V3758" s="123"/>
      <c r="W3758" s="123"/>
      <c r="X3758" s="123"/>
      <c r="Y3758" s="125"/>
      <c r="Z3758" s="125"/>
      <c r="AA3758" s="123"/>
      <c r="AB3758" s="123"/>
      <c r="AC3758" s="123"/>
      <c r="AD3758" s="123"/>
      <c r="AE3758" s="123"/>
      <c r="AF3758" s="123"/>
      <c r="AG3758" s="123"/>
      <c r="AH3758" s="123"/>
      <c r="AI3758" s="123"/>
      <c r="AJ3758" s="123"/>
      <c r="AK3758" s="123"/>
      <c r="AL3758" s="123"/>
      <c r="AM3758" s="123"/>
      <c r="AN3758" s="123"/>
      <c r="AO3758" s="123"/>
      <c r="AP3758" s="167"/>
    </row>
    <row r="3759" spans="16:42">
      <c r="P3759" s="123"/>
      <c r="Q3759" s="124"/>
      <c r="R3759" s="123"/>
      <c r="S3759" s="123"/>
      <c r="T3759" s="123"/>
      <c r="U3759" s="123"/>
      <c r="V3759" s="123"/>
      <c r="W3759" s="123"/>
      <c r="X3759" s="123"/>
      <c r="Y3759" s="125"/>
      <c r="Z3759" s="125"/>
      <c r="AA3759" s="123"/>
      <c r="AB3759" s="123"/>
      <c r="AC3759" s="123"/>
      <c r="AD3759" s="123"/>
      <c r="AE3759" s="123"/>
      <c r="AF3759" s="123"/>
      <c r="AG3759" s="123"/>
      <c r="AH3759" s="123"/>
      <c r="AI3759" s="123"/>
      <c r="AJ3759" s="123"/>
      <c r="AK3759" s="123"/>
      <c r="AL3759" s="123"/>
      <c r="AM3759" s="123"/>
      <c r="AN3759" s="123"/>
      <c r="AO3759" s="123"/>
      <c r="AP3759" s="167"/>
    </row>
    <row r="3760" spans="16:42">
      <c r="P3760" s="123"/>
      <c r="Q3760" s="124"/>
      <c r="R3760" s="123"/>
      <c r="S3760" s="123"/>
      <c r="T3760" s="123"/>
      <c r="U3760" s="123"/>
      <c r="V3760" s="123"/>
      <c r="W3760" s="123"/>
      <c r="X3760" s="123"/>
      <c r="Y3760" s="125"/>
      <c r="Z3760" s="125"/>
      <c r="AA3760" s="123"/>
      <c r="AB3760" s="123"/>
      <c r="AC3760" s="123"/>
      <c r="AD3760" s="123"/>
      <c r="AE3760" s="123"/>
      <c r="AF3760" s="123"/>
      <c r="AG3760" s="123"/>
      <c r="AH3760" s="123"/>
      <c r="AI3760" s="123"/>
      <c r="AJ3760" s="123"/>
      <c r="AK3760" s="123"/>
      <c r="AL3760" s="123"/>
      <c r="AM3760" s="123"/>
      <c r="AN3760" s="123"/>
      <c r="AO3760" s="123"/>
      <c r="AP3760" s="167"/>
    </row>
    <row r="3761" spans="16:42">
      <c r="P3761" s="123"/>
      <c r="Q3761" s="124"/>
      <c r="R3761" s="123"/>
      <c r="S3761" s="123"/>
      <c r="T3761" s="123"/>
      <c r="U3761" s="123"/>
      <c r="V3761" s="123"/>
      <c r="W3761" s="123"/>
      <c r="X3761" s="123"/>
      <c r="Y3761" s="125"/>
      <c r="Z3761" s="125"/>
      <c r="AA3761" s="123"/>
      <c r="AB3761" s="123"/>
      <c r="AC3761" s="123"/>
      <c r="AD3761" s="123"/>
      <c r="AE3761" s="123"/>
      <c r="AF3761" s="123"/>
      <c r="AG3761" s="123"/>
      <c r="AH3761" s="123"/>
      <c r="AI3761" s="123"/>
      <c r="AJ3761" s="123"/>
      <c r="AK3761" s="123"/>
      <c r="AL3761" s="123"/>
      <c r="AM3761" s="123"/>
      <c r="AN3761" s="123"/>
      <c r="AO3761" s="123"/>
      <c r="AP3761" s="167"/>
    </row>
    <row r="3762" spans="16:42">
      <c r="P3762" s="123"/>
      <c r="Q3762" s="124"/>
      <c r="R3762" s="123"/>
      <c r="S3762" s="123"/>
      <c r="T3762" s="123"/>
      <c r="U3762" s="123"/>
      <c r="V3762" s="123"/>
      <c r="W3762" s="123"/>
      <c r="X3762" s="123"/>
      <c r="Y3762" s="125"/>
      <c r="Z3762" s="125"/>
      <c r="AA3762" s="123"/>
      <c r="AB3762" s="123"/>
      <c r="AC3762" s="123"/>
      <c r="AD3762" s="123"/>
      <c r="AE3762" s="123"/>
      <c r="AF3762" s="123"/>
      <c r="AG3762" s="123"/>
      <c r="AH3762" s="123"/>
      <c r="AI3762" s="123"/>
      <c r="AJ3762" s="123"/>
      <c r="AK3762" s="123"/>
      <c r="AL3762" s="123"/>
      <c r="AM3762" s="123"/>
      <c r="AN3762" s="123"/>
      <c r="AO3762" s="123"/>
      <c r="AP3762" s="167"/>
    </row>
    <row r="3763" spans="16:42">
      <c r="P3763" s="123"/>
      <c r="Q3763" s="124"/>
      <c r="R3763" s="123"/>
      <c r="S3763" s="123"/>
      <c r="T3763" s="123"/>
      <c r="U3763" s="123"/>
      <c r="V3763" s="123"/>
      <c r="W3763" s="123"/>
      <c r="X3763" s="123"/>
      <c r="Y3763" s="125"/>
      <c r="Z3763" s="125"/>
      <c r="AA3763" s="123"/>
      <c r="AB3763" s="123"/>
      <c r="AC3763" s="123"/>
      <c r="AD3763" s="123"/>
      <c r="AE3763" s="123"/>
      <c r="AF3763" s="123"/>
      <c r="AG3763" s="123"/>
      <c r="AH3763" s="123"/>
      <c r="AI3763" s="123"/>
      <c r="AJ3763" s="123"/>
      <c r="AK3763" s="123"/>
      <c r="AL3763" s="123"/>
      <c r="AM3763" s="123"/>
      <c r="AN3763" s="123"/>
      <c r="AO3763" s="123"/>
      <c r="AP3763" s="167"/>
    </row>
    <row r="3764" spans="16:42">
      <c r="P3764" s="123"/>
      <c r="Q3764" s="124"/>
      <c r="R3764" s="123"/>
      <c r="S3764" s="123"/>
      <c r="T3764" s="123"/>
      <c r="U3764" s="123"/>
      <c r="V3764" s="123"/>
      <c r="W3764" s="123"/>
      <c r="X3764" s="123"/>
      <c r="Y3764" s="125"/>
      <c r="Z3764" s="125"/>
      <c r="AA3764" s="123"/>
      <c r="AB3764" s="123"/>
      <c r="AC3764" s="123"/>
      <c r="AD3764" s="123"/>
      <c r="AE3764" s="123"/>
      <c r="AF3764" s="123"/>
      <c r="AG3764" s="123"/>
      <c r="AH3764" s="123"/>
      <c r="AI3764" s="123"/>
      <c r="AJ3764" s="123"/>
      <c r="AK3764" s="123"/>
      <c r="AL3764" s="123"/>
      <c r="AM3764" s="123"/>
      <c r="AN3764" s="123"/>
      <c r="AO3764" s="123"/>
      <c r="AP3764" s="167"/>
    </row>
    <row r="3765" spans="16:42">
      <c r="P3765" s="123"/>
      <c r="Q3765" s="124"/>
      <c r="R3765" s="123"/>
      <c r="S3765" s="123"/>
      <c r="T3765" s="123"/>
      <c r="U3765" s="123"/>
      <c r="V3765" s="123"/>
      <c r="W3765" s="123"/>
      <c r="X3765" s="123"/>
      <c r="Y3765" s="125"/>
      <c r="Z3765" s="125"/>
      <c r="AA3765" s="123"/>
      <c r="AB3765" s="123"/>
      <c r="AC3765" s="123"/>
      <c r="AD3765" s="123"/>
      <c r="AE3765" s="123"/>
      <c r="AF3765" s="123"/>
      <c r="AG3765" s="123"/>
      <c r="AH3765" s="123"/>
      <c r="AI3765" s="123"/>
      <c r="AJ3765" s="123"/>
      <c r="AK3765" s="123"/>
      <c r="AL3765" s="123"/>
      <c r="AM3765" s="123"/>
      <c r="AN3765" s="123"/>
      <c r="AO3765" s="123"/>
      <c r="AP3765" s="167"/>
    </row>
    <row r="3766" spans="16:42">
      <c r="P3766" s="123"/>
      <c r="Q3766" s="124"/>
      <c r="R3766" s="123"/>
      <c r="S3766" s="123"/>
      <c r="T3766" s="123"/>
      <c r="U3766" s="123"/>
      <c r="V3766" s="123"/>
      <c r="W3766" s="123"/>
      <c r="X3766" s="123"/>
      <c r="Y3766" s="125"/>
      <c r="Z3766" s="125"/>
      <c r="AA3766" s="123"/>
      <c r="AB3766" s="123"/>
      <c r="AC3766" s="123"/>
      <c r="AD3766" s="123"/>
      <c r="AE3766" s="123"/>
      <c r="AF3766" s="123"/>
      <c r="AG3766" s="123"/>
      <c r="AH3766" s="123"/>
      <c r="AI3766" s="123"/>
      <c r="AJ3766" s="123"/>
      <c r="AK3766" s="123"/>
      <c r="AL3766" s="123"/>
      <c r="AM3766" s="123"/>
      <c r="AN3766" s="123"/>
      <c r="AO3766" s="123"/>
      <c r="AP3766" s="167"/>
    </row>
    <row r="3767" spans="16:42">
      <c r="P3767" s="123"/>
      <c r="Q3767" s="124"/>
      <c r="R3767" s="123"/>
      <c r="S3767" s="123"/>
      <c r="T3767" s="123"/>
      <c r="U3767" s="123"/>
      <c r="V3767" s="123"/>
      <c r="W3767" s="123"/>
      <c r="X3767" s="123"/>
      <c r="Y3767" s="125"/>
      <c r="Z3767" s="125"/>
      <c r="AA3767" s="123"/>
      <c r="AB3767" s="123"/>
      <c r="AC3767" s="123"/>
      <c r="AD3767" s="123"/>
      <c r="AE3767" s="123"/>
      <c r="AF3767" s="123"/>
      <c r="AG3767" s="123"/>
      <c r="AH3767" s="123"/>
      <c r="AI3767" s="123"/>
      <c r="AJ3767" s="123"/>
      <c r="AK3767" s="123"/>
      <c r="AL3767" s="123"/>
      <c r="AM3767" s="123"/>
      <c r="AN3767" s="123"/>
      <c r="AO3767" s="123"/>
      <c r="AP3767" s="167"/>
    </row>
    <row r="3768" spans="16:42">
      <c r="P3768" s="123"/>
      <c r="Q3768" s="124"/>
      <c r="R3768" s="123"/>
      <c r="S3768" s="123"/>
      <c r="T3768" s="123"/>
      <c r="U3768" s="123"/>
      <c r="V3768" s="123"/>
      <c r="W3768" s="123"/>
      <c r="X3768" s="123"/>
      <c r="Y3768" s="125"/>
      <c r="Z3768" s="125"/>
      <c r="AA3768" s="123"/>
      <c r="AB3768" s="123"/>
      <c r="AC3768" s="123"/>
      <c r="AD3768" s="123"/>
      <c r="AE3768" s="123"/>
      <c r="AF3768" s="123"/>
      <c r="AG3768" s="123"/>
      <c r="AH3768" s="123"/>
      <c r="AI3768" s="123"/>
      <c r="AJ3768" s="123"/>
      <c r="AK3768" s="123"/>
      <c r="AL3768" s="123"/>
      <c r="AM3768" s="123"/>
      <c r="AN3768" s="123"/>
      <c r="AO3768" s="123"/>
      <c r="AP3768" s="167"/>
    </row>
    <row r="3769" spans="16:42">
      <c r="P3769" s="123"/>
      <c r="Q3769" s="124"/>
      <c r="R3769" s="123"/>
      <c r="S3769" s="123"/>
      <c r="T3769" s="123"/>
      <c r="U3769" s="123"/>
      <c r="V3769" s="123"/>
      <c r="W3769" s="123"/>
      <c r="X3769" s="123"/>
      <c r="Y3769" s="125"/>
      <c r="Z3769" s="125"/>
      <c r="AA3769" s="123"/>
      <c r="AB3769" s="123"/>
      <c r="AC3769" s="123"/>
      <c r="AD3769" s="123"/>
      <c r="AE3769" s="123"/>
      <c r="AF3769" s="123"/>
      <c r="AG3769" s="123"/>
      <c r="AH3769" s="123"/>
      <c r="AI3769" s="123"/>
      <c r="AJ3769" s="123"/>
      <c r="AK3769" s="123"/>
      <c r="AL3769" s="123"/>
      <c r="AM3769" s="123"/>
      <c r="AN3769" s="123"/>
      <c r="AO3769" s="123"/>
      <c r="AP3769" s="167"/>
    </row>
    <row r="3770" spans="16:42">
      <c r="P3770" s="123"/>
      <c r="Q3770" s="124"/>
      <c r="R3770" s="123"/>
      <c r="S3770" s="123"/>
      <c r="T3770" s="123"/>
      <c r="U3770" s="123"/>
      <c r="V3770" s="123"/>
      <c r="W3770" s="123"/>
      <c r="X3770" s="123"/>
      <c r="Y3770" s="125"/>
      <c r="Z3770" s="125"/>
      <c r="AA3770" s="123"/>
      <c r="AB3770" s="123"/>
      <c r="AC3770" s="123"/>
      <c r="AD3770" s="123"/>
      <c r="AE3770" s="123"/>
      <c r="AF3770" s="123"/>
      <c r="AG3770" s="123"/>
      <c r="AH3770" s="123"/>
      <c r="AI3770" s="123"/>
      <c r="AJ3770" s="123"/>
      <c r="AK3770" s="123"/>
      <c r="AL3770" s="123"/>
      <c r="AM3770" s="123"/>
      <c r="AN3770" s="123"/>
      <c r="AO3770" s="123"/>
      <c r="AP3770" s="167"/>
    </row>
    <row r="3771" spans="16:42">
      <c r="P3771" s="123"/>
      <c r="Q3771" s="124"/>
      <c r="R3771" s="123"/>
      <c r="S3771" s="123"/>
      <c r="T3771" s="123"/>
      <c r="U3771" s="123"/>
      <c r="V3771" s="123"/>
      <c r="W3771" s="123"/>
      <c r="X3771" s="123"/>
      <c r="Y3771" s="125"/>
      <c r="Z3771" s="125"/>
      <c r="AA3771" s="123"/>
      <c r="AB3771" s="123"/>
      <c r="AC3771" s="123"/>
      <c r="AD3771" s="123"/>
      <c r="AE3771" s="123"/>
      <c r="AF3771" s="123"/>
      <c r="AG3771" s="123"/>
      <c r="AH3771" s="123"/>
      <c r="AI3771" s="123"/>
      <c r="AJ3771" s="123"/>
      <c r="AK3771" s="123"/>
      <c r="AL3771" s="123"/>
      <c r="AM3771" s="123"/>
      <c r="AN3771" s="123"/>
      <c r="AO3771" s="123"/>
      <c r="AP3771" s="167"/>
    </row>
    <row r="3772" spans="16:42">
      <c r="P3772" s="123"/>
      <c r="Q3772" s="124"/>
      <c r="R3772" s="123"/>
      <c r="S3772" s="123"/>
      <c r="T3772" s="123"/>
      <c r="U3772" s="123"/>
      <c r="V3772" s="123"/>
      <c r="W3772" s="123"/>
      <c r="X3772" s="123"/>
      <c r="Y3772" s="125"/>
      <c r="Z3772" s="125"/>
      <c r="AA3772" s="123"/>
      <c r="AB3772" s="123"/>
      <c r="AC3772" s="123"/>
      <c r="AD3772" s="123"/>
      <c r="AE3772" s="123"/>
      <c r="AF3772" s="123"/>
      <c r="AG3772" s="123"/>
      <c r="AH3772" s="123"/>
      <c r="AI3772" s="123"/>
      <c r="AJ3772" s="123"/>
      <c r="AK3772" s="123"/>
      <c r="AL3772" s="123"/>
      <c r="AM3772" s="123"/>
      <c r="AN3772" s="123"/>
      <c r="AO3772" s="123"/>
      <c r="AP3772" s="167"/>
    </row>
    <row r="3773" spans="16:42">
      <c r="P3773" s="123"/>
      <c r="Q3773" s="124"/>
      <c r="R3773" s="123"/>
      <c r="S3773" s="123"/>
      <c r="T3773" s="123"/>
      <c r="U3773" s="123"/>
      <c r="V3773" s="123"/>
      <c r="W3773" s="123"/>
      <c r="X3773" s="123"/>
      <c r="Y3773" s="125"/>
      <c r="Z3773" s="125"/>
      <c r="AA3773" s="123"/>
      <c r="AB3773" s="123"/>
      <c r="AC3773" s="123"/>
      <c r="AD3773" s="123"/>
      <c r="AE3773" s="123"/>
      <c r="AF3773" s="123"/>
      <c r="AG3773" s="123"/>
      <c r="AH3773" s="123"/>
      <c r="AI3773" s="123"/>
      <c r="AJ3773" s="123"/>
      <c r="AK3773" s="123"/>
      <c r="AL3773" s="123"/>
      <c r="AM3773" s="123"/>
      <c r="AN3773" s="123"/>
      <c r="AO3773" s="123"/>
      <c r="AP3773" s="167"/>
    </row>
    <row r="3774" spans="16:42">
      <c r="P3774" s="123"/>
      <c r="Q3774" s="124"/>
      <c r="R3774" s="123"/>
      <c r="S3774" s="123"/>
      <c r="T3774" s="123"/>
      <c r="U3774" s="123"/>
      <c r="V3774" s="123"/>
      <c r="W3774" s="123"/>
      <c r="X3774" s="123"/>
      <c r="Y3774" s="125"/>
      <c r="Z3774" s="125"/>
      <c r="AA3774" s="123"/>
      <c r="AB3774" s="123"/>
      <c r="AC3774" s="123"/>
      <c r="AD3774" s="123"/>
      <c r="AE3774" s="123"/>
      <c r="AF3774" s="123"/>
      <c r="AG3774" s="123"/>
      <c r="AH3774" s="123"/>
      <c r="AI3774" s="123"/>
      <c r="AJ3774" s="123"/>
      <c r="AK3774" s="123"/>
      <c r="AL3774" s="123"/>
      <c r="AM3774" s="123"/>
      <c r="AN3774" s="123"/>
      <c r="AO3774" s="123"/>
      <c r="AP3774" s="167"/>
    </row>
    <row r="3775" spans="16:42">
      <c r="P3775" s="123"/>
      <c r="Q3775" s="124"/>
      <c r="R3775" s="123"/>
      <c r="S3775" s="123"/>
      <c r="T3775" s="123"/>
      <c r="U3775" s="123"/>
      <c r="V3775" s="123"/>
      <c r="W3775" s="123"/>
      <c r="X3775" s="123"/>
      <c r="Y3775" s="125"/>
      <c r="Z3775" s="125"/>
      <c r="AA3775" s="123"/>
      <c r="AB3775" s="123"/>
      <c r="AC3775" s="123"/>
      <c r="AD3775" s="123"/>
      <c r="AE3775" s="123"/>
      <c r="AF3775" s="123"/>
      <c r="AG3775" s="123"/>
      <c r="AH3775" s="123"/>
      <c r="AI3775" s="123"/>
      <c r="AJ3775" s="123"/>
      <c r="AK3775" s="123"/>
      <c r="AL3775" s="123"/>
      <c r="AM3775" s="123"/>
      <c r="AN3775" s="123"/>
      <c r="AO3775" s="123"/>
      <c r="AP3775" s="167"/>
    </row>
    <row r="3776" spans="16:42">
      <c r="P3776" s="123"/>
      <c r="Q3776" s="124"/>
      <c r="R3776" s="123"/>
      <c r="S3776" s="123"/>
      <c r="T3776" s="123"/>
      <c r="U3776" s="123"/>
      <c r="V3776" s="123"/>
      <c r="W3776" s="123"/>
      <c r="X3776" s="123"/>
      <c r="Y3776" s="125"/>
      <c r="Z3776" s="125"/>
      <c r="AA3776" s="123"/>
      <c r="AB3776" s="123"/>
      <c r="AC3776" s="123"/>
      <c r="AD3776" s="123"/>
      <c r="AE3776" s="123"/>
      <c r="AF3776" s="123"/>
      <c r="AG3776" s="123"/>
      <c r="AH3776" s="123"/>
      <c r="AI3776" s="123"/>
      <c r="AJ3776" s="123"/>
      <c r="AK3776" s="123"/>
      <c r="AL3776" s="123"/>
      <c r="AM3776" s="123"/>
      <c r="AN3776" s="123"/>
      <c r="AO3776" s="123"/>
      <c r="AP3776" s="167"/>
    </row>
    <row r="3777" spans="16:42">
      <c r="P3777" s="123"/>
      <c r="Q3777" s="124"/>
      <c r="R3777" s="123"/>
      <c r="S3777" s="123"/>
      <c r="T3777" s="123"/>
      <c r="U3777" s="123"/>
      <c r="V3777" s="123"/>
      <c r="W3777" s="123"/>
      <c r="X3777" s="123"/>
      <c r="Y3777" s="125"/>
      <c r="Z3777" s="125"/>
      <c r="AA3777" s="123"/>
      <c r="AB3777" s="123"/>
      <c r="AC3777" s="123"/>
      <c r="AD3777" s="123"/>
      <c r="AE3777" s="123"/>
      <c r="AF3777" s="123"/>
      <c r="AG3777" s="123"/>
      <c r="AH3777" s="123"/>
      <c r="AI3777" s="123"/>
      <c r="AJ3777" s="123"/>
      <c r="AK3777" s="123"/>
      <c r="AL3777" s="123"/>
      <c r="AM3777" s="123"/>
      <c r="AN3777" s="123"/>
      <c r="AO3777" s="123"/>
      <c r="AP3777" s="167"/>
    </row>
    <row r="3778" spans="16:42">
      <c r="P3778" s="123"/>
      <c r="Q3778" s="124"/>
      <c r="R3778" s="123"/>
      <c r="S3778" s="123"/>
      <c r="T3778" s="123"/>
      <c r="U3778" s="123"/>
      <c r="V3778" s="123"/>
      <c r="W3778" s="123"/>
      <c r="X3778" s="123"/>
      <c r="Y3778" s="125"/>
      <c r="Z3778" s="125"/>
      <c r="AA3778" s="123"/>
      <c r="AB3778" s="123"/>
      <c r="AC3778" s="123"/>
      <c r="AD3778" s="123"/>
      <c r="AE3778" s="123"/>
      <c r="AF3778" s="123"/>
      <c r="AG3778" s="123"/>
      <c r="AH3778" s="123"/>
      <c r="AI3778" s="123"/>
      <c r="AJ3778" s="123"/>
      <c r="AK3778" s="123"/>
      <c r="AL3778" s="123"/>
      <c r="AM3778" s="123"/>
      <c r="AN3778" s="123"/>
      <c r="AO3778" s="123"/>
      <c r="AP3778" s="167"/>
    </row>
    <row r="3779" spans="16:42">
      <c r="P3779" s="123"/>
      <c r="Q3779" s="124"/>
      <c r="R3779" s="123"/>
      <c r="S3779" s="123"/>
      <c r="T3779" s="123"/>
      <c r="U3779" s="123"/>
      <c r="V3779" s="123"/>
      <c r="W3779" s="123"/>
      <c r="X3779" s="123"/>
      <c r="Y3779" s="125"/>
      <c r="Z3779" s="125"/>
      <c r="AA3779" s="123"/>
      <c r="AB3779" s="123"/>
      <c r="AC3779" s="123"/>
      <c r="AD3779" s="123"/>
      <c r="AE3779" s="123"/>
      <c r="AF3779" s="123"/>
      <c r="AG3779" s="123"/>
      <c r="AH3779" s="123"/>
      <c r="AI3779" s="123"/>
      <c r="AJ3779" s="123"/>
      <c r="AK3779" s="123"/>
      <c r="AL3779" s="123"/>
      <c r="AM3779" s="123"/>
      <c r="AN3779" s="123"/>
      <c r="AO3779" s="123"/>
      <c r="AP3779" s="167"/>
    </row>
    <row r="3780" spans="16:42">
      <c r="P3780" s="123"/>
      <c r="Q3780" s="124"/>
      <c r="R3780" s="123"/>
      <c r="S3780" s="123"/>
      <c r="T3780" s="123"/>
      <c r="U3780" s="123"/>
      <c r="V3780" s="123"/>
      <c r="W3780" s="123"/>
      <c r="X3780" s="123"/>
      <c r="Y3780" s="125"/>
      <c r="Z3780" s="125"/>
      <c r="AA3780" s="123"/>
      <c r="AB3780" s="123"/>
      <c r="AC3780" s="123"/>
      <c r="AD3780" s="123"/>
      <c r="AE3780" s="123"/>
      <c r="AF3780" s="123"/>
      <c r="AG3780" s="123"/>
      <c r="AH3780" s="123"/>
      <c r="AI3780" s="123"/>
      <c r="AJ3780" s="123"/>
      <c r="AK3780" s="123"/>
      <c r="AL3780" s="123"/>
      <c r="AM3780" s="123"/>
      <c r="AN3780" s="123"/>
      <c r="AO3780" s="123"/>
      <c r="AP3780" s="167"/>
    </row>
    <row r="3781" spans="16:42">
      <c r="P3781" s="123"/>
      <c r="Q3781" s="124"/>
      <c r="R3781" s="123"/>
      <c r="S3781" s="123"/>
      <c r="T3781" s="123"/>
      <c r="U3781" s="123"/>
      <c r="V3781" s="123"/>
      <c r="W3781" s="123"/>
      <c r="X3781" s="123"/>
      <c r="Y3781" s="125"/>
      <c r="Z3781" s="125"/>
      <c r="AA3781" s="123"/>
      <c r="AB3781" s="123"/>
      <c r="AC3781" s="123"/>
      <c r="AD3781" s="123"/>
      <c r="AE3781" s="123"/>
      <c r="AF3781" s="123"/>
      <c r="AG3781" s="123"/>
      <c r="AH3781" s="123"/>
      <c r="AI3781" s="123"/>
      <c r="AJ3781" s="123"/>
      <c r="AK3781" s="123"/>
      <c r="AL3781" s="123"/>
      <c r="AM3781" s="123"/>
      <c r="AN3781" s="123"/>
      <c r="AO3781" s="123"/>
      <c r="AP3781" s="167"/>
    </row>
    <row r="3782" spans="16:42">
      <c r="P3782" s="123"/>
      <c r="Q3782" s="124"/>
      <c r="R3782" s="123"/>
      <c r="S3782" s="123"/>
      <c r="T3782" s="123"/>
      <c r="U3782" s="123"/>
      <c r="V3782" s="123"/>
      <c r="W3782" s="123"/>
      <c r="X3782" s="123"/>
      <c r="Y3782" s="125"/>
      <c r="Z3782" s="125"/>
      <c r="AA3782" s="123"/>
      <c r="AB3782" s="123"/>
      <c r="AC3782" s="123"/>
      <c r="AD3782" s="123"/>
      <c r="AE3782" s="123"/>
      <c r="AF3782" s="123"/>
      <c r="AG3782" s="123"/>
      <c r="AH3782" s="123"/>
      <c r="AI3782" s="123"/>
      <c r="AJ3782" s="123"/>
      <c r="AK3782" s="123"/>
      <c r="AL3782" s="123"/>
      <c r="AM3782" s="123"/>
      <c r="AN3782" s="123"/>
      <c r="AO3782" s="123"/>
      <c r="AP3782" s="167"/>
    </row>
    <row r="3783" spans="16:42">
      <c r="P3783" s="123"/>
      <c r="Q3783" s="124"/>
      <c r="R3783" s="123"/>
      <c r="S3783" s="123"/>
      <c r="T3783" s="123"/>
      <c r="U3783" s="123"/>
      <c r="V3783" s="123"/>
      <c r="W3783" s="123"/>
      <c r="X3783" s="123"/>
      <c r="Y3783" s="125"/>
      <c r="Z3783" s="125"/>
      <c r="AA3783" s="123"/>
      <c r="AB3783" s="123"/>
      <c r="AC3783" s="123"/>
      <c r="AD3783" s="123"/>
      <c r="AE3783" s="123"/>
      <c r="AF3783" s="123"/>
      <c r="AG3783" s="123"/>
      <c r="AH3783" s="123"/>
      <c r="AI3783" s="123"/>
      <c r="AJ3783" s="123"/>
      <c r="AK3783" s="123"/>
      <c r="AL3783" s="123"/>
      <c r="AM3783" s="123"/>
      <c r="AN3783" s="123"/>
      <c r="AO3783" s="123"/>
      <c r="AP3783" s="167"/>
    </row>
    <row r="3784" spans="16:42">
      <c r="P3784" s="123"/>
      <c r="Q3784" s="124"/>
      <c r="R3784" s="123"/>
      <c r="S3784" s="123"/>
      <c r="T3784" s="123"/>
      <c r="U3784" s="123"/>
      <c r="V3784" s="123"/>
      <c r="W3784" s="123"/>
      <c r="X3784" s="123"/>
      <c r="Y3784" s="125"/>
      <c r="Z3784" s="125"/>
      <c r="AA3784" s="123"/>
      <c r="AB3784" s="123"/>
      <c r="AC3784" s="123"/>
      <c r="AD3784" s="123"/>
      <c r="AE3784" s="123"/>
      <c r="AF3784" s="123"/>
      <c r="AG3784" s="123"/>
      <c r="AH3784" s="123"/>
      <c r="AI3784" s="123"/>
      <c r="AJ3784" s="123"/>
      <c r="AK3784" s="123"/>
      <c r="AL3784" s="123"/>
      <c r="AM3784" s="123"/>
      <c r="AN3784" s="123"/>
      <c r="AO3784" s="123"/>
      <c r="AP3784" s="167"/>
    </row>
    <row r="3785" spans="16:42">
      <c r="P3785" s="123"/>
      <c r="Q3785" s="124"/>
      <c r="R3785" s="123"/>
      <c r="S3785" s="123"/>
      <c r="T3785" s="123"/>
      <c r="U3785" s="123"/>
      <c r="V3785" s="123"/>
      <c r="W3785" s="123"/>
      <c r="X3785" s="123"/>
      <c r="Y3785" s="125"/>
      <c r="Z3785" s="125"/>
      <c r="AA3785" s="123"/>
      <c r="AB3785" s="123"/>
      <c r="AC3785" s="123"/>
      <c r="AD3785" s="123"/>
      <c r="AE3785" s="123"/>
      <c r="AF3785" s="123"/>
      <c r="AG3785" s="123"/>
      <c r="AH3785" s="123"/>
      <c r="AI3785" s="123"/>
      <c r="AJ3785" s="123"/>
      <c r="AK3785" s="123"/>
      <c r="AL3785" s="123"/>
      <c r="AM3785" s="123"/>
      <c r="AN3785" s="123"/>
      <c r="AO3785" s="123"/>
      <c r="AP3785" s="167"/>
    </row>
    <row r="3786" spans="16:42">
      <c r="P3786" s="123"/>
      <c r="Q3786" s="124"/>
      <c r="R3786" s="123"/>
      <c r="S3786" s="123"/>
      <c r="T3786" s="123"/>
      <c r="U3786" s="123"/>
      <c r="V3786" s="123"/>
      <c r="W3786" s="123"/>
      <c r="X3786" s="123"/>
      <c r="Y3786" s="125"/>
      <c r="Z3786" s="125"/>
      <c r="AA3786" s="123"/>
      <c r="AB3786" s="123"/>
      <c r="AC3786" s="123"/>
      <c r="AD3786" s="123"/>
      <c r="AE3786" s="123"/>
      <c r="AF3786" s="123"/>
      <c r="AG3786" s="123"/>
      <c r="AH3786" s="123"/>
      <c r="AI3786" s="123"/>
      <c r="AJ3786" s="123"/>
      <c r="AK3786" s="123"/>
      <c r="AL3786" s="123"/>
      <c r="AM3786" s="123"/>
      <c r="AN3786" s="123"/>
      <c r="AO3786" s="123"/>
      <c r="AP3786" s="167"/>
    </row>
    <row r="3787" spans="16:42">
      <c r="P3787" s="123"/>
      <c r="Q3787" s="124"/>
      <c r="R3787" s="123"/>
      <c r="S3787" s="123"/>
      <c r="T3787" s="123"/>
      <c r="U3787" s="123"/>
      <c r="V3787" s="123"/>
      <c r="W3787" s="123"/>
      <c r="X3787" s="123"/>
      <c r="Y3787" s="125"/>
      <c r="Z3787" s="125"/>
      <c r="AA3787" s="123"/>
      <c r="AB3787" s="123"/>
      <c r="AC3787" s="123"/>
      <c r="AD3787" s="123"/>
      <c r="AE3787" s="123"/>
      <c r="AF3787" s="123"/>
      <c r="AG3787" s="123"/>
      <c r="AH3787" s="123"/>
      <c r="AI3787" s="123"/>
      <c r="AJ3787" s="123"/>
      <c r="AK3787" s="123"/>
      <c r="AL3787" s="123"/>
      <c r="AM3787" s="123"/>
      <c r="AN3787" s="123"/>
      <c r="AO3787" s="123"/>
      <c r="AP3787" s="167"/>
    </row>
    <row r="3788" spans="16:42">
      <c r="P3788" s="123"/>
      <c r="Q3788" s="124"/>
      <c r="R3788" s="123"/>
      <c r="S3788" s="123"/>
      <c r="T3788" s="123"/>
      <c r="U3788" s="123"/>
      <c r="V3788" s="123"/>
      <c r="W3788" s="123"/>
      <c r="X3788" s="123"/>
      <c r="Y3788" s="125"/>
      <c r="Z3788" s="125"/>
      <c r="AA3788" s="123"/>
      <c r="AB3788" s="123"/>
      <c r="AC3788" s="123"/>
      <c r="AD3788" s="123"/>
      <c r="AE3788" s="123"/>
      <c r="AF3788" s="123"/>
      <c r="AG3788" s="123"/>
      <c r="AH3788" s="123"/>
      <c r="AI3788" s="123"/>
      <c r="AJ3788" s="123"/>
      <c r="AK3788" s="123"/>
      <c r="AL3788" s="123"/>
      <c r="AM3788" s="123"/>
      <c r="AN3788" s="123"/>
      <c r="AO3788" s="123"/>
      <c r="AP3788" s="167"/>
    </row>
    <row r="3789" spans="16:42">
      <c r="P3789" s="123"/>
      <c r="Q3789" s="124"/>
      <c r="R3789" s="123"/>
      <c r="S3789" s="123"/>
      <c r="T3789" s="123"/>
      <c r="U3789" s="123"/>
      <c r="V3789" s="123"/>
      <c r="W3789" s="123"/>
      <c r="X3789" s="123"/>
      <c r="Y3789" s="125"/>
      <c r="Z3789" s="125"/>
      <c r="AA3789" s="123"/>
      <c r="AB3789" s="123"/>
      <c r="AC3789" s="123"/>
      <c r="AD3789" s="123"/>
      <c r="AE3789" s="123"/>
      <c r="AF3789" s="123"/>
      <c r="AG3789" s="123"/>
      <c r="AH3789" s="123"/>
      <c r="AI3789" s="123"/>
      <c r="AJ3789" s="123"/>
      <c r="AK3789" s="123"/>
      <c r="AL3789" s="123"/>
      <c r="AM3789" s="123"/>
      <c r="AN3789" s="123"/>
      <c r="AO3789" s="123"/>
      <c r="AP3789" s="167"/>
    </row>
    <row r="3790" spans="16:42">
      <c r="P3790" s="123"/>
      <c r="Q3790" s="124"/>
      <c r="R3790" s="123"/>
      <c r="S3790" s="123"/>
      <c r="T3790" s="123"/>
      <c r="U3790" s="123"/>
      <c r="V3790" s="123"/>
      <c r="W3790" s="123"/>
      <c r="X3790" s="123"/>
      <c r="Y3790" s="125"/>
      <c r="Z3790" s="125"/>
      <c r="AA3790" s="123"/>
      <c r="AB3790" s="123"/>
      <c r="AC3790" s="123"/>
      <c r="AD3790" s="123"/>
      <c r="AE3790" s="123"/>
      <c r="AF3790" s="123"/>
      <c r="AG3790" s="123"/>
      <c r="AH3790" s="123"/>
      <c r="AI3790" s="123"/>
      <c r="AJ3790" s="123"/>
      <c r="AK3790" s="123"/>
      <c r="AL3790" s="123"/>
      <c r="AM3790" s="123"/>
      <c r="AN3790" s="123"/>
      <c r="AO3790" s="123"/>
      <c r="AP3790" s="167"/>
    </row>
    <row r="3791" spans="16:42">
      <c r="P3791" s="123"/>
      <c r="Q3791" s="124"/>
      <c r="R3791" s="123"/>
      <c r="S3791" s="123"/>
      <c r="T3791" s="123"/>
      <c r="U3791" s="123"/>
      <c r="V3791" s="123"/>
      <c r="W3791" s="123"/>
      <c r="X3791" s="123"/>
      <c r="Y3791" s="125"/>
      <c r="Z3791" s="125"/>
      <c r="AA3791" s="123"/>
      <c r="AB3791" s="123"/>
      <c r="AC3791" s="123"/>
      <c r="AD3791" s="123"/>
      <c r="AE3791" s="123"/>
      <c r="AF3791" s="123"/>
      <c r="AG3791" s="123"/>
      <c r="AH3791" s="123"/>
      <c r="AI3791" s="123"/>
      <c r="AJ3791" s="123"/>
      <c r="AK3791" s="123"/>
      <c r="AL3791" s="123"/>
      <c r="AM3791" s="123"/>
      <c r="AN3791" s="123"/>
      <c r="AO3791" s="123"/>
      <c r="AP3791" s="167"/>
    </row>
    <row r="3792" spans="16:42">
      <c r="P3792" s="123"/>
      <c r="Q3792" s="124"/>
      <c r="R3792" s="123"/>
      <c r="S3792" s="123"/>
      <c r="T3792" s="123"/>
      <c r="U3792" s="123"/>
      <c r="V3792" s="123"/>
      <c r="W3792" s="123"/>
      <c r="X3792" s="123"/>
      <c r="Y3792" s="125"/>
      <c r="Z3792" s="125"/>
      <c r="AA3792" s="123"/>
      <c r="AB3792" s="123"/>
      <c r="AC3792" s="123"/>
      <c r="AD3792" s="123"/>
      <c r="AE3792" s="123"/>
      <c r="AF3792" s="123"/>
      <c r="AG3792" s="123"/>
      <c r="AH3792" s="123"/>
      <c r="AI3792" s="123"/>
      <c r="AJ3792" s="123"/>
      <c r="AK3792" s="123"/>
      <c r="AL3792" s="123"/>
      <c r="AM3792" s="123"/>
      <c r="AN3792" s="123"/>
      <c r="AO3792" s="123"/>
      <c r="AP3792" s="167"/>
    </row>
    <row r="3793" spans="16:42">
      <c r="P3793" s="123"/>
      <c r="Q3793" s="124"/>
      <c r="R3793" s="123"/>
      <c r="S3793" s="123"/>
      <c r="T3793" s="123"/>
      <c r="U3793" s="123"/>
      <c r="V3793" s="123"/>
      <c r="W3793" s="123"/>
      <c r="X3793" s="123"/>
      <c r="Y3793" s="125"/>
      <c r="Z3793" s="125"/>
      <c r="AA3793" s="123"/>
      <c r="AB3793" s="123"/>
      <c r="AC3793" s="123"/>
      <c r="AD3793" s="123"/>
      <c r="AE3793" s="123"/>
      <c r="AF3793" s="123"/>
      <c r="AG3793" s="123"/>
      <c r="AH3793" s="123"/>
      <c r="AI3793" s="123"/>
      <c r="AJ3793" s="123"/>
      <c r="AK3793" s="123"/>
      <c r="AL3793" s="123"/>
      <c r="AM3793" s="123"/>
      <c r="AN3793" s="123"/>
      <c r="AO3793" s="123"/>
      <c r="AP3793" s="167"/>
    </row>
    <row r="3794" spans="16:42">
      <c r="P3794" s="123"/>
      <c r="Q3794" s="124"/>
      <c r="R3794" s="123"/>
      <c r="S3794" s="123"/>
      <c r="T3794" s="123"/>
      <c r="U3794" s="123"/>
      <c r="V3794" s="123"/>
      <c r="W3794" s="123"/>
      <c r="X3794" s="123"/>
      <c r="Y3794" s="125"/>
      <c r="Z3794" s="125"/>
      <c r="AA3794" s="123"/>
      <c r="AB3794" s="123"/>
      <c r="AC3794" s="123"/>
      <c r="AD3794" s="123"/>
      <c r="AE3794" s="123"/>
      <c r="AF3794" s="123"/>
      <c r="AG3794" s="123"/>
      <c r="AH3794" s="123"/>
      <c r="AI3794" s="123"/>
      <c r="AJ3794" s="123"/>
      <c r="AK3794" s="123"/>
      <c r="AL3794" s="123"/>
      <c r="AM3794" s="123"/>
      <c r="AN3794" s="123"/>
      <c r="AO3794" s="123"/>
      <c r="AP3794" s="167"/>
    </row>
    <row r="3795" spans="16:42">
      <c r="P3795" s="123"/>
      <c r="Q3795" s="124"/>
      <c r="R3795" s="123"/>
      <c r="S3795" s="123"/>
      <c r="T3795" s="123"/>
      <c r="U3795" s="123"/>
      <c r="V3795" s="123"/>
      <c r="W3795" s="123"/>
      <c r="X3795" s="123"/>
      <c r="Y3795" s="125"/>
      <c r="Z3795" s="125"/>
      <c r="AA3795" s="123"/>
      <c r="AB3795" s="123"/>
      <c r="AC3795" s="123"/>
      <c r="AD3795" s="123"/>
      <c r="AE3795" s="123"/>
      <c r="AF3795" s="123"/>
      <c r="AG3795" s="123"/>
      <c r="AH3795" s="123"/>
      <c r="AI3795" s="123"/>
      <c r="AJ3795" s="123"/>
      <c r="AK3795" s="123"/>
      <c r="AL3795" s="123"/>
      <c r="AM3795" s="123"/>
      <c r="AN3795" s="123"/>
      <c r="AO3795" s="123"/>
      <c r="AP3795" s="167"/>
    </row>
    <row r="3796" spans="16:42">
      <c r="P3796" s="123"/>
      <c r="Q3796" s="124"/>
      <c r="R3796" s="123"/>
      <c r="S3796" s="123"/>
      <c r="T3796" s="123"/>
      <c r="U3796" s="123"/>
      <c r="V3796" s="123"/>
      <c r="W3796" s="123"/>
      <c r="X3796" s="123"/>
      <c r="Y3796" s="125"/>
      <c r="Z3796" s="125"/>
      <c r="AA3796" s="123"/>
      <c r="AB3796" s="123"/>
      <c r="AC3796" s="123"/>
      <c r="AD3796" s="123"/>
      <c r="AE3796" s="123"/>
      <c r="AF3796" s="123"/>
      <c r="AG3796" s="123"/>
      <c r="AH3796" s="123"/>
      <c r="AI3796" s="123"/>
      <c r="AJ3796" s="123"/>
      <c r="AK3796" s="123"/>
      <c r="AL3796" s="123"/>
      <c r="AM3796" s="123"/>
      <c r="AN3796" s="123"/>
      <c r="AO3796" s="123"/>
      <c r="AP3796" s="167"/>
    </row>
    <row r="3797" spans="16:42">
      <c r="P3797" s="123"/>
      <c r="Q3797" s="124"/>
      <c r="R3797" s="123"/>
      <c r="S3797" s="123"/>
      <c r="T3797" s="123"/>
      <c r="U3797" s="123"/>
      <c r="V3797" s="123"/>
      <c r="W3797" s="123"/>
      <c r="X3797" s="123"/>
      <c r="Y3797" s="125"/>
      <c r="Z3797" s="125"/>
      <c r="AA3797" s="123"/>
      <c r="AB3797" s="123"/>
      <c r="AC3797" s="123"/>
      <c r="AD3797" s="123"/>
      <c r="AE3797" s="123"/>
      <c r="AF3797" s="123"/>
      <c r="AG3797" s="123"/>
      <c r="AH3797" s="123"/>
      <c r="AI3797" s="123"/>
      <c r="AJ3797" s="123"/>
      <c r="AK3797" s="123"/>
      <c r="AL3797" s="123"/>
      <c r="AM3797" s="123"/>
      <c r="AN3797" s="123"/>
      <c r="AO3797" s="123"/>
      <c r="AP3797" s="167"/>
    </row>
    <row r="3798" spans="16:42">
      <c r="P3798" s="123"/>
      <c r="Q3798" s="124"/>
      <c r="R3798" s="123"/>
      <c r="S3798" s="123"/>
      <c r="T3798" s="123"/>
      <c r="U3798" s="123"/>
      <c r="V3798" s="123"/>
      <c r="W3798" s="123"/>
      <c r="X3798" s="123"/>
      <c r="Y3798" s="125"/>
      <c r="Z3798" s="125"/>
      <c r="AA3798" s="123"/>
      <c r="AB3798" s="123"/>
      <c r="AC3798" s="123"/>
      <c r="AD3798" s="123"/>
      <c r="AE3798" s="123"/>
      <c r="AF3798" s="123"/>
      <c r="AG3798" s="123"/>
      <c r="AH3798" s="123"/>
      <c r="AI3798" s="123"/>
      <c r="AJ3798" s="123"/>
      <c r="AK3798" s="123"/>
      <c r="AL3798" s="123"/>
      <c r="AM3798" s="123"/>
      <c r="AN3798" s="123"/>
      <c r="AO3798" s="123"/>
      <c r="AP3798" s="167"/>
    </row>
    <row r="3799" spans="16:42">
      <c r="P3799" s="123"/>
      <c r="Q3799" s="124"/>
      <c r="R3799" s="123"/>
      <c r="S3799" s="123"/>
      <c r="T3799" s="123"/>
      <c r="U3799" s="123"/>
      <c r="V3799" s="123"/>
      <c r="W3799" s="123"/>
      <c r="X3799" s="123"/>
      <c r="Y3799" s="125"/>
      <c r="Z3799" s="125"/>
      <c r="AA3799" s="123"/>
      <c r="AB3799" s="123"/>
      <c r="AC3799" s="123"/>
      <c r="AD3799" s="123"/>
      <c r="AE3799" s="123"/>
      <c r="AF3799" s="123"/>
      <c r="AG3799" s="123"/>
      <c r="AH3799" s="123"/>
      <c r="AI3799" s="123"/>
      <c r="AJ3799" s="123"/>
      <c r="AK3799" s="123"/>
      <c r="AL3799" s="123"/>
      <c r="AM3799" s="123"/>
      <c r="AN3799" s="123"/>
      <c r="AO3799" s="123"/>
      <c r="AP3799" s="167"/>
    </row>
    <row r="3800" spans="16:42">
      <c r="P3800" s="123"/>
      <c r="Q3800" s="124"/>
      <c r="R3800" s="123"/>
      <c r="S3800" s="123"/>
      <c r="T3800" s="123"/>
      <c r="U3800" s="123"/>
      <c r="V3800" s="123"/>
      <c r="W3800" s="123"/>
      <c r="X3800" s="123"/>
      <c r="Y3800" s="125"/>
      <c r="Z3800" s="125"/>
      <c r="AA3800" s="123"/>
      <c r="AB3800" s="123"/>
      <c r="AC3800" s="123"/>
      <c r="AD3800" s="123"/>
      <c r="AE3800" s="123"/>
      <c r="AF3800" s="123"/>
      <c r="AG3800" s="123"/>
      <c r="AH3800" s="123"/>
      <c r="AI3800" s="123"/>
      <c r="AJ3800" s="123"/>
      <c r="AK3800" s="123"/>
      <c r="AL3800" s="123"/>
      <c r="AM3800" s="123"/>
      <c r="AN3800" s="123"/>
      <c r="AO3800" s="123"/>
      <c r="AP3800" s="167"/>
    </row>
    <row r="3801" spans="16:42">
      <c r="P3801" s="123"/>
      <c r="Q3801" s="124"/>
      <c r="R3801" s="123"/>
      <c r="S3801" s="123"/>
      <c r="T3801" s="123"/>
      <c r="U3801" s="123"/>
      <c r="V3801" s="123"/>
      <c r="W3801" s="123"/>
      <c r="X3801" s="123"/>
      <c r="Y3801" s="125"/>
      <c r="Z3801" s="125"/>
      <c r="AA3801" s="123"/>
      <c r="AB3801" s="123"/>
      <c r="AC3801" s="123"/>
      <c r="AD3801" s="123"/>
      <c r="AE3801" s="123"/>
      <c r="AF3801" s="123"/>
      <c r="AG3801" s="123"/>
      <c r="AH3801" s="123"/>
      <c r="AI3801" s="123"/>
      <c r="AJ3801" s="123"/>
      <c r="AK3801" s="123"/>
      <c r="AL3801" s="123"/>
      <c r="AM3801" s="123"/>
      <c r="AN3801" s="123"/>
      <c r="AO3801" s="123"/>
      <c r="AP3801" s="167"/>
    </row>
    <row r="3802" spans="16:42">
      <c r="P3802" s="123"/>
      <c r="Q3802" s="124"/>
      <c r="R3802" s="123"/>
      <c r="S3802" s="123"/>
      <c r="T3802" s="123"/>
      <c r="U3802" s="123"/>
      <c r="V3802" s="123"/>
      <c r="W3802" s="123"/>
      <c r="X3802" s="123"/>
      <c r="Y3802" s="125"/>
      <c r="Z3802" s="125"/>
      <c r="AA3802" s="123"/>
      <c r="AB3802" s="123"/>
      <c r="AC3802" s="123"/>
      <c r="AD3802" s="123"/>
      <c r="AE3802" s="123"/>
      <c r="AF3802" s="123"/>
      <c r="AG3802" s="123"/>
      <c r="AH3802" s="123"/>
      <c r="AI3802" s="123"/>
      <c r="AJ3802" s="123"/>
      <c r="AK3802" s="123"/>
      <c r="AL3802" s="123"/>
      <c r="AM3802" s="123"/>
      <c r="AN3802" s="123"/>
      <c r="AO3802" s="123"/>
      <c r="AP3802" s="167"/>
    </row>
    <row r="3803" spans="16:42">
      <c r="P3803" s="123"/>
      <c r="Q3803" s="124"/>
      <c r="R3803" s="123"/>
      <c r="S3803" s="123"/>
      <c r="T3803" s="123"/>
      <c r="U3803" s="123"/>
      <c r="V3803" s="123"/>
      <c r="W3803" s="123"/>
      <c r="X3803" s="123"/>
      <c r="Y3803" s="125"/>
      <c r="Z3803" s="125"/>
      <c r="AA3803" s="123"/>
      <c r="AB3803" s="123"/>
      <c r="AC3803" s="123"/>
      <c r="AD3803" s="123"/>
      <c r="AE3803" s="123"/>
      <c r="AF3803" s="123"/>
      <c r="AG3803" s="123"/>
      <c r="AH3803" s="123"/>
      <c r="AI3803" s="123"/>
      <c r="AJ3803" s="123"/>
      <c r="AK3803" s="123"/>
      <c r="AL3803" s="123"/>
      <c r="AM3803" s="123"/>
      <c r="AN3803" s="123"/>
      <c r="AO3803" s="123"/>
      <c r="AP3803" s="167"/>
    </row>
    <row r="3804" spans="16:42">
      <c r="P3804" s="123"/>
      <c r="Q3804" s="124"/>
      <c r="R3804" s="123"/>
      <c r="S3804" s="123"/>
      <c r="T3804" s="123"/>
      <c r="U3804" s="123"/>
      <c r="V3804" s="123"/>
      <c r="W3804" s="123"/>
      <c r="X3804" s="123"/>
      <c r="Y3804" s="125"/>
      <c r="Z3804" s="125"/>
      <c r="AA3804" s="123"/>
      <c r="AB3804" s="123"/>
      <c r="AC3804" s="123"/>
      <c r="AD3804" s="123"/>
      <c r="AE3804" s="123"/>
      <c r="AF3804" s="123"/>
      <c r="AG3804" s="123"/>
      <c r="AH3804" s="123"/>
      <c r="AI3804" s="123"/>
      <c r="AJ3804" s="123"/>
      <c r="AK3804" s="123"/>
      <c r="AL3804" s="123"/>
      <c r="AM3804" s="123"/>
      <c r="AN3804" s="123"/>
      <c r="AO3804" s="123"/>
      <c r="AP3804" s="167"/>
    </row>
    <row r="3805" spans="16:42">
      <c r="P3805" s="123"/>
      <c r="Q3805" s="124"/>
      <c r="R3805" s="123"/>
      <c r="S3805" s="123"/>
      <c r="T3805" s="123"/>
      <c r="U3805" s="123"/>
      <c r="V3805" s="123"/>
      <c r="W3805" s="123"/>
      <c r="X3805" s="123"/>
      <c r="Y3805" s="125"/>
      <c r="Z3805" s="125"/>
      <c r="AA3805" s="123"/>
      <c r="AB3805" s="123"/>
      <c r="AC3805" s="123"/>
      <c r="AD3805" s="123"/>
      <c r="AE3805" s="123"/>
      <c r="AF3805" s="123"/>
      <c r="AG3805" s="123"/>
      <c r="AH3805" s="123"/>
      <c r="AI3805" s="123"/>
      <c r="AJ3805" s="123"/>
      <c r="AK3805" s="123"/>
      <c r="AL3805" s="123"/>
      <c r="AM3805" s="123"/>
      <c r="AN3805" s="123"/>
      <c r="AO3805" s="123"/>
      <c r="AP3805" s="167"/>
    </row>
    <row r="3806" spans="16:42">
      <c r="P3806" s="123"/>
      <c r="Q3806" s="124"/>
      <c r="R3806" s="123"/>
      <c r="S3806" s="123"/>
      <c r="T3806" s="123"/>
      <c r="U3806" s="123"/>
      <c r="V3806" s="123"/>
      <c r="W3806" s="123"/>
      <c r="X3806" s="123"/>
      <c r="Y3806" s="125"/>
      <c r="Z3806" s="125"/>
      <c r="AA3806" s="123"/>
      <c r="AB3806" s="123"/>
      <c r="AC3806" s="123"/>
      <c r="AD3806" s="123"/>
      <c r="AE3806" s="123"/>
      <c r="AF3806" s="123"/>
      <c r="AG3806" s="123"/>
      <c r="AH3806" s="123"/>
      <c r="AI3806" s="123"/>
      <c r="AJ3806" s="123"/>
      <c r="AK3806" s="123"/>
      <c r="AL3806" s="123"/>
      <c r="AM3806" s="123"/>
      <c r="AN3806" s="123"/>
      <c r="AO3806" s="123"/>
      <c r="AP3806" s="167"/>
    </row>
    <row r="3807" spans="16:42">
      <c r="P3807" s="123"/>
      <c r="Q3807" s="124"/>
      <c r="R3807" s="123"/>
      <c r="S3807" s="123"/>
      <c r="T3807" s="123"/>
      <c r="U3807" s="123"/>
      <c r="V3807" s="123"/>
      <c r="W3807" s="123"/>
      <c r="X3807" s="123"/>
      <c r="Y3807" s="125"/>
      <c r="Z3807" s="125"/>
      <c r="AA3807" s="123"/>
      <c r="AB3807" s="123"/>
      <c r="AC3807" s="123"/>
      <c r="AD3807" s="123"/>
      <c r="AE3807" s="123"/>
      <c r="AF3807" s="123"/>
      <c r="AG3807" s="123"/>
      <c r="AH3807" s="123"/>
      <c r="AI3807" s="123"/>
      <c r="AJ3807" s="123"/>
      <c r="AK3807" s="123"/>
      <c r="AL3807" s="123"/>
      <c r="AM3807" s="123"/>
      <c r="AN3807" s="123"/>
      <c r="AO3807" s="123"/>
      <c r="AP3807" s="167"/>
    </row>
    <row r="3808" spans="16:42">
      <c r="P3808" s="123"/>
      <c r="Q3808" s="124"/>
      <c r="R3808" s="123"/>
      <c r="S3808" s="123"/>
      <c r="T3808" s="123"/>
      <c r="U3808" s="123"/>
      <c r="V3808" s="123"/>
      <c r="W3808" s="123"/>
      <c r="X3808" s="123"/>
      <c r="Y3808" s="125"/>
      <c r="Z3808" s="125"/>
      <c r="AA3808" s="123"/>
      <c r="AB3808" s="123"/>
      <c r="AC3808" s="123"/>
      <c r="AD3808" s="123"/>
      <c r="AE3808" s="123"/>
      <c r="AF3808" s="123"/>
      <c r="AG3808" s="123"/>
      <c r="AH3808" s="123"/>
      <c r="AI3808" s="123"/>
      <c r="AJ3808" s="123"/>
      <c r="AK3808" s="123"/>
      <c r="AL3808" s="123"/>
      <c r="AM3808" s="123"/>
      <c r="AN3808" s="123"/>
      <c r="AO3808" s="123"/>
      <c r="AP3808" s="167"/>
    </row>
    <row r="3809" spans="16:42">
      <c r="P3809" s="123"/>
      <c r="Q3809" s="124"/>
      <c r="R3809" s="123"/>
      <c r="S3809" s="123"/>
      <c r="T3809" s="123"/>
      <c r="U3809" s="123"/>
      <c r="V3809" s="123"/>
      <c r="W3809" s="123"/>
      <c r="X3809" s="123"/>
      <c r="Y3809" s="125"/>
      <c r="Z3809" s="125"/>
      <c r="AA3809" s="123"/>
      <c r="AB3809" s="123"/>
      <c r="AC3809" s="123"/>
      <c r="AD3809" s="123"/>
      <c r="AE3809" s="123"/>
      <c r="AF3809" s="123"/>
      <c r="AG3809" s="123"/>
      <c r="AH3809" s="123"/>
      <c r="AI3809" s="123"/>
      <c r="AJ3809" s="123"/>
      <c r="AK3809" s="123"/>
      <c r="AL3809" s="123"/>
      <c r="AM3809" s="123"/>
      <c r="AN3809" s="123"/>
      <c r="AO3809" s="123"/>
      <c r="AP3809" s="167"/>
    </row>
    <row r="3810" spans="16:42">
      <c r="P3810" s="123"/>
      <c r="Q3810" s="124"/>
      <c r="R3810" s="123"/>
      <c r="S3810" s="123"/>
      <c r="T3810" s="123"/>
      <c r="U3810" s="123"/>
      <c r="V3810" s="123"/>
      <c r="W3810" s="123"/>
      <c r="X3810" s="123"/>
      <c r="Y3810" s="125"/>
      <c r="Z3810" s="125"/>
      <c r="AA3810" s="123"/>
      <c r="AB3810" s="123"/>
      <c r="AC3810" s="123"/>
      <c r="AD3810" s="123"/>
      <c r="AE3810" s="123"/>
      <c r="AF3810" s="123"/>
      <c r="AG3810" s="123"/>
      <c r="AH3810" s="123"/>
      <c r="AI3810" s="123"/>
      <c r="AJ3810" s="123"/>
      <c r="AK3810" s="123"/>
      <c r="AL3810" s="123"/>
      <c r="AM3810" s="123"/>
      <c r="AN3810" s="123"/>
      <c r="AO3810" s="123"/>
      <c r="AP3810" s="167"/>
    </row>
    <row r="3811" spans="16:42">
      <c r="P3811" s="123"/>
      <c r="Q3811" s="124"/>
      <c r="R3811" s="123"/>
      <c r="S3811" s="123"/>
      <c r="T3811" s="123"/>
      <c r="U3811" s="123"/>
      <c r="V3811" s="123"/>
      <c r="W3811" s="123"/>
      <c r="X3811" s="123"/>
      <c r="Y3811" s="125"/>
      <c r="Z3811" s="125"/>
      <c r="AA3811" s="123"/>
      <c r="AB3811" s="123"/>
      <c r="AC3811" s="123"/>
      <c r="AD3811" s="123"/>
      <c r="AE3811" s="123"/>
      <c r="AF3811" s="123"/>
      <c r="AG3811" s="123"/>
      <c r="AH3811" s="123"/>
      <c r="AI3811" s="123"/>
      <c r="AJ3811" s="123"/>
      <c r="AK3811" s="123"/>
      <c r="AL3811" s="123"/>
      <c r="AM3811" s="123"/>
      <c r="AN3811" s="123"/>
      <c r="AO3811" s="123"/>
      <c r="AP3811" s="167"/>
    </row>
    <row r="3812" spans="16:42">
      <c r="P3812" s="123"/>
      <c r="Q3812" s="124"/>
      <c r="R3812" s="123"/>
      <c r="S3812" s="123"/>
      <c r="T3812" s="123"/>
      <c r="U3812" s="123"/>
      <c r="V3812" s="123"/>
      <c r="W3812" s="123"/>
      <c r="X3812" s="123"/>
      <c r="Y3812" s="125"/>
      <c r="Z3812" s="125"/>
      <c r="AA3812" s="123"/>
      <c r="AB3812" s="123"/>
      <c r="AC3812" s="123"/>
      <c r="AD3812" s="123"/>
      <c r="AE3812" s="123"/>
      <c r="AF3812" s="123"/>
      <c r="AG3812" s="123"/>
      <c r="AH3812" s="123"/>
      <c r="AI3812" s="123"/>
      <c r="AJ3812" s="123"/>
      <c r="AK3812" s="123"/>
      <c r="AL3812" s="123"/>
      <c r="AM3812" s="123"/>
      <c r="AN3812" s="123"/>
      <c r="AO3812" s="123"/>
      <c r="AP3812" s="167"/>
    </row>
    <row r="3813" spans="16:42">
      <c r="P3813" s="123"/>
      <c r="Q3813" s="124"/>
      <c r="R3813" s="123"/>
      <c r="S3813" s="123"/>
      <c r="T3813" s="123"/>
      <c r="U3813" s="123"/>
      <c r="V3813" s="123"/>
      <c r="W3813" s="123"/>
      <c r="X3813" s="123"/>
      <c r="Y3813" s="125"/>
      <c r="Z3813" s="125"/>
      <c r="AA3813" s="123"/>
      <c r="AB3813" s="123"/>
      <c r="AC3813" s="123"/>
      <c r="AD3813" s="123"/>
      <c r="AE3813" s="123"/>
      <c r="AF3813" s="123"/>
      <c r="AG3813" s="123"/>
      <c r="AH3813" s="123"/>
      <c r="AI3813" s="123"/>
      <c r="AJ3813" s="123"/>
      <c r="AK3813" s="123"/>
      <c r="AL3813" s="123"/>
      <c r="AM3813" s="123"/>
      <c r="AN3813" s="123"/>
      <c r="AO3813" s="123"/>
      <c r="AP3813" s="167"/>
    </row>
    <row r="3814" spans="16:42">
      <c r="P3814" s="123"/>
      <c r="Q3814" s="124"/>
      <c r="R3814" s="123"/>
      <c r="S3814" s="123"/>
      <c r="T3814" s="123"/>
      <c r="U3814" s="123"/>
      <c r="V3814" s="123"/>
      <c r="W3814" s="123"/>
      <c r="X3814" s="123"/>
      <c r="Y3814" s="125"/>
      <c r="Z3814" s="125"/>
      <c r="AA3814" s="123"/>
      <c r="AB3814" s="123"/>
      <c r="AC3814" s="123"/>
      <c r="AD3814" s="123"/>
      <c r="AE3814" s="123"/>
      <c r="AF3814" s="123"/>
      <c r="AG3814" s="123"/>
      <c r="AH3814" s="123"/>
      <c r="AI3814" s="123"/>
      <c r="AJ3814" s="123"/>
      <c r="AK3814" s="123"/>
      <c r="AL3814" s="123"/>
      <c r="AM3814" s="123"/>
      <c r="AN3814" s="123"/>
      <c r="AO3814" s="123"/>
      <c r="AP3814" s="167"/>
    </row>
    <row r="3815" spans="16:42">
      <c r="P3815" s="123"/>
      <c r="Q3815" s="124"/>
      <c r="R3815" s="123"/>
      <c r="S3815" s="123"/>
      <c r="T3815" s="123"/>
      <c r="U3815" s="123"/>
      <c r="V3815" s="123"/>
      <c r="W3815" s="123"/>
      <c r="X3815" s="123"/>
      <c r="Y3815" s="125"/>
      <c r="Z3815" s="125"/>
      <c r="AA3815" s="123"/>
      <c r="AB3815" s="123"/>
      <c r="AC3815" s="123"/>
      <c r="AD3815" s="123"/>
      <c r="AE3815" s="123"/>
      <c r="AF3815" s="123"/>
      <c r="AG3815" s="123"/>
      <c r="AH3815" s="123"/>
      <c r="AI3815" s="123"/>
      <c r="AJ3815" s="123"/>
      <c r="AK3815" s="123"/>
      <c r="AL3815" s="123"/>
      <c r="AM3815" s="123"/>
      <c r="AN3815" s="123"/>
      <c r="AO3815" s="123"/>
      <c r="AP3815" s="167"/>
    </row>
    <row r="3816" spans="16:42">
      <c r="P3816" s="123"/>
      <c r="Q3816" s="124"/>
      <c r="R3816" s="123"/>
      <c r="S3816" s="123"/>
      <c r="T3816" s="123"/>
      <c r="U3816" s="123"/>
      <c r="V3816" s="123"/>
      <c r="W3816" s="123"/>
      <c r="X3816" s="123"/>
      <c r="Y3816" s="125"/>
      <c r="Z3816" s="125"/>
      <c r="AA3816" s="123"/>
      <c r="AB3816" s="123"/>
      <c r="AC3816" s="123"/>
      <c r="AD3816" s="123"/>
      <c r="AE3816" s="123"/>
      <c r="AF3816" s="123"/>
      <c r="AG3816" s="123"/>
      <c r="AH3816" s="123"/>
      <c r="AI3816" s="123"/>
      <c r="AJ3816" s="123"/>
      <c r="AK3816" s="123"/>
      <c r="AL3816" s="123"/>
      <c r="AM3816" s="123"/>
      <c r="AN3816" s="123"/>
      <c r="AO3816" s="123"/>
      <c r="AP3816" s="167"/>
    </row>
    <row r="3817" spans="16:42">
      <c r="P3817" s="123"/>
      <c r="Q3817" s="124"/>
      <c r="R3817" s="123"/>
      <c r="S3817" s="123"/>
      <c r="T3817" s="123"/>
      <c r="U3817" s="123"/>
      <c r="V3817" s="123"/>
      <c r="W3817" s="123"/>
      <c r="X3817" s="123"/>
      <c r="Y3817" s="125"/>
      <c r="Z3817" s="125"/>
      <c r="AA3817" s="123"/>
      <c r="AB3817" s="123"/>
      <c r="AC3817" s="123"/>
      <c r="AD3817" s="123"/>
      <c r="AE3817" s="123"/>
      <c r="AF3817" s="123"/>
      <c r="AG3817" s="123"/>
      <c r="AH3817" s="123"/>
      <c r="AI3817" s="123"/>
      <c r="AJ3817" s="123"/>
      <c r="AK3817" s="123"/>
      <c r="AL3817" s="123"/>
      <c r="AM3817" s="123"/>
      <c r="AN3817" s="123"/>
      <c r="AO3817" s="123"/>
      <c r="AP3817" s="167"/>
    </row>
    <row r="3818" spans="16:42">
      <c r="P3818" s="123"/>
      <c r="Q3818" s="124"/>
      <c r="R3818" s="123"/>
      <c r="S3818" s="123"/>
      <c r="T3818" s="123"/>
      <c r="U3818" s="123"/>
      <c r="V3818" s="123"/>
      <c r="W3818" s="123"/>
      <c r="X3818" s="123"/>
      <c r="Y3818" s="125"/>
      <c r="Z3818" s="125"/>
      <c r="AA3818" s="123"/>
      <c r="AB3818" s="123"/>
      <c r="AC3818" s="123"/>
      <c r="AD3818" s="123"/>
      <c r="AE3818" s="123"/>
      <c r="AF3818" s="123"/>
      <c r="AG3818" s="123"/>
      <c r="AH3818" s="123"/>
      <c r="AI3818" s="123"/>
      <c r="AJ3818" s="123"/>
      <c r="AK3818" s="123"/>
      <c r="AL3818" s="123"/>
      <c r="AM3818" s="123"/>
      <c r="AN3818" s="123"/>
      <c r="AO3818" s="123"/>
      <c r="AP3818" s="167"/>
    </row>
    <row r="3819" spans="16:42">
      <c r="P3819" s="123"/>
      <c r="Q3819" s="124"/>
      <c r="R3819" s="123"/>
      <c r="S3819" s="123"/>
      <c r="T3819" s="123"/>
      <c r="U3819" s="123"/>
      <c r="V3819" s="123"/>
      <c r="W3819" s="123"/>
      <c r="X3819" s="123"/>
      <c r="Y3819" s="125"/>
      <c r="Z3819" s="125"/>
      <c r="AA3819" s="123"/>
      <c r="AB3819" s="123"/>
      <c r="AC3819" s="123"/>
      <c r="AD3819" s="123"/>
      <c r="AE3819" s="123"/>
      <c r="AF3819" s="123"/>
      <c r="AG3819" s="123"/>
      <c r="AH3819" s="123"/>
      <c r="AI3819" s="123"/>
      <c r="AJ3819" s="123"/>
      <c r="AK3819" s="123"/>
      <c r="AL3819" s="123"/>
      <c r="AM3819" s="123"/>
      <c r="AN3819" s="123"/>
      <c r="AO3819" s="123"/>
      <c r="AP3819" s="167"/>
    </row>
    <row r="3820" spans="16:42">
      <c r="P3820" s="123"/>
      <c r="Q3820" s="124"/>
      <c r="R3820" s="123"/>
      <c r="S3820" s="123"/>
      <c r="T3820" s="123"/>
      <c r="U3820" s="123"/>
      <c r="V3820" s="123"/>
      <c r="W3820" s="123"/>
      <c r="X3820" s="123"/>
      <c r="Y3820" s="125"/>
      <c r="Z3820" s="125"/>
      <c r="AA3820" s="123"/>
      <c r="AB3820" s="123"/>
      <c r="AC3820" s="123"/>
      <c r="AD3820" s="123"/>
      <c r="AE3820" s="123"/>
      <c r="AF3820" s="123"/>
      <c r="AG3820" s="123"/>
      <c r="AH3820" s="123"/>
      <c r="AI3820" s="123"/>
      <c r="AJ3820" s="123"/>
      <c r="AK3820" s="123"/>
      <c r="AL3820" s="123"/>
      <c r="AM3820" s="123"/>
      <c r="AN3820" s="123"/>
      <c r="AO3820" s="123"/>
      <c r="AP3820" s="167"/>
    </row>
    <row r="3821" spans="16:42">
      <c r="P3821" s="123"/>
      <c r="Q3821" s="124"/>
      <c r="R3821" s="123"/>
      <c r="S3821" s="123"/>
      <c r="T3821" s="123"/>
      <c r="U3821" s="123"/>
      <c r="V3821" s="123"/>
      <c r="W3821" s="123"/>
      <c r="X3821" s="123"/>
      <c r="Y3821" s="125"/>
      <c r="Z3821" s="125"/>
      <c r="AA3821" s="123"/>
      <c r="AB3821" s="123"/>
      <c r="AC3821" s="123"/>
      <c r="AD3821" s="123"/>
      <c r="AE3821" s="123"/>
      <c r="AF3821" s="123"/>
      <c r="AG3821" s="123"/>
      <c r="AH3821" s="123"/>
      <c r="AI3821" s="123"/>
      <c r="AJ3821" s="123"/>
      <c r="AK3821" s="123"/>
      <c r="AL3821" s="123"/>
      <c r="AM3821" s="123"/>
      <c r="AN3821" s="123"/>
      <c r="AO3821" s="123"/>
      <c r="AP3821" s="167"/>
    </row>
    <row r="3822" spans="16:42">
      <c r="P3822" s="123"/>
      <c r="Q3822" s="124"/>
      <c r="R3822" s="123"/>
      <c r="S3822" s="123"/>
      <c r="T3822" s="123"/>
      <c r="U3822" s="123"/>
      <c r="V3822" s="123"/>
      <c r="W3822" s="123"/>
      <c r="X3822" s="123"/>
      <c r="Y3822" s="125"/>
      <c r="Z3822" s="125"/>
      <c r="AA3822" s="123"/>
      <c r="AB3822" s="123"/>
      <c r="AC3822" s="123"/>
      <c r="AD3822" s="123"/>
      <c r="AE3822" s="123"/>
      <c r="AF3822" s="123"/>
      <c r="AG3822" s="123"/>
      <c r="AH3822" s="123"/>
      <c r="AI3822" s="123"/>
      <c r="AJ3822" s="123"/>
      <c r="AK3822" s="123"/>
      <c r="AL3822" s="123"/>
      <c r="AM3822" s="123"/>
      <c r="AN3822" s="123"/>
      <c r="AO3822" s="123"/>
      <c r="AP3822" s="167"/>
    </row>
    <row r="3823" spans="16:42">
      <c r="P3823" s="123"/>
      <c r="Q3823" s="124"/>
      <c r="R3823" s="123"/>
      <c r="S3823" s="123"/>
      <c r="T3823" s="123"/>
      <c r="U3823" s="123"/>
      <c r="V3823" s="123"/>
      <c r="W3823" s="123"/>
      <c r="X3823" s="123"/>
      <c r="Y3823" s="125"/>
      <c r="Z3823" s="125"/>
      <c r="AA3823" s="123"/>
      <c r="AB3823" s="123"/>
      <c r="AC3823" s="123"/>
      <c r="AD3823" s="123"/>
      <c r="AE3823" s="123"/>
      <c r="AF3823" s="123"/>
      <c r="AG3823" s="123"/>
      <c r="AH3823" s="123"/>
      <c r="AI3823" s="123"/>
      <c r="AJ3823" s="123"/>
      <c r="AK3823" s="123"/>
      <c r="AL3823" s="123"/>
      <c r="AM3823" s="123"/>
      <c r="AN3823" s="123"/>
      <c r="AO3823" s="123"/>
      <c r="AP3823" s="167"/>
    </row>
    <row r="3824" spans="16:42">
      <c r="P3824" s="123"/>
      <c r="Q3824" s="124"/>
      <c r="R3824" s="123"/>
      <c r="S3824" s="123"/>
      <c r="T3824" s="123"/>
      <c r="U3824" s="123"/>
      <c r="V3824" s="123"/>
      <c r="W3824" s="123"/>
      <c r="X3824" s="123"/>
      <c r="Y3824" s="125"/>
      <c r="Z3824" s="125"/>
      <c r="AA3824" s="123"/>
      <c r="AB3824" s="123"/>
      <c r="AC3824" s="123"/>
      <c r="AD3824" s="123"/>
      <c r="AE3824" s="123"/>
      <c r="AF3824" s="123"/>
      <c r="AG3824" s="123"/>
      <c r="AH3824" s="123"/>
      <c r="AI3824" s="123"/>
      <c r="AJ3824" s="123"/>
      <c r="AK3824" s="123"/>
      <c r="AL3824" s="123"/>
      <c r="AM3824" s="123"/>
      <c r="AN3824" s="123"/>
      <c r="AO3824" s="123"/>
      <c r="AP3824" s="167"/>
    </row>
    <row r="3825" spans="16:42">
      <c r="P3825" s="123"/>
      <c r="Q3825" s="124"/>
      <c r="R3825" s="123"/>
      <c r="S3825" s="123"/>
      <c r="T3825" s="123"/>
      <c r="U3825" s="123"/>
      <c r="V3825" s="123"/>
      <c r="W3825" s="123"/>
      <c r="X3825" s="123"/>
      <c r="Y3825" s="125"/>
      <c r="Z3825" s="125"/>
      <c r="AA3825" s="123"/>
      <c r="AB3825" s="123"/>
      <c r="AC3825" s="123"/>
      <c r="AD3825" s="123"/>
      <c r="AE3825" s="123"/>
      <c r="AF3825" s="123"/>
      <c r="AG3825" s="123"/>
      <c r="AH3825" s="123"/>
      <c r="AI3825" s="123"/>
      <c r="AJ3825" s="123"/>
      <c r="AK3825" s="123"/>
      <c r="AL3825" s="123"/>
      <c r="AM3825" s="123"/>
      <c r="AN3825" s="123"/>
      <c r="AO3825" s="123"/>
      <c r="AP3825" s="167"/>
    </row>
    <row r="3826" spans="16:42">
      <c r="P3826" s="123"/>
      <c r="Q3826" s="124"/>
      <c r="R3826" s="123"/>
      <c r="S3826" s="123"/>
      <c r="T3826" s="123"/>
      <c r="U3826" s="123"/>
      <c r="V3826" s="123"/>
      <c r="W3826" s="123"/>
      <c r="X3826" s="123"/>
      <c r="Y3826" s="125"/>
      <c r="Z3826" s="125"/>
      <c r="AA3826" s="123"/>
      <c r="AB3826" s="123"/>
      <c r="AC3826" s="123"/>
      <c r="AD3826" s="123"/>
      <c r="AE3826" s="123"/>
      <c r="AF3826" s="123"/>
      <c r="AG3826" s="123"/>
      <c r="AH3826" s="123"/>
      <c r="AI3826" s="123"/>
      <c r="AJ3826" s="123"/>
      <c r="AK3826" s="123"/>
      <c r="AL3826" s="123"/>
      <c r="AM3826" s="123"/>
      <c r="AN3826" s="123"/>
      <c r="AO3826" s="123"/>
      <c r="AP3826" s="167"/>
    </row>
    <row r="3827" spans="16:42">
      <c r="P3827" s="123"/>
      <c r="Q3827" s="124"/>
      <c r="R3827" s="123"/>
      <c r="S3827" s="123"/>
      <c r="T3827" s="123"/>
      <c r="U3827" s="123"/>
      <c r="V3827" s="123"/>
      <c r="W3827" s="123"/>
      <c r="X3827" s="123"/>
      <c r="Y3827" s="125"/>
      <c r="Z3827" s="125"/>
      <c r="AA3827" s="123"/>
      <c r="AB3827" s="123"/>
      <c r="AC3827" s="123"/>
      <c r="AD3827" s="123"/>
      <c r="AE3827" s="123"/>
      <c r="AF3827" s="123"/>
      <c r="AG3827" s="123"/>
      <c r="AH3827" s="123"/>
      <c r="AI3827" s="123"/>
      <c r="AJ3827" s="123"/>
      <c r="AK3827" s="123"/>
      <c r="AL3827" s="123"/>
      <c r="AM3827" s="123"/>
      <c r="AN3827" s="123"/>
      <c r="AO3827" s="123"/>
      <c r="AP3827" s="167"/>
    </row>
    <row r="3828" spans="16:42">
      <c r="P3828" s="123"/>
      <c r="Q3828" s="124"/>
      <c r="R3828" s="123"/>
      <c r="S3828" s="123"/>
      <c r="T3828" s="123"/>
      <c r="U3828" s="123"/>
      <c r="V3828" s="123"/>
      <c r="W3828" s="123"/>
      <c r="X3828" s="123"/>
      <c r="Y3828" s="125"/>
      <c r="Z3828" s="125"/>
      <c r="AA3828" s="123"/>
      <c r="AB3828" s="123"/>
      <c r="AC3828" s="123"/>
      <c r="AD3828" s="123"/>
      <c r="AE3828" s="123"/>
      <c r="AF3828" s="123"/>
      <c r="AG3828" s="123"/>
      <c r="AH3828" s="123"/>
      <c r="AI3828" s="123"/>
      <c r="AJ3828" s="123"/>
      <c r="AK3828" s="123"/>
      <c r="AL3828" s="123"/>
      <c r="AM3828" s="123"/>
      <c r="AN3828" s="123"/>
      <c r="AO3828" s="123"/>
      <c r="AP3828" s="167"/>
    </row>
    <row r="3829" spans="16:42">
      <c r="P3829" s="123"/>
      <c r="Q3829" s="124"/>
      <c r="R3829" s="123"/>
      <c r="S3829" s="123"/>
      <c r="T3829" s="123"/>
      <c r="U3829" s="123"/>
      <c r="V3829" s="123"/>
      <c r="W3829" s="123"/>
      <c r="X3829" s="123"/>
      <c r="Y3829" s="125"/>
      <c r="Z3829" s="125"/>
      <c r="AA3829" s="123"/>
      <c r="AB3829" s="123"/>
      <c r="AC3829" s="123"/>
      <c r="AD3829" s="123"/>
      <c r="AE3829" s="123"/>
      <c r="AF3829" s="123"/>
      <c r="AG3829" s="123"/>
      <c r="AH3829" s="123"/>
      <c r="AI3829" s="123"/>
      <c r="AJ3829" s="123"/>
      <c r="AK3829" s="123"/>
      <c r="AL3829" s="123"/>
      <c r="AM3829" s="123"/>
      <c r="AN3829" s="123"/>
      <c r="AO3829" s="123"/>
      <c r="AP3829" s="167"/>
    </row>
    <row r="3830" spans="16:42">
      <c r="P3830" s="123"/>
      <c r="Q3830" s="124"/>
      <c r="R3830" s="123"/>
      <c r="S3830" s="123"/>
      <c r="T3830" s="123"/>
      <c r="U3830" s="123"/>
      <c r="V3830" s="123"/>
      <c r="W3830" s="123"/>
      <c r="X3830" s="123"/>
      <c r="Y3830" s="125"/>
      <c r="Z3830" s="125"/>
      <c r="AA3830" s="123"/>
      <c r="AB3830" s="123"/>
      <c r="AC3830" s="123"/>
      <c r="AD3830" s="123"/>
      <c r="AE3830" s="123"/>
      <c r="AF3830" s="123"/>
      <c r="AG3830" s="123"/>
      <c r="AH3830" s="123"/>
      <c r="AI3830" s="123"/>
      <c r="AJ3830" s="123"/>
      <c r="AK3830" s="123"/>
      <c r="AL3830" s="123"/>
      <c r="AM3830" s="123"/>
      <c r="AN3830" s="123"/>
      <c r="AO3830" s="123"/>
      <c r="AP3830" s="167"/>
    </row>
    <row r="3831" spans="16:42">
      <c r="P3831" s="123"/>
      <c r="Q3831" s="124"/>
      <c r="R3831" s="123"/>
      <c r="S3831" s="123"/>
      <c r="T3831" s="123"/>
      <c r="U3831" s="123"/>
      <c r="V3831" s="123"/>
      <c r="W3831" s="123"/>
      <c r="X3831" s="123"/>
      <c r="Y3831" s="125"/>
      <c r="Z3831" s="125"/>
      <c r="AA3831" s="123"/>
      <c r="AB3831" s="123"/>
      <c r="AC3831" s="123"/>
      <c r="AD3831" s="123"/>
      <c r="AE3831" s="123"/>
      <c r="AF3831" s="123"/>
      <c r="AG3831" s="123"/>
      <c r="AH3831" s="123"/>
      <c r="AI3831" s="123"/>
      <c r="AJ3831" s="123"/>
      <c r="AK3831" s="123"/>
      <c r="AL3831" s="123"/>
      <c r="AM3831" s="123"/>
      <c r="AN3831" s="123"/>
      <c r="AO3831" s="123"/>
      <c r="AP3831" s="167"/>
    </row>
    <row r="3832" spans="16:42">
      <c r="P3832" s="123"/>
      <c r="Q3832" s="124"/>
      <c r="R3832" s="123"/>
      <c r="S3832" s="123"/>
      <c r="T3832" s="123"/>
      <c r="U3832" s="123"/>
      <c r="V3832" s="123"/>
      <c r="W3832" s="123"/>
      <c r="X3832" s="123"/>
      <c r="Y3832" s="125"/>
      <c r="Z3832" s="125"/>
      <c r="AA3832" s="123"/>
      <c r="AB3832" s="123"/>
      <c r="AC3832" s="123"/>
      <c r="AD3832" s="123"/>
      <c r="AE3832" s="123"/>
      <c r="AF3832" s="123"/>
      <c r="AG3832" s="123"/>
      <c r="AH3832" s="123"/>
      <c r="AI3832" s="123"/>
      <c r="AJ3832" s="123"/>
      <c r="AK3832" s="123"/>
      <c r="AL3832" s="123"/>
      <c r="AM3832" s="123"/>
      <c r="AN3832" s="123"/>
      <c r="AO3832" s="123"/>
      <c r="AP3832" s="167"/>
    </row>
    <row r="3833" spans="16:42">
      <c r="P3833" s="123"/>
      <c r="Q3833" s="124"/>
      <c r="R3833" s="123"/>
      <c r="S3833" s="123"/>
      <c r="T3833" s="123"/>
      <c r="U3833" s="123"/>
      <c r="V3833" s="123"/>
      <c r="W3833" s="123"/>
      <c r="X3833" s="123"/>
      <c r="Y3833" s="125"/>
      <c r="Z3833" s="125"/>
      <c r="AA3833" s="123"/>
      <c r="AB3833" s="123"/>
      <c r="AC3833" s="123"/>
      <c r="AD3833" s="123"/>
      <c r="AE3833" s="123"/>
      <c r="AF3833" s="123"/>
      <c r="AG3833" s="123"/>
      <c r="AH3833" s="123"/>
      <c r="AI3833" s="123"/>
      <c r="AJ3833" s="123"/>
      <c r="AK3833" s="123"/>
      <c r="AL3833" s="123"/>
      <c r="AM3833" s="123"/>
      <c r="AN3833" s="123"/>
      <c r="AO3833" s="123"/>
      <c r="AP3833" s="167"/>
    </row>
    <row r="3834" spans="16:42">
      <c r="P3834" s="123"/>
      <c r="Q3834" s="124"/>
      <c r="R3834" s="123"/>
      <c r="S3834" s="123"/>
      <c r="T3834" s="123"/>
      <c r="U3834" s="123"/>
      <c r="V3834" s="123"/>
      <c r="W3834" s="123"/>
      <c r="X3834" s="123"/>
      <c r="Y3834" s="125"/>
      <c r="Z3834" s="125"/>
      <c r="AA3834" s="123"/>
      <c r="AB3834" s="123"/>
      <c r="AC3834" s="123"/>
      <c r="AD3834" s="123"/>
      <c r="AE3834" s="123"/>
      <c r="AF3834" s="123"/>
      <c r="AG3834" s="123"/>
      <c r="AH3834" s="123"/>
      <c r="AI3834" s="123"/>
      <c r="AJ3834" s="123"/>
      <c r="AK3834" s="123"/>
      <c r="AL3834" s="123"/>
      <c r="AM3834" s="123"/>
      <c r="AN3834" s="123"/>
      <c r="AO3834" s="123"/>
      <c r="AP3834" s="167"/>
    </row>
    <row r="3835" spans="16:42">
      <c r="P3835" s="123"/>
      <c r="Q3835" s="124"/>
      <c r="R3835" s="123"/>
      <c r="S3835" s="123"/>
      <c r="T3835" s="123"/>
      <c r="U3835" s="123"/>
      <c r="V3835" s="123"/>
      <c r="W3835" s="123"/>
      <c r="X3835" s="123"/>
      <c r="Y3835" s="125"/>
      <c r="Z3835" s="125"/>
      <c r="AA3835" s="123"/>
      <c r="AB3835" s="123"/>
      <c r="AC3835" s="123"/>
      <c r="AD3835" s="123"/>
      <c r="AE3835" s="123"/>
      <c r="AF3835" s="123"/>
      <c r="AG3835" s="123"/>
      <c r="AH3835" s="123"/>
      <c r="AI3835" s="123"/>
      <c r="AJ3835" s="123"/>
      <c r="AK3835" s="123"/>
      <c r="AL3835" s="123"/>
      <c r="AM3835" s="123"/>
      <c r="AN3835" s="123"/>
      <c r="AO3835" s="123"/>
      <c r="AP3835" s="167"/>
    </row>
    <row r="3836" spans="16:42">
      <c r="P3836" s="123"/>
      <c r="Q3836" s="124"/>
      <c r="R3836" s="123"/>
      <c r="S3836" s="123"/>
      <c r="T3836" s="123"/>
      <c r="U3836" s="123"/>
      <c r="V3836" s="123"/>
      <c r="W3836" s="123"/>
      <c r="X3836" s="123"/>
      <c r="Y3836" s="125"/>
      <c r="Z3836" s="125"/>
      <c r="AA3836" s="123"/>
      <c r="AB3836" s="123"/>
      <c r="AC3836" s="123"/>
      <c r="AD3836" s="123"/>
      <c r="AE3836" s="123"/>
      <c r="AF3836" s="123"/>
      <c r="AG3836" s="123"/>
      <c r="AH3836" s="123"/>
      <c r="AI3836" s="123"/>
      <c r="AJ3836" s="123"/>
      <c r="AK3836" s="123"/>
      <c r="AL3836" s="123"/>
      <c r="AM3836" s="123"/>
      <c r="AN3836" s="123"/>
      <c r="AO3836" s="123"/>
      <c r="AP3836" s="167"/>
    </row>
    <row r="3837" spans="16:42">
      <c r="P3837" s="123"/>
      <c r="Q3837" s="124"/>
      <c r="R3837" s="123"/>
      <c r="S3837" s="123"/>
      <c r="T3837" s="123"/>
      <c r="U3837" s="123"/>
      <c r="V3837" s="123"/>
      <c r="W3837" s="123"/>
      <c r="X3837" s="123"/>
      <c r="Y3837" s="125"/>
      <c r="Z3837" s="125"/>
      <c r="AA3837" s="123"/>
      <c r="AB3837" s="123"/>
      <c r="AC3837" s="123"/>
      <c r="AD3837" s="123"/>
      <c r="AE3837" s="123"/>
      <c r="AF3837" s="123"/>
      <c r="AG3837" s="123"/>
      <c r="AH3837" s="123"/>
      <c r="AI3837" s="123"/>
      <c r="AJ3837" s="123"/>
      <c r="AK3837" s="123"/>
      <c r="AL3837" s="123"/>
      <c r="AM3837" s="123"/>
      <c r="AN3837" s="123"/>
      <c r="AO3837" s="123"/>
      <c r="AP3837" s="167"/>
    </row>
    <row r="3838" spans="16:42">
      <c r="P3838" s="123"/>
      <c r="Q3838" s="124"/>
      <c r="R3838" s="123"/>
      <c r="S3838" s="123"/>
      <c r="T3838" s="123"/>
      <c r="U3838" s="123"/>
      <c r="V3838" s="123"/>
      <c r="W3838" s="123"/>
      <c r="X3838" s="123"/>
      <c r="Y3838" s="125"/>
      <c r="Z3838" s="125"/>
      <c r="AA3838" s="123"/>
      <c r="AB3838" s="123"/>
      <c r="AC3838" s="123"/>
      <c r="AD3838" s="123"/>
      <c r="AE3838" s="123"/>
      <c r="AF3838" s="123"/>
      <c r="AG3838" s="123"/>
      <c r="AH3838" s="123"/>
      <c r="AI3838" s="123"/>
      <c r="AJ3838" s="123"/>
      <c r="AK3838" s="123"/>
      <c r="AL3838" s="123"/>
      <c r="AM3838" s="123"/>
      <c r="AN3838" s="123"/>
      <c r="AO3838" s="123"/>
      <c r="AP3838" s="167"/>
    </row>
    <row r="3839" spans="16:42">
      <c r="P3839" s="123"/>
      <c r="Q3839" s="124"/>
      <c r="R3839" s="123"/>
      <c r="S3839" s="123"/>
      <c r="T3839" s="123"/>
      <c r="U3839" s="123"/>
      <c r="V3839" s="123"/>
      <c r="W3839" s="123"/>
      <c r="X3839" s="123"/>
      <c r="Y3839" s="125"/>
      <c r="Z3839" s="125"/>
      <c r="AA3839" s="123"/>
      <c r="AB3839" s="123"/>
      <c r="AC3839" s="123"/>
      <c r="AD3839" s="123"/>
      <c r="AE3839" s="123"/>
      <c r="AF3839" s="123"/>
      <c r="AG3839" s="123"/>
      <c r="AH3839" s="123"/>
      <c r="AI3839" s="123"/>
      <c r="AJ3839" s="123"/>
      <c r="AK3839" s="123"/>
      <c r="AL3839" s="123"/>
      <c r="AM3839" s="123"/>
      <c r="AN3839" s="123"/>
      <c r="AO3839" s="123"/>
      <c r="AP3839" s="167"/>
    </row>
    <row r="3840" spans="16:42">
      <c r="P3840" s="123"/>
      <c r="Q3840" s="124"/>
      <c r="R3840" s="123"/>
      <c r="S3840" s="123"/>
      <c r="T3840" s="123"/>
      <c r="U3840" s="123"/>
      <c r="V3840" s="123"/>
      <c r="W3840" s="123"/>
      <c r="X3840" s="123"/>
      <c r="Y3840" s="125"/>
      <c r="Z3840" s="125"/>
      <c r="AA3840" s="123"/>
      <c r="AB3840" s="123"/>
      <c r="AC3840" s="123"/>
      <c r="AD3840" s="123"/>
      <c r="AE3840" s="123"/>
      <c r="AF3840" s="123"/>
      <c r="AG3840" s="123"/>
      <c r="AH3840" s="123"/>
      <c r="AI3840" s="123"/>
      <c r="AJ3840" s="123"/>
      <c r="AK3840" s="123"/>
      <c r="AL3840" s="123"/>
      <c r="AM3840" s="123"/>
      <c r="AN3840" s="123"/>
      <c r="AO3840" s="123"/>
      <c r="AP3840" s="167"/>
    </row>
    <row r="3841" spans="16:42">
      <c r="P3841" s="123"/>
      <c r="Q3841" s="124"/>
      <c r="R3841" s="123"/>
      <c r="S3841" s="123"/>
      <c r="T3841" s="123"/>
      <c r="U3841" s="123"/>
      <c r="V3841" s="123"/>
      <c r="W3841" s="123"/>
      <c r="X3841" s="123"/>
      <c r="Y3841" s="125"/>
      <c r="Z3841" s="125"/>
      <c r="AA3841" s="123"/>
      <c r="AB3841" s="123"/>
      <c r="AC3841" s="123"/>
      <c r="AD3841" s="123"/>
      <c r="AE3841" s="123"/>
      <c r="AF3841" s="123"/>
      <c r="AG3841" s="123"/>
      <c r="AH3841" s="123"/>
      <c r="AI3841" s="123"/>
      <c r="AJ3841" s="123"/>
      <c r="AK3841" s="123"/>
      <c r="AL3841" s="123"/>
      <c r="AM3841" s="123"/>
      <c r="AN3841" s="123"/>
      <c r="AO3841" s="123"/>
      <c r="AP3841" s="167"/>
    </row>
    <row r="3842" spans="16:42">
      <c r="P3842" s="123"/>
      <c r="Q3842" s="124"/>
      <c r="R3842" s="123"/>
      <c r="S3842" s="123"/>
      <c r="T3842" s="123"/>
      <c r="U3842" s="123"/>
      <c r="V3842" s="123"/>
      <c r="W3842" s="123"/>
      <c r="X3842" s="123"/>
      <c r="Y3842" s="125"/>
      <c r="Z3842" s="125"/>
      <c r="AA3842" s="123"/>
      <c r="AB3842" s="123"/>
      <c r="AC3842" s="123"/>
      <c r="AD3842" s="123"/>
      <c r="AE3842" s="123"/>
      <c r="AF3842" s="123"/>
      <c r="AG3842" s="123"/>
      <c r="AH3842" s="123"/>
      <c r="AI3842" s="123"/>
      <c r="AJ3842" s="123"/>
      <c r="AK3842" s="123"/>
      <c r="AL3842" s="123"/>
      <c r="AM3842" s="123"/>
      <c r="AN3842" s="123"/>
      <c r="AO3842" s="123"/>
      <c r="AP3842" s="167"/>
    </row>
    <row r="3843" spans="16:42">
      <c r="P3843" s="123"/>
      <c r="Q3843" s="124"/>
      <c r="R3843" s="123"/>
      <c r="S3843" s="123"/>
      <c r="T3843" s="123"/>
      <c r="U3843" s="123"/>
      <c r="V3843" s="123"/>
      <c r="W3843" s="123"/>
      <c r="X3843" s="123"/>
      <c r="Y3843" s="125"/>
      <c r="Z3843" s="125"/>
      <c r="AA3843" s="123"/>
      <c r="AB3843" s="123"/>
      <c r="AC3843" s="123"/>
      <c r="AD3843" s="123"/>
      <c r="AE3843" s="123"/>
      <c r="AF3843" s="123"/>
      <c r="AG3843" s="123"/>
      <c r="AH3843" s="123"/>
      <c r="AI3843" s="123"/>
      <c r="AJ3843" s="123"/>
      <c r="AK3843" s="123"/>
      <c r="AL3843" s="123"/>
      <c r="AM3843" s="123"/>
      <c r="AN3843" s="123"/>
      <c r="AO3843" s="123"/>
      <c r="AP3843" s="167"/>
    </row>
    <row r="3844" spans="16:42">
      <c r="P3844" s="123"/>
      <c r="Q3844" s="124"/>
      <c r="R3844" s="123"/>
      <c r="S3844" s="123"/>
      <c r="T3844" s="123"/>
      <c r="U3844" s="123"/>
      <c r="V3844" s="123"/>
      <c r="W3844" s="123"/>
      <c r="X3844" s="123"/>
      <c r="Y3844" s="125"/>
      <c r="Z3844" s="125"/>
      <c r="AA3844" s="123"/>
      <c r="AB3844" s="123"/>
      <c r="AC3844" s="123"/>
      <c r="AD3844" s="123"/>
      <c r="AE3844" s="123"/>
      <c r="AF3844" s="123"/>
      <c r="AG3844" s="123"/>
      <c r="AH3844" s="123"/>
      <c r="AI3844" s="123"/>
      <c r="AJ3844" s="123"/>
      <c r="AK3844" s="123"/>
      <c r="AL3844" s="123"/>
      <c r="AM3844" s="123"/>
      <c r="AN3844" s="123"/>
      <c r="AO3844" s="123"/>
      <c r="AP3844" s="167"/>
    </row>
    <row r="3845" spans="16:42">
      <c r="P3845" s="123"/>
      <c r="Q3845" s="124"/>
      <c r="R3845" s="123"/>
      <c r="S3845" s="123"/>
      <c r="T3845" s="123"/>
      <c r="U3845" s="123"/>
      <c r="V3845" s="123"/>
      <c r="W3845" s="123"/>
      <c r="X3845" s="123"/>
      <c r="Y3845" s="125"/>
      <c r="Z3845" s="125"/>
      <c r="AA3845" s="123"/>
      <c r="AB3845" s="123"/>
      <c r="AC3845" s="123"/>
      <c r="AD3845" s="123"/>
      <c r="AE3845" s="123"/>
      <c r="AF3845" s="123"/>
      <c r="AG3845" s="123"/>
      <c r="AH3845" s="123"/>
      <c r="AI3845" s="123"/>
      <c r="AJ3845" s="123"/>
      <c r="AK3845" s="123"/>
      <c r="AL3845" s="123"/>
      <c r="AM3845" s="123"/>
      <c r="AN3845" s="123"/>
      <c r="AO3845" s="123"/>
      <c r="AP3845" s="167"/>
    </row>
    <row r="3846" spans="16:42">
      <c r="P3846" s="123"/>
      <c r="Q3846" s="124"/>
      <c r="R3846" s="123"/>
      <c r="S3846" s="123"/>
      <c r="T3846" s="123"/>
      <c r="U3846" s="123"/>
      <c r="V3846" s="123"/>
      <c r="W3846" s="123"/>
      <c r="X3846" s="123"/>
      <c r="Y3846" s="125"/>
      <c r="Z3846" s="125"/>
      <c r="AA3846" s="123"/>
      <c r="AB3846" s="123"/>
      <c r="AC3846" s="123"/>
      <c r="AD3846" s="123"/>
      <c r="AE3846" s="123"/>
      <c r="AF3846" s="123"/>
      <c r="AG3846" s="123"/>
      <c r="AH3846" s="123"/>
      <c r="AI3846" s="123"/>
      <c r="AJ3846" s="123"/>
      <c r="AK3846" s="123"/>
      <c r="AL3846" s="123"/>
      <c r="AM3846" s="123"/>
      <c r="AN3846" s="123"/>
      <c r="AO3846" s="123"/>
      <c r="AP3846" s="167"/>
    </row>
    <row r="3847" spans="16:42">
      <c r="P3847" s="123"/>
      <c r="Q3847" s="124"/>
      <c r="R3847" s="123"/>
      <c r="S3847" s="123"/>
      <c r="T3847" s="123"/>
      <c r="U3847" s="123"/>
      <c r="V3847" s="123"/>
      <c r="W3847" s="123"/>
      <c r="X3847" s="123"/>
      <c r="Y3847" s="125"/>
      <c r="Z3847" s="125"/>
      <c r="AA3847" s="123"/>
      <c r="AB3847" s="123"/>
      <c r="AC3847" s="123"/>
      <c r="AD3847" s="123"/>
      <c r="AE3847" s="123"/>
      <c r="AF3847" s="123"/>
      <c r="AG3847" s="123"/>
      <c r="AH3847" s="123"/>
      <c r="AI3847" s="123"/>
      <c r="AJ3847" s="123"/>
      <c r="AK3847" s="123"/>
      <c r="AL3847" s="123"/>
      <c r="AM3847" s="123"/>
      <c r="AN3847" s="123"/>
      <c r="AO3847" s="123"/>
      <c r="AP3847" s="167"/>
    </row>
    <row r="3848" spans="16:42">
      <c r="P3848" s="123"/>
      <c r="Q3848" s="124"/>
      <c r="R3848" s="123"/>
      <c r="S3848" s="123"/>
      <c r="T3848" s="123"/>
      <c r="U3848" s="123"/>
      <c r="V3848" s="123"/>
      <c r="W3848" s="123"/>
      <c r="X3848" s="123"/>
      <c r="Y3848" s="125"/>
      <c r="Z3848" s="125"/>
      <c r="AA3848" s="123"/>
      <c r="AB3848" s="123"/>
      <c r="AC3848" s="123"/>
      <c r="AD3848" s="123"/>
      <c r="AE3848" s="123"/>
      <c r="AF3848" s="123"/>
      <c r="AG3848" s="123"/>
      <c r="AH3848" s="123"/>
      <c r="AI3848" s="123"/>
      <c r="AJ3848" s="123"/>
      <c r="AK3848" s="123"/>
      <c r="AL3848" s="123"/>
      <c r="AM3848" s="123"/>
      <c r="AN3848" s="123"/>
      <c r="AO3848" s="123"/>
      <c r="AP3848" s="167"/>
    </row>
    <row r="3849" spans="16:42">
      <c r="P3849" s="123"/>
      <c r="Q3849" s="124"/>
      <c r="R3849" s="123"/>
      <c r="S3849" s="123"/>
      <c r="T3849" s="123"/>
      <c r="U3849" s="123"/>
      <c r="V3849" s="123"/>
      <c r="W3849" s="123"/>
      <c r="X3849" s="123"/>
      <c r="Y3849" s="125"/>
      <c r="Z3849" s="125"/>
      <c r="AA3849" s="123"/>
      <c r="AB3849" s="123"/>
      <c r="AC3849" s="123"/>
      <c r="AD3849" s="123"/>
      <c r="AE3849" s="123"/>
      <c r="AF3849" s="123"/>
      <c r="AG3849" s="123"/>
      <c r="AH3849" s="123"/>
      <c r="AI3849" s="123"/>
      <c r="AJ3849" s="123"/>
      <c r="AK3849" s="123"/>
      <c r="AL3849" s="123"/>
      <c r="AM3849" s="123"/>
      <c r="AN3849" s="123"/>
      <c r="AO3849" s="123"/>
      <c r="AP3849" s="167"/>
    </row>
    <row r="3850" spans="16:42">
      <c r="P3850" s="123"/>
      <c r="Q3850" s="124"/>
      <c r="R3850" s="123"/>
      <c r="S3850" s="123"/>
      <c r="T3850" s="123"/>
      <c r="U3850" s="123"/>
      <c r="V3850" s="123"/>
      <c r="W3850" s="123"/>
      <c r="X3850" s="123"/>
      <c r="Y3850" s="125"/>
      <c r="Z3850" s="125"/>
      <c r="AA3850" s="123"/>
      <c r="AB3850" s="123"/>
      <c r="AC3850" s="123"/>
      <c r="AD3850" s="123"/>
      <c r="AE3850" s="123"/>
      <c r="AF3850" s="123"/>
      <c r="AG3850" s="123"/>
      <c r="AH3850" s="123"/>
      <c r="AI3850" s="123"/>
      <c r="AJ3850" s="123"/>
      <c r="AK3850" s="123"/>
      <c r="AL3850" s="123"/>
      <c r="AM3850" s="123"/>
      <c r="AN3850" s="123"/>
      <c r="AO3850" s="123"/>
      <c r="AP3850" s="167"/>
    </row>
    <row r="3851" spans="16:42">
      <c r="P3851" s="123"/>
      <c r="Q3851" s="124"/>
      <c r="R3851" s="123"/>
      <c r="S3851" s="123"/>
      <c r="T3851" s="123"/>
      <c r="U3851" s="123"/>
      <c r="V3851" s="123"/>
      <c r="W3851" s="123"/>
      <c r="X3851" s="123"/>
      <c r="Y3851" s="125"/>
      <c r="Z3851" s="125"/>
      <c r="AA3851" s="123"/>
      <c r="AB3851" s="123"/>
      <c r="AC3851" s="123"/>
      <c r="AD3851" s="123"/>
      <c r="AE3851" s="123"/>
      <c r="AF3851" s="123"/>
      <c r="AG3851" s="123"/>
      <c r="AH3851" s="123"/>
      <c r="AI3851" s="123"/>
      <c r="AJ3851" s="123"/>
      <c r="AK3851" s="123"/>
      <c r="AL3851" s="123"/>
      <c r="AM3851" s="123"/>
      <c r="AN3851" s="123"/>
      <c r="AO3851" s="123"/>
      <c r="AP3851" s="167"/>
    </row>
    <row r="3852" spans="16:42">
      <c r="P3852" s="123"/>
      <c r="Q3852" s="124"/>
      <c r="R3852" s="123"/>
      <c r="S3852" s="123"/>
      <c r="T3852" s="123"/>
      <c r="U3852" s="123"/>
      <c r="V3852" s="123"/>
      <c r="W3852" s="123"/>
      <c r="X3852" s="123"/>
      <c r="Y3852" s="125"/>
      <c r="Z3852" s="125"/>
      <c r="AA3852" s="123"/>
      <c r="AB3852" s="123"/>
      <c r="AC3852" s="123"/>
      <c r="AD3852" s="123"/>
      <c r="AE3852" s="123"/>
      <c r="AF3852" s="123"/>
      <c r="AG3852" s="123"/>
      <c r="AH3852" s="123"/>
      <c r="AI3852" s="123"/>
      <c r="AJ3852" s="123"/>
      <c r="AK3852" s="123"/>
      <c r="AL3852" s="123"/>
      <c r="AM3852" s="123"/>
      <c r="AN3852" s="123"/>
      <c r="AO3852" s="123"/>
      <c r="AP3852" s="167"/>
    </row>
    <row r="3853" spans="16:42">
      <c r="P3853" s="123"/>
      <c r="Q3853" s="124"/>
      <c r="R3853" s="123"/>
      <c r="S3853" s="123"/>
      <c r="T3853" s="123"/>
      <c r="U3853" s="123"/>
      <c r="V3853" s="123"/>
      <c r="W3853" s="123"/>
      <c r="X3853" s="123"/>
      <c r="Y3853" s="125"/>
      <c r="Z3853" s="125"/>
      <c r="AA3853" s="123"/>
      <c r="AB3853" s="123"/>
      <c r="AC3853" s="123"/>
      <c r="AD3853" s="123"/>
      <c r="AE3853" s="123"/>
      <c r="AF3853" s="123"/>
      <c r="AG3853" s="123"/>
      <c r="AH3853" s="123"/>
      <c r="AI3853" s="123"/>
      <c r="AJ3853" s="123"/>
      <c r="AK3853" s="123"/>
      <c r="AL3853" s="123"/>
      <c r="AM3853" s="123"/>
      <c r="AN3853" s="123"/>
      <c r="AO3853" s="123"/>
      <c r="AP3853" s="167"/>
    </row>
    <row r="3854" spans="16:42">
      <c r="P3854" s="123"/>
      <c r="Q3854" s="124"/>
      <c r="R3854" s="123"/>
      <c r="S3854" s="123"/>
      <c r="T3854" s="123"/>
      <c r="U3854" s="123"/>
      <c r="V3854" s="123"/>
      <c r="W3854" s="123"/>
      <c r="X3854" s="123"/>
      <c r="Y3854" s="125"/>
      <c r="Z3854" s="125"/>
      <c r="AA3854" s="123"/>
      <c r="AB3854" s="123"/>
      <c r="AC3854" s="123"/>
      <c r="AD3854" s="123"/>
      <c r="AE3854" s="123"/>
      <c r="AF3854" s="123"/>
      <c r="AG3854" s="123"/>
      <c r="AH3854" s="123"/>
      <c r="AI3854" s="123"/>
      <c r="AJ3854" s="123"/>
      <c r="AK3854" s="123"/>
      <c r="AL3854" s="123"/>
      <c r="AM3854" s="123"/>
      <c r="AN3854" s="123"/>
      <c r="AO3854" s="123"/>
      <c r="AP3854" s="167"/>
    </row>
    <row r="3855" spans="16:42">
      <c r="P3855" s="123"/>
      <c r="Q3855" s="124"/>
      <c r="R3855" s="123"/>
      <c r="S3855" s="123"/>
      <c r="T3855" s="123"/>
      <c r="U3855" s="123"/>
      <c r="V3855" s="123"/>
      <c r="W3855" s="123"/>
      <c r="X3855" s="123"/>
      <c r="Y3855" s="125"/>
      <c r="Z3855" s="125"/>
      <c r="AA3855" s="123"/>
      <c r="AB3855" s="123"/>
      <c r="AC3855" s="123"/>
      <c r="AD3855" s="123"/>
      <c r="AE3855" s="123"/>
      <c r="AF3855" s="123"/>
      <c r="AG3855" s="123"/>
      <c r="AH3855" s="123"/>
      <c r="AI3855" s="123"/>
      <c r="AJ3855" s="123"/>
      <c r="AK3855" s="123"/>
      <c r="AL3855" s="123"/>
      <c r="AM3855" s="123"/>
      <c r="AN3855" s="123"/>
      <c r="AO3855" s="123"/>
      <c r="AP3855" s="167"/>
    </row>
    <row r="3856" spans="16:42">
      <c r="P3856" s="123"/>
      <c r="Q3856" s="124"/>
      <c r="R3856" s="123"/>
      <c r="S3856" s="123"/>
      <c r="T3856" s="123"/>
      <c r="U3856" s="123"/>
      <c r="V3856" s="123"/>
      <c r="W3856" s="123"/>
      <c r="X3856" s="123"/>
      <c r="Y3856" s="125"/>
      <c r="Z3856" s="125"/>
      <c r="AA3856" s="123"/>
      <c r="AB3856" s="123"/>
      <c r="AC3856" s="123"/>
      <c r="AD3856" s="123"/>
      <c r="AE3856" s="123"/>
      <c r="AF3856" s="123"/>
      <c r="AG3856" s="123"/>
      <c r="AH3856" s="123"/>
      <c r="AI3856" s="123"/>
      <c r="AJ3856" s="123"/>
      <c r="AK3856" s="123"/>
      <c r="AL3856" s="123"/>
      <c r="AM3856" s="123"/>
      <c r="AN3856" s="123"/>
      <c r="AO3856" s="123"/>
      <c r="AP3856" s="167"/>
    </row>
    <row r="3857" spans="16:42">
      <c r="P3857" s="123"/>
      <c r="Q3857" s="124"/>
      <c r="R3857" s="123"/>
      <c r="S3857" s="123"/>
      <c r="T3857" s="123"/>
      <c r="U3857" s="123"/>
      <c r="V3857" s="123"/>
      <c r="W3857" s="123"/>
      <c r="X3857" s="123"/>
      <c r="Y3857" s="125"/>
      <c r="Z3857" s="125"/>
      <c r="AA3857" s="123"/>
      <c r="AB3857" s="123"/>
      <c r="AC3857" s="123"/>
      <c r="AD3857" s="123"/>
      <c r="AE3857" s="123"/>
      <c r="AF3857" s="123"/>
      <c r="AG3857" s="123"/>
      <c r="AH3857" s="123"/>
      <c r="AI3857" s="123"/>
      <c r="AJ3857" s="123"/>
      <c r="AK3857" s="123"/>
      <c r="AL3857" s="123"/>
      <c r="AM3857" s="123"/>
      <c r="AN3857" s="123"/>
      <c r="AO3857" s="123"/>
      <c r="AP3857" s="167"/>
    </row>
    <row r="3858" spans="16:42">
      <c r="P3858" s="123"/>
      <c r="Q3858" s="124"/>
      <c r="R3858" s="123"/>
      <c r="S3858" s="123"/>
      <c r="T3858" s="123"/>
      <c r="U3858" s="123"/>
      <c r="V3858" s="123"/>
      <c r="W3858" s="123"/>
      <c r="X3858" s="123"/>
      <c r="Y3858" s="125"/>
      <c r="Z3858" s="125"/>
      <c r="AA3858" s="123"/>
      <c r="AB3858" s="123"/>
      <c r="AC3858" s="123"/>
      <c r="AD3858" s="123"/>
      <c r="AE3858" s="123"/>
      <c r="AF3858" s="123"/>
      <c r="AG3858" s="123"/>
      <c r="AH3858" s="123"/>
      <c r="AI3858" s="123"/>
      <c r="AJ3858" s="123"/>
      <c r="AK3858" s="123"/>
      <c r="AL3858" s="123"/>
      <c r="AM3858" s="123"/>
      <c r="AN3858" s="123"/>
      <c r="AO3858" s="123"/>
      <c r="AP3858" s="167"/>
    </row>
    <row r="3859" spans="16:42">
      <c r="P3859" s="123"/>
      <c r="Q3859" s="124"/>
      <c r="R3859" s="123"/>
      <c r="S3859" s="123"/>
      <c r="T3859" s="123"/>
      <c r="U3859" s="123"/>
      <c r="V3859" s="123"/>
      <c r="W3859" s="123"/>
      <c r="X3859" s="123"/>
      <c r="Y3859" s="125"/>
      <c r="Z3859" s="125"/>
      <c r="AA3859" s="123"/>
      <c r="AB3859" s="123"/>
      <c r="AC3859" s="123"/>
      <c r="AD3859" s="123"/>
      <c r="AE3859" s="123"/>
      <c r="AF3859" s="123"/>
      <c r="AG3859" s="123"/>
      <c r="AH3859" s="123"/>
      <c r="AI3859" s="123"/>
      <c r="AJ3859" s="123"/>
      <c r="AK3859" s="123"/>
      <c r="AL3859" s="123"/>
      <c r="AM3859" s="123"/>
      <c r="AN3859" s="123"/>
      <c r="AO3859" s="123"/>
      <c r="AP3859" s="167"/>
    </row>
    <row r="3860" spans="16:42">
      <c r="P3860" s="123"/>
      <c r="Q3860" s="124"/>
      <c r="R3860" s="123"/>
      <c r="S3860" s="123"/>
      <c r="T3860" s="123"/>
      <c r="U3860" s="123"/>
      <c r="V3860" s="123"/>
      <c r="W3860" s="123"/>
      <c r="X3860" s="123"/>
      <c r="Y3860" s="125"/>
      <c r="Z3860" s="125"/>
      <c r="AA3860" s="123"/>
      <c r="AB3860" s="123"/>
      <c r="AC3860" s="123"/>
      <c r="AD3860" s="123"/>
      <c r="AE3860" s="123"/>
      <c r="AF3860" s="123"/>
      <c r="AG3860" s="123"/>
      <c r="AH3860" s="123"/>
      <c r="AI3860" s="123"/>
      <c r="AJ3860" s="123"/>
      <c r="AK3860" s="123"/>
      <c r="AL3860" s="123"/>
      <c r="AM3860" s="123"/>
      <c r="AN3860" s="123"/>
      <c r="AO3860" s="123"/>
      <c r="AP3860" s="167"/>
    </row>
    <row r="3861" spans="16:42">
      <c r="P3861" s="123"/>
      <c r="Q3861" s="124"/>
      <c r="R3861" s="123"/>
      <c r="S3861" s="123"/>
      <c r="T3861" s="123"/>
      <c r="U3861" s="123"/>
      <c r="V3861" s="123"/>
      <c r="W3861" s="123"/>
      <c r="X3861" s="123"/>
      <c r="Y3861" s="125"/>
      <c r="Z3861" s="125"/>
      <c r="AA3861" s="123"/>
      <c r="AB3861" s="123"/>
      <c r="AC3861" s="123"/>
      <c r="AD3861" s="123"/>
      <c r="AE3861" s="123"/>
      <c r="AF3861" s="123"/>
      <c r="AG3861" s="123"/>
      <c r="AH3861" s="123"/>
      <c r="AI3861" s="123"/>
      <c r="AJ3861" s="123"/>
      <c r="AK3861" s="123"/>
      <c r="AL3861" s="123"/>
      <c r="AM3861" s="123"/>
      <c r="AN3861" s="123"/>
      <c r="AO3861" s="123"/>
      <c r="AP3861" s="167"/>
    </row>
    <row r="3862" spans="16:42">
      <c r="P3862" s="123"/>
      <c r="Q3862" s="124"/>
      <c r="R3862" s="123"/>
      <c r="S3862" s="123"/>
      <c r="T3862" s="123"/>
      <c r="U3862" s="123"/>
      <c r="V3862" s="123"/>
      <c r="W3862" s="123"/>
      <c r="X3862" s="123"/>
      <c r="Y3862" s="125"/>
      <c r="Z3862" s="125"/>
      <c r="AA3862" s="123"/>
      <c r="AB3862" s="123"/>
      <c r="AC3862" s="123"/>
      <c r="AD3862" s="123"/>
      <c r="AE3862" s="123"/>
      <c r="AF3862" s="123"/>
      <c r="AG3862" s="123"/>
      <c r="AH3862" s="123"/>
      <c r="AI3862" s="123"/>
      <c r="AJ3862" s="123"/>
      <c r="AK3862" s="123"/>
      <c r="AL3862" s="123"/>
      <c r="AM3862" s="123"/>
      <c r="AN3862" s="123"/>
      <c r="AO3862" s="123"/>
      <c r="AP3862" s="167"/>
    </row>
    <row r="3863" spans="16:42">
      <c r="P3863" s="123"/>
      <c r="Q3863" s="124"/>
      <c r="R3863" s="123"/>
      <c r="S3863" s="123"/>
      <c r="T3863" s="123"/>
      <c r="U3863" s="123"/>
      <c r="V3863" s="123"/>
      <c r="W3863" s="123"/>
      <c r="X3863" s="123"/>
      <c r="Y3863" s="125"/>
      <c r="Z3863" s="125"/>
      <c r="AA3863" s="123"/>
      <c r="AB3863" s="123"/>
      <c r="AC3863" s="123"/>
      <c r="AD3863" s="123"/>
      <c r="AE3863" s="123"/>
      <c r="AF3863" s="123"/>
      <c r="AG3863" s="123"/>
      <c r="AH3863" s="123"/>
      <c r="AI3863" s="123"/>
      <c r="AJ3863" s="123"/>
      <c r="AK3863" s="123"/>
      <c r="AL3863" s="123"/>
      <c r="AM3863" s="123"/>
      <c r="AN3863" s="123"/>
      <c r="AO3863" s="123"/>
      <c r="AP3863" s="167"/>
    </row>
    <row r="3864" spans="16:42">
      <c r="P3864" s="123"/>
      <c r="Q3864" s="124"/>
      <c r="R3864" s="123"/>
      <c r="S3864" s="123"/>
      <c r="T3864" s="123"/>
      <c r="U3864" s="123"/>
      <c r="V3864" s="123"/>
      <c r="W3864" s="123"/>
      <c r="X3864" s="123"/>
      <c r="Y3864" s="125"/>
      <c r="Z3864" s="125"/>
      <c r="AA3864" s="123"/>
      <c r="AB3864" s="123"/>
      <c r="AC3864" s="123"/>
      <c r="AD3864" s="123"/>
      <c r="AE3864" s="123"/>
      <c r="AF3864" s="123"/>
      <c r="AG3864" s="123"/>
      <c r="AH3864" s="123"/>
      <c r="AI3864" s="123"/>
      <c r="AJ3864" s="123"/>
      <c r="AK3864" s="123"/>
      <c r="AL3864" s="123"/>
      <c r="AM3864" s="123"/>
      <c r="AN3864" s="123"/>
      <c r="AO3864" s="123"/>
      <c r="AP3864" s="167"/>
    </row>
    <row r="3865" spans="16:42">
      <c r="P3865" s="123"/>
      <c r="Q3865" s="124"/>
      <c r="R3865" s="123"/>
      <c r="S3865" s="123"/>
      <c r="T3865" s="123"/>
      <c r="U3865" s="123"/>
      <c r="V3865" s="123"/>
      <c r="W3865" s="123"/>
      <c r="X3865" s="123"/>
      <c r="Y3865" s="125"/>
      <c r="Z3865" s="125"/>
      <c r="AA3865" s="123"/>
      <c r="AB3865" s="123"/>
      <c r="AC3865" s="123"/>
      <c r="AD3865" s="123"/>
      <c r="AE3865" s="123"/>
      <c r="AF3865" s="123"/>
      <c r="AG3865" s="123"/>
      <c r="AH3865" s="123"/>
      <c r="AI3865" s="123"/>
      <c r="AJ3865" s="123"/>
      <c r="AK3865" s="123"/>
      <c r="AL3865" s="123"/>
      <c r="AM3865" s="123"/>
      <c r="AN3865" s="123"/>
      <c r="AO3865" s="123"/>
      <c r="AP3865" s="167"/>
    </row>
    <row r="3866" spans="16:42">
      <c r="P3866" s="123"/>
      <c r="Q3866" s="124"/>
      <c r="R3866" s="123"/>
      <c r="S3866" s="123"/>
      <c r="T3866" s="123"/>
      <c r="U3866" s="123"/>
      <c r="V3866" s="123"/>
      <c r="W3866" s="123"/>
      <c r="X3866" s="123"/>
      <c r="Y3866" s="125"/>
      <c r="Z3866" s="125"/>
      <c r="AA3866" s="123"/>
      <c r="AB3866" s="123"/>
      <c r="AC3866" s="123"/>
      <c r="AD3866" s="123"/>
      <c r="AE3866" s="123"/>
      <c r="AF3866" s="123"/>
      <c r="AG3866" s="123"/>
      <c r="AH3866" s="123"/>
      <c r="AI3866" s="123"/>
      <c r="AJ3866" s="123"/>
      <c r="AK3866" s="123"/>
      <c r="AL3866" s="123"/>
      <c r="AM3866" s="123"/>
      <c r="AN3866" s="123"/>
      <c r="AO3866" s="123"/>
      <c r="AP3866" s="167"/>
    </row>
    <row r="3867" spans="16:42">
      <c r="P3867" s="123"/>
      <c r="Q3867" s="124"/>
      <c r="R3867" s="123"/>
      <c r="S3867" s="123"/>
      <c r="T3867" s="123"/>
      <c r="U3867" s="123"/>
      <c r="V3867" s="123"/>
      <c r="W3867" s="123"/>
      <c r="X3867" s="123"/>
      <c r="Y3867" s="125"/>
      <c r="Z3867" s="125"/>
      <c r="AA3867" s="123"/>
      <c r="AB3867" s="123"/>
      <c r="AC3867" s="123"/>
      <c r="AD3867" s="123"/>
      <c r="AE3867" s="123"/>
      <c r="AF3867" s="123"/>
      <c r="AG3867" s="123"/>
      <c r="AH3867" s="123"/>
      <c r="AI3867" s="123"/>
      <c r="AJ3867" s="123"/>
      <c r="AK3867" s="123"/>
      <c r="AL3867" s="123"/>
      <c r="AM3867" s="123"/>
      <c r="AN3867" s="123"/>
      <c r="AO3867" s="123"/>
      <c r="AP3867" s="167"/>
    </row>
    <row r="3868" spans="16:42">
      <c r="P3868" s="123"/>
      <c r="Q3868" s="124"/>
      <c r="R3868" s="123"/>
      <c r="S3868" s="123"/>
      <c r="T3868" s="123"/>
      <c r="U3868" s="123"/>
      <c r="V3868" s="123"/>
      <c r="W3868" s="123"/>
      <c r="X3868" s="123"/>
      <c r="Y3868" s="125"/>
      <c r="Z3868" s="125"/>
      <c r="AA3868" s="123"/>
      <c r="AB3868" s="123"/>
      <c r="AC3868" s="123"/>
      <c r="AD3868" s="123"/>
      <c r="AE3868" s="123"/>
      <c r="AF3868" s="123"/>
      <c r="AG3868" s="123"/>
      <c r="AH3868" s="123"/>
      <c r="AI3868" s="123"/>
      <c r="AJ3868" s="123"/>
      <c r="AK3868" s="123"/>
      <c r="AL3868" s="123"/>
      <c r="AM3868" s="123"/>
      <c r="AN3868" s="123"/>
      <c r="AO3868" s="123"/>
      <c r="AP3868" s="167"/>
    </row>
    <row r="3869" spans="16:42">
      <c r="P3869" s="123"/>
      <c r="Q3869" s="124"/>
      <c r="R3869" s="123"/>
      <c r="S3869" s="123"/>
      <c r="T3869" s="123"/>
      <c r="U3869" s="123"/>
      <c r="V3869" s="123"/>
      <c r="W3869" s="123"/>
      <c r="X3869" s="123"/>
      <c r="Y3869" s="125"/>
      <c r="Z3869" s="125"/>
      <c r="AA3869" s="123"/>
      <c r="AB3869" s="123"/>
      <c r="AC3869" s="123"/>
      <c r="AD3869" s="123"/>
      <c r="AE3869" s="123"/>
      <c r="AF3869" s="123"/>
      <c r="AG3869" s="123"/>
      <c r="AH3869" s="123"/>
      <c r="AI3869" s="123"/>
      <c r="AJ3869" s="123"/>
      <c r="AK3869" s="123"/>
      <c r="AL3869" s="123"/>
      <c r="AM3869" s="123"/>
      <c r="AN3869" s="123"/>
      <c r="AO3869" s="123"/>
      <c r="AP3869" s="167"/>
    </row>
    <row r="3870" spans="16:42">
      <c r="P3870" s="123"/>
      <c r="Q3870" s="124"/>
      <c r="R3870" s="123"/>
      <c r="S3870" s="123"/>
      <c r="T3870" s="123"/>
      <c r="U3870" s="123"/>
      <c r="V3870" s="123"/>
      <c r="W3870" s="123"/>
      <c r="X3870" s="123"/>
      <c r="Y3870" s="125"/>
      <c r="Z3870" s="125"/>
      <c r="AA3870" s="123"/>
      <c r="AB3870" s="123"/>
      <c r="AC3870" s="123"/>
      <c r="AD3870" s="123"/>
      <c r="AE3870" s="123"/>
      <c r="AF3870" s="123"/>
      <c r="AG3870" s="123"/>
      <c r="AH3870" s="123"/>
      <c r="AI3870" s="123"/>
      <c r="AJ3870" s="123"/>
      <c r="AK3870" s="123"/>
      <c r="AL3870" s="123"/>
      <c r="AM3870" s="123"/>
      <c r="AN3870" s="123"/>
      <c r="AO3870" s="123"/>
      <c r="AP3870" s="167"/>
    </row>
    <row r="3871" spans="16:42">
      <c r="P3871" s="123"/>
      <c r="Q3871" s="124"/>
      <c r="R3871" s="123"/>
      <c r="S3871" s="123"/>
      <c r="T3871" s="123"/>
      <c r="U3871" s="123"/>
      <c r="V3871" s="123"/>
      <c r="W3871" s="123"/>
      <c r="X3871" s="123"/>
      <c r="Y3871" s="125"/>
      <c r="Z3871" s="125"/>
      <c r="AA3871" s="123"/>
      <c r="AB3871" s="123"/>
      <c r="AC3871" s="123"/>
      <c r="AD3871" s="123"/>
      <c r="AE3871" s="123"/>
      <c r="AF3871" s="123"/>
      <c r="AG3871" s="123"/>
      <c r="AH3871" s="123"/>
      <c r="AI3871" s="123"/>
      <c r="AJ3871" s="123"/>
      <c r="AK3871" s="123"/>
      <c r="AL3871" s="123"/>
      <c r="AM3871" s="123"/>
      <c r="AN3871" s="123"/>
      <c r="AO3871" s="123"/>
      <c r="AP3871" s="167"/>
    </row>
    <row r="3872" spans="16:42">
      <c r="P3872" s="123"/>
      <c r="Q3872" s="124"/>
      <c r="R3872" s="123"/>
      <c r="S3872" s="123"/>
      <c r="T3872" s="123"/>
      <c r="U3872" s="123"/>
      <c r="V3872" s="123"/>
      <c r="W3872" s="123"/>
      <c r="X3872" s="123"/>
      <c r="Y3872" s="125"/>
      <c r="Z3872" s="125"/>
      <c r="AA3872" s="123"/>
      <c r="AB3872" s="123"/>
      <c r="AC3872" s="123"/>
      <c r="AD3872" s="123"/>
      <c r="AE3872" s="123"/>
      <c r="AF3872" s="123"/>
      <c r="AG3872" s="123"/>
      <c r="AH3872" s="123"/>
      <c r="AI3872" s="123"/>
      <c r="AJ3872" s="123"/>
      <c r="AK3872" s="123"/>
      <c r="AL3872" s="123"/>
      <c r="AM3872" s="123"/>
      <c r="AN3872" s="123"/>
      <c r="AO3872" s="123"/>
      <c r="AP3872" s="167"/>
    </row>
    <row r="3873" spans="16:42">
      <c r="P3873" s="123"/>
      <c r="Q3873" s="124"/>
      <c r="R3873" s="123"/>
      <c r="S3873" s="123"/>
      <c r="T3873" s="123"/>
      <c r="U3873" s="123"/>
      <c r="V3873" s="123"/>
      <c r="W3873" s="123"/>
      <c r="X3873" s="123"/>
      <c r="Y3873" s="125"/>
      <c r="Z3873" s="125"/>
      <c r="AA3873" s="123"/>
      <c r="AB3873" s="123"/>
      <c r="AC3873" s="123"/>
      <c r="AD3873" s="123"/>
      <c r="AE3873" s="123"/>
      <c r="AF3873" s="123"/>
      <c r="AG3873" s="123"/>
      <c r="AH3873" s="123"/>
      <c r="AI3873" s="123"/>
      <c r="AJ3873" s="123"/>
      <c r="AK3873" s="123"/>
      <c r="AL3873" s="123"/>
      <c r="AM3873" s="123"/>
      <c r="AN3873" s="123"/>
      <c r="AO3873" s="123"/>
      <c r="AP3873" s="167"/>
    </row>
    <row r="3874" spans="16:42">
      <c r="P3874" s="123"/>
      <c r="Q3874" s="124"/>
      <c r="R3874" s="123"/>
      <c r="S3874" s="123"/>
      <c r="T3874" s="123"/>
      <c r="U3874" s="123"/>
      <c r="V3874" s="123"/>
      <c r="W3874" s="123"/>
      <c r="X3874" s="123"/>
      <c r="Y3874" s="125"/>
      <c r="Z3874" s="125"/>
      <c r="AA3874" s="123"/>
      <c r="AB3874" s="123"/>
      <c r="AC3874" s="123"/>
      <c r="AD3874" s="123"/>
      <c r="AE3874" s="123"/>
      <c r="AF3874" s="123"/>
      <c r="AG3874" s="123"/>
      <c r="AH3874" s="123"/>
      <c r="AI3874" s="123"/>
      <c r="AJ3874" s="123"/>
      <c r="AK3874" s="123"/>
      <c r="AL3874" s="123"/>
      <c r="AM3874" s="123"/>
      <c r="AN3874" s="123"/>
      <c r="AO3874" s="123"/>
      <c r="AP3874" s="167"/>
    </row>
    <row r="3875" spans="16:42">
      <c r="P3875" s="123"/>
      <c r="Q3875" s="124"/>
      <c r="R3875" s="123"/>
      <c r="S3875" s="123"/>
      <c r="T3875" s="123"/>
      <c r="U3875" s="123"/>
      <c r="V3875" s="123"/>
      <c r="W3875" s="123"/>
      <c r="X3875" s="123"/>
      <c r="Y3875" s="125"/>
      <c r="Z3875" s="125"/>
      <c r="AA3875" s="123"/>
      <c r="AB3875" s="123"/>
      <c r="AC3875" s="123"/>
      <c r="AD3875" s="123"/>
      <c r="AE3875" s="123"/>
      <c r="AF3875" s="123"/>
      <c r="AG3875" s="123"/>
      <c r="AH3875" s="123"/>
      <c r="AI3875" s="123"/>
      <c r="AJ3875" s="123"/>
      <c r="AK3875" s="123"/>
      <c r="AL3875" s="123"/>
      <c r="AM3875" s="123"/>
      <c r="AN3875" s="123"/>
      <c r="AO3875" s="123"/>
      <c r="AP3875" s="167"/>
    </row>
    <row r="3876" spans="16:42">
      <c r="P3876" s="123"/>
      <c r="Q3876" s="124"/>
      <c r="R3876" s="123"/>
      <c r="S3876" s="123"/>
      <c r="T3876" s="123"/>
      <c r="U3876" s="123"/>
      <c r="V3876" s="123"/>
      <c r="W3876" s="123"/>
      <c r="X3876" s="123"/>
      <c r="Y3876" s="125"/>
      <c r="Z3876" s="125"/>
      <c r="AA3876" s="123"/>
      <c r="AB3876" s="123"/>
      <c r="AC3876" s="123"/>
      <c r="AD3876" s="123"/>
      <c r="AE3876" s="123"/>
      <c r="AF3876" s="123"/>
      <c r="AG3876" s="123"/>
      <c r="AH3876" s="123"/>
      <c r="AI3876" s="123"/>
      <c r="AJ3876" s="123"/>
      <c r="AK3876" s="123"/>
      <c r="AL3876" s="123"/>
      <c r="AM3876" s="123"/>
      <c r="AN3876" s="123"/>
      <c r="AO3876" s="123"/>
      <c r="AP3876" s="167"/>
    </row>
    <row r="3877" spans="16:42">
      <c r="P3877" s="123"/>
      <c r="Q3877" s="124"/>
      <c r="R3877" s="123"/>
      <c r="S3877" s="123"/>
      <c r="T3877" s="123"/>
      <c r="U3877" s="123"/>
      <c r="V3877" s="123"/>
      <c r="W3877" s="123"/>
      <c r="X3877" s="123"/>
      <c r="Y3877" s="125"/>
      <c r="Z3877" s="125"/>
      <c r="AA3877" s="123"/>
      <c r="AB3877" s="123"/>
      <c r="AC3877" s="123"/>
      <c r="AD3877" s="123"/>
      <c r="AE3877" s="123"/>
      <c r="AF3877" s="123"/>
      <c r="AG3877" s="123"/>
      <c r="AH3877" s="123"/>
      <c r="AI3877" s="123"/>
      <c r="AJ3877" s="123"/>
      <c r="AK3877" s="123"/>
      <c r="AL3877" s="123"/>
      <c r="AM3877" s="123"/>
      <c r="AN3877" s="123"/>
      <c r="AO3877" s="123"/>
      <c r="AP3877" s="167"/>
    </row>
    <row r="3878" spans="16:42">
      <c r="P3878" s="123"/>
      <c r="Q3878" s="124"/>
      <c r="R3878" s="123"/>
      <c r="S3878" s="123"/>
      <c r="T3878" s="123"/>
      <c r="U3878" s="123"/>
      <c r="V3878" s="123"/>
      <c r="W3878" s="123"/>
      <c r="X3878" s="123"/>
      <c r="Y3878" s="125"/>
      <c r="Z3878" s="125"/>
      <c r="AA3878" s="123"/>
      <c r="AB3878" s="123"/>
      <c r="AC3878" s="123"/>
      <c r="AD3878" s="123"/>
      <c r="AE3878" s="123"/>
      <c r="AF3878" s="123"/>
      <c r="AG3878" s="123"/>
      <c r="AH3878" s="123"/>
      <c r="AI3878" s="123"/>
      <c r="AJ3878" s="123"/>
      <c r="AK3878" s="123"/>
      <c r="AL3878" s="123"/>
      <c r="AM3878" s="123"/>
      <c r="AN3878" s="123"/>
      <c r="AO3878" s="123"/>
      <c r="AP3878" s="167"/>
    </row>
    <row r="3879" spans="16:42">
      <c r="P3879" s="123"/>
      <c r="Q3879" s="124"/>
      <c r="R3879" s="123"/>
      <c r="S3879" s="123"/>
      <c r="T3879" s="123"/>
      <c r="U3879" s="123"/>
      <c r="V3879" s="123"/>
      <c r="W3879" s="123"/>
      <c r="X3879" s="123"/>
      <c r="Y3879" s="125"/>
      <c r="Z3879" s="125"/>
      <c r="AA3879" s="123"/>
      <c r="AB3879" s="123"/>
      <c r="AC3879" s="123"/>
      <c r="AD3879" s="123"/>
      <c r="AE3879" s="123"/>
      <c r="AF3879" s="123"/>
      <c r="AG3879" s="123"/>
      <c r="AH3879" s="123"/>
      <c r="AI3879" s="123"/>
      <c r="AJ3879" s="123"/>
      <c r="AK3879" s="123"/>
      <c r="AL3879" s="123"/>
      <c r="AM3879" s="123"/>
      <c r="AN3879" s="123"/>
      <c r="AO3879" s="123"/>
      <c r="AP3879" s="167"/>
    </row>
    <row r="3880" spans="16:42">
      <c r="P3880" s="123"/>
      <c r="Q3880" s="124"/>
      <c r="R3880" s="123"/>
      <c r="S3880" s="123"/>
      <c r="T3880" s="123"/>
      <c r="U3880" s="123"/>
      <c r="V3880" s="123"/>
      <c r="W3880" s="123"/>
      <c r="X3880" s="123"/>
      <c r="Y3880" s="125"/>
      <c r="Z3880" s="125"/>
      <c r="AA3880" s="123"/>
      <c r="AB3880" s="123"/>
      <c r="AC3880" s="123"/>
      <c r="AD3880" s="123"/>
      <c r="AE3880" s="123"/>
      <c r="AF3880" s="123"/>
      <c r="AG3880" s="123"/>
      <c r="AH3880" s="123"/>
      <c r="AI3880" s="123"/>
      <c r="AJ3880" s="123"/>
      <c r="AK3880" s="123"/>
      <c r="AL3880" s="123"/>
      <c r="AM3880" s="123"/>
      <c r="AN3880" s="123"/>
      <c r="AO3880" s="123"/>
      <c r="AP3880" s="167"/>
    </row>
    <row r="3881" spans="16:42">
      <c r="P3881" s="123"/>
      <c r="Q3881" s="124"/>
      <c r="R3881" s="123"/>
      <c r="S3881" s="123"/>
      <c r="T3881" s="123"/>
      <c r="U3881" s="123"/>
      <c r="V3881" s="123"/>
      <c r="W3881" s="123"/>
      <c r="X3881" s="123"/>
      <c r="Y3881" s="125"/>
      <c r="Z3881" s="125"/>
      <c r="AA3881" s="123"/>
      <c r="AB3881" s="123"/>
      <c r="AC3881" s="123"/>
      <c r="AD3881" s="123"/>
      <c r="AE3881" s="123"/>
      <c r="AF3881" s="123"/>
      <c r="AG3881" s="123"/>
      <c r="AH3881" s="123"/>
      <c r="AI3881" s="123"/>
      <c r="AJ3881" s="123"/>
      <c r="AK3881" s="123"/>
      <c r="AL3881" s="123"/>
      <c r="AM3881" s="123"/>
      <c r="AN3881" s="123"/>
      <c r="AO3881" s="123"/>
      <c r="AP3881" s="167"/>
    </row>
    <row r="3882" spans="16:42">
      <c r="P3882" s="123"/>
      <c r="Q3882" s="124"/>
      <c r="R3882" s="123"/>
      <c r="S3882" s="123"/>
      <c r="T3882" s="123"/>
      <c r="U3882" s="123"/>
      <c r="V3882" s="123"/>
      <c r="W3882" s="123"/>
      <c r="X3882" s="123"/>
      <c r="Y3882" s="125"/>
      <c r="Z3882" s="125"/>
      <c r="AA3882" s="123"/>
      <c r="AB3882" s="123"/>
      <c r="AC3882" s="123"/>
      <c r="AD3882" s="123"/>
      <c r="AE3882" s="123"/>
      <c r="AF3882" s="123"/>
      <c r="AG3882" s="123"/>
      <c r="AH3882" s="123"/>
      <c r="AI3882" s="123"/>
      <c r="AJ3882" s="123"/>
      <c r="AK3882" s="123"/>
      <c r="AL3882" s="123"/>
      <c r="AM3882" s="123"/>
      <c r="AN3882" s="123"/>
      <c r="AO3882" s="123"/>
      <c r="AP3882" s="167"/>
    </row>
    <row r="3883" spans="16:42">
      <c r="P3883" s="123"/>
      <c r="Q3883" s="124"/>
      <c r="R3883" s="123"/>
      <c r="S3883" s="123"/>
      <c r="T3883" s="123"/>
      <c r="U3883" s="123"/>
      <c r="V3883" s="123"/>
      <c r="W3883" s="123"/>
      <c r="X3883" s="123"/>
      <c r="Y3883" s="125"/>
      <c r="Z3883" s="125"/>
      <c r="AA3883" s="123"/>
      <c r="AB3883" s="123"/>
      <c r="AC3883" s="123"/>
      <c r="AD3883" s="123"/>
      <c r="AE3883" s="123"/>
      <c r="AF3883" s="123"/>
      <c r="AG3883" s="123"/>
      <c r="AH3883" s="123"/>
      <c r="AI3883" s="123"/>
      <c r="AJ3883" s="123"/>
      <c r="AK3883" s="123"/>
      <c r="AL3883" s="123"/>
      <c r="AM3883" s="123"/>
      <c r="AN3883" s="123"/>
      <c r="AO3883" s="123"/>
      <c r="AP3883" s="167"/>
    </row>
    <row r="3884" spans="16:42">
      <c r="P3884" s="123"/>
      <c r="Q3884" s="124"/>
      <c r="R3884" s="123"/>
      <c r="S3884" s="123"/>
      <c r="T3884" s="123"/>
      <c r="U3884" s="123"/>
      <c r="V3884" s="123"/>
      <c r="W3884" s="123"/>
      <c r="X3884" s="123"/>
      <c r="Y3884" s="125"/>
      <c r="Z3884" s="125"/>
      <c r="AA3884" s="123"/>
      <c r="AB3884" s="123"/>
      <c r="AC3884" s="123"/>
      <c r="AD3884" s="123"/>
      <c r="AE3884" s="123"/>
      <c r="AF3884" s="123"/>
      <c r="AG3884" s="123"/>
      <c r="AH3884" s="123"/>
      <c r="AI3884" s="123"/>
      <c r="AJ3884" s="123"/>
      <c r="AK3884" s="123"/>
      <c r="AL3884" s="123"/>
      <c r="AM3884" s="123"/>
      <c r="AN3884" s="123"/>
      <c r="AO3884" s="123"/>
      <c r="AP3884" s="167"/>
    </row>
    <row r="3885" spans="16:42">
      <c r="P3885" s="123"/>
      <c r="Q3885" s="124"/>
      <c r="R3885" s="123"/>
      <c r="S3885" s="123"/>
      <c r="T3885" s="123"/>
      <c r="U3885" s="123"/>
      <c r="V3885" s="123"/>
      <c r="W3885" s="123"/>
      <c r="X3885" s="123"/>
      <c r="Y3885" s="125"/>
      <c r="Z3885" s="125"/>
      <c r="AA3885" s="123"/>
      <c r="AB3885" s="123"/>
      <c r="AC3885" s="123"/>
      <c r="AD3885" s="123"/>
      <c r="AE3885" s="123"/>
      <c r="AF3885" s="123"/>
      <c r="AG3885" s="123"/>
      <c r="AH3885" s="123"/>
      <c r="AI3885" s="123"/>
      <c r="AJ3885" s="123"/>
      <c r="AK3885" s="123"/>
      <c r="AL3885" s="123"/>
      <c r="AM3885" s="123"/>
      <c r="AN3885" s="123"/>
      <c r="AO3885" s="123"/>
      <c r="AP3885" s="167"/>
    </row>
    <row r="3886" spans="16:42">
      <c r="P3886" s="123"/>
      <c r="Q3886" s="124"/>
      <c r="R3886" s="123"/>
      <c r="S3886" s="123"/>
      <c r="T3886" s="123"/>
      <c r="U3886" s="123"/>
      <c r="V3886" s="123"/>
      <c r="W3886" s="123"/>
      <c r="X3886" s="123"/>
      <c r="Y3886" s="125"/>
      <c r="Z3886" s="125"/>
      <c r="AA3886" s="123"/>
      <c r="AB3886" s="123"/>
      <c r="AC3886" s="123"/>
      <c r="AD3886" s="123"/>
      <c r="AE3886" s="123"/>
      <c r="AF3886" s="123"/>
      <c r="AG3886" s="123"/>
      <c r="AH3886" s="123"/>
      <c r="AI3886" s="123"/>
      <c r="AJ3886" s="123"/>
      <c r="AK3886" s="123"/>
      <c r="AL3886" s="123"/>
      <c r="AM3886" s="123"/>
      <c r="AN3886" s="123"/>
      <c r="AO3886" s="123"/>
      <c r="AP3886" s="167"/>
    </row>
    <row r="3887" spans="16:42">
      <c r="P3887" s="123"/>
      <c r="Q3887" s="124"/>
      <c r="R3887" s="123"/>
      <c r="S3887" s="123"/>
      <c r="T3887" s="123"/>
      <c r="U3887" s="123"/>
      <c r="V3887" s="123"/>
      <c r="W3887" s="123"/>
      <c r="X3887" s="123"/>
      <c r="Y3887" s="125"/>
      <c r="Z3887" s="125"/>
      <c r="AA3887" s="123"/>
      <c r="AB3887" s="123"/>
      <c r="AC3887" s="123"/>
      <c r="AD3887" s="123"/>
      <c r="AE3887" s="123"/>
      <c r="AF3887" s="123"/>
      <c r="AG3887" s="123"/>
      <c r="AH3887" s="123"/>
      <c r="AI3887" s="123"/>
      <c r="AJ3887" s="123"/>
      <c r="AK3887" s="123"/>
      <c r="AL3887" s="123"/>
      <c r="AM3887" s="123"/>
      <c r="AN3887" s="123"/>
      <c r="AO3887" s="123"/>
      <c r="AP3887" s="167"/>
    </row>
    <row r="3888" spans="16:42">
      <c r="P3888" s="123"/>
      <c r="Q3888" s="124"/>
      <c r="R3888" s="123"/>
      <c r="S3888" s="123"/>
      <c r="T3888" s="123"/>
      <c r="U3888" s="123"/>
      <c r="V3888" s="123"/>
      <c r="W3888" s="123"/>
      <c r="X3888" s="123"/>
      <c r="Y3888" s="125"/>
      <c r="Z3888" s="125"/>
      <c r="AA3888" s="123"/>
      <c r="AB3888" s="123"/>
      <c r="AC3888" s="123"/>
      <c r="AD3888" s="123"/>
      <c r="AE3888" s="123"/>
      <c r="AF3888" s="123"/>
      <c r="AG3888" s="123"/>
      <c r="AH3888" s="123"/>
      <c r="AI3888" s="123"/>
      <c r="AJ3888" s="123"/>
      <c r="AK3888" s="123"/>
      <c r="AL3888" s="123"/>
      <c r="AM3888" s="123"/>
      <c r="AN3888" s="123"/>
      <c r="AO3888" s="123"/>
      <c r="AP3888" s="167"/>
    </row>
    <row r="3889" spans="16:42">
      <c r="P3889" s="123"/>
      <c r="Q3889" s="124"/>
      <c r="R3889" s="123"/>
      <c r="S3889" s="123"/>
      <c r="T3889" s="123"/>
      <c r="U3889" s="123"/>
      <c r="V3889" s="123"/>
      <c r="W3889" s="123"/>
      <c r="X3889" s="123"/>
      <c r="Y3889" s="125"/>
      <c r="Z3889" s="125"/>
      <c r="AA3889" s="123"/>
      <c r="AB3889" s="123"/>
      <c r="AC3889" s="123"/>
      <c r="AD3889" s="123"/>
      <c r="AE3889" s="123"/>
      <c r="AF3889" s="123"/>
      <c r="AG3889" s="123"/>
      <c r="AH3889" s="123"/>
      <c r="AI3889" s="123"/>
      <c r="AJ3889" s="123"/>
      <c r="AK3889" s="123"/>
      <c r="AL3889" s="123"/>
      <c r="AM3889" s="123"/>
      <c r="AN3889" s="123"/>
      <c r="AO3889" s="123"/>
      <c r="AP3889" s="167"/>
    </row>
    <row r="3890" spans="16:42">
      <c r="P3890" s="123"/>
      <c r="Q3890" s="124"/>
      <c r="R3890" s="123"/>
      <c r="S3890" s="123"/>
      <c r="T3890" s="123"/>
      <c r="U3890" s="123"/>
      <c r="V3890" s="123"/>
      <c r="W3890" s="123"/>
      <c r="X3890" s="123"/>
      <c r="Y3890" s="125"/>
      <c r="Z3890" s="125"/>
      <c r="AA3890" s="123"/>
      <c r="AB3890" s="123"/>
      <c r="AC3890" s="123"/>
      <c r="AD3890" s="123"/>
      <c r="AE3890" s="123"/>
      <c r="AF3890" s="123"/>
      <c r="AG3890" s="123"/>
      <c r="AH3890" s="123"/>
      <c r="AI3890" s="123"/>
      <c r="AJ3890" s="123"/>
      <c r="AK3890" s="123"/>
      <c r="AL3890" s="123"/>
      <c r="AM3890" s="123"/>
      <c r="AN3890" s="123"/>
      <c r="AO3890" s="123"/>
      <c r="AP3890" s="167"/>
    </row>
    <row r="3891" spans="16:42">
      <c r="P3891" s="123"/>
      <c r="Q3891" s="124"/>
      <c r="R3891" s="123"/>
      <c r="S3891" s="123"/>
      <c r="T3891" s="123"/>
      <c r="U3891" s="123"/>
      <c r="V3891" s="123"/>
      <c r="W3891" s="123"/>
      <c r="X3891" s="123"/>
      <c r="Y3891" s="125"/>
      <c r="Z3891" s="125"/>
      <c r="AA3891" s="123"/>
      <c r="AB3891" s="123"/>
      <c r="AC3891" s="123"/>
      <c r="AD3891" s="123"/>
      <c r="AE3891" s="123"/>
      <c r="AF3891" s="123"/>
      <c r="AG3891" s="123"/>
      <c r="AH3891" s="123"/>
      <c r="AI3891" s="123"/>
      <c r="AJ3891" s="123"/>
      <c r="AK3891" s="123"/>
      <c r="AL3891" s="123"/>
      <c r="AM3891" s="123"/>
      <c r="AN3891" s="123"/>
      <c r="AO3891" s="123"/>
      <c r="AP3891" s="167"/>
    </row>
    <row r="3892" spans="16:42">
      <c r="P3892" s="123"/>
      <c r="Q3892" s="124"/>
      <c r="R3892" s="123"/>
      <c r="S3892" s="123"/>
      <c r="T3892" s="123"/>
      <c r="U3892" s="123"/>
      <c r="V3892" s="123"/>
      <c r="W3892" s="123"/>
      <c r="X3892" s="123"/>
      <c r="Y3892" s="125"/>
      <c r="Z3892" s="125"/>
      <c r="AA3892" s="123"/>
      <c r="AB3892" s="123"/>
      <c r="AC3892" s="123"/>
      <c r="AD3892" s="123"/>
      <c r="AE3892" s="123"/>
      <c r="AF3892" s="123"/>
      <c r="AG3892" s="123"/>
      <c r="AH3892" s="123"/>
      <c r="AI3892" s="123"/>
      <c r="AJ3892" s="123"/>
      <c r="AK3892" s="123"/>
      <c r="AL3892" s="123"/>
      <c r="AM3892" s="123"/>
      <c r="AN3892" s="123"/>
      <c r="AO3892" s="123"/>
      <c r="AP3892" s="167"/>
    </row>
    <row r="3893" spans="16:42">
      <c r="P3893" s="123"/>
      <c r="Q3893" s="124"/>
      <c r="R3893" s="123"/>
      <c r="S3893" s="123"/>
      <c r="T3893" s="123"/>
      <c r="U3893" s="123"/>
      <c r="V3893" s="123"/>
      <c r="W3893" s="123"/>
      <c r="X3893" s="123"/>
      <c r="Y3893" s="125"/>
      <c r="Z3893" s="125"/>
      <c r="AA3893" s="123"/>
      <c r="AB3893" s="123"/>
      <c r="AC3893" s="123"/>
      <c r="AD3893" s="123"/>
      <c r="AE3893" s="123"/>
      <c r="AF3893" s="123"/>
      <c r="AG3893" s="123"/>
      <c r="AH3893" s="123"/>
      <c r="AI3893" s="123"/>
      <c r="AJ3893" s="123"/>
      <c r="AK3893" s="123"/>
      <c r="AL3893" s="123"/>
      <c r="AM3893" s="123"/>
      <c r="AN3893" s="123"/>
      <c r="AO3893" s="123"/>
      <c r="AP3893" s="167"/>
    </row>
    <row r="3894" spans="16:42">
      <c r="P3894" s="123"/>
      <c r="Q3894" s="124"/>
      <c r="R3894" s="123"/>
      <c r="S3894" s="123"/>
      <c r="T3894" s="123"/>
      <c r="U3894" s="123"/>
      <c r="V3894" s="123"/>
      <c r="W3894" s="123"/>
      <c r="X3894" s="123"/>
      <c r="Y3894" s="125"/>
      <c r="Z3894" s="125"/>
      <c r="AA3894" s="123"/>
      <c r="AB3894" s="123"/>
      <c r="AC3894" s="123"/>
      <c r="AD3894" s="123"/>
      <c r="AE3894" s="123"/>
      <c r="AF3894" s="123"/>
      <c r="AG3894" s="123"/>
      <c r="AH3894" s="123"/>
      <c r="AI3894" s="123"/>
      <c r="AJ3894" s="123"/>
      <c r="AK3894" s="123"/>
      <c r="AL3894" s="123"/>
      <c r="AM3894" s="123"/>
      <c r="AN3894" s="123"/>
      <c r="AO3894" s="123"/>
      <c r="AP3894" s="167"/>
    </row>
    <row r="3895" spans="16:42">
      <c r="P3895" s="123"/>
      <c r="Q3895" s="124"/>
      <c r="R3895" s="123"/>
      <c r="S3895" s="123"/>
      <c r="T3895" s="123"/>
      <c r="U3895" s="123"/>
      <c r="V3895" s="123"/>
      <c r="W3895" s="123"/>
      <c r="X3895" s="123"/>
      <c r="Y3895" s="125"/>
      <c r="Z3895" s="125"/>
      <c r="AA3895" s="123"/>
      <c r="AB3895" s="123"/>
      <c r="AC3895" s="123"/>
      <c r="AD3895" s="123"/>
      <c r="AE3895" s="123"/>
      <c r="AF3895" s="123"/>
      <c r="AG3895" s="123"/>
      <c r="AH3895" s="123"/>
      <c r="AI3895" s="123"/>
      <c r="AJ3895" s="123"/>
      <c r="AK3895" s="123"/>
      <c r="AL3895" s="123"/>
      <c r="AM3895" s="123"/>
      <c r="AN3895" s="123"/>
      <c r="AO3895" s="123"/>
      <c r="AP3895" s="167"/>
    </row>
    <row r="3896" spans="16:42">
      <c r="P3896" s="123"/>
      <c r="Q3896" s="124"/>
      <c r="R3896" s="123"/>
      <c r="S3896" s="123"/>
      <c r="T3896" s="123"/>
      <c r="U3896" s="123"/>
      <c r="V3896" s="123"/>
      <c r="W3896" s="123"/>
      <c r="X3896" s="123"/>
      <c r="Y3896" s="125"/>
      <c r="Z3896" s="125"/>
      <c r="AA3896" s="123"/>
      <c r="AB3896" s="123"/>
      <c r="AC3896" s="123"/>
      <c r="AD3896" s="123"/>
      <c r="AE3896" s="123"/>
      <c r="AF3896" s="123"/>
      <c r="AG3896" s="123"/>
      <c r="AH3896" s="123"/>
      <c r="AI3896" s="123"/>
      <c r="AJ3896" s="123"/>
      <c r="AK3896" s="123"/>
      <c r="AL3896" s="123"/>
      <c r="AM3896" s="123"/>
      <c r="AN3896" s="123"/>
      <c r="AO3896" s="123"/>
      <c r="AP3896" s="167"/>
    </row>
    <row r="3897" spans="16:42">
      <c r="P3897" s="123"/>
      <c r="Q3897" s="124"/>
      <c r="R3897" s="123"/>
      <c r="S3897" s="123"/>
      <c r="T3897" s="123"/>
      <c r="U3897" s="123"/>
      <c r="V3897" s="123"/>
      <c r="W3897" s="123"/>
      <c r="X3897" s="123"/>
      <c r="Y3897" s="125"/>
      <c r="Z3897" s="125"/>
      <c r="AA3897" s="123"/>
      <c r="AB3897" s="123"/>
      <c r="AC3897" s="123"/>
      <c r="AD3897" s="123"/>
      <c r="AE3897" s="123"/>
      <c r="AF3897" s="123"/>
      <c r="AG3897" s="123"/>
      <c r="AH3897" s="123"/>
      <c r="AI3897" s="123"/>
      <c r="AJ3897" s="123"/>
      <c r="AK3897" s="123"/>
      <c r="AL3897" s="123"/>
      <c r="AM3897" s="123"/>
      <c r="AN3897" s="123"/>
      <c r="AO3897" s="123"/>
      <c r="AP3897" s="167"/>
    </row>
    <row r="3898" spans="16:42">
      <c r="P3898" s="123"/>
      <c r="Q3898" s="124"/>
      <c r="R3898" s="123"/>
      <c r="S3898" s="123"/>
      <c r="T3898" s="123"/>
      <c r="U3898" s="123"/>
      <c r="V3898" s="123"/>
      <c r="W3898" s="123"/>
      <c r="X3898" s="123"/>
      <c r="Y3898" s="125"/>
      <c r="Z3898" s="125"/>
      <c r="AA3898" s="123"/>
      <c r="AB3898" s="123"/>
      <c r="AC3898" s="123"/>
      <c r="AD3898" s="123"/>
      <c r="AE3898" s="123"/>
      <c r="AF3898" s="123"/>
      <c r="AG3898" s="123"/>
      <c r="AH3898" s="123"/>
      <c r="AI3898" s="123"/>
      <c r="AJ3898" s="123"/>
      <c r="AK3898" s="123"/>
      <c r="AL3898" s="123"/>
      <c r="AM3898" s="123"/>
      <c r="AN3898" s="123"/>
      <c r="AO3898" s="123"/>
      <c r="AP3898" s="167"/>
    </row>
    <row r="3899" spans="16:42">
      <c r="P3899" s="123"/>
      <c r="Q3899" s="124"/>
      <c r="R3899" s="123"/>
      <c r="S3899" s="123"/>
      <c r="T3899" s="123"/>
      <c r="U3899" s="123"/>
      <c r="V3899" s="123"/>
      <c r="W3899" s="123"/>
      <c r="X3899" s="123"/>
      <c r="Y3899" s="125"/>
      <c r="Z3899" s="125"/>
      <c r="AA3899" s="123"/>
      <c r="AB3899" s="123"/>
      <c r="AC3899" s="123"/>
      <c r="AD3899" s="123"/>
      <c r="AE3899" s="123"/>
      <c r="AF3899" s="123"/>
      <c r="AG3899" s="123"/>
      <c r="AH3899" s="123"/>
      <c r="AI3899" s="123"/>
      <c r="AJ3899" s="123"/>
      <c r="AK3899" s="123"/>
      <c r="AL3899" s="123"/>
      <c r="AM3899" s="123"/>
      <c r="AN3899" s="123"/>
      <c r="AO3899" s="123"/>
      <c r="AP3899" s="167"/>
    </row>
    <row r="3900" spans="16:42">
      <c r="P3900" s="123"/>
      <c r="Q3900" s="124"/>
      <c r="R3900" s="123"/>
      <c r="S3900" s="123"/>
      <c r="T3900" s="123"/>
      <c r="U3900" s="123"/>
      <c r="V3900" s="123"/>
      <c r="W3900" s="123"/>
      <c r="X3900" s="123"/>
      <c r="Y3900" s="125"/>
      <c r="Z3900" s="125"/>
      <c r="AA3900" s="123"/>
      <c r="AB3900" s="123"/>
      <c r="AC3900" s="123"/>
      <c r="AD3900" s="123"/>
      <c r="AE3900" s="123"/>
      <c r="AF3900" s="123"/>
      <c r="AG3900" s="123"/>
      <c r="AH3900" s="123"/>
      <c r="AI3900" s="123"/>
      <c r="AJ3900" s="123"/>
      <c r="AK3900" s="123"/>
      <c r="AL3900" s="123"/>
      <c r="AM3900" s="123"/>
      <c r="AN3900" s="123"/>
      <c r="AO3900" s="123"/>
      <c r="AP3900" s="167"/>
    </row>
    <row r="3901" spans="16:42">
      <c r="P3901" s="123"/>
      <c r="Q3901" s="124"/>
      <c r="R3901" s="123"/>
      <c r="S3901" s="123"/>
      <c r="T3901" s="123"/>
      <c r="U3901" s="123"/>
      <c r="V3901" s="123"/>
      <c r="W3901" s="123"/>
      <c r="X3901" s="123"/>
      <c r="Y3901" s="125"/>
      <c r="Z3901" s="125"/>
      <c r="AA3901" s="123"/>
      <c r="AB3901" s="123"/>
      <c r="AC3901" s="123"/>
      <c r="AD3901" s="123"/>
      <c r="AE3901" s="123"/>
      <c r="AF3901" s="123"/>
      <c r="AG3901" s="123"/>
      <c r="AH3901" s="123"/>
      <c r="AI3901" s="123"/>
      <c r="AJ3901" s="123"/>
      <c r="AK3901" s="123"/>
      <c r="AL3901" s="123"/>
      <c r="AM3901" s="123"/>
      <c r="AN3901" s="123"/>
      <c r="AO3901" s="123"/>
      <c r="AP3901" s="167"/>
    </row>
    <row r="3902" spans="16:42">
      <c r="P3902" s="123"/>
      <c r="Q3902" s="124"/>
      <c r="R3902" s="123"/>
      <c r="S3902" s="123"/>
      <c r="T3902" s="123"/>
      <c r="U3902" s="123"/>
      <c r="V3902" s="123"/>
      <c r="W3902" s="123"/>
      <c r="X3902" s="123"/>
      <c r="Y3902" s="125"/>
      <c r="Z3902" s="125"/>
      <c r="AA3902" s="123"/>
      <c r="AB3902" s="123"/>
      <c r="AC3902" s="123"/>
      <c r="AD3902" s="123"/>
      <c r="AE3902" s="123"/>
      <c r="AF3902" s="123"/>
      <c r="AG3902" s="123"/>
      <c r="AH3902" s="123"/>
      <c r="AI3902" s="123"/>
      <c r="AJ3902" s="123"/>
      <c r="AK3902" s="123"/>
      <c r="AL3902" s="123"/>
      <c r="AM3902" s="123"/>
      <c r="AN3902" s="123"/>
      <c r="AO3902" s="123"/>
      <c r="AP3902" s="167"/>
    </row>
    <row r="3903" spans="16:42">
      <c r="P3903" s="123"/>
      <c r="Q3903" s="124"/>
      <c r="R3903" s="123"/>
      <c r="S3903" s="123"/>
      <c r="T3903" s="123"/>
      <c r="U3903" s="123"/>
      <c r="V3903" s="123"/>
      <c r="W3903" s="123"/>
      <c r="X3903" s="123"/>
      <c r="Y3903" s="125"/>
      <c r="Z3903" s="125"/>
      <c r="AA3903" s="123"/>
      <c r="AB3903" s="123"/>
      <c r="AC3903" s="123"/>
      <c r="AD3903" s="123"/>
      <c r="AE3903" s="123"/>
      <c r="AF3903" s="123"/>
      <c r="AG3903" s="123"/>
      <c r="AH3903" s="123"/>
      <c r="AI3903" s="123"/>
      <c r="AJ3903" s="123"/>
      <c r="AK3903" s="123"/>
      <c r="AL3903" s="123"/>
      <c r="AM3903" s="123"/>
      <c r="AN3903" s="123"/>
      <c r="AO3903" s="123"/>
      <c r="AP3903" s="167"/>
    </row>
    <row r="3904" spans="16:42">
      <c r="P3904" s="123"/>
      <c r="Q3904" s="124"/>
      <c r="R3904" s="123"/>
      <c r="S3904" s="123"/>
      <c r="T3904" s="123"/>
      <c r="U3904" s="123"/>
      <c r="V3904" s="123"/>
      <c r="W3904" s="123"/>
      <c r="X3904" s="123"/>
      <c r="Y3904" s="125"/>
      <c r="Z3904" s="125"/>
      <c r="AA3904" s="123"/>
      <c r="AB3904" s="123"/>
      <c r="AC3904" s="123"/>
      <c r="AD3904" s="123"/>
      <c r="AE3904" s="123"/>
      <c r="AF3904" s="123"/>
      <c r="AG3904" s="123"/>
      <c r="AH3904" s="123"/>
      <c r="AI3904" s="123"/>
      <c r="AJ3904" s="123"/>
      <c r="AK3904" s="123"/>
      <c r="AL3904" s="123"/>
      <c r="AM3904" s="123"/>
      <c r="AN3904" s="123"/>
      <c r="AO3904" s="123"/>
      <c r="AP3904" s="167"/>
    </row>
    <row r="3905" spans="16:42">
      <c r="P3905" s="123"/>
      <c r="Q3905" s="124"/>
      <c r="R3905" s="123"/>
      <c r="S3905" s="123"/>
      <c r="T3905" s="123"/>
      <c r="U3905" s="123"/>
      <c r="V3905" s="123"/>
      <c r="W3905" s="123"/>
      <c r="X3905" s="123"/>
      <c r="Y3905" s="125"/>
      <c r="Z3905" s="125"/>
      <c r="AA3905" s="123"/>
      <c r="AB3905" s="123"/>
      <c r="AC3905" s="123"/>
      <c r="AD3905" s="123"/>
      <c r="AE3905" s="123"/>
      <c r="AF3905" s="123"/>
      <c r="AG3905" s="123"/>
      <c r="AH3905" s="123"/>
      <c r="AI3905" s="123"/>
      <c r="AJ3905" s="123"/>
      <c r="AK3905" s="123"/>
      <c r="AL3905" s="123"/>
      <c r="AM3905" s="123"/>
      <c r="AN3905" s="123"/>
      <c r="AO3905" s="123"/>
      <c r="AP3905" s="167"/>
    </row>
    <row r="3906" spans="16:42">
      <c r="P3906" s="123"/>
      <c r="Q3906" s="124"/>
      <c r="R3906" s="123"/>
      <c r="S3906" s="123"/>
      <c r="T3906" s="123"/>
      <c r="U3906" s="123"/>
      <c r="V3906" s="123"/>
      <c r="W3906" s="123"/>
      <c r="X3906" s="123"/>
      <c r="Y3906" s="125"/>
      <c r="Z3906" s="125"/>
      <c r="AA3906" s="123"/>
      <c r="AB3906" s="123"/>
      <c r="AC3906" s="123"/>
      <c r="AD3906" s="123"/>
      <c r="AE3906" s="123"/>
      <c r="AF3906" s="123"/>
      <c r="AG3906" s="123"/>
      <c r="AH3906" s="123"/>
      <c r="AI3906" s="123"/>
      <c r="AJ3906" s="123"/>
      <c r="AK3906" s="123"/>
      <c r="AL3906" s="123"/>
      <c r="AM3906" s="123"/>
      <c r="AN3906" s="123"/>
      <c r="AO3906" s="123"/>
      <c r="AP3906" s="167"/>
    </row>
    <row r="3907" spans="16:42">
      <c r="P3907" s="123"/>
      <c r="Q3907" s="124"/>
      <c r="R3907" s="123"/>
      <c r="S3907" s="123"/>
      <c r="T3907" s="123"/>
      <c r="U3907" s="123"/>
      <c r="V3907" s="123"/>
      <c r="W3907" s="123"/>
      <c r="X3907" s="123"/>
      <c r="Y3907" s="125"/>
      <c r="Z3907" s="125"/>
      <c r="AA3907" s="123"/>
      <c r="AB3907" s="123"/>
      <c r="AC3907" s="123"/>
      <c r="AD3907" s="123"/>
      <c r="AE3907" s="123"/>
      <c r="AF3907" s="123"/>
      <c r="AG3907" s="123"/>
      <c r="AH3907" s="123"/>
      <c r="AI3907" s="123"/>
      <c r="AJ3907" s="123"/>
      <c r="AK3907" s="123"/>
      <c r="AL3907" s="123"/>
      <c r="AM3907" s="123"/>
      <c r="AN3907" s="123"/>
      <c r="AO3907" s="123"/>
      <c r="AP3907" s="167"/>
    </row>
    <row r="3908" spans="16:42">
      <c r="P3908" s="123"/>
      <c r="Q3908" s="124"/>
      <c r="R3908" s="123"/>
      <c r="S3908" s="123"/>
      <c r="T3908" s="123"/>
      <c r="U3908" s="123"/>
      <c r="V3908" s="123"/>
      <c r="W3908" s="123"/>
      <c r="X3908" s="123"/>
      <c r="Y3908" s="125"/>
      <c r="Z3908" s="125"/>
      <c r="AA3908" s="123"/>
      <c r="AB3908" s="123"/>
      <c r="AC3908" s="123"/>
      <c r="AD3908" s="123"/>
      <c r="AE3908" s="123"/>
      <c r="AF3908" s="123"/>
      <c r="AG3908" s="123"/>
      <c r="AH3908" s="123"/>
      <c r="AI3908" s="123"/>
      <c r="AJ3908" s="123"/>
      <c r="AK3908" s="123"/>
      <c r="AL3908" s="123"/>
      <c r="AM3908" s="123"/>
      <c r="AN3908" s="123"/>
      <c r="AO3908" s="123"/>
      <c r="AP3908" s="167"/>
    </row>
    <row r="3909" spans="16:42">
      <c r="P3909" s="123"/>
      <c r="Q3909" s="124"/>
      <c r="R3909" s="123"/>
      <c r="S3909" s="123"/>
      <c r="T3909" s="123"/>
      <c r="U3909" s="123"/>
      <c r="V3909" s="123"/>
      <c r="W3909" s="123"/>
      <c r="X3909" s="123"/>
      <c r="Y3909" s="125"/>
      <c r="Z3909" s="125"/>
      <c r="AA3909" s="123"/>
      <c r="AB3909" s="123"/>
      <c r="AC3909" s="123"/>
      <c r="AD3909" s="123"/>
      <c r="AE3909" s="123"/>
      <c r="AF3909" s="123"/>
      <c r="AG3909" s="123"/>
      <c r="AH3909" s="123"/>
      <c r="AI3909" s="123"/>
      <c r="AJ3909" s="123"/>
      <c r="AK3909" s="123"/>
      <c r="AL3909" s="123"/>
      <c r="AM3909" s="123"/>
      <c r="AN3909" s="123"/>
      <c r="AO3909" s="123"/>
      <c r="AP3909" s="167"/>
    </row>
    <row r="3910" spans="16:42">
      <c r="P3910" s="123"/>
      <c r="Q3910" s="124"/>
      <c r="R3910" s="123"/>
      <c r="S3910" s="123"/>
      <c r="T3910" s="123"/>
      <c r="U3910" s="123"/>
      <c r="V3910" s="123"/>
      <c r="W3910" s="123"/>
      <c r="X3910" s="123"/>
      <c r="Y3910" s="125"/>
      <c r="Z3910" s="125"/>
      <c r="AA3910" s="123"/>
      <c r="AB3910" s="123"/>
      <c r="AC3910" s="123"/>
      <c r="AD3910" s="123"/>
      <c r="AE3910" s="123"/>
      <c r="AF3910" s="123"/>
      <c r="AG3910" s="123"/>
      <c r="AH3910" s="123"/>
      <c r="AI3910" s="123"/>
      <c r="AJ3910" s="123"/>
      <c r="AK3910" s="123"/>
      <c r="AL3910" s="123"/>
      <c r="AM3910" s="123"/>
      <c r="AN3910" s="123"/>
      <c r="AO3910" s="123"/>
      <c r="AP3910" s="167"/>
    </row>
    <row r="3911" spans="16:42">
      <c r="P3911" s="123"/>
      <c r="Q3911" s="124"/>
      <c r="R3911" s="123"/>
      <c r="S3911" s="123"/>
      <c r="T3911" s="123"/>
      <c r="U3911" s="123"/>
      <c r="V3911" s="123"/>
      <c r="W3911" s="123"/>
      <c r="X3911" s="123"/>
      <c r="Y3911" s="125"/>
      <c r="Z3911" s="125"/>
      <c r="AA3911" s="123"/>
      <c r="AB3911" s="123"/>
      <c r="AC3911" s="123"/>
      <c r="AD3911" s="123"/>
      <c r="AE3911" s="123"/>
      <c r="AF3911" s="123"/>
      <c r="AG3911" s="123"/>
      <c r="AH3911" s="123"/>
      <c r="AI3911" s="123"/>
      <c r="AJ3911" s="123"/>
      <c r="AK3911" s="123"/>
      <c r="AL3911" s="123"/>
      <c r="AM3911" s="123"/>
      <c r="AN3911" s="123"/>
      <c r="AO3911" s="123"/>
      <c r="AP3911" s="167"/>
    </row>
    <row r="3912" spans="16:42">
      <c r="P3912" s="123"/>
      <c r="Q3912" s="124"/>
      <c r="R3912" s="123"/>
      <c r="S3912" s="123"/>
      <c r="T3912" s="123"/>
      <c r="U3912" s="123"/>
      <c r="V3912" s="123"/>
      <c r="W3912" s="123"/>
      <c r="X3912" s="123"/>
      <c r="Y3912" s="125"/>
      <c r="Z3912" s="125"/>
      <c r="AA3912" s="123"/>
      <c r="AB3912" s="123"/>
      <c r="AC3912" s="123"/>
      <c r="AD3912" s="123"/>
      <c r="AE3912" s="123"/>
      <c r="AF3912" s="123"/>
      <c r="AG3912" s="123"/>
      <c r="AH3912" s="123"/>
      <c r="AI3912" s="123"/>
      <c r="AJ3912" s="123"/>
      <c r="AK3912" s="123"/>
      <c r="AL3912" s="123"/>
      <c r="AM3912" s="123"/>
      <c r="AN3912" s="123"/>
      <c r="AO3912" s="123"/>
      <c r="AP3912" s="167"/>
    </row>
    <row r="3913" spans="16:42">
      <c r="P3913" s="123"/>
      <c r="Q3913" s="124"/>
      <c r="R3913" s="123"/>
      <c r="S3913" s="123"/>
      <c r="T3913" s="123"/>
      <c r="U3913" s="123"/>
      <c r="V3913" s="123"/>
      <c r="W3913" s="123"/>
      <c r="X3913" s="123"/>
      <c r="Y3913" s="125"/>
      <c r="Z3913" s="125"/>
      <c r="AA3913" s="123"/>
      <c r="AB3913" s="123"/>
      <c r="AC3913" s="123"/>
      <c r="AD3913" s="123"/>
      <c r="AE3913" s="123"/>
      <c r="AF3913" s="123"/>
      <c r="AG3913" s="123"/>
      <c r="AH3913" s="123"/>
      <c r="AI3913" s="123"/>
      <c r="AJ3913" s="123"/>
      <c r="AK3913" s="123"/>
      <c r="AL3913" s="123"/>
      <c r="AM3913" s="123"/>
      <c r="AN3913" s="123"/>
      <c r="AO3913" s="123"/>
      <c r="AP3913" s="167"/>
    </row>
    <row r="3914" spans="16:42">
      <c r="P3914" s="123"/>
      <c r="Q3914" s="124"/>
      <c r="R3914" s="123"/>
      <c r="S3914" s="123"/>
      <c r="T3914" s="123"/>
      <c r="U3914" s="123"/>
      <c r="V3914" s="123"/>
      <c r="W3914" s="123"/>
      <c r="X3914" s="123"/>
      <c r="Y3914" s="125"/>
      <c r="Z3914" s="125"/>
      <c r="AA3914" s="123"/>
      <c r="AB3914" s="123"/>
      <c r="AC3914" s="123"/>
      <c r="AD3914" s="123"/>
      <c r="AE3914" s="123"/>
      <c r="AF3914" s="123"/>
      <c r="AG3914" s="123"/>
      <c r="AH3914" s="123"/>
      <c r="AI3914" s="123"/>
      <c r="AJ3914" s="123"/>
      <c r="AK3914" s="123"/>
      <c r="AL3914" s="123"/>
      <c r="AM3914" s="123"/>
      <c r="AN3914" s="123"/>
      <c r="AO3914" s="123"/>
      <c r="AP3914" s="167"/>
    </row>
    <row r="3915" spans="16:42">
      <c r="P3915" s="123"/>
      <c r="Q3915" s="124"/>
      <c r="R3915" s="123"/>
      <c r="S3915" s="123"/>
      <c r="T3915" s="123"/>
      <c r="U3915" s="123"/>
      <c r="V3915" s="123"/>
      <c r="W3915" s="123"/>
      <c r="X3915" s="123"/>
      <c r="Y3915" s="125"/>
      <c r="Z3915" s="125"/>
      <c r="AA3915" s="123"/>
      <c r="AB3915" s="123"/>
      <c r="AC3915" s="123"/>
      <c r="AD3915" s="123"/>
      <c r="AE3915" s="123"/>
      <c r="AF3915" s="123"/>
      <c r="AG3915" s="123"/>
      <c r="AH3915" s="123"/>
      <c r="AI3915" s="123"/>
      <c r="AJ3915" s="123"/>
      <c r="AK3915" s="123"/>
      <c r="AL3915" s="123"/>
      <c r="AM3915" s="123"/>
      <c r="AN3915" s="123"/>
      <c r="AO3915" s="123"/>
      <c r="AP3915" s="167"/>
    </row>
    <row r="3916" spans="16:42">
      <c r="P3916" s="123"/>
      <c r="Q3916" s="124"/>
      <c r="R3916" s="123"/>
      <c r="S3916" s="123"/>
      <c r="T3916" s="123"/>
      <c r="U3916" s="123"/>
      <c r="V3916" s="123"/>
      <c r="W3916" s="123"/>
      <c r="X3916" s="123"/>
      <c r="Y3916" s="125"/>
      <c r="Z3916" s="125"/>
      <c r="AA3916" s="123"/>
      <c r="AB3916" s="123"/>
      <c r="AC3916" s="123"/>
      <c r="AD3916" s="123"/>
      <c r="AE3916" s="123"/>
      <c r="AF3916" s="123"/>
      <c r="AG3916" s="123"/>
      <c r="AH3916" s="123"/>
      <c r="AI3916" s="123"/>
      <c r="AJ3916" s="123"/>
      <c r="AK3916" s="123"/>
      <c r="AL3916" s="123"/>
      <c r="AM3916" s="123"/>
      <c r="AN3916" s="123"/>
      <c r="AO3916" s="123"/>
      <c r="AP3916" s="167"/>
    </row>
    <row r="3917" spans="16:42">
      <c r="P3917" s="123"/>
      <c r="Q3917" s="124"/>
      <c r="R3917" s="123"/>
      <c r="S3917" s="123"/>
      <c r="T3917" s="123"/>
      <c r="U3917" s="123"/>
      <c r="V3917" s="123"/>
      <c r="W3917" s="123"/>
      <c r="X3917" s="123"/>
      <c r="Y3917" s="125"/>
      <c r="Z3917" s="125"/>
      <c r="AA3917" s="123"/>
      <c r="AB3917" s="123"/>
      <c r="AC3917" s="123"/>
      <c r="AD3917" s="123"/>
      <c r="AE3917" s="123"/>
      <c r="AF3917" s="123"/>
      <c r="AG3917" s="123"/>
      <c r="AH3917" s="123"/>
      <c r="AI3917" s="123"/>
      <c r="AJ3917" s="123"/>
      <c r="AK3917" s="123"/>
      <c r="AL3917" s="123"/>
      <c r="AM3917" s="123"/>
      <c r="AN3917" s="123"/>
      <c r="AO3917" s="123"/>
      <c r="AP3917" s="167"/>
    </row>
    <row r="3918" spans="16:42">
      <c r="P3918" s="123"/>
      <c r="Q3918" s="124"/>
      <c r="R3918" s="123"/>
      <c r="S3918" s="123"/>
      <c r="T3918" s="123"/>
      <c r="U3918" s="123"/>
      <c r="V3918" s="123"/>
      <c r="W3918" s="123"/>
      <c r="X3918" s="123"/>
      <c r="Y3918" s="125"/>
      <c r="Z3918" s="125"/>
      <c r="AA3918" s="123"/>
      <c r="AB3918" s="123"/>
      <c r="AC3918" s="123"/>
      <c r="AD3918" s="123"/>
      <c r="AE3918" s="123"/>
      <c r="AF3918" s="123"/>
      <c r="AG3918" s="123"/>
      <c r="AH3918" s="123"/>
      <c r="AI3918" s="123"/>
      <c r="AJ3918" s="123"/>
      <c r="AK3918" s="123"/>
      <c r="AL3918" s="123"/>
      <c r="AM3918" s="123"/>
      <c r="AN3918" s="123"/>
      <c r="AO3918" s="123"/>
      <c r="AP3918" s="167"/>
    </row>
    <row r="3919" spans="16:42">
      <c r="P3919" s="123"/>
      <c r="Q3919" s="124"/>
      <c r="R3919" s="123"/>
      <c r="S3919" s="123"/>
      <c r="T3919" s="123"/>
      <c r="U3919" s="123"/>
      <c r="V3919" s="123"/>
      <c r="W3919" s="123"/>
      <c r="X3919" s="123"/>
      <c r="Y3919" s="125"/>
      <c r="Z3919" s="125"/>
      <c r="AA3919" s="123"/>
      <c r="AB3919" s="123"/>
      <c r="AC3919" s="123"/>
      <c r="AD3919" s="123"/>
      <c r="AE3919" s="123"/>
      <c r="AF3919" s="123"/>
      <c r="AG3919" s="123"/>
      <c r="AH3919" s="123"/>
      <c r="AI3919" s="123"/>
      <c r="AJ3919" s="123"/>
      <c r="AK3919" s="123"/>
      <c r="AL3919" s="123"/>
      <c r="AM3919" s="123"/>
      <c r="AN3919" s="123"/>
      <c r="AO3919" s="123"/>
      <c r="AP3919" s="167"/>
    </row>
    <row r="3920" spans="16:42">
      <c r="P3920" s="123"/>
      <c r="Q3920" s="124"/>
      <c r="R3920" s="123"/>
      <c r="S3920" s="123"/>
      <c r="T3920" s="123"/>
      <c r="U3920" s="123"/>
      <c r="V3920" s="123"/>
      <c r="W3920" s="123"/>
      <c r="X3920" s="123"/>
      <c r="Y3920" s="125"/>
      <c r="Z3920" s="125"/>
      <c r="AA3920" s="123"/>
      <c r="AB3920" s="123"/>
      <c r="AC3920" s="123"/>
      <c r="AD3920" s="123"/>
      <c r="AE3920" s="123"/>
      <c r="AF3920" s="123"/>
      <c r="AG3920" s="123"/>
      <c r="AH3920" s="123"/>
      <c r="AI3920" s="123"/>
      <c r="AJ3920" s="123"/>
      <c r="AK3920" s="123"/>
      <c r="AL3920" s="123"/>
      <c r="AM3920" s="123"/>
      <c r="AN3920" s="123"/>
      <c r="AO3920" s="123"/>
      <c r="AP3920" s="167"/>
    </row>
    <row r="3921" spans="16:42">
      <c r="P3921" s="123"/>
      <c r="Q3921" s="124"/>
      <c r="R3921" s="123"/>
      <c r="S3921" s="123"/>
      <c r="T3921" s="123"/>
      <c r="U3921" s="123"/>
      <c r="V3921" s="123"/>
      <c r="W3921" s="123"/>
      <c r="X3921" s="123"/>
      <c r="Y3921" s="125"/>
      <c r="Z3921" s="125"/>
      <c r="AA3921" s="123"/>
      <c r="AB3921" s="123"/>
      <c r="AC3921" s="123"/>
      <c r="AD3921" s="123"/>
      <c r="AE3921" s="123"/>
      <c r="AF3921" s="123"/>
      <c r="AG3921" s="123"/>
      <c r="AH3921" s="123"/>
      <c r="AI3921" s="123"/>
      <c r="AJ3921" s="123"/>
      <c r="AK3921" s="123"/>
      <c r="AL3921" s="123"/>
      <c r="AM3921" s="123"/>
      <c r="AN3921" s="123"/>
      <c r="AO3921" s="123"/>
      <c r="AP3921" s="167"/>
    </row>
    <row r="3922" spans="16:42">
      <c r="P3922" s="123"/>
      <c r="Q3922" s="124"/>
      <c r="R3922" s="123"/>
      <c r="S3922" s="123"/>
      <c r="T3922" s="123"/>
      <c r="U3922" s="123"/>
      <c r="V3922" s="123"/>
      <c r="W3922" s="123"/>
      <c r="X3922" s="123"/>
      <c r="Y3922" s="125"/>
      <c r="Z3922" s="125"/>
      <c r="AA3922" s="123"/>
      <c r="AB3922" s="123"/>
      <c r="AC3922" s="123"/>
      <c r="AD3922" s="123"/>
      <c r="AE3922" s="123"/>
      <c r="AF3922" s="123"/>
      <c r="AG3922" s="123"/>
      <c r="AH3922" s="123"/>
      <c r="AI3922" s="123"/>
      <c r="AJ3922" s="123"/>
      <c r="AK3922" s="123"/>
      <c r="AL3922" s="123"/>
      <c r="AM3922" s="123"/>
      <c r="AN3922" s="123"/>
      <c r="AO3922" s="123"/>
      <c r="AP3922" s="167"/>
    </row>
    <row r="3923" spans="16:42">
      <c r="P3923" s="123"/>
      <c r="Q3923" s="124"/>
      <c r="R3923" s="123"/>
      <c r="S3923" s="123"/>
      <c r="T3923" s="123"/>
      <c r="U3923" s="123"/>
      <c r="V3923" s="123"/>
      <c r="W3923" s="123"/>
      <c r="X3923" s="123"/>
      <c r="Y3923" s="125"/>
      <c r="Z3923" s="125"/>
      <c r="AA3923" s="123"/>
      <c r="AB3923" s="123"/>
      <c r="AC3923" s="123"/>
      <c r="AD3923" s="123"/>
      <c r="AE3923" s="123"/>
      <c r="AF3923" s="123"/>
      <c r="AG3923" s="123"/>
      <c r="AH3923" s="123"/>
      <c r="AI3923" s="123"/>
      <c r="AJ3923" s="123"/>
      <c r="AK3923" s="123"/>
      <c r="AL3923" s="123"/>
      <c r="AM3923" s="123"/>
      <c r="AN3923" s="123"/>
      <c r="AO3923" s="123"/>
      <c r="AP3923" s="167"/>
    </row>
    <row r="3924" spans="16:42">
      <c r="P3924" s="123"/>
      <c r="Q3924" s="124"/>
      <c r="R3924" s="123"/>
      <c r="S3924" s="123"/>
      <c r="T3924" s="123"/>
      <c r="U3924" s="123"/>
      <c r="V3924" s="123"/>
      <c r="W3924" s="123"/>
      <c r="X3924" s="123"/>
      <c r="Y3924" s="125"/>
      <c r="Z3924" s="125"/>
      <c r="AA3924" s="123"/>
      <c r="AB3924" s="123"/>
      <c r="AC3924" s="123"/>
      <c r="AD3924" s="123"/>
      <c r="AE3924" s="123"/>
      <c r="AF3924" s="123"/>
      <c r="AG3924" s="123"/>
      <c r="AH3924" s="123"/>
      <c r="AI3924" s="123"/>
      <c r="AJ3924" s="123"/>
      <c r="AK3924" s="123"/>
      <c r="AL3924" s="123"/>
      <c r="AM3924" s="123"/>
      <c r="AN3924" s="123"/>
      <c r="AO3924" s="123"/>
      <c r="AP3924" s="167"/>
    </row>
    <row r="3925" spans="16:42">
      <c r="P3925" s="123"/>
      <c r="Q3925" s="124"/>
      <c r="R3925" s="123"/>
      <c r="S3925" s="123"/>
      <c r="T3925" s="123"/>
      <c r="U3925" s="123"/>
      <c r="V3925" s="123"/>
      <c r="W3925" s="123"/>
      <c r="X3925" s="123"/>
      <c r="Y3925" s="125"/>
      <c r="Z3925" s="125"/>
      <c r="AA3925" s="123"/>
      <c r="AB3925" s="123"/>
      <c r="AC3925" s="123"/>
      <c r="AD3925" s="123"/>
      <c r="AE3925" s="123"/>
      <c r="AF3925" s="123"/>
      <c r="AG3925" s="123"/>
      <c r="AH3925" s="123"/>
      <c r="AI3925" s="123"/>
      <c r="AJ3925" s="123"/>
      <c r="AK3925" s="123"/>
      <c r="AL3925" s="123"/>
      <c r="AM3925" s="123"/>
      <c r="AN3925" s="123"/>
      <c r="AO3925" s="123"/>
      <c r="AP3925" s="167"/>
    </row>
    <row r="3926" spans="16:42">
      <c r="P3926" s="123"/>
      <c r="Q3926" s="124"/>
      <c r="R3926" s="123"/>
      <c r="S3926" s="123"/>
      <c r="T3926" s="123"/>
      <c r="U3926" s="123"/>
      <c r="V3926" s="123"/>
      <c r="W3926" s="123"/>
      <c r="X3926" s="123"/>
      <c r="Y3926" s="125"/>
      <c r="Z3926" s="125"/>
      <c r="AA3926" s="123"/>
      <c r="AB3926" s="123"/>
      <c r="AC3926" s="123"/>
      <c r="AD3926" s="123"/>
      <c r="AE3926" s="123"/>
      <c r="AF3926" s="123"/>
      <c r="AG3926" s="123"/>
      <c r="AH3926" s="123"/>
      <c r="AI3926" s="123"/>
      <c r="AJ3926" s="123"/>
      <c r="AK3926" s="123"/>
      <c r="AL3926" s="123"/>
      <c r="AM3926" s="123"/>
      <c r="AN3926" s="123"/>
      <c r="AO3926" s="123"/>
      <c r="AP3926" s="167"/>
    </row>
    <row r="3927" spans="16:42">
      <c r="P3927" s="123"/>
      <c r="Q3927" s="124"/>
      <c r="R3927" s="123"/>
      <c r="S3927" s="123"/>
      <c r="T3927" s="123"/>
      <c r="U3927" s="123"/>
      <c r="V3927" s="123"/>
      <c r="W3927" s="123"/>
      <c r="X3927" s="123"/>
      <c r="Y3927" s="125"/>
      <c r="Z3927" s="125"/>
      <c r="AA3927" s="123"/>
      <c r="AB3927" s="123"/>
      <c r="AC3927" s="123"/>
      <c r="AD3927" s="123"/>
      <c r="AE3927" s="123"/>
      <c r="AF3927" s="123"/>
      <c r="AG3927" s="123"/>
      <c r="AH3927" s="123"/>
      <c r="AI3927" s="123"/>
      <c r="AJ3927" s="123"/>
      <c r="AK3927" s="123"/>
      <c r="AL3927" s="123"/>
      <c r="AM3927" s="123"/>
      <c r="AN3927" s="123"/>
      <c r="AO3927" s="123"/>
      <c r="AP3927" s="167"/>
    </row>
    <row r="3928" spans="16:42">
      <c r="P3928" s="123"/>
      <c r="Q3928" s="124"/>
      <c r="R3928" s="123"/>
      <c r="S3928" s="123"/>
      <c r="T3928" s="123"/>
      <c r="U3928" s="123"/>
      <c r="V3928" s="123"/>
      <c r="W3928" s="123"/>
      <c r="X3928" s="123"/>
      <c r="Y3928" s="125"/>
      <c r="Z3928" s="125"/>
      <c r="AA3928" s="123"/>
      <c r="AB3928" s="123"/>
      <c r="AC3928" s="123"/>
      <c r="AD3928" s="123"/>
      <c r="AE3928" s="123"/>
      <c r="AF3928" s="123"/>
      <c r="AG3928" s="123"/>
      <c r="AH3928" s="123"/>
      <c r="AI3928" s="123"/>
      <c r="AJ3928" s="123"/>
      <c r="AK3928" s="123"/>
      <c r="AL3928" s="123"/>
      <c r="AM3928" s="123"/>
      <c r="AN3928" s="123"/>
      <c r="AO3928" s="123"/>
      <c r="AP3928" s="167"/>
    </row>
    <row r="3929" spans="16:42">
      <c r="P3929" s="123"/>
      <c r="Q3929" s="124"/>
      <c r="R3929" s="123"/>
      <c r="S3929" s="123"/>
      <c r="T3929" s="123"/>
      <c r="U3929" s="123"/>
      <c r="V3929" s="123"/>
      <c r="W3929" s="123"/>
      <c r="X3929" s="123"/>
      <c r="Y3929" s="125"/>
      <c r="Z3929" s="125"/>
      <c r="AA3929" s="123"/>
      <c r="AB3929" s="123"/>
      <c r="AC3929" s="123"/>
      <c r="AD3929" s="123"/>
      <c r="AE3929" s="123"/>
      <c r="AF3929" s="123"/>
      <c r="AG3929" s="123"/>
      <c r="AH3929" s="123"/>
      <c r="AI3929" s="123"/>
      <c r="AJ3929" s="123"/>
      <c r="AK3929" s="123"/>
      <c r="AL3929" s="123"/>
      <c r="AM3929" s="123"/>
      <c r="AN3929" s="123"/>
      <c r="AO3929" s="123"/>
      <c r="AP3929" s="167"/>
    </row>
    <row r="3930" spans="16:42">
      <c r="P3930" s="123"/>
      <c r="Q3930" s="124"/>
      <c r="R3930" s="123"/>
      <c r="S3930" s="123"/>
      <c r="T3930" s="123"/>
      <c r="U3930" s="123"/>
      <c r="V3930" s="123"/>
      <c r="W3930" s="123"/>
      <c r="X3930" s="123"/>
      <c r="Y3930" s="125"/>
      <c r="Z3930" s="125"/>
      <c r="AA3930" s="123"/>
      <c r="AB3930" s="123"/>
      <c r="AC3930" s="123"/>
      <c r="AD3930" s="123"/>
      <c r="AE3930" s="123"/>
      <c r="AF3930" s="123"/>
      <c r="AG3930" s="123"/>
      <c r="AH3930" s="123"/>
      <c r="AI3930" s="123"/>
      <c r="AJ3930" s="123"/>
      <c r="AK3930" s="123"/>
      <c r="AL3930" s="123"/>
      <c r="AM3930" s="123"/>
      <c r="AN3930" s="123"/>
      <c r="AO3930" s="123"/>
      <c r="AP3930" s="167"/>
    </row>
    <row r="3931" spans="16:42">
      <c r="P3931" s="123"/>
      <c r="Q3931" s="124"/>
      <c r="R3931" s="123"/>
      <c r="S3931" s="123"/>
      <c r="T3931" s="123"/>
      <c r="U3931" s="123"/>
      <c r="V3931" s="123"/>
      <c r="W3931" s="123"/>
      <c r="X3931" s="123"/>
      <c r="Y3931" s="125"/>
      <c r="Z3931" s="125"/>
      <c r="AA3931" s="123"/>
      <c r="AB3931" s="123"/>
      <c r="AC3931" s="123"/>
      <c r="AD3931" s="123"/>
      <c r="AE3931" s="123"/>
      <c r="AF3931" s="123"/>
      <c r="AG3931" s="123"/>
      <c r="AH3931" s="123"/>
      <c r="AI3931" s="123"/>
      <c r="AJ3931" s="123"/>
      <c r="AK3931" s="123"/>
      <c r="AL3931" s="123"/>
      <c r="AM3931" s="123"/>
      <c r="AN3931" s="123"/>
      <c r="AO3931" s="123"/>
      <c r="AP3931" s="167"/>
    </row>
    <row r="3932" spans="16:42">
      <c r="P3932" s="123"/>
      <c r="Q3932" s="124"/>
      <c r="R3932" s="123"/>
      <c r="S3932" s="123"/>
      <c r="T3932" s="123"/>
      <c r="U3932" s="123"/>
      <c r="V3932" s="123"/>
      <c r="W3932" s="123"/>
      <c r="X3932" s="123"/>
      <c r="Y3932" s="125"/>
      <c r="Z3932" s="125"/>
      <c r="AA3932" s="123"/>
      <c r="AB3932" s="123"/>
      <c r="AC3932" s="123"/>
      <c r="AD3932" s="123"/>
      <c r="AE3932" s="123"/>
      <c r="AF3932" s="123"/>
      <c r="AG3932" s="123"/>
      <c r="AH3932" s="123"/>
      <c r="AI3932" s="123"/>
      <c r="AJ3932" s="123"/>
      <c r="AK3932" s="123"/>
      <c r="AL3932" s="123"/>
      <c r="AM3932" s="123"/>
      <c r="AN3932" s="123"/>
      <c r="AO3932" s="123"/>
      <c r="AP3932" s="167"/>
    </row>
    <row r="3933" spans="16:42">
      <c r="P3933" s="123"/>
      <c r="Q3933" s="124"/>
      <c r="R3933" s="123"/>
      <c r="S3933" s="123"/>
      <c r="T3933" s="123"/>
      <c r="U3933" s="123"/>
      <c r="V3933" s="123"/>
      <c r="W3933" s="123"/>
      <c r="X3933" s="123"/>
      <c r="Y3933" s="125"/>
      <c r="Z3933" s="125"/>
      <c r="AA3933" s="123"/>
      <c r="AB3933" s="123"/>
      <c r="AC3933" s="123"/>
      <c r="AD3933" s="123"/>
      <c r="AE3933" s="123"/>
      <c r="AF3933" s="123"/>
      <c r="AG3933" s="123"/>
      <c r="AH3933" s="123"/>
      <c r="AI3933" s="123"/>
      <c r="AJ3933" s="123"/>
      <c r="AK3933" s="123"/>
      <c r="AL3933" s="123"/>
      <c r="AM3933" s="123"/>
      <c r="AN3933" s="123"/>
      <c r="AO3933" s="123"/>
      <c r="AP3933" s="167"/>
    </row>
    <row r="3934" spans="16:42">
      <c r="P3934" s="123"/>
      <c r="Q3934" s="124"/>
      <c r="R3934" s="123"/>
      <c r="S3934" s="123"/>
      <c r="T3934" s="123"/>
      <c r="U3934" s="123"/>
      <c r="V3934" s="123"/>
      <c r="W3934" s="123"/>
      <c r="X3934" s="123"/>
      <c r="Y3934" s="125"/>
      <c r="Z3934" s="125"/>
      <c r="AA3934" s="123"/>
      <c r="AB3934" s="123"/>
      <c r="AC3934" s="123"/>
      <c r="AD3934" s="123"/>
      <c r="AE3934" s="123"/>
      <c r="AF3934" s="123"/>
      <c r="AG3934" s="123"/>
      <c r="AH3934" s="123"/>
      <c r="AI3934" s="123"/>
      <c r="AJ3934" s="123"/>
      <c r="AK3934" s="123"/>
      <c r="AL3934" s="123"/>
      <c r="AM3934" s="123"/>
      <c r="AN3934" s="123"/>
      <c r="AO3934" s="123"/>
      <c r="AP3934" s="167"/>
    </row>
    <row r="3935" spans="16:42">
      <c r="P3935" s="123"/>
      <c r="Q3935" s="124"/>
      <c r="R3935" s="123"/>
      <c r="S3935" s="123"/>
      <c r="T3935" s="123"/>
      <c r="U3935" s="123"/>
      <c r="V3935" s="123"/>
      <c r="W3935" s="123"/>
      <c r="X3935" s="123"/>
      <c r="Y3935" s="125"/>
      <c r="Z3935" s="125"/>
      <c r="AA3935" s="123"/>
      <c r="AB3935" s="123"/>
      <c r="AC3935" s="123"/>
      <c r="AD3935" s="123"/>
      <c r="AE3935" s="123"/>
      <c r="AF3935" s="123"/>
      <c r="AG3935" s="123"/>
      <c r="AH3935" s="123"/>
      <c r="AI3935" s="123"/>
      <c r="AJ3935" s="123"/>
      <c r="AK3935" s="123"/>
      <c r="AL3935" s="123"/>
      <c r="AM3935" s="123"/>
      <c r="AN3935" s="123"/>
      <c r="AO3935" s="123"/>
      <c r="AP3935" s="167"/>
    </row>
    <row r="3936" spans="16:42">
      <c r="P3936" s="123"/>
      <c r="Q3936" s="124"/>
      <c r="R3936" s="123"/>
      <c r="S3936" s="123"/>
      <c r="T3936" s="123"/>
      <c r="U3936" s="123"/>
      <c r="V3936" s="123"/>
      <c r="W3936" s="123"/>
      <c r="X3936" s="123"/>
      <c r="Y3936" s="125"/>
      <c r="Z3936" s="125"/>
      <c r="AA3936" s="123"/>
      <c r="AB3936" s="123"/>
      <c r="AC3936" s="123"/>
      <c r="AD3936" s="123"/>
      <c r="AE3936" s="123"/>
      <c r="AF3936" s="123"/>
      <c r="AG3936" s="123"/>
      <c r="AH3936" s="123"/>
      <c r="AI3936" s="123"/>
      <c r="AJ3936" s="123"/>
      <c r="AK3936" s="123"/>
      <c r="AL3936" s="123"/>
      <c r="AM3936" s="123"/>
      <c r="AN3936" s="123"/>
      <c r="AO3936" s="123"/>
      <c r="AP3936" s="167"/>
    </row>
    <row r="3937" spans="16:42">
      <c r="P3937" s="123"/>
      <c r="Q3937" s="124"/>
      <c r="R3937" s="123"/>
      <c r="S3937" s="123"/>
      <c r="T3937" s="123"/>
      <c r="U3937" s="123"/>
      <c r="V3937" s="123"/>
      <c r="W3937" s="123"/>
      <c r="X3937" s="123"/>
      <c r="Y3937" s="125"/>
      <c r="Z3937" s="125"/>
      <c r="AA3937" s="123"/>
      <c r="AB3937" s="123"/>
      <c r="AC3937" s="123"/>
      <c r="AD3937" s="123"/>
      <c r="AE3937" s="123"/>
      <c r="AF3937" s="123"/>
      <c r="AG3937" s="123"/>
      <c r="AH3937" s="123"/>
      <c r="AI3937" s="123"/>
      <c r="AJ3937" s="123"/>
      <c r="AK3937" s="123"/>
      <c r="AL3937" s="123"/>
      <c r="AM3937" s="123"/>
      <c r="AN3937" s="123"/>
      <c r="AO3937" s="123"/>
      <c r="AP3937" s="167"/>
    </row>
    <row r="3938" spans="16:42">
      <c r="P3938" s="123"/>
      <c r="Q3938" s="124"/>
      <c r="R3938" s="123"/>
      <c r="S3938" s="123"/>
      <c r="T3938" s="123"/>
      <c r="U3938" s="123"/>
      <c r="V3938" s="123"/>
      <c r="W3938" s="123"/>
      <c r="X3938" s="123"/>
      <c r="Y3938" s="125"/>
      <c r="Z3938" s="125"/>
      <c r="AA3938" s="123"/>
      <c r="AB3938" s="123"/>
      <c r="AC3938" s="123"/>
      <c r="AD3938" s="123"/>
      <c r="AE3938" s="123"/>
      <c r="AF3938" s="123"/>
      <c r="AG3938" s="123"/>
      <c r="AH3938" s="123"/>
      <c r="AI3938" s="123"/>
      <c r="AJ3938" s="123"/>
      <c r="AK3938" s="123"/>
      <c r="AL3938" s="123"/>
      <c r="AM3938" s="123"/>
      <c r="AN3938" s="123"/>
      <c r="AO3938" s="123"/>
      <c r="AP3938" s="167"/>
    </row>
    <row r="3939" spans="16:42">
      <c r="P3939" s="123"/>
      <c r="Q3939" s="124"/>
      <c r="R3939" s="123"/>
      <c r="S3939" s="123"/>
      <c r="T3939" s="123"/>
      <c r="U3939" s="123"/>
      <c r="V3939" s="123"/>
      <c r="W3939" s="123"/>
      <c r="X3939" s="123"/>
      <c r="Y3939" s="125"/>
      <c r="Z3939" s="125"/>
      <c r="AA3939" s="123"/>
      <c r="AB3939" s="123"/>
      <c r="AC3939" s="123"/>
      <c r="AD3939" s="123"/>
      <c r="AE3939" s="123"/>
      <c r="AF3939" s="123"/>
      <c r="AG3939" s="123"/>
      <c r="AH3939" s="123"/>
      <c r="AI3939" s="123"/>
      <c r="AJ3939" s="123"/>
      <c r="AK3939" s="123"/>
      <c r="AL3939" s="123"/>
      <c r="AM3939" s="123"/>
      <c r="AN3939" s="123"/>
      <c r="AO3939" s="123"/>
      <c r="AP3939" s="167"/>
    </row>
    <row r="3940" spans="16:42">
      <c r="P3940" s="123"/>
      <c r="Q3940" s="124"/>
      <c r="R3940" s="123"/>
      <c r="S3940" s="123"/>
      <c r="T3940" s="123"/>
      <c r="U3940" s="123"/>
      <c r="V3940" s="123"/>
      <c r="W3940" s="123"/>
      <c r="X3940" s="123"/>
      <c r="Y3940" s="125"/>
      <c r="Z3940" s="125"/>
      <c r="AA3940" s="123"/>
      <c r="AB3940" s="123"/>
      <c r="AC3940" s="123"/>
      <c r="AD3940" s="123"/>
      <c r="AE3940" s="123"/>
      <c r="AF3940" s="123"/>
      <c r="AG3940" s="123"/>
      <c r="AH3940" s="123"/>
      <c r="AI3940" s="123"/>
      <c r="AJ3940" s="123"/>
      <c r="AK3940" s="123"/>
      <c r="AL3940" s="123"/>
      <c r="AM3940" s="123"/>
      <c r="AN3940" s="123"/>
      <c r="AO3940" s="123"/>
      <c r="AP3940" s="167"/>
    </row>
    <row r="3941" spans="16:42">
      <c r="P3941" s="123"/>
      <c r="Q3941" s="124"/>
      <c r="R3941" s="123"/>
      <c r="S3941" s="123"/>
      <c r="T3941" s="123"/>
      <c r="U3941" s="123"/>
      <c r="V3941" s="123"/>
      <c r="W3941" s="123"/>
      <c r="X3941" s="123"/>
      <c r="Y3941" s="125"/>
      <c r="Z3941" s="125"/>
      <c r="AA3941" s="123"/>
      <c r="AB3941" s="123"/>
      <c r="AC3941" s="123"/>
      <c r="AD3941" s="123"/>
      <c r="AE3941" s="123"/>
      <c r="AF3941" s="123"/>
      <c r="AG3941" s="123"/>
      <c r="AH3941" s="123"/>
      <c r="AI3941" s="123"/>
      <c r="AJ3941" s="123"/>
      <c r="AK3941" s="123"/>
      <c r="AL3941" s="123"/>
      <c r="AM3941" s="123"/>
      <c r="AN3941" s="123"/>
      <c r="AO3941" s="123"/>
      <c r="AP3941" s="167"/>
    </row>
    <row r="3942" spans="16:42">
      <c r="P3942" s="123"/>
      <c r="Q3942" s="124"/>
      <c r="R3942" s="123"/>
      <c r="S3942" s="123"/>
      <c r="T3942" s="123"/>
      <c r="U3942" s="123"/>
      <c r="V3942" s="123"/>
      <c r="W3942" s="123"/>
      <c r="X3942" s="123"/>
      <c r="Y3942" s="125"/>
      <c r="Z3942" s="125"/>
      <c r="AA3942" s="123"/>
      <c r="AB3942" s="123"/>
      <c r="AC3942" s="123"/>
      <c r="AD3942" s="123"/>
      <c r="AE3942" s="123"/>
      <c r="AF3942" s="123"/>
      <c r="AG3942" s="123"/>
      <c r="AH3942" s="123"/>
      <c r="AI3942" s="123"/>
      <c r="AJ3942" s="123"/>
      <c r="AK3942" s="123"/>
      <c r="AL3942" s="123"/>
      <c r="AM3942" s="123"/>
      <c r="AN3942" s="123"/>
      <c r="AO3942" s="123"/>
      <c r="AP3942" s="167"/>
    </row>
    <row r="3943" spans="16:42">
      <c r="P3943" s="123"/>
      <c r="Q3943" s="124"/>
      <c r="R3943" s="123"/>
      <c r="S3943" s="123"/>
      <c r="T3943" s="123"/>
      <c r="U3943" s="123"/>
      <c r="V3943" s="123"/>
      <c r="W3943" s="123"/>
      <c r="X3943" s="123"/>
      <c r="Y3943" s="125"/>
      <c r="Z3943" s="125"/>
      <c r="AA3943" s="123"/>
      <c r="AB3943" s="123"/>
      <c r="AC3943" s="123"/>
      <c r="AD3943" s="123"/>
      <c r="AE3943" s="123"/>
      <c r="AF3943" s="123"/>
      <c r="AG3943" s="123"/>
      <c r="AH3943" s="123"/>
      <c r="AI3943" s="123"/>
      <c r="AJ3943" s="123"/>
      <c r="AK3943" s="123"/>
      <c r="AL3943" s="123"/>
      <c r="AM3943" s="123"/>
      <c r="AN3943" s="123"/>
      <c r="AO3943" s="123"/>
      <c r="AP3943" s="167"/>
    </row>
    <row r="3944" spans="16:42">
      <c r="P3944" s="123"/>
      <c r="Q3944" s="124"/>
      <c r="R3944" s="123"/>
      <c r="S3944" s="123"/>
      <c r="T3944" s="123"/>
      <c r="U3944" s="123"/>
      <c r="V3944" s="123"/>
      <c r="W3944" s="123"/>
      <c r="X3944" s="123"/>
      <c r="Y3944" s="125"/>
      <c r="Z3944" s="125"/>
      <c r="AA3944" s="123"/>
      <c r="AB3944" s="123"/>
      <c r="AC3944" s="123"/>
      <c r="AD3944" s="123"/>
      <c r="AE3944" s="123"/>
      <c r="AF3944" s="123"/>
      <c r="AG3944" s="123"/>
      <c r="AH3944" s="123"/>
      <c r="AI3944" s="123"/>
      <c r="AJ3944" s="123"/>
      <c r="AK3944" s="123"/>
      <c r="AL3944" s="123"/>
      <c r="AM3944" s="123"/>
      <c r="AN3944" s="123"/>
      <c r="AO3944" s="123"/>
      <c r="AP3944" s="167"/>
    </row>
    <row r="3945" spans="16:42">
      <c r="P3945" s="123"/>
      <c r="Q3945" s="124"/>
      <c r="R3945" s="123"/>
      <c r="S3945" s="123"/>
      <c r="T3945" s="123"/>
      <c r="U3945" s="123"/>
      <c r="V3945" s="123"/>
      <c r="W3945" s="123"/>
      <c r="X3945" s="123"/>
      <c r="Y3945" s="125"/>
      <c r="Z3945" s="125"/>
      <c r="AA3945" s="123"/>
      <c r="AB3945" s="123"/>
      <c r="AC3945" s="123"/>
      <c r="AD3945" s="123"/>
      <c r="AE3945" s="123"/>
      <c r="AF3945" s="123"/>
      <c r="AG3945" s="123"/>
      <c r="AH3945" s="123"/>
      <c r="AI3945" s="123"/>
      <c r="AJ3945" s="123"/>
      <c r="AK3945" s="123"/>
      <c r="AL3945" s="123"/>
      <c r="AM3945" s="123"/>
      <c r="AN3945" s="123"/>
      <c r="AO3945" s="123"/>
      <c r="AP3945" s="167"/>
    </row>
    <row r="3946" spans="16:42">
      <c r="P3946" s="123"/>
      <c r="Q3946" s="124"/>
      <c r="R3946" s="123"/>
      <c r="S3946" s="123"/>
      <c r="T3946" s="123"/>
      <c r="U3946" s="123"/>
      <c r="V3946" s="123"/>
      <c r="W3946" s="123"/>
      <c r="X3946" s="123"/>
      <c r="Y3946" s="125"/>
      <c r="Z3946" s="125"/>
      <c r="AA3946" s="123"/>
      <c r="AB3946" s="123"/>
      <c r="AC3946" s="123"/>
      <c r="AD3946" s="123"/>
      <c r="AE3946" s="123"/>
      <c r="AF3946" s="123"/>
      <c r="AG3946" s="123"/>
      <c r="AH3946" s="123"/>
      <c r="AI3946" s="123"/>
      <c r="AJ3946" s="123"/>
      <c r="AK3946" s="123"/>
      <c r="AL3946" s="123"/>
      <c r="AM3946" s="123"/>
      <c r="AN3946" s="123"/>
      <c r="AO3946" s="123"/>
      <c r="AP3946" s="167"/>
    </row>
    <row r="3947" spans="16:42">
      <c r="P3947" s="123"/>
      <c r="Q3947" s="124"/>
      <c r="R3947" s="123"/>
      <c r="S3947" s="123"/>
      <c r="T3947" s="123"/>
      <c r="U3947" s="123"/>
      <c r="V3947" s="123"/>
      <c r="W3947" s="123"/>
      <c r="X3947" s="123"/>
      <c r="Y3947" s="125"/>
      <c r="Z3947" s="125"/>
      <c r="AA3947" s="123"/>
      <c r="AB3947" s="123"/>
      <c r="AC3947" s="123"/>
      <c r="AD3947" s="123"/>
      <c r="AE3947" s="123"/>
      <c r="AF3947" s="123"/>
      <c r="AG3947" s="123"/>
      <c r="AH3947" s="123"/>
      <c r="AI3947" s="123"/>
      <c r="AJ3947" s="123"/>
      <c r="AK3947" s="123"/>
      <c r="AL3947" s="123"/>
      <c r="AM3947" s="123"/>
      <c r="AN3947" s="123"/>
      <c r="AO3947" s="123"/>
      <c r="AP3947" s="167"/>
    </row>
    <row r="3948" spans="16:42">
      <c r="P3948" s="123"/>
      <c r="Q3948" s="124"/>
      <c r="R3948" s="123"/>
      <c r="S3948" s="123"/>
      <c r="T3948" s="123"/>
      <c r="U3948" s="123"/>
      <c r="V3948" s="123"/>
      <c r="W3948" s="123"/>
      <c r="X3948" s="123"/>
      <c r="Y3948" s="125"/>
      <c r="Z3948" s="125"/>
      <c r="AA3948" s="123"/>
      <c r="AB3948" s="123"/>
      <c r="AC3948" s="123"/>
      <c r="AD3948" s="123"/>
      <c r="AE3948" s="123"/>
      <c r="AF3948" s="123"/>
      <c r="AG3948" s="123"/>
      <c r="AH3948" s="123"/>
      <c r="AI3948" s="123"/>
      <c r="AJ3948" s="123"/>
      <c r="AK3948" s="123"/>
      <c r="AL3948" s="123"/>
      <c r="AM3948" s="123"/>
      <c r="AN3948" s="123"/>
      <c r="AO3948" s="123"/>
      <c r="AP3948" s="167"/>
    </row>
    <row r="3949" spans="16:42">
      <c r="P3949" s="123"/>
      <c r="Q3949" s="124"/>
      <c r="R3949" s="123"/>
      <c r="S3949" s="123"/>
      <c r="T3949" s="123"/>
      <c r="U3949" s="123"/>
      <c r="V3949" s="123"/>
      <c r="W3949" s="123"/>
      <c r="X3949" s="123"/>
      <c r="Y3949" s="125"/>
      <c r="Z3949" s="125"/>
      <c r="AA3949" s="123"/>
      <c r="AB3949" s="123"/>
      <c r="AC3949" s="123"/>
      <c r="AD3949" s="123"/>
      <c r="AE3949" s="123"/>
      <c r="AF3949" s="123"/>
      <c r="AG3949" s="123"/>
      <c r="AH3949" s="123"/>
      <c r="AI3949" s="123"/>
      <c r="AJ3949" s="123"/>
      <c r="AK3949" s="123"/>
      <c r="AL3949" s="123"/>
      <c r="AM3949" s="123"/>
      <c r="AN3949" s="123"/>
      <c r="AO3949" s="123"/>
      <c r="AP3949" s="167"/>
    </row>
    <row r="3950" spans="16:42">
      <c r="P3950" s="123"/>
      <c r="Q3950" s="124"/>
      <c r="R3950" s="123"/>
      <c r="S3950" s="123"/>
      <c r="T3950" s="123"/>
      <c r="U3950" s="123"/>
      <c r="V3950" s="123"/>
      <c r="W3950" s="123"/>
      <c r="X3950" s="123"/>
      <c r="Y3950" s="125"/>
      <c r="Z3950" s="125"/>
      <c r="AA3950" s="123"/>
      <c r="AB3950" s="123"/>
      <c r="AC3950" s="123"/>
      <c r="AD3950" s="123"/>
      <c r="AE3950" s="123"/>
      <c r="AF3950" s="123"/>
      <c r="AG3950" s="123"/>
      <c r="AH3950" s="123"/>
      <c r="AI3950" s="123"/>
      <c r="AJ3950" s="123"/>
      <c r="AK3950" s="123"/>
      <c r="AL3950" s="123"/>
      <c r="AM3950" s="123"/>
      <c r="AN3950" s="123"/>
      <c r="AO3950" s="123"/>
      <c r="AP3950" s="167"/>
    </row>
    <row r="3951" spans="16:42">
      <c r="P3951" s="123"/>
      <c r="Q3951" s="124"/>
      <c r="R3951" s="123"/>
      <c r="S3951" s="123"/>
      <c r="T3951" s="123"/>
      <c r="U3951" s="123"/>
      <c r="V3951" s="123"/>
      <c r="W3951" s="123"/>
      <c r="X3951" s="123"/>
      <c r="Y3951" s="125"/>
      <c r="Z3951" s="125"/>
      <c r="AA3951" s="123"/>
      <c r="AB3951" s="123"/>
      <c r="AC3951" s="123"/>
      <c r="AD3951" s="123"/>
      <c r="AE3951" s="123"/>
      <c r="AF3951" s="123"/>
      <c r="AG3951" s="123"/>
      <c r="AH3951" s="123"/>
      <c r="AI3951" s="123"/>
      <c r="AJ3951" s="123"/>
      <c r="AK3951" s="123"/>
      <c r="AL3951" s="123"/>
      <c r="AM3951" s="123"/>
      <c r="AN3951" s="123"/>
      <c r="AO3951" s="123"/>
      <c r="AP3951" s="167"/>
    </row>
    <row r="3952" spans="16:42">
      <c r="P3952" s="123"/>
      <c r="Q3952" s="124"/>
      <c r="R3952" s="123"/>
      <c r="S3952" s="123"/>
      <c r="T3952" s="123"/>
      <c r="U3952" s="123"/>
      <c r="V3952" s="123"/>
      <c r="W3952" s="123"/>
      <c r="X3952" s="123"/>
      <c r="Y3952" s="125"/>
      <c r="Z3952" s="125"/>
      <c r="AA3952" s="123"/>
      <c r="AB3952" s="123"/>
      <c r="AC3952" s="123"/>
      <c r="AD3952" s="123"/>
      <c r="AE3952" s="123"/>
      <c r="AF3952" s="123"/>
      <c r="AG3952" s="123"/>
      <c r="AH3952" s="123"/>
      <c r="AI3952" s="123"/>
      <c r="AJ3952" s="123"/>
      <c r="AK3952" s="123"/>
      <c r="AL3952" s="123"/>
      <c r="AM3952" s="123"/>
      <c r="AN3952" s="123"/>
      <c r="AO3952" s="123"/>
      <c r="AP3952" s="167"/>
    </row>
    <row r="3953" spans="16:42">
      <c r="P3953" s="123"/>
      <c r="Q3953" s="124"/>
      <c r="R3953" s="123"/>
      <c r="S3953" s="123"/>
      <c r="T3953" s="123"/>
      <c r="U3953" s="123"/>
      <c r="V3953" s="123"/>
      <c r="W3953" s="123"/>
      <c r="X3953" s="123"/>
      <c r="Y3953" s="125"/>
      <c r="Z3953" s="125"/>
      <c r="AA3953" s="123"/>
      <c r="AB3953" s="123"/>
      <c r="AC3953" s="123"/>
      <c r="AD3953" s="123"/>
      <c r="AE3953" s="123"/>
      <c r="AF3953" s="123"/>
      <c r="AG3953" s="123"/>
      <c r="AH3953" s="123"/>
      <c r="AI3953" s="123"/>
      <c r="AJ3953" s="123"/>
      <c r="AK3953" s="123"/>
      <c r="AL3953" s="123"/>
      <c r="AM3953" s="123"/>
      <c r="AN3953" s="123"/>
      <c r="AO3953" s="123"/>
      <c r="AP3953" s="167"/>
    </row>
    <row r="3954" spans="16:42">
      <c r="P3954" s="123"/>
      <c r="Q3954" s="124"/>
      <c r="R3954" s="123"/>
      <c r="S3954" s="123"/>
      <c r="T3954" s="123"/>
      <c r="U3954" s="123"/>
      <c r="V3954" s="123"/>
      <c r="W3954" s="123"/>
      <c r="X3954" s="123"/>
      <c r="Y3954" s="125"/>
      <c r="Z3954" s="125"/>
      <c r="AA3954" s="123"/>
      <c r="AB3954" s="123"/>
      <c r="AC3954" s="123"/>
      <c r="AD3954" s="123"/>
      <c r="AE3954" s="123"/>
      <c r="AF3954" s="123"/>
      <c r="AG3954" s="123"/>
      <c r="AH3954" s="123"/>
      <c r="AI3954" s="123"/>
      <c r="AJ3954" s="123"/>
      <c r="AK3954" s="123"/>
      <c r="AL3954" s="123"/>
      <c r="AM3954" s="123"/>
      <c r="AN3954" s="123"/>
      <c r="AO3954" s="123"/>
      <c r="AP3954" s="167"/>
    </row>
    <row r="3955" spans="16:42">
      <c r="P3955" s="123"/>
      <c r="Q3955" s="124"/>
      <c r="R3955" s="123"/>
      <c r="S3955" s="123"/>
      <c r="T3955" s="123"/>
      <c r="U3955" s="123"/>
      <c r="V3955" s="123"/>
      <c r="W3955" s="123"/>
      <c r="X3955" s="123"/>
      <c r="Y3955" s="125"/>
      <c r="Z3955" s="125"/>
      <c r="AA3955" s="123"/>
      <c r="AB3955" s="123"/>
      <c r="AC3955" s="123"/>
      <c r="AD3955" s="123"/>
      <c r="AE3955" s="123"/>
      <c r="AF3955" s="123"/>
      <c r="AG3955" s="123"/>
      <c r="AH3955" s="123"/>
      <c r="AI3955" s="123"/>
      <c r="AJ3955" s="123"/>
      <c r="AK3955" s="123"/>
      <c r="AL3955" s="123"/>
      <c r="AM3955" s="123"/>
      <c r="AN3955" s="123"/>
      <c r="AO3955" s="123"/>
      <c r="AP3955" s="167"/>
    </row>
    <row r="3956" spans="16:42">
      <c r="P3956" s="123"/>
      <c r="Q3956" s="124"/>
      <c r="R3956" s="123"/>
      <c r="S3956" s="123"/>
      <c r="T3956" s="123"/>
      <c r="U3956" s="123"/>
      <c r="V3956" s="123"/>
      <c r="W3956" s="123"/>
      <c r="X3956" s="123"/>
      <c r="Y3956" s="125"/>
      <c r="Z3956" s="125"/>
      <c r="AA3956" s="123"/>
      <c r="AB3956" s="123"/>
      <c r="AC3956" s="123"/>
      <c r="AD3956" s="123"/>
      <c r="AE3956" s="123"/>
      <c r="AF3956" s="123"/>
      <c r="AG3956" s="123"/>
      <c r="AH3956" s="123"/>
      <c r="AI3956" s="123"/>
      <c r="AJ3956" s="123"/>
      <c r="AK3956" s="123"/>
      <c r="AL3956" s="123"/>
      <c r="AM3956" s="123"/>
      <c r="AN3956" s="123"/>
      <c r="AO3956" s="123"/>
      <c r="AP3956" s="167"/>
    </row>
    <row r="3957" spans="16:42">
      <c r="P3957" s="123"/>
      <c r="Q3957" s="124"/>
      <c r="R3957" s="123"/>
      <c r="S3957" s="123"/>
      <c r="T3957" s="123"/>
      <c r="U3957" s="123"/>
      <c r="V3957" s="123"/>
      <c r="W3957" s="123"/>
      <c r="X3957" s="123"/>
      <c r="Y3957" s="125"/>
      <c r="Z3957" s="125"/>
      <c r="AA3957" s="123"/>
      <c r="AB3957" s="123"/>
      <c r="AC3957" s="123"/>
      <c r="AD3957" s="123"/>
      <c r="AE3957" s="123"/>
      <c r="AF3957" s="123"/>
      <c r="AG3957" s="123"/>
      <c r="AH3957" s="123"/>
      <c r="AI3957" s="123"/>
      <c r="AJ3957" s="123"/>
      <c r="AK3957" s="123"/>
      <c r="AL3957" s="123"/>
      <c r="AM3957" s="123"/>
      <c r="AN3957" s="123"/>
      <c r="AO3957" s="123"/>
      <c r="AP3957" s="167"/>
    </row>
    <row r="3958" spans="16:42">
      <c r="P3958" s="123"/>
      <c r="Q3958" s="124"/>
      <c r="R3958" s="123"/>
      <c r="S3958" s="123"/>
      <c r="T3958" s="123"/>
      <c r="U3958" s="123"/>
      <c r="V3958" s="123"/>
      <c r="W3958" s="123"/>
      <c r="X3958" s="123"/>
      <c r="Y3958" s="125"/>
      <c r="Z3958" s="125"/>
      <c r="AA3958" s="123"/>
      <c r="AB3958" s="123"/>
      <c r="AC3958" s="123"/>
      <c r="AD3958" s="123"/>
      <c r="AE3958" s="123"/>
      <c r="AF3958" s="123"/>
      <c r="AG3958" s="123"/>
      <c r="AH3958" s="123"/>
      <c r="AI3958" s="123"/>
      <c r="AJ3958" s="123"/>
      <c r="AK3958" s="123"/>
      <c r="AL3958" s="123"/>
      <c r="AM3958" s="123"/>
      <c r="AN3958" s="123"/>
      <c r="AO3958" s="123"/>
      <c r="AP3958" s="167"/>
    </row>
    <row r="3959" spans="16:42">
      <c r="P3959" s="123"/>
      <c r="Q3959" s="124"/>
      <c r="R3959" s="123"/>
      <c r="S3959" s="123"/>
      <c r="T3959" s="123"/>
      <c r="U3959" s="123"/>
      <c r="V3959" s="123"/>
      <c r="W3959" s="123"/>
      <c r="X3959" s="123"/>
      <c r="Y3959" s="125"/>
      <c r="Z3959" s="125"/>
      <c r="AA3959" s="123"/>
      <c r="AB3959" s="123"/>
      <c r="AC3959" s="123"/>
      <c r="AD3959" s="123"/>
      <c r="AE3959" s="123"/>
      <c r="AF3959" s="123"/>
      <c r="AG3959" s="123"/>
      <c r="AH3959" s="123"/>
      <c r="AI3959" s="123"/>
      <c r="AJ3959" s="123"/>
      <c r="AK3959" s="123"/>
      <c r="AL3959" s="123"/>
      <c r="AM3959" s="123"/>
      <c r="AN3959" s="123"/>
      <c r="AO3959" s="123"/>
      <c r="AP3959" s="167"/>
    </row>
    <row r="3960" spans="16:42">
      <c r="P3960" s="123"/>
      <c r="Q3960" s="124"/>
      <c r="R3960" s="123"/>
      <c r="S3960" s="123"/>
      <c r="T3960" s="123"/>
      <c r="U3960" s="123"/>
      <c r="V3960" s="123"/>
      <c r="W3960" s="123"/>
      <c r="X3960" s="123"/>
      <c r="Y3960" s="125"/>
      <c r="Z3960" s="125"/>
      <c r="AA3960" s="123"/>
      <c r="AB3960" s="123"/>
      <c r="AC3960" s="123"/>
      <c r="AD3960" s="123"/>
      <c r="AE3960" s="123"/>
      <c r="AF3960" s="123"/>
      <c r="AG3960" s="123"/>
      <c r="AH3960" s="123"/>
      <c r="AI3960" s="123"/>
      <c r="AJ3960" s="123"/>
      <c r="AK3960" s="123"/>
      <c r="AL3960" s="123"/>
      <c r="AM3960" s="123"/>
      <c r="AN3960" s="123"/>
      <c r="AO3960" s="123"/>
      <c r="AP3960" s="167"/>
    </row>
    <row r="3961" spans="16:42">
      <c r="P3961" s="123"/>
      <c r="Q3961" s="124"/>
      <c r="R3961" s="123"/>
      <c r="S3961" s="123"/>
      <c r="T3961" s="123"/>
      <c r="U3961" s="123"/>
      <c r="V3961" s="123"/>
      <c r="W3961" s="123"/>
      <c r="X3961" s="123"/>
      <c r="Y3961" s="125"/>
      <c r="Z3961" s="125"/>
      <c r="AA3961" s="123"/>
      <c r="AB3961" s="123"/>
      <c r="AC3961" s="123"/>
      <c r="AD3961" s="123"/>
      <c r="AE3961" s="123"/>
      <c r="AF3961" s="123"/>
      <c r="AG3961" s="123"/>
      <c r="AH3961" s="123"/>
      <c r="AI3961" s="123"/>
      <c r="AJ3961" s="123"/>
      <c r="AK3961" s="123"/>
      <c r="AL3961" s="123"/>
      <c r="AM3961" s="123"/>
      <c r="AN3961" s="123"/>
      <c r="AO3961" s="123"/>
      <c r="AP3961" s="167"/>
    </row>
    <row r="3962" spans="16:42">
      <c r="P3962" s="123"/>
      <c r="Q3962" s="124"/>
      <c r="R3962" s="123"/>
      <c r="S3962" s="123"/>
      <c r="T3962" s="123"/>
      <c r="U3962" s="123"/>
      <c r="V3962" s="123"/>
      <c r="W3962" s="123"/>
      <c r="X3962" s="123"/>
      <c r="Y3962" s="125"/>
      <c r="Z3962" s="125"/>
      <c r="AA3962" s="123"/>
      <c r="AB3962" s="123"/>
      <c r="AC3962" s="123"/>
      <c r="AD3962" s="123"/>
      <c r="AE3962" s="123"/>
      <c r="AF3962" s="123"/>
      <c r="AG3962" s="123"/>
      <c r="AH3962" s="123"/>
      <c r="AI3962" s="123"/>
      <c r="AJ3962" s="123"/>
      <c r="AK3962" s="123"/>
      <c r="AL3962" s="123"/>
      <c r="AM3962" s="123"/>
      <c r="AN3962" s="123"/>
      <c r="AO3962" s="123"/>
      <c r="AP3962" s="167"/>
    </row>
    <row r="3963" spans="16:42">
      <c r="P3963" s="123"/>
      <c r="Q3963" s="124"/>
      <c r="R3963" s="123"/>
      <c r="S3963" s="123"/>
      <c r="T3963" s="123"/>
      <c r="U3963" s="123"/>
      <c r="V3963" s="123"/>
      <c r="W3963" s="123"/>
      <c r="X3963" s="123"/>
      <c r="Y3963" s="125"/>
      <c r="Z3963" s="125"/>
      <c r="AA3963" s="123"/>
      <c r="AB3963" s="123"/>
      <c r="AC3963" s="123"/>
      <c r="AD3963" s="123"/>
      <c r="AE3963" s="123"/>
      <c r="AF3963" s="123"/>
      <c r="AG3963" s="123"/>
      <c r="AH3963" s="123"/>
      <c r="AI3963" s="123"/>
      <c r="AJ3963" s="123"/>
      <c r="AK3963" s="123"/>
      <c r="AL3963" s="123"/>
      <c r="AM3963" s="123"/>
      <c r="AN3963" s="123"/>
      <c r="AO3963" s="123"/>
      <c r="AP3963" s="167"/>
    </row>
    <row r="3964" spans="16:42">
      <c r="P3964" s="123"/>
      <c r="Q3964" s="124"/>
      <c r="R3964" s="123"/>
      <c r="S3964" s="123"/>
      <c r="T3964" s="123"/>
      <c r="U3964" s="123"/>
      <c r="V3964" s="123"/>
      <c r="W3964" s="123"/>
      <c r="X3964" s="123"/>
      <c r="Y3964" s="125"/>
      <c r="Z3964" s="125"/>
      <c r="AA3964" s="123"/>
      <c r="AB3964" s="123"/>
      <c r="AC3964" s="123"/>
      <c r="AD3964" s="123"/>
      <c r="AE3964" s="123"/>
      <c r="AF3964" s="123"/>
      <c r="AG3964" s="123"/>
      <c r="AH3964" s="123"/>
      <c r="AI3964" s="123"/>
      <c r="AJ3964" s="123"/>
      <c r="AK3964" s="123"/>
      <c r="AL3964" s="123"/>
      <c r="AM3964" s="123"/>
      <c r="AN3964" s="123"/>
      <c r="AO3964" s="123"/>
      <c r="AP3964" s="167"/>
    </row>
    <row r="3965" spans="16:42">
      <c r="P3965" s="123"/>
      <c r="Q3965" s="124"/>
      <c r="R3965" s="123"/>
      <c r="S3965" s="123"/>
      <c r="T3965" s="123"/>
      <c r="U3965" s="123"/>
      <c r="V3965" s="123"/>
      <c r="W3965" s="123"/>
      <c r="X3965" s="123"/>
      <c r="Y3965" s="125"/>
      <c r="Z3965" s="125"/>
      <c r="AA3965" s="123"/>
      <c r="AB3965" s="123"/>
      <c r="AC3965" s="123"/>
      <c r="AD3965" s="123"/>
      <c r="AE3965" s="123"/>
      <c r="AF3965" s="123"/>
      <c r="AG3965" s="123"/>
      <c r="AH3965" s="123"/>
      <c r="AI3965" s="123"/>
      <c r="AJ3965" s="123"/>
      <c r="AK3965" s="123"/>
      <c r="AL3965" s="123"/>
      <c r="AM3965" s="123"/>
      <c r="AN3965" s="123"/>
      <c r="AO3965" s="123"/>
      <c r="AP3965" s="167"/>
    </row>
    <row r="3966" spans="16:42">
      <c r="P3966" s="123"/>
      <c r="Q3966" s="124"/>
      <c r="R3966" s="123"/>
      <c r="S3966" s="123"/>
      <c r="T3966" s="123"/>
      <c r="U3966" s="123"/>
      <c r="V3966" s="123"/>
      <c r="W3966" s="123"/>
      <c r="X3966" s="123"/>
      <c r="Y3966" s="125"/>
      <c r="Z3966" s="125"/>
      <c r="AA3966" s="123"/>
      <c r="AB3966" s="123"/>
      <c r="AC3966" s="123"/>
      <c r="AD3966" s="123"/>
      <c r="AE3966" s="123"/>
      <c r="AF3966" s="123"/>
      <c r="AG3966" s="123"/>
      <c r="AH3966" s="123"/>
      <c r="AI3966" s="123"/>
      <c r="AJ3966" s="123"/>
      <c r="AK3966" s="123"/>
      <c r="AL3966" s="123"/>
      <c r="AM3966" s="123"/>
      <c r="AN3966" s="123"/>
      <c r="AO3966" s="123"/>
      <c r="AP3966" s="167"/>
    </row>
    <row r="3967" spans="16:42">
      <c r="P3967" s="123"/>
      <c r="Q3967" s="124"/>
      <c r="R3967" s="123"/>
      <c r="S3967" s="123"/>
      <c r="T3967" s="123"/>
      <c r="U3967" s="123"/>
      <c r="V3967" s="123"/>
      <c r="W3967" s="123"/>
      <c r="X3967" s="123"/>
      <c r="Y3967" s="125"/>
      <c r="Z3967" s="125"/>
      <c r="AA3967" s="123"/>
      <c r="AB3967" s="123"/>
      <c r="AC3967" s="123"/>
      <c r="AD3967" s="123"/>
      <c r="AE3967" s="123"/>
      <c r="AF3967" s="123"/>
      <c r="AG3967" s="123"/>
      <c r="AH3967" s="123"/>
      <c r="AI3967" s="123"/>
      <c r="AJ3967" s="123"/>
      <c r="AK3967" s="123"/>
      <c r="AL3967" s="123"/>
      <c r="AM3967" s="123"/>
      <c r="AN3967" s="123"/>
      <c r="AO3967" s="123"/>
      <c r="AP3967" s="167"/>
    </row>
    <row r="3968" spans="16:42">
      <c r="P3968" s="123"/>
      <c r="Q3968" s="124"/>
      <c r="R3968" s="123"/>
      <c r="S3968" s="123"/>
      <c r="T3968" s="123"/>
      <c r="U3968" s="123"/>
      <c r="V3968" s="123"/>
      <c r="W3968" s="123"/>
      <c r="X3968" s="123"/>
      <c r="Y3968" s="125"/>
      <c r="Z3968" s="125"/>
      <c r="AA3968" s="123"/>
      <c r="AB3968" s="123"/>
      <c r="AC3968" s="123"/>
      <c r="AD3968" s="123"/>
      <c r="AE3968" s="123"/>
      <c r="AF3968" s="123"/>
      <c r="AG3968" s="123"/>
      <c r="AH3968" s="123"/>
      <c r="AI3968" s="123"/>
      <c r="AJ3968" s="123"/>
      <c r="AK3968" s="123"/>
      <c r="AL3968" s="123"/>
      <c r="AM3968" s="123"/>
      <c r="AN3968" s="123"/>
      <c r="AO3968" s="123"/>
      <c r="AP3968" s="167"/>
    </row>
    <row r="3969" spans="16:42">
      <c r="P3969" s="123"/>
      <c r="Q3969" s="124"/>
      <c r="R3969" s="123"/>
      <c r="S3969" s="123"/>
      <c r="T3969" s="123"/>
      <c r="U3969" s="123"/>
      <c r="V3969" s="123"/>
      <c r="W3969" s="123"/>
      <c r="X3969" s="123"/>
      <c r="Y3969" s="125"/>
      <c r="Z3969" s="125"/>
      <c r="AA3969" s="123"/>
      <c r="AB3969" s="123"/>
      <c r="AC3969" s="123"/>
      <c r="AD3969" s="123"/>
      <c r="AE3969" s="123"/>
      <c r="AF3969" s="123"/>
      <c r="AG3969" s="123"/>
      <c r="AH3969" s="123"/>
      <c r="AI3969" s="123"/>
      <c r="AJ3969" s="123"/>
      <c r="AK3969" s="123"/>
      <c r="AL3969" s="123"/>
      <c r="AM3969" s="123"/>
      <c r="AN3969" s="123"/>
      <c r="AO3969" s="123"/>
      <c r="AP3969" s="167"/>
    </row>
    <row r="3970" spans="16:42">
      <c r="P3970" s="123"/>
      <c r="Q3970" s="124"/>
      <c r="R3970" s="123"/>
      <c r="S3970" s="123"/>
      <c r="T3970" s="123"/>
      <c r="U3970" s="123"/>
      <c r="V3970" s="123"/>
      <c r="W3970" s="123"/>
      <c r="X3970" s="123"/>
      <c r="Y3970" s="125"/>
      <c r="Z3970" s="125"/>
      <c r="AA3970" s="123"/>
      <c r="AB3970" s="123"/>
      <c r="AC3970" s="123"/>
      <c r="AD3970" s="123"/>
      <c r="AE3970" s="123"/>
      <c r="AF3970" s="123"/>
      <c r="AG3970" s="123"/>
      <c r="AH3970" s="123"/>
      <c r="AI3970" s="123"/>
      <c r="AJ3970" s="123"/>
      <c r="AK3970" s="123"/>
      <c r="AL3970" s="123"/>
      <c r="AM3970" s="123"/>
      <c r="AN3970" s="123"/>
      <c r="AO3970" s="123"/>
      <c r="AP3970" s="167"/>
    </row>
    <row r="3971" spans="16:42">
      <c r="P3971" s="123"/>
      <c r="Q3971" s="124"/>
      <c r="R3971" s="123"/>
      <c r="S3971" s="123"/>
      <c r="T3971" s="123"/>
      <c r="U3971" s="123"/>
      <c r="V3971" s="123"/>
      <c r="W3971" s="123"/>
      <c r="X3971" s="123"/>
      <c r="Y3971" s="125"/>
      <c r="Z3971" s="125"/>
      <c r="AA3971" s="123"/>
      <c r="AB3971" s="123"/>
      <c r="AC3971" s="123"/>
      <c r="AD3971" s="123"/>
      <c r="AE3971" s="123"/>
      <c r="AF3971" s="123"/>
      <c r="AG3971" s="123"/>
      <c r="AH3971" s="123"/>
      <c r="AI3971" s="123"/>
      <c r="AJ3971" s="123"/>
      <c r="AK3971" s="123"/>
      <c r="AL3971" s="123"/>
      <c r="AM3971" s="123"/>
      <c r="AN3971" s="123"/>
      <c r="AO3971" s="123"/>
      <c r="AP3971" s="167"/>
    </row>
    <row r="3972" spans="16:42">
      <c r="P3972" s="123"/>
      <c r="Q3972" s="124"/>
      <c r="R3972" s="123"/>
      <c r="S3972" s="123"/>
      <c r="T3972" s="123"/>
      <c r="U3972" s="123"/>
      <c r="V3972" s="123"/>
      <c r="W3972" s="123"/>
      <c r="X3972" s="123"/>
      <c r="Y3972" s="125"/>
      <c r="Z3972" s="125"/>
      <c r="AA3972" s="123"/>
      <c r="AB3972" s="123"/>
      <c r="AC3972" s="123"/>
      <c r="AD3972" s="123"/>
      <c r="AE3972" s="123"/>
      <c r="AF3972" s="123"/>
      <c r="AG3972" s="123"/>
      <c r="AH3972" s="123"/>
      <c r="AI3972" s="123"/>
      <c r="AJ3972" s="123"/>
      <c r="AK3972" s="123"/>
      <c r="AL3972" s="123"/>
      <c r="AM3972" s="123"/>
      <c r="AN3972" s="123"/>
      <c r="AO3972" s="123"/>
      <c r="AP3972" s="167"/>
    </row>
    <row r="3973" spans="16:42">
      <c r="P3973" s="123"/>
      <c r="Q3973" s="124"/>
      <c r="R3973" s="123"/>
      <c r="S3973" s="123"/>
      <c r="T3973" s="123"/>
      <c r="U3973" s="123"/>
      <c r="V3973" s="123"/>
      <c r="W3973" s="123"/>
      <c r="X3973" s="123"/>
      <c r="Y3973" s="125"/>
      <c r="Z3973" s="125"/>
      <c r="AA3973" s="123"/>
      <c r="AB3973" s="123"/>
      <c r="AC3973" s="123"/>
      <c r="AD3973" s="123"/>
      <c r="AE3973" s="123"/>
      <c r="AF3973" s="123"/>
      <c r="AG3973" s="123"/>
      <c r="AH3973" s="123"/>
      <c r="AI3973" s="123"/>
      <c r="AJ3973" s="123"/>
      <c r="AK3973" s="123"/>
      <c r="AL3973" s="123"/>
      <c r="AM3973" s="123"/>
      <c r="AN3973" s="123"/>
      <c r="AO3973" s="123"/>
      <c r="AP3973" s="167"/>
    </row>
    <row r="3974" spans="16:42">
      <c r="P3974" s="123"/>
      <c r="Q3974" s="124"/>
      <c r="R3974" s="123"/>
      <c r="S3974" s="123"/>
      <c r="T3974" s="123"/>
      <c r="U3974" s="123"/>
      <c r="V3974" s="123"/>
      <c r="W3974" s="123"/>
      <c r="X3974" s="123"/>
      <c r="Y3974" s="125"/>
      <c r="Z3974" s="125"/>
      <c r="AA3974" s="123"/>
      <c r="AB3974" s="123"/>
      <c r="AC3974" s="123"/>
      <c r="AD3974" s="123"/>
      <c r="AE3974" s="123"/>
      <c r="AF3974" s="123"/>
      <c r="AG3974" s="123"/>
      <c r="AH3974" s="123"/>
      <c r="AI3974" s="123"/>
      <c r="AJ3974" s="123"/>
      <c r="AK3974" s="123"/>
      <c r="AL3974" s="123"/>
      <c r="AM3974" s="123"/>
      <c r="AN3974" s="123"/>
      <c r="AO3974" s="123"/>
      <c r="AP3974" s="167"/>
    </row>
    <row r="3975" spans="16:42">
      <c r="P3975" s="123"/>
      <c r="Q3975" s="124"/>
      <c r="R3975" s="123"/>
      <c r="S3975" s="123"/>
      <c r="T3975" s="123"/>
      <c r="U3975" s="123"/>
      <c r="V3975" s="123"/>
      <c r="W3975" s="123"/>
      <c r="X3975" s="123"/>
      <c r="Y3975" s="125"/>
      <c r="Z3975" s="125"/>
      <c r="AA3975" s="123"/>
      <c r="AB3975" s="123"/>
      <c r="AC3975" s="123"/>
      <c r="AD3975" s="123"/>
      <c r="AE3975" s="123"/>
      <c r="AF3975" s="123"/>
      <c r="AG3975" s="123"/>
      <c r="AH3975" s="123"/>
      <c r="AI3975" s="123"/>
      <c r="AJ3975" s="123"/>
      <c r="AK3975" s="123"/>
      <c r="AL3975" s="123"/>
      <c r="AM3975" s="123"/>
      <c r="AN3975" s="123"/>
      <c r="AO3975" s="123"/>
      <c r="AP3975" s="167"/>
    </row>
    <row r="3976" spans="16:42">
      <c r="P3976" s="123"/>
      <c r="Q3976" s="124"/>
      <c r="R3976" s="123"/>
      <c r="S3976" s="123"/>
      <c r="T3976" s="123"/>
      <c r="U3976" s="123"/>
      <c r="V3976" s="123"/>
      <c r="W3976" s="123"/>
      <c r="X3976" s="123"/>
      <c r="Y3976" s="125"/>
      <c r="Z3976" s="125"/>
      <c r="AA3976" s="123"/>
      <c r="AB3976" s="123"/>
      <c r="AC3976" s="123"/>
      <c r="AD3976" s="123"/>
      <c r="AE3976" s="123"/>
      <c r="AF3976" s="123"/>
      <c r="AG3976" s="123"/>
      <c r="AH3976" s="123"/>
      <c r="AI3976" s="123"/>
      <c r="AJ3976" s="123"/>
      <c r="AK3976" s="123"/>
      <c r="AL3976" s="123"/>
      <c r="AM3976" s="123"/>
      <c r="AN3976" s="123"/>
      <c r="AO3976" s="123"/>
      <c r="AP3976" s="167"/>
    </row>
    <row r="3977" spans="16:42">
      <c r="P3977" s="123"/>
      <c r="Q3977" s="124"/>
      <c r="R3977" s="123"/>
      <c r="S3977" s="123"/>
      <c r="T3977" s="123"/>
      <c r="U3977" s="123"/>
      <c r="V3977" s="123"/>
      <c r="W3977" s="123"/>
      <c r="X3977" s="123"/>
      <c r="Y3977" s="125"/>
      <c r="Z3977" s="125"/>
      <c r="AA3977" s="123"/>
      <c r="AB3977" s="123"/>
      <c r="AC3977" s="123"/>
      <c r="AD3977" s="123"/>
      <c r="AE3977" s="123"/>
      <c r="AF3977" s="123"/>
      <c r="AG3977" s="123"/>
      <c r="AH3977" s="123"/>
      <c r="AI3977" s="123"/>
      <c r="AJ3977" s="123"/>
      <c r="AK3977" s="123"/>
      <c r="AL3977" s="123"/>
      <c r="AM3977" s="123"/>
      <c r="AN3977" s="123"/>
      <c r="AO3977" s="123"/>
      <c r="AP3977" s="167"/>
    </row>
    <row r="3978" spans="16:42">
      <c r="P3978" s="123"/>
      <c r="Q3978" s="124"/>
      <c r="R3978" s="123"/>
      <c r="S3978" s="123"/>
      <c r="T3978" s="123"/>
      <c r="U3978" s="123"/>
      <c r="V3978" s="123"/>
      <c r="W3978" s="123"/>
      <c r="X3978" s="123"/>
      <c r="Y3978" s="125"/>
      <c r="Z3978" s="125"/>
      <c r="AA3978" s="123"/>
      <c r="AB3978" s="123"/>
      <c r="AC3978" s="123"/>
      <c r="AD3978" s="123"/>
      <c r="AE3978" s="123"/>
      <c r="AF3978" s="123"/>
      <c r="AG3978" s="123"/>
      <c r="AH3978" s="123"/>
      <c r="AI3978" s="123"/>
      <c r="AJ3978" s="123"/>
      <c r="AK3978" s="123"/>
      <c r="AL3978" s="123"/>
      <c r="AM3978" s="123"/>
      <c r="AN3978" s="123"/>
      <c r="AO3978" s="123"/>
      <c r="AP3978" s="167"/>
    </row>
    <row r="3979" spans="16:42">
      <c r="P3979" s="123"/>
      <c r="Q3979" s="124"/>
      <c r="R3979" s="123"/>
      <c r="S3979" s="123"/>
      <c r="T3979" s="123"/>
      <c r="U3979" s="123"/>
      <c r="V3979" s="123"/>
      <c r="W3979" s="123"/>
      <c r="X3979" s="123"/>
      <c r="Y3979" s="125"/>
      <c r="Z3979" s="125"/>
      <c r="AA3979" s="123"/>
      <c r="AB3979" s="123"/>
      <c r="AC3979" s="123"/>
      <c r="AD3979" s="123"/>
      <c r="AE3979" s="123"/>
      <c r="AF3979" s="123"/>
      <c r="AG3979" s="123"/>
      <c r="AH3979" s="123"/>
      <c r="AI3979" s="123"/>
      <c r="AJ3979" s="123"/>
      <c r="AK3979" s="123"/>
      <c r="AL3979" s="123"/>
      <c r="AM3979" s="123"/>
      <c r="AN3979" s="123"/>
      <c r="AO3979" s="123"/>
      <c r="AP3979" s="167"/>
    </row>
    <row r="3980" spans="16:42">
      <c r="P3980" s="123"/>
      <c r="Q3980" s="124"/>
      <c r="R3980" s="123"/>
      <c r="S3980" s="123"/>
      <c r="T3980" s="123"/>
      <c r="U3980" s="123"/>
      <c r="V3980" s="123"/>
      <c r="W3980" s="123"/>
      <c r="X3980" s="123"/>
      <c r="Y3980" s="125"/>
      <c r="Z3980" s="125"/>
      <c r="AA3980" s="123"/>
      <c r="AB3980" s="123"/>
      <c r="AC3980" s="123"/>
      <c r="AD3980" s="123"/>
      <c r="AE3980" s="123"/>
      <c r="AF3980" s="123"/>
      <c r="AG3980" s="123"/>
      <c r="AH3980" s="123"/>
      <c r="AI3980" s="123"/>
      <c r="AJ3980" s="123"/>
      <c r="AK3980" s="123"/>
      <c r="AL3980" s="123"/>
      <c r="AM3980" s="123"/>
      <c r="AN3980" s="123"/>
      <c r="AO3980" s="123"/>
      <c r="AP3980" s="167"/>
    </row>
    <row r="3981" spans="16:42">
      <c r="P3981" s="123"/>
      <c r="Q3981" s="124"/>
      <c r="R3981" s="123"/>
      <c r="S3981" s="123"/>
      <c r="T3981" s="123"/>
      <c r="U3981" s="123"/>
      <c r="V3981" s="123"/>
      <c r="W3981" s="123"/>
      <c r="X3981" s="123"/>
      <c r="Y3981" s="125"/>
      <c r="Z3981" s="125"/>
      <c r="AA3981" s="123"/>
      <c r="AB3981" s="123"/>
      <c r="AC3981" s="123"/>
      <c r="AD3981" s="123"/>
      <c r="AE3981" s="123"/>
      <c r="AF3981" s="123"/>
      <c r="AG3981" s="123"/>
      <c r="AH3981" s="123"/>
      <c r="AI3981" s="123"/>
      <c r="AJ3981" s="123"/>
      <c r="AK3981" s="123"/>
      <c r="AL3981" s="123"/>
      <c r="AM3981" s="123"/>
      <c r="AN3981" s="123"/>
      <c r="AO3981" s="123"/>
      <c r="AP3981" s="167"/>
    </row>
    <row r="3982" spans="16:42">
      <c r="P3982" s="123"/>
      <c r="Q3982" s="124"/>
      <c r="R3982" s="123"/>
      <c r="S3982" s="123"/>
      <c r="T3982" s="123"/>
      <c r="U3982" s="123"/>
      <c r="V3982" s="123"/>
      <c r="W3982" s="123"/>
      <c r="X3982" s="123"/>
      <c r="Y3982" s="125"/>
      <c r="Z3982" s="125"/>
      <c r="AA3982" s="123"/>
      <c r="AB3982" s="123"/>
      <c r="AC3982" s="123"/>
      <c r="AD3982" s="123"/>
      <c r="AE3982" s="123"/>
      <c r="AF3982" s="123"/>
      <c r="AG3982" s="123"/>
      <c r="AH3982" s="123"/>
      <c r="AI3982" s="123"/>
      <c r="AJ3982" s="123"/>
      <c r="AK3982" s="123"/>
      <c r="AL3982" s="123"/>
      <c r="AM3982" s="123"/>
      <c r="AN3982" s="123"/>
      <c r="AO3982" s="123"/>
      <c r="AP3982" s="167"/>
    </row>
    <row r="3983" spans="16:42">
      <c r="P3983" s="123"/>
      <c r="Q3983" s="124"/>
      <c r="R3983" s="123"/>
      <c r="S3983" s="123"/>
      <c r="T3983" s="123"/>
      <c r="U3983" s="123"/>
      <c r="V3983" s="123"/>
      <c r="W3983" s="123"/>
      <c r="X3983" s="123"/>
      <c r="Y3983" s="125"/>
      <c r="Z3983" s="125"/>
      <c r="AA3983" s="123"/>
      <c r="AB3983" s="123"/>
      <c r="AC3983" s="123"/>
      <c r="AD3983" s="123"/>
      <c r="AE3983" s="123"/>
      <c r="AF3983" s="123"/>
      <c r="AG3983" s="123"/>
      <c r="AH3983" s="123"/>
      <c r="AI3983" s="123"/>
      <c r="AJ3983" s="123"/>
      <c r="AK3983" s="123"/>
      <c r="AL3983" s="123"/>
      <c r="AM3983" s="123"/>
      <c r="AN3983" s="123"/>
      <c r="AO3983" s="123"/>
      <c r="AP3983" s="167"/>
    </row>
    <row r="3984" spans="16:42">
      <c r="P3984" s="123"/>
      <c r="Q3984" s="124"/>
      <c r="R3984" s="123"/>
      <c r="S3984" s="123"/>
      <c r="T3984" s="123"/>
      <c r="U3984" s="123"/>
      <c r="V3984" s="123"/>
      <c r="W3984" s="123"/>
      <c r="X3984" s="123"/>
      <c r="Y3984" s="125"/>
      <c r="Z3984" s="125"/>
      <c r="AA3984" s="123"/>
      <c r="AB3984" s="123"/>
      <c r="AC3984" s="123"/>
      <c r="AD3984" s="123"/>
      <c r="AE3984" s="123"/>
      <c r="AF3984" s="123"/>
      <c r="AG3984" s="123"/>
      <c r="AH3984" s="123"/>
      <c r="AI3984" s="123"/>
      <c r="AJ3984" s="123"/>
      <c r="AK3984" s="123"/>
      <c r="AL3984" s="123"/>
      <c r="AM3984" s="123"/>
      <c r="AN3984" s="123"/>
      <c r="AO3984" s="123"/>
      <c r="AP3984" s="167"/>
    </row>
    <row r="3985" spans="16:42">
      <c r="P3985" s="123"/>
      <c r="Q3985" s="124"/>
      <c r="R3985" s="123"/>
      <c r="S3985" s="123"/>
      <c r="T3985" s="123"/>
      <c r="U3985" s="123"/>
      <c r="V3985" s="123"/>
      <c r="W3985" s="123"/>
      <c r="X3985" s="123"/>
      <c r="Y3985" s="125"/>
      <c r="Z3985" s="125"/>
      <c r="AA3985" s="123"/>
      <c r="AB3985" s="123"/>
      <c r="AC3985" s="123"/>
      <c r="AD3985" s="123"/>
      <c r="AE3985" s="123"/>
      <c r="AF3985" s="123"/>
      <c r="AG3985" s="123"/>
      <c r="AH3985" s="123"/>
      <c r="AI3985" s="123"/>
      <c r="AJ3985" s="123"/>
      <c r="AK3985" s="123"/>
      <c r="AL3985" s="123"/>
      <c r="AM3985" s="123"/>
      <c r="AN3985" s="123"/>
      <c r="AO3985" s="123"/>
      <c r="AP3985" s="167"/>
    </row>
    <row r="3986" spans="16:42">
      <c r="P3986" s="123"/>
      <c r="Q3986" s="124"/>
      <c r="R3986" s="123"/>
      <c r="S3986" s="123"/>
      <c r="T3986" s="123"/>
      <c r="U3986" s="123"/>
      <c r="V3986" s="123"/>
      <c r="W3986" s="123"/>
      <c r="X3986" s="123"/>
      <c r="Y3986" s="125"/>
      <c r="Z3986" s="125"/>
      <c r="AA3986" s="123"/>
      <c r="AB3986" s="123"/>
      <c r="AC3986" s="123"/>
      <c r="AD3986" s="123"/>
      <c r="AE3986" s="123"/>
      <c r="AF3986" s="123"/>
      <c r="AG3986" s="123"/>
      <c r="AH3986" s="123"/>
      <c r="AI3986" s="123"/>
      <c r="AJ3986" s="123"/>
      <c r="AK3986" s="123"/>
      <c r="AL3986" s="123"/>
      <c r="AM3986" s="123"/>
      <c r="AN3986" s="123"/>
      <c r="AO3986" s="123"/>
      <c r="AP3986" s="167"/>
    </row>
    <row r="3987" spans="16:42">
      <c r="P3987" s="123"/>
      <c r="Q3987" s="124"/>
      <c r="R3987" s="123"/>
      <c r="S3987" s="123"/>
      <c r="T3987" s="123"/>
      <c r="U3987" s="123"/>
      <c r="V3987" s="123"/>
      <c r="W3987" s="123"/>
      <c r="X3987" s="123"/>
      <c r="Y3987" s="125"/>
      <c r="Z3987" s="125"/>
      <c r="AA3987" s="123"/>
      <c r="AB3987" s="123"/>
      <c r="AC3987" s="123"/>
      <c r="AD3987" s="123"/>
      <c r="AE3987" s="123"/>
      <c r="AF3987" s="123"/>
      <c r="AG3987" s="123"/>
      <c r="AH3987" s="123"/>
      <c r="AI3987" s="123"/>
      <c r="AJ3987" s="123"/>
      <c r="AK3987" s="123"/>
      <c r="AL3987" s="123"/>
      <c r="AM3987" s="123"/>
      <c r="AN3987" s="123"/>
      <c r="AO3987" s="123"/>
      <c r="AP3987" s="167"/>
    </row>
    <row r="3988" spans="16:42">
      <c r="P3988" s="123"/>
      <c r="Q3988" s="124"/>
      <c r="R3988" s="123"/>
      <c r="S3988" s="123"/>
      <c r="T3988" s="123"/>
      <c r="U3988" s="123"/>
      <c r="V3988" s="123"/>
      <c r="W3988" s="123"/>
      <c r="X3988" s="123"/>
      <c r="Y3988" s="125"/>
      <c r="Z3988" s="125"/>
      <c r="AA3988" s="123"/>
      <c r="AB3988" s="123"/>
      <c r="AC3988" s="123"/>
      <c r="AD3988" s="123"/>
      <c r="AE3988" s="123"/>
      <c r="AF3988" s="123"/>
      <c r="AG3988" s="123"/>
      <c r="AH3988" s="123"/>
      <c r="AI3988" s="123"/>
      <c r="AJ3988" s="123"/>
      <c r="AK3988" s="123"/>
      <c r="AL3988" s="123"/>
      <c r="AM3988" s="123"/>
      <c r="AN3988" s="123"/>
      <c r="AO3988" s="123"/>
      <c r="AP3988" s="167"/>
    </row>
    <row r="3989" spans="16:42">
      <c r="P3989" s="123"/>
      <c r="Q3989" s="124"/>
      <c r="R3989" s="123"/>
      <c r="S3989" s="123"/>
      <c r="T3989" s="123"/>
      <c r="U3989" s="123"/>
      <c r="V3989" s="123"/>
      <c r="W3989" s="123"/>
      <c r="X3989" s="123"/>
      <c r="Y3989" s="125"/>
      <c r="Z3989" s="125"/>
      <c r="AA3989" s="123"/>
      <c r="AB3989" s="123"/>
      <c r="AC3989" s="123"/>
      <c r="AD3989" s="123"/>
      <c r="AE3989" s="123"/>
      <c r="AF3989" s="123"/>
      <c r="AG3989" s="123"/>
      <c r="AH3989" s="123"/>
      <c r="AI3989" s="123"/>
      <c r="AJ3989" s="123"/>
      <c r="AK3989" s="123"/>
      <c r="AL3989" s="123"/>
      <c r="AM3989" s="123"/>
      <c r="AN3989" s="123"/>
      <c r="AO3989" s="123"/>
      <c r="AP3989" s="167"/>
    </row>
    <row r="3990" spans="16:42">
      <c r="P3990" s="123"/>
      <c r="Q3990" s="124"/>
      <c r="R3990" s="123"/>
      <c r="S3990" s="123"/>
      <c r="T3990" s="123"/>
      <c r="U3990" s="123"/>
      <c r="V3990" s="123"/>
      <c r="W3990" s="123"/>
      <c r="X3990" s="123"/>
      <c r="Y3990" s="125"/>
      <c r="Z3990" s="125"/>
      <c r="AA3990" s="123"/>
      <c r="AB3990" s="123"/>
      <c r="AC3990" s="123"/>
      <c r="AD3990" s="123"/>
      <c r="AE3990" s="123"/>
      <c r="AF3990" s="123"/>
      <c r="AG3990" s="123"/>
      <c r="AH3990" s="123"/>
      <c r="AI3990" s="123"/>
      <c r="AJ3990" s="123"/>
      <c r="AK3990" s="123"/>
      <c r="AL3990" s="123"/>
      <c r="AM3990" s="123"/>
      <c r="AN3990" s="123"/>
      <c r="AO3990" s="123"/>
      <c r="AP3990" s="167"/>
    </row>
    <row r="3991" spans="16:42">
      <c r="P3991" s="123"/>
      <c r="Q3991" s="124"/>
      <c r="R3991" s="123"/>
      <c r="S3991" s="123"/>
      <c r="T3991" s="123"/>
      <c r="U3991" s="123"/>
      <c r="V3991" s="123"/>
      <c r="W3991" s="123"/>
      <c r="X3991" s="123"/>
      <c r="Y3991" s="125"/>
      <c r="Z3991" s="125"/>
      <c r="AA3991" s="123"/>
      <c r="AB3991" s="123"/>
      <c r="AC3991" s="123"/>
      <c r="AD3991" s="123"/>
      <c r="AE3991" s="123"/>
      <c r="AF3991" s="123"/>
      <c r="AG3991" s="123"/>
      <c r="AH3991" s="123"/>
      <c r="AI3991" s="123"/>
      <c r="AJ3991" s="123"/>
      <c r="AK3991" s="123"/>
      <c r="AL3991" s="123"/>
      <c r="AM3991" s="123"/>
      <c r="AN3991" s="123"/>
      <c r="AO3991" s="123"/>
      <c r="AP3991" s="167"/>
    </row>
    <row r="3992" spans="16:42">
      <c r="P3992" s="123"/>
      <c r="Q3992" s="124"/>
      <c r="R3992" s="123"/>
      <c r="S3992" s="123"/>
      <c r="T3992" s="123"/>
      <c r="U3992" s="123"/>
      <c r="V3992" s="123"/>
      <c r="W3992" s="123"/>
      <c r="X3992" s="123"/>
      <c r="Y3992" s="125"/>
      <c r="Z3992" s="125"/>
      <c r="AA3992" s="123"/>
      <c r="AB3992" s="123"/>
      <c r="AC3992" s="123"/>
      <c r="AD3992" s="123"/>
      <c r="AE3992" s="123"/>
      <c r="AF3992" s="123"/>
      <c r="AG3992" s="123"/>
      <c r="AH3992" s="123"/>
      <c r="AI3992" s="123"/>
      <c r="AJ3992" s="123"/>
      <c r="AK3992" s="123"/>
      <c r="AL3992" s="123"/>
      <c r="AM3992" s="123"/>
      <c r="AN3992" s="123"/>
      <c r="AO3992" s="123"/>
      <c r="AP3992" s="167"/>
    </row>
    <row r="3993" spans="16:42">
      <c r="P3993" s="123"/>
      <c r="Q3993" s="124"/>
      <c r="R3993" s="123"/>
      <c r="S3993" s="123"/>
      <c r="T3993" s="123"/>
      <c r="U3993" s="123"/>
      <c r="V3993" s="123"/>
      <c r="W3993" s="123"/>
      <c r="X3993" s="123"/>
      <c r="Y3993" s="125"/>
      <c r="Z3993" s="125"/>
      <c r="AA3993" s="123"/>
      <c r="AB3993" s="123"/>
      <c r="AC3993" s="123"/>
      <c r="AD3993" s="123"/>
      <c r="AE3993" s="123"/>
      <c r="AF3993" s="123"/>
      <c r="AG3993" s="123"/>
      <c r="AH3993" s="123"/>
      <c r="AI3993" s="123"/>
      <c r="AJ3993" s="123"/>
      <c r="AK3993" s="123"/>
      <c r="AL3993" s="123"/>
      <c r="AM3993" s="123"/>
      <c r="AN3993" s="123"/>
      <c r="AO3993" s="123"/>
      <c r="AP3993" s="167"/>
    </row>
    <row r="3994" spans="16:42">
      <c r="P3994" s="123"/>
      <c r="Q3994" s="124"/>
      <c r="R3994" s="123"/>
      <c r="S3994" s="123"/>
      <c r="T3994" s="123"/>
      <c r="U3994" s="123"/>
      <c r="V3994" s="123"/>
      <c r="W3994" s="123"/>
      <c r="X3994" s="123"/>
      <c r="Y3994" s="125"/>
      <c r="Z3994" s="125"/>
      <c r="AA3994" s="123"/>
      <c r="AB3994" s="123"/>
      <c r="AC3994" s="123"/>
      <c r="AD3994" s="123"/>
      <c r="AE3994" s="123"/>
      <c r="AF3994" s="123"/>
      <c r="AG3994" s="123"/>
      <c r="AH3994" s="123"/>
      <c r="AI3994" s="123"/>
      <c r="AJ3994" s="123"/>
      <c r="AK3994" s="123"/>
      <c r="AL3994" s="123"/>
      <c r="AM3994" s="123"/>
      <c r="AN3994" s="123"/>
      <c r="AO3994" s="123"/>
      <c r="AP3994" s="167"/>
    </row>
    <row r="3995" spans="16:42">
      <c r="P3995" s="123"/>
      <c r="Q3995" s="124"/>
      <c r="R3995" s="123"/>
      <c r="S3995" s="123"/>
      <c r="T3995" s="123"/>
      <c r="U3995" s="123"/>
      <c r="V3995" s="123"/>
      <c r="W3995" s="123"/>
      <c r="X3995" s="123"/>
      <c r="Y3995" s="125"/>
      <c r="Z3995" s="125"/>
      <c r="AA3995" s="123"/>
      <c r="AB3995" s="123"/>
      <c r="AC3995" s="123"/>
      <c r="AD3995" s="123"/>
      <c r="AE3995" s="123"/>
      <c r="AF3995" s="123"/>
      <c r="AG3995" s="123"/>
      <c r="AH3995" s="123"/>
      <c r="AI3995" s="123"/>
      <c r="AJ3995" s="123"/>
      <c r="AK3995" s="123"/>
      <c r="AL3995" s="123"/>
      <c r="AM3995" s="123"/>
      <c r="AN3995" s="123"/>
      <c r="AO3995" s="123"/>
      <c r="AP3995" s="167"/>
    </row>
    <row r="3996" spans="16:42">
      <c r="P3996" s="123"/>
      <c r="Q3996" s="124"/>
      <c r="R3996" s="123"/>
      <c r="S3996" s="123"/>
      <c r="T3996" s="123"/>
      <c r="U3996" s="123"/>
      <c r="V3996" s="123"/>
      <c r="W3996" s="123"/>
      <c r="X3996" s="123"/>
      <c r="Y3996" s="125"/>
      <c r="Z3996" s="125"/>
      <c r="AA3996" s="123"/>
      <c r="AB3996" s="123"/>
      <c r="AC3996" s="123"/>
      <c r="AD3996" s="123"/>
      <c r="AE3996" s="123"/>
      <c r="AF3996" s="123"/>
      <c r="AG3996" s="123"/>
      <c r="AH3996" s="123"/>
      <c r="AI3996" s="123"/>
      <c r="AJ3996" s="123"/>
      <c r="AK3996" s="123"/>
      <c r="AL3996" s="123"/>
      <c r="AM3996" s="123"/>
      <c r="AN3996" s="123"/>
      <c r="AO3996" s="123"/>
      <c r="AP3996" s="167"/>
    </row>
    <row r="3997" spans="16:42">
      <c r="P3997" s="123"/>
      <c r="Q3997" s="124"/>
      <c r="R3997" s="123"/>
      <c r="S3997" s="123"/>
      <c r="T3997" s="123"/>
      <c r="U3997" s="123"/>
      <c r="V3997" s="123"/>
      <c r="W3997" s="123"/>
      <c r="X3997" s="123"/>
      <c r="Y3997" s="125"/>
      <c r="Z3997" s="125"/>
      <c r="AA3997" s="123"/>
      <c r="AB3997" s="123"/>
      <c r="AC3997" s="123"/>
      <c r="AD3997" s="123"/>
      <c r="AE3997" s="123"/>
      <c r="AF3997" s="123"/>
      <c r="AG3997" s="123"/>
      <c r="AH3997" s="123"/>
      <c r="AI3997" s="123"/>
      <c r="AJ3997" s="123"/>
      <c r="AK3997" s="123"/>
      <c r="AL3997" s="123"/>
      <c r="AM3997" s="123"/>
      <c r="AN3997" s="123"/>
      <c r="AO3997" s="123"/>
      <c r="AP3997" s="167"/>
    </row>
    <row r="3998" spans="16:42">
      <c r="P3998" s="123"/>
      <c r="Q3998" s="124"/>
      <c r="R3998" s="123"/>
      <c r="S3998" s="123"/>
      <c r="T3998" s="123"/>
      <c r="U3998" s="123"/>
      <c r="V3998" s="123"/>
      <c r="W3998" s="123"/>
      <c r="X3998" s="123"/>
      <c r="Y3998" s="125"/>
      <c r="Z3998" s="125"/>
      <c r="AA3998" s="123"/>
      <c r="AB3998" s="123"/>
      <c r="AC3998" s="123"/>
      <c r="AD3998" s="123"/>
      <c r="AE3998" s="123"/>
      <c r="AF3998" s="123"/>
      <c r="AG3998" s="123"/>
      <c r="AH3998" s="123"/>
      <c r="AI3998" s="123"/>
      <c r="AJ3998" s="123"/>
      <c r="AK3998" s="123"/>
      <c r="AL3998" s="123"/>
      <c r="AM3998" s="123"/>
      <c r="AN3998" s="123"/>
      <c r="AO3998" s="123"/>
      <c r="AP3998" s="167"/>
    </row>
    <row r="3999" spans="16:42">
      <c r="P3999" s="123"/>
      <c r="Q3999" s="124"/>
      <c r="R3999" s="123"/>
      <c r="S3999" s="123"/>
      <c r="T3999" s="123"/>
      <c r="U3999" s="123"/>
      <c r="V3999" s="123"/>
      <c r="W3999" s="123"/>
      <c r="X3999" s="123"/>
      <c r="Y3999" s="125"/>
      <c r="Z3999" s="125"/>
      <c r="AA3999" s="123"/>
      <c r="AB3999" s="123"/>
      <c r="AC3999" s="123"/>
      <c r="AD3999" s="123"/>
      <c r="AE3999" s="123"/>
      <c r="AF3999" s="123"/>
      <c r="AG3999" s="123"/>
      <c r="AH3999" s="123"/>
      <c r="AI3999" s="123"/>
      <c r="AJ3999" s="123"/>
      <c r="AK3999" s="123"/>
      <c r="AL3999" s="123"/>
      <c r="AM3999" s="123"/>
      <c r="AN3999" s="123"/>
      <c r="AO3999" s="123"/>
      <c r="AP3999" s="167"/>
    </row>
    <row r="4000" spans="16:42">
      <c r="P4000" s="123"/>
      <c r="Q4000" s="124"/>
      <c r="R4000" s="123"/>
      <c r="S4000" s="123"/>
      <c r="T4000" s="123"/>
      <c r="U4000" s="123"/>
      <c r="V4000" s="123"/>
      <c r="W4000" s="123"/>
      <c r="X4000" s="123"/>
      <c r="Y4000" s="125"/>
      <c r="Z4000" s="125"/>
      <c r="AA4000" s="123"/>
      <c r="AB4000" s="123"/>
      <c r="AC4000" s="123"/>
      <c r="AD4000" s="123"/>
      <c r="AE4000" s="123"/>
      <c r="AF4000" s="123"/>
      <c r="AG4000" s="123"/>
      <c r="AH4000" s="123"/>
      <c r="AI4000" s="123"/>
      <c r="AJ4000" s="123"/>
      <c r="AK4000" s="123"/>
      <c r="AL4000" s="123"/>
      <c r="AM4000" s="123"/>
      <c r="AN4000" s="123"/>
      <c r="AO4000" s="123"/>
      <c r="AP4000" s="167"/>
    </row>
    <row r="4001" spans="16:42">
      <c r="P4001" s="123"/>
      <c r="Q4001" s="124"/>
      <c r="R4001" s="123"/>
      <c r="S4001" s="123"/>
      <c r="T4001" s="123"/>
      <c r="U4001" s="123"/>
      <c r="V4001" s="123"/>
      <c r="W4001" s="123"/>
      <c r="X4001" s="123"/>
      <c r="Y4001" s="125"/>
      <c r="Z4001" s="125"/>
      <c r="AA4001" s="123"/>
      <c r="AB4001" s="123"/>
      <c r="AC4001" s="123"/>
      <c r="AD4001" s="123"/>
      <c r="AE4001" s="123"/>
      <c r="AF4001" s="123"/>
      <c r="AG4001" s="123"/>
      <c r="AH4001" s="123"/>
      <c r="AI4001" s="123"/>
      <c r="AJ4001" s="123"/>
      <c r="AK4001" s="123"/>
      <c r="AL4001" s="123"/>
      <c r="AM4001" s="123"/>
      <c r="AN4001" s="123"/>
      <c r="AO4001" s="123"/>
      <c r="AP4001" s="167"/>
    </row>
    <row r="4002" spans="16:42">
      <c r="P4002" s="123"/>
      <c r="Q4002" s="124"/>
      <c r="R4002" s="123"/>
      <c r="S4002" s="123"/>
      <c r="T4002" s="123"/>
      <c r="U4002" s="123"/>
      <c r="V4002" s="123"/>
      <c r="W4002" s="123"/>
      <c r="X4002" s="123"/>
      <c r="Y4002" s="125"/>
      <c r="Z4002" s="125"/>
      <c r="AA4002" s="123"/>
      <c r="AB4002" s="123"/>
      <c r="AC4002" s="123"/>
      <c r="AD4002" s="123"/>
      <c r="AE4002" s="123"/>
      <c r="AF4002" s="123"/>
      <c r="AG4002" s="123"/>
      <c r="AH4002" s="123"/>
      <c r="AI4002" s="123"/>
      <c r="AJ4002" s="123"/>
      <c r="AK4002" s="123"/>
      <c r="AL4002" s="123"/>
      <c r="AM4002" s="123"/>
      <c r="AN4002" s="123"/>
      <c r="AO4002" s="123"/>
      <c r="AP4002" s="167"/>
    </row>
    <row r="4003" spans="16:42">
      <c r="P4003" s="123"/>
      <c r="Q4003" s="124"/>
      <c r="R4003" s="123"/>
      <c r="S4003" s="123"/>
      <c r="T4003" s="123"/>
      <c r="U4003" s="123"/>
      <c r="V4003" s="123"/>
      <c r="W4003" s="123"/>
      <c r="X4003" s="123"/>
      <c r="Y4003" s="125"/>
      <c r="Z4003" s="125"/>
      <c r="AA4003" s="123"/>
      <c r="AB4003" s="123"/>
      <c r="AC4003" s="123"/>
      <c r="AD4003" s="123"/>
      <c r="AE4003" s="123"/>
      <c r="AF4003" s="123"/>
      <c r="AG4003" s="123"/>
      <c r="AH4003" s="123"/>
      <c r="AI4003" s="123"/>
      <c r="AJ4003" s="123"/>
      <c r="AK4003" s="123"/>
      <c r="AL4003" s="123"/>
      <c r="AM4003" s="123"/>
      <c r="AN4003" s="123"/>
      <c r="AO4003" s="123"/>
      <c r="AP4003" s="167"/>
    </row>
    <row r="4004" spans="16:42">
      <c r="P4004" s="123"/>
      <c r="Q4004" s="124"/>
      <c r="R4004" s="123"/>
      <c r="S4004" s="123"/>
      <c r="T4004" s="123"/>
      <c r="U4004" s="123"/>
      <c r="V4004" s="123"/>
      <c r="W4004" s="123"/>
      <c r="X4004" s="123"/>
      <c r="Y4004" s="125"/>
      <c r="Z4004" s="125"/>
      <c r="AA4004" s="123"/>
      <c r="AB4004" s="123"/>
      <c r="AC4004" s="123"/>
      <c r="AD4004" s="123"/>
      <c r="AE4004" s="123"/>
      <c r="AF4004" s="123"/>
      <c r="AG4004" s="123"/>
      <c r="AH4004" s="123"/>
      <c r="AI4004" s="123"/>
      <c r="AJ4004" s="123"/>
      <c r="AK4004" s="123"/>
      <c r="AL4004" s="123"/>
      <c r="AM4004" s="123"/>
      <c r="AN4004" s="123"/>
      <c r="AO4004" s="123"/>
      <c r="AP4004" s="167"/>
    </row>
    <row r="4005" spans="16:42">
      <c r="P4005" s="123"/>
      <c r="Q4005" s="124"/>
      <c r="R4005" s="123"/>
      <c r="S4005" s="123"/>
      <c r="T4005" s="123"/>
      <c r="U4005" s="123"/>
      <c r="V4005" s="123"/>
      <c r="W4005" s="123"/>
      <c r="X4005" s="123"/>
      <c r="Y4005" s="125"/>
      <c r="Z4005" s="125"/>
      <c r="AA4005" s="123"/>
      <c r="AB4005" s="123"/>
      <c r="AC4005" s="123"/>
      <c r="AD4005" s="123"/>
      <c r="AE4005" s="123"/>
      <c r="AF4005" s="123"/>
      <c r="AG4005" s="123"/>
      <c r="AH4005" s="123"/>
      <c r="AI4005" s="123"/>
      <c r="AJ4005" s="123"/>
      <c r="AK4005" s="123"/>
      <c r="AL4005" s="123"/>
      <c r="AM4005" s="123"/>
      <c r="AN4005" s="123"/>
      <c r="AO4005" s="123"/>
      <c r="AP4005" s="167"/>
    </row>
    <row r="4006" spans="16:42">
      <c r="P4006" s="123"/>
      <c r="Q4006" s="124"/>
      <c r="R4006" s="123"/>
      <c r="S4006" s="123"/>
      <c r="T4006" s="123"/>
      <c r="U4006" s="123"/>
      <c r="V4006" s="123"/>
      <c r="W4006" s="123"/>
      <c r="X4006" s="123"/>
      <c r="Y4006" s="125"/>
      <c r="Z4006" s="125"/>
      <c r="AA4006" s="123"/>
      <c r="AB4006" s="123"/>
      <c r="AC4006" s="123"/>
      <c r="AD4006" s="123"/>
      <c r="AE4006" s="123"/>
      <c r="AF4006" s="123"/>
      <c r="AG4006" s="123"/>
      <c r="AH4006" s="123"/>
      <c r="AI4006" s="123"/>
      <c r="AJ4006" s="123"/>
      <c r="AK4006" s="123"/>
      <c r="AL4006" s="123"/>
      <c r="AM4006" s="123"/>
      <c r="AN4006" s="123"/>
      <c r="AO4006" s="123"/>
      <c r="AP4006" s="167"/>
    </row>
    <row r="4007" spans="16:42">
      <c r="P4007" s="123"/>
      <c r="Q4007" s="124"/>
      <c r="R4007" s="123"/>
      <c r="S4007" s="123"/>
      <c r="T4007" s="123"/>
      <c r="U4007" s="123"/>
      <c r="V4007" s="123"/>
      <c r="W4007" s="123"/>
      <c r="X4007" s="123"/>
      <c r="Y4007" s="125"/>
      <c r="Z4007" s="125"/>
      <c r="AA4007" s="123"/>
      <c r="AB4007" s="123"/>
      <c r="AC4007" s="123"/>
      <c r="AD4007" s="123"/>
      <c r="AE4007" s="123"/>
      <c r="AF4007" s="123"/>
      <c r="AG4007" s="123"/>
      <c r="AH4007" s="123"/>
      <c r="AI4007" s="123"/>
      <c r="AJ4007" s="123"/>
      <c r="AK4007" s="123"/>
      <c r="AL4007" s="123"/>
      <c r="AM4007" s="123"/>
      <c r="AN4007" s="123"/>
      <c r="AO4007" s="123"/>
      <c r="AP4007" s="167"/>
    </row>
    <row r="4008" spans="16:42">
      <c r="P4008" s="123"/>
      <c r="Q4008" s="124"/>
      <c r="R4008" s="123"/>
      <c r="S4008" s="123"/>
      <c r="T4008" s="123"/>
      <c r="U4008" s="123"/>
      <c r="V4008" s="123"/>
      <c r="W4008" s="123"/>
      <c r="X4008" s="123"/>
      <c r="Y4008" s="125"/>
      <c r="Z4008" s="125"/>
      <c r="AA4008" s="123"/>
      <c r="AB4008" s="123"/>
      <c r="AC4008" s="123"/>
      <c r="AD4008" s="123"/>
      <c r="AE4008" s="123"/>
      <c r="AF4008" s="123"/>
      <c r="AG4008" s="123"/>
      <c r="AH4008" s="123"/>
      <c r="AI4008" s="123"/>
      <c r="AJ4008" s="123"/>
      <c r="AK4008" s="123"/>
      <c r="AL4008" s="123"/>
      <c r="AM4008" s="123"/>
      <c r="AN4008" s="123"/>
      <c r="AO4008" s="123"/>
      <c r="AP4008" s="167"/>
    </row>
    <row r="4009" spans="16:42">
      <c r="P4009" s="123"/>
      <c r="Q4009" s="124"/>
      <c r="R4009" s="123"/>
      <c r="S4009" s="123"/>
      <c r="T4009" s="123"/>
      <c r="U4009" s="123"/>
      <c r="V4009" s="123"/>
      <c r="W4009" s="123"/>
      <c r="X4009" s="123"/>
      <c r="Y4009" s="125"/>
      <c r="Z4009" s="125"/>
      <c r="AA4009" s="123"/>
      <c r="AB4009" s="123"/>
      <c r="AC4009" s="123"/>
      <c r="AD4009" s="123"/>
      <c r="AE4009" s="123"/>
      <c r="AF4009" s="123"/>
      <c r="AG4009" s="123"/>
      <c r="AH4009" s="123"/>
      <c r="AI4009" s="123"/>
      <c r="AJ4009" s="123"/>
      <c r="AK4009" s="123"/>
      <c r="AL4009" s="123"/>
      <c r="AM4009" s="123"/>
      <c r="AN4009" s="123"/>
      <c r="AO4009" s="123"/>
      <c r="AP4009" s="167"/>
    </row>
    <row r="4010" spans="16:42">
      <c r="P4010" s="123"/>
      <c r="Q4010" s="124"/>
      <c r="R4010" s="123"/>
      <c r="S4010" s="123"/>
      <c r="T4010" s="123"/>
      <c r="U4010" s="123"/>
      <c r="V4010" s="123"/>
      <c r="W4010" s="123"/>
      <c r="X4010" s="123"/>
      <c r="Y4010" s="125"/>
      <c r="Z4010" s="125"/>
      <c r="AA4010" s="123"/>
      <c r="AB4010" s="123"/>
      <c r="AC4010" s="123"/>
      <c r="AD4010" s="123"/>
      <c r="AE4010" s="123"/>
      <c r="AF4010" s="123"/>
      <c r="AG4010" s="123"/>
      <c r="AH4010" s="123"/>
      <c r="AI4010" s="123"/>
      <c r="AJ4010" s="123"/>
      <c r="AK4010" s="123"/>
      <c r="AL4010" s="123"/>
      <c r="AM4010" s="123"/>
      <c r="AN4010" s="123"/>
      <c r="AO4010" s="123"/>
      <c r="AP4010" s="167"/>
    </row>
    <row r="4011" spans="16:42">
      <c r="P4011" s="123"/>
      <c r="Q4011" s="124"/>
      <c r="R4011" s="123"/>
      <c r="S4011" s="123"/>
      <c r="T4011" s="123"/>
      <c r="U4011" s="123"/>
      <c r="V4011" s="123"/>
      <c r="W4011" s="123"/>
      <c r="X4011" s="123"/>
      <c r="Y4011" s="125"/>
      <c r="Z4011" s="125"/>
      <c r="AA4011" s="123"/>
      <c r="AB4011" s="123"/>
      <c r="AC4011" s="123"/>
      <c r="AD4011" s="123"/>
      <c r="AE4011" s="123"/>
      <c r="AF4011" s="123"/>
      <c r="AG4011" s="123"/>
      <c r="AH4011" s="123"/>
      <c r="AI4011" s="123"/>
      <c r="AJ4011" s="123"/>
      <c r="AK4011" s="123"/>
      <c r="AL4011" s="123"/>
      <c r="AM4011" s="123"/>
      <c r="AN4011" s="123"/>
      <c r="AO4011" s="123"/>
      <c r="AP4011" s="167"/>
    </row>
    <row r="4012" spans="16:42">
      <c r="P4012" s="123"/>
      <c r="Q4012" s="124"/>
      <c r="R4012" s="123"/>
      <c r="S4012" s="123"/>
      <c r="T4012" s="123"/>
      <c r="U4012" s="123"/>
      <c r="V4012" s="123"/>
      <c r="W4012" s="123"/>
      <c r="X4012" s="123"/>
      <c r="Y4012" s="125"/>
      <c r="Z4012" s="125"/>
      <c r="AA4012" s="123"/>
      <c r="AB4012" s="123"/>
      <c r="AC4012" s="123"/>
      <c r="AD4012" s="123"/>
      <c r="AE4012" s="123"/>
      <c r="AF4012" s="123"/>
      <c r="AG4012" s="123"/>
      <c r="AH4012" s="123"/>
      <c r="AI4012" s="123"/>
      <c r="AJ4012" s="123"/>
      <c r="AK4012" s="123"/>
      <c r="AL4012" s="123"/>
      <c r="AM4012" s="123"/>
      <c r="AN4012" s="123"/>
      <c r="AO4012" s="123"/>
      <c r="AP4012" s="167"/>
    </row>
    <row r="4013" spans="16:42">
      <c r="P4013" s="123"/>
      <c r="Q4013" s="124"/>
      <c r="R4013" s="123"/>
      <c r="S4013" s="123"/>
      <c r="T4013" s="123"/>
      <c r="U4013" s="123"/>
      <c r="V4013" s="123"/>
      <c r="W4013" s="123"/>
      <c r="X4013" s="123"/>
      <c r="Y4013" s="125"/>
      <c r="Z4013" s="125"/>
      <c r="AA4013" s="123"/>
      <c r="AB4013" s="123"/>
      <c r="AC4013" s="123"/>
      <c r="AD4013" s="123"/>
      <c r="AE4013" s="123"/>
      <c r="AF4013" s="123"/>
      <c r="AG4013" s="123"/>
      <c r="AH4013" s="123"/>
      <c r="AI4013" s="123"/>
      <c r="AJ4013" s="123"/>
      <c r="AK4013" s="123"/>
      <c r="AL4013" s="123"/>
      <c r="AM4013" s="123"/>
      <c r="AN4013" s="123"/>
      <c r="AO4013" s="123"/>
      <c r="AP4013" s="167"/>
    </row>
    <row r="4014" spans="16:42">
      <c r="P4014" s="123"/>
      <c r="Q4014" s="124"/>
      <c r="R4014" s="123"/>
      <c r="S4014" s="123"/>
      <c r="T4014" s="123"/>
      <c r="U4014" s="123"/>
      <c r="V4014" s="123"/>
      <c r="W4014" s="123"/>
      <c r="X4014" s="123"/>
      <c r="Y4014" s="125"/>
      <c r="Z4014" s="125"/>
      <c r="AA4014" s="123"/>
      <c r="AB4014" s="123"/>
      <c r="AC4014" s="123"/>
      <c r="AD4014" s="123"/>
      <c r="AE4014" s="123"/>
      <c r="AF4014" s="123"/>
      <c r="AG4014" s="123"/>
      <c r="AH4014" s="123"/>
      <c r="AI4014" s="123"/>
      <c r="AJ4014" s="123"/>
      <c r="AK4014" s="123"/>
      <c r="AL4014" s="123"/>
      <c r="AM4014" s="123"/>
      <c r="AN4014" s="123"/>
      <c r="AO4014" s="123"/>
      <c r="AP4014" s="167"/>
    </row>
    <row r="4015" spans="16:42">
      <c r="P4015" s="123"/>
      <c r="Q4015" s="124"/>
      <c r="R4015" s="123"/>
      <c r="S4015" s="123"/>
      <c r="T4015" s="123"/>
      <c r="U4015" s="123"/>
      <c r="V4015" s="123"/>
      <c r="W4015" s="123"/>
      <c r="X4015" s="123"/>
      <c r="Y4015" s="125"/>
      <c r="Z4015" s="125"/>
      <c r="AA4015" s="123"/>
      <c r="AB4015" s="123"/>
      <c r="AC4015" s="123"/>
      <c r="AD4015" s="123"/>
      <c r="AE4015" s="123"/>
      <c r="AF4015" s="123"/>
      <c r="AG4015" s="123"/>
      <c r="AH4015" s="123"/>
      <c r="AI4015" s="123"/>
      <c r="AJ4015" s="123"/>
      <c r="AK4015" s="123"/>
      <c r="AL4015" s="123"/>
      <c r="AM4015" s="123"/>
      <c r="AN4015" s="123"/>
      <c r="AO4015" s="123"/>
      <c r="AP4015" s="167"/>
    </row>
    <row r="4016" spans="16:42">
      <c r="P4016" s="123"/>
      <c r="Q4016" s="124"/>
      <c r="R4016" s="123"/>
      <c r="S4016" s="123"/>
      <c r="T4016" s="123"/>
      <c r="U4016" s="123"/>
      <c r="V4016" s="123"/>
      <c r="W4016" s="123"/>
      <c r="X4016" s="123"/>
      <c r="Y4016" s="125"/>
      <c r="Z4016" s="125"/>
      <c r="AA4016" s="123"/>
      <c r="AB4016" s="123"/>
      <c r="AC4016" s="123"/>
      <c r="AD4016" s="123"/>
      <c r="AE4016" s="123"/>
      <c r="AF4016" s="123"/>
      <c r="AG4016" s="123"/>
      <c r="AH4016" s="123"/>
      <c r="AI4016" s="123"/>
      <c r="AJ4016" s="123"/>
      <c r="AK4016" s="123"/>
      <c r="AL4016" s="123"/>
      <c r="AM4016" s="123"/>
      <c r="AN4016" s="123"/>
      <c r="AO4016" s="123"/>
      <c r="AP4016" s="167"/>
    </row>
    <row r="4017" spans="16:42">
      <c r="P4017" s="123"/>
      <c r="Q4017" s="124"/>
      <c r="R4017" s="123"/>
      <c r="S4017" s="123"/>
      <c r="T4017" s="123"/>
      <c r="U4017" s="123"/>
      <c r="V4017" s="123"/>
      <c r="W4017" s="123"/>
      <c r="X4017" s="123"/>
      <c r="Y4017" s="125"/>
      <c r="Z4017" s="125"/>
      <c r="AA4017" s="123"/>
      <c r="AB4017" s="123"/>
      <c r="AC4017" s="123"/>
      <c r="AD4017" s="123"/>
      <c r="AE4017" s="123"/>
      <c r="AF4017" s="123"/>
      <c r="AG4017" s="123"/>
      <c r="AH4017" s="123"/>
      <c r="AI4017" s="123"/>
      <c r="AJ4017" s="123"/>
      <c r="AK4017" s="123"/>
      <c r="AL4017" s="123"/>
      <c r="AM4017" s="123"/>
      <c r="AN4017" s="123"/>
      <c r="AO4017" s="123"/>
      <c r="AP4017" s="167"/>
    </row>
    <row r="4018" spans="16:42">
      <c r="P4018" s="123"/>
      <c r="Q4018" s="124"/>
      <c r="R4018" s="123"/>
      <c r="S4018" s="123"/>
      <c r="T4018" s="123"/>
      <c r="U4018" s="123"/>
      <c r="V4018" s="123"/>
      <c r="W4018" s="123"/>
      <c r="X4018" s="123"/>
      <c r="Y4018" s="125"/>
      <c r="Z4018" s="125"/>
      <c r="AA4018" s="123"/>
      <c r="AB4018" s="123"/>
      <c r="AC4018" s="123"/>
      <c r="AD4018" s="123"/>
      <c r="AE4018" s="123"/>
      <c r="AF4018" s="123"/>
      <c r="AG4018" s="123"/>
      <c r="AH4018" s="123"/>
      <c r="AI4018" s="123"/>
      <c r="AJ4018" s="123"/>
      <c r="AK4018" s="123"/>
      <c r="AL4018" s="123"/>
      <c r="AM4018" s="123"/>
      <c r="AN4018" s="123"/>
      <c r="AO4018" s="123"/>
      <c r="AP4018" s="167"/>
    </row>
    <row r="4019" spans="16:42">
      <c r="P4019" s="123"/>
      <c r="Q4019" s="124"/>
      <c r="R4019" s="123"/>
      <c r="S4019" s="123"/>
      <c r="T4019" s="123"/>
      <c r="U4019" s="123"/>
      <c r="V4019" s="123"/>
      <c r="W4019" s="123"/>
      <c r="X4019" s="123"/>
      <c r="Y4019" s="125"/>
      <c r="Z4019" s="125"/>
      <c r="AA4019" s="123"/>
      <c r="AB4019" s="123"/>
      <c r="AC4019" s="123"/>
      <c r="AD4019" s="123"/>
      <c r="AE4019" s="123"/>
      <c r="AF4019" s="123"/>
      <c r="AG4019" s="123"/>
      <c r="AH4019" s="123"/>
      <c r="AI4019" s="123"/>
      <c r="AJ4019" s="123"/>
      <c r="AK4019" s="123"/>
      <c r="AL4019" s="123"/>
      <c r="AM4019" s="123"/>
      <c r="AN4019" s="123"/>
      <c r="AO4019" s="123"/>
      <c r="AP4019" s="167"/>
    </row>
    <row r="4020" spans="16:42">
      <c r="P4020" s="123"/>
      <c r="Q4020" s="124"/>
      <c r="R4020" s="123"/>
      <c r="S4020" s="123"/>
      <c r="T4020" s="123"/>
      <c r="U4020" s="123"/>
      <c r="V4020" s="123"/>
      <c r="W4020" s="123"/>
      <c r="X4020" s="123"/>
      <c r="Y4020" s="125"/>
      <c r="Z4020" s="125"/>
      <c r="AA4020" s="123"/>
      <c r="AB4020" s="123"/>
      <c r="AC4020" s="123"/>
      <c r="AD4020" s="123"/>
      <c r="AE4020" s="123"/>
      <c r="AF4020" s="123"/>
      <c r="AG4020" s="123"/>
      <c r="AH4020" s="123"/>
      <c r="AI4020" s="123"/>
      <c r="AJ4020" s="123"/>
      <c r="AK4020" s="123"/>
      <c r="AL4020" s="123"/>
      <c r="AM4020" s="123"/>
      <c r="AN4020" s="123"/>
      <c r="AO4020" s="123"/>
      <c r="AP4020" s="167"/>
    </row>
    <row r="4021" spans="16:42">
      <c r="P4021" s="123"/>
      <c r="Q4021" s="124"/>
      <c r="R4021" s="123"/>
      <c r="S4021" s="123"/>
      <c r="T4021" s="123"/>
      <c r="U4021" s="123"/>
      <c r="V4021" s="123"/>
      <c r="W4021" s="123"/>
      <c r="X4021" s="123"/>
      <c r="Y4021" s="125"/>
      <c r="Z4021" s="125"/>
      <c r="AA4021" s="123"/>
      <c r="AB4021" s="123"/>
      <c r="AC4021" s="123"/>
      <c r="AD4021" s="123"/>
      <c r="AE4021" s="123"/>
      <c r="AF4021" s="123"/>
      <c r="AG4021" s="123"/>
      <c r="AH4021" s="123"/>
      <c r="AI4021" s="123"/>
      <c r="AJ4021" s="123"/>
      <c r="AK4021" s="123"/>
      <c r="AL4021" s="123"/>
      <c r="AM4021" s="123"/>
      <c r="AN4021" s="123"/>
      <c r="AO4021" s="123"/>
      <c r="AP4021" s="167"/>
    </row>
    <row r="4022" spans="16:42">
      <c r="P4022" s="123"/>
      <c r="Q4022" s="124"/>
      <c r="R4022" s="123"/>
      <c r="S4022" s="123"/>
      <c r="T4022" s="123"/>
      <c r="U4022" s="123"/>
      <c r="V4022" s="123"/>
      <c r="W4022" s="123"/>
      <c r="X4022" s="123"/>
      <c r="Y4022" s="125"/>
      <c r="Z4022" s="125"/>
      <c r="AA4022" s="123"/>
      <c r="AB4022" s="123"/>
      <c r="AC4022" s="123"/>
      <c r="AD4022" s="123"/>
      <c r="AE4022" s="123"/>
      <c r="AF4022" s="123"/>
      <c r="AG4022" s="123"/>
      <c r="AH4022" s="123"/>
      <c r="AI4022" s="123"/>
      <c r="AJ4022" s="123"/>
      <c r="AK4022" s="123"/>
      <c r="AL4022" s="123"/>
      <c r="AM4022" s="123"/>
      <c r="AN4022" s="123"/>
      <c r="AO4022" s="123"/>
      <c r="AP4022" s="167"/>
    </row>
    <row r="4023" spans="16:42">
      <c r="P4023" s="123"/>
      <c r="Q4023" s="124"/>
      <c r="R4023" s="123"/>
      <c r="S4023" s="123"/>
      <c r="T4023" s="123"/>
      <c r="U4023" s="123"/>
      <c r="V4023" s="123"/>
      <c r="W4023" s="123"/>
      <c r="X4023" s="123"/>
      <c r="Y4023" s="125"/>
      <c r="Z4023" s="125"/>
      <c r="AA4023" s="123"/>
      <c r="AB4023" s="123"/>
      <c r="AC4023" s="123"/>
      <c r="AD4023" s="123"/>
      <c r="AE4023" s="123"/>
      <c r="AF4023" s="123"/>
      <c r="AG4023" s="123"/>
      <c r="AH4023" s="123"/>
      <c r="AI4023" s="123"/>
      <c r="AJ4023" s="123"/>
      <c r="AK4023" s="123"/>
      <c r="AL4023" s="123"/>
      <c r="AM4023" s="123"/>
      <c r="AN4023" s="123"/>
      <c r="AO4023" s="123"/>
      <c r="AP4023" s="167"/>
    </row>
    <row r="4024" spans="16:42">
      <c r="P4024" s="123"/>
      <c r="Q4024" s="124"/>
      <c r="R4024" s="123"/>
      <c r="S4024" s="123"/>
      <c r="T4024" s="123"/>
      <c r="U4024" s="123"/>
      <c r="V4024" s="123"/>
      <c r="W4024" s="123"/>
      <c r="X4024" s="123"/>
      <c r="Y4024" s="125"/>
      <c r="Z4024" s="125"/>
      <c r="AA4024" s="123"/>
      <c r="AB4024" s="123"/>
      <c r="AC4024" s="123"/>
      <c r="AD4024" s="123"/>
      <c r="AE4024" s="123"/>
      <c r="AF4024" s="123"/>
      <c r="AG4024" s="123"/>
      <c r="AH4024" s="123"/>
      <c r="AI4024" s="123"/>
      <c r="AJ4024" s="123"/>
      <c r="AK4024" s="123"/>
      <c r="AL4024" s="123"/>
      <c r="AM4024" s="123"/>
      <c r="AN4024" s="123"/>
      <c r="AO4024" s="123"/>
      <c r="AP4024" s="167"/>
    </row>
    <row r="4025" spans="16:42">
      <c r="P4025" s="123"/>
      <c r="Q4025" s="124"/>
      <c r="R4025" s="123"/>
      <c r="S4025" s="123"/>
      <c r="T4025" s="123"/>
      <c r="U4025" s="123"/>
      <c r="V4025" s="123"/>
      <c r="W4025" s="123"/>
      <c r="X4025" s="123"/>
      <c r="Y4025" s="125"/>
      <c r="Z4025" s="125"/>
      <c r="AA4025" s="123"/>
      <c r="AB4025" s="123"/>
      <c r="AC4025" s="123"/>
      <c r="AD4025" s="123"/>
      <c r="AE4025" s="123"/>
      <c r="AF4025" s="123"/>
      <c r="AG4025" s="123"/>
      <c r="AH4025" s="123"/>
      <c r="AI4025" s="123"/>
      <c r="AJ4025" s="123"/>
      <c r="AK4025" s="123"/>
      <c r="AL4025" s="123"/>
      <c r="AM4025" s="123"/>
      <c r="AN4025" s="123"/>
      <c r="AO4025" s="123"/>
      <c r="AP4025" s="167"/>
    </row>
    <row r="4026" spans="16:42">
      <c r="P4026" s="123"/>
      <c r="Q4026" s="124"/>
      <c r="R4026" s="123"/>
      <c r="S4026" s="123"/>
      <c r="T4026" s="123"/>
      <c r="U4026" s="123"/>
      <c r="V4026" s="123"/>
      <c r="W4026" s="123"/>
      <c r="X4026" s="123"/>
      <c r="Y4026" s="125"/>
      <c r="Z4026" s="125"/>
      <c r="AA4026" s="123"/>
      <c r="AB4026" s="123"/>
      <c r="AC4026" s="123"/>
      <c r="AD4026" s="123"/>
      <c r="AE4026" s="123"/>
      <c r="AF4026" s="123"/>
      <c r="AG4026" s="123"/>
      <c r="AH4026" s="123"/>
      <c r="AI4026" s="123"/>
      <c r="AJ4026" s="123"/>
      <c r="AK4026" s="123"/>
      <c r="AL4026" s="123"/>
      <c r="AM4026" s="123"/>
      <c r="AN4026" s="123"/>
      <c r="AO4026" s="123"/>
      <c r="AP4026" s="167"/>
    </row>
    <row r="4027" spans="16:42">
      <c r="P4027" s="123"/>
      <c r="Q4027" s="124"/>
      <c r="R4027" s="123"/>
      <c r="S4027" s="123"/>
      <c r="T4027" s="123"/>
      <c r="U4027" s="123"/>
      <c r="V4027" s="123"/>
      <c r="W4027" s="123"/>
      <c r="X4027" s="123"/>
      <c r="Y4027" s="125"/>
      <c r="Z4027" s="125"/>
      <c r="AA4027" s="123"/>
      <c r="AB4027" s="123"/>
      <c r="AC4027" s="123"/>
      <c r="AD4027" s="123"/>
      <c r="AE4027" s="123"/>
      <c r="AF4027" s="123"/>
      <c r="AG4027" s="123"/>
      <c r="AH4027" s="123"/>
      <c r="AI4027" s="123"/>
      <c r="AJ4027" s="123"/>
      <c r="AK4027" s="123"/>
      <c r="AL4027" s="123"/>
      <c r="AM4027" s="123"/>
      <c r="AN4027" s="123"/>
      <c r="AO4027" s="123"/>
      <c r="AP4027" s="167"/>
    </row>
    <row r="4028" spans="16:42">
      <c r="P4028" s="123"/>
      <c r="Q4028" s="124"/>
      <c r="R4028" s="123"/>
      <c r="S4028" s="123"/>
      <c r="T4028" s="123"/>
      <c r="U4028" s="123"/>
      <c r="V4028" s="123"/>
      <c r="W4028" s="123"/>
      <c r="X4028" s="123"/>
      <c r="Y4028" s="125"/>
      <c r="Z4028" s="125"/>
      <c r="AA4028" s="123"/>
      <c r="AB4028" s="123"/>
      <c r="AC4028" s="123"/>
      <c r="AD4028" s="123"/>
      <c r="AE4028" s="123"/>
      <c r="AF4028" s="123"/>
      <c r="AG4028" s="123"/>
      <c r="AH4028" s="123"/>
      <c r="AI4028" s="123"/>
      <c r="AJ4028" s="123"/>
      <c r="AK4028" s="123"/>
      <c r="AL4028" s="123"/>
      <c r="AM4028" s="123"/>
      <c r="AN4028" s="123"/>
      <c r="AO4028" s="123"/>
      <c r="AP4028" s="167"/>
    </row>
    <row r="4029" spans="16:42">
      <c r="P4029" s="123"/>
      <c r="Q4029" s="124"/>
      <c r="R4029" s="123"/>
      <c r="S4029" s="123"/>
      <c r="T4029" s="123"/>
      <c r="U4029" s="123"/>
      <c r="V4029" s="123"/>
      <c r="W4029" s="123"/>
      <c r="X4029" s="123"/>
      <c r="Y4029" s="125"/>
      <c r="Z4029" s="125"/>
      <c r="AA4029" s="123"/>
      <c r="AB4029" s="123"/>
      <c r="AC4029" s="123"/>
      <c r="AD4029" s="123"/>
      <c r="AE4029" s="123"/>
      <c r="AF4029" s="123"/>
      <c r="AG4029" s="123"/>
      <c r="AH4029" s="123"/>
      <c r="AI4029" s="123"/>
      <c r="AJ4029" s="123"/>
      <c r="AK4029" s="123"/>
      <c r="AL4029" s="123"/>
      <c r="AM4029" s="123"/>
      <c r="AN4029" s="123"/>
      <c r="AO4029" s="123"/>
      <c r="AP4029" s="167"/>
    </row>
    <row r="4030" spans="16:42">
      <c r="P4030" s="123"/>
      <c r="Q4030" s="124"/>
      <c r="R4030" s="123"/>
      <c r="S4030" s="123"/>
      <c r="T4030" s="123"/>
      <c r="U4030" s="123"/>
      <c r="V4030" s="123"/>
      <c r="W4030" s="123"/>
      <c r="X4030" s="123"/>
      <c r="Y4030" s="125"/>
      <c r="Z4030" s="125"/>
      <c r="AA4030" s="123"/>
      <c r="AB4030" s="123"/>
      <c r="AC4030" s="123"/>
      <c r="AD4030" s="123"/>
      <c r="AE4030" s="123"/>
      <c r="AF4030" s="123"/>
      <c r="AG4030" s="123"/>
      <c r="AH4030" s="123"/>
      <c r="AI4030" s="123"/>
      <c r="AJ4030" s="123"/>
      <c r="AK4030" s="123"/>
      <c r="AL4030" s="123"/>
      <c r="AM4030" s="123"/>
      <c r="AN4030" s="123"/>
      <c r="AO4030" s="123"/>
      <c r="AP4030" s="167"/>
    </row>
    <row r="4031" spans="16:42">
      <c r="P4031" s="123"/>
      <c r="Q4031" s="124"/>
      <c r="R4031" s="123"/>
      <c r="S4031" s="123"/>
      <c r="T4031" s="123"/>
      <c r="U4031" s="123"/>
      <c r="V4031" s="123"/>
      <c r="W4031" s="123"/>
      <c r="X4031" s="123"/>
      <c r="Y4031" s="125"/>
      <c r="Z4031" s="125"/>
      <c r="AA4031" s="123"/>
      <c r="AB4031" s="123"/>
      <c r="AC4031" s="123"/>
      <c r="AD4031" s="123"/>
      <c r="AE4031" s="123"/>
      <c r="AF4031" s="123"/>
      <c r="AG4031" s="123"/>
      <c r="AH4031" s="123"/>
      <c r="AI4031" s="123"/>
      <c r="AJ4031" s="123"/>
      <c r="AK4031" s="123"/>
      <c r="AL4031" s="123"/>
      <c r="AM4031" s="123"/>
      <c r="AN4031" s="123"/>
      <c r="AO4031" s="123"/>
      <c r="AP4031" s="167"/>
    </row>
    <row r="4032" spans="16:42">
      <c r="P4032" s="123"/>
      <c r="Q4032" s="124"/>
      <c r="R4032" s="123"/>
      <c r="S4032" s="123"/>
      <c r="T4032" s="123"/>
      <c r="U4032" s="123"/>
      <c r="V4032" s="123"/>
      <c r="W4032" s="123"/>
      <c r="X4032" s="123"/>
      <c r="Y4032" s="125"/>
      <c r="Z4032" s="125"/>
      <c r="AA4032" s="123"/>
      <c r="AB4032" s="123"/>
      <c r="AC4032" s="123"/>
      <c r="AD4032" s="123"/>
      <c r="AE4032" s="123"/>
      <c r="AF4032" s="123"/>
      <c r="AG4032" s="123"/>
      <c r="AH4032" s="123"/>
      <c r="AI4032" s="123"/>
      <c r="AJ4032" s="123"/>
      <c r="AK4032" s="123"/>
      <c r="AL4032" s="123"/>
      <c r="AM4032" s="123"/>
      <c r="AN4032" s="123"/>
      <c r="AO4032" s="123"/>
      <c r="AP4032" s="167"/>
    </row>
    <row r="4033" spans="16:42">
      <c r="P4033" s="123"/>
      <c r="Q4033" s="124"/>
      <c r="R4033" s="123"/>
      <c r="S4033" s="123"/>
      <c r="T4033" s="123"/>
      <c r="U4033" s="123"/>
      <c r="V4033" s="123"/>
      <c r="W4033" s="123"/>
      <c r="X4033" s="123"/>
      <c r="Y4033" s="125"/>
      <c r="Z4033" s="125"/>
      <c r="AA4033" s="123"/>
      <c r="AB4033" s="123"/>
      <c r="AC4033" s="123"/>
      <c r="AD4033" s="123"/>
      <c r="AE4033" s="123"/>
      <c r="AF4033" s="123"/>
      <c r="AG4033" s="123"/>
      <c r="AH4033" s="123"/>
      <c r="AI4033" s="123"/>
      <c r="AJ4033" s="123"/>
      <c r="AK4033" s="123"/>
      <c r="AL4033" s="123"/>
      <c r="AM4033" s="123"/>
      <c r="AN4033" s="123"/>
      <c r="AO4033" s="123"/>
      <c r="AP4033" s="167"/>
    </row>
    <row r="4034" spans="16:42">
      <c r="P4034" s="123"/>
      <c r="Q4034" s="124"/>
      <c r="R4034" s="123"/>
      <c r="S4034" s="123"/>
      <c r="T4034" s="123"/>
      <c r="U4034" s="123"/>
      <c r="V4034" s="123"/>
      <c r="W4034" s="123"/>
      <c r="X4034" s="123"/>
      <c r="Y4034" s="125"/>
      <c r="Z4034" s="125"/>
      <c r="AA4034" s="123"/>
      <c r="AB4034" s="123"/>
      <c r="AC4034" s="123"/>
      <c r="AD4034" s="123"/>
      <c r="AE4034" s="123"/>
      <c r="AF4034" s="123"/>
      <c r="AG4034" s="123"/>
      <c r="AH4034" s="123"/>
      <c r="AI4034" s="123"/>
      <c r="AJ4034" s="123"/>
      <c r="AK4034" s="123"/>
      <c r="AL4034" s="123"/>
      <c r="AM4034" s="123"/>
      <c r="AN4034" s="123"/>
      <c r="AO4034" s="123"/>
      <c r="AP4034" s="167"/>
    </row>
    <row r="4035" spans="16:42">
      <c r="P4035" s="123"/>
      <c r="Q4035" s="124"/>
      <c r="R4035" s="123"/>
      <c r="S4035" s="123"/>
      <c r="T4035" s="123"/>
      <c r="U4035" s="123"/>
      <c r="V4035" s="123"/>
      <c r="W4035" s="123"/>
      <c r="X4035" s="123"/>
      <c r="Y4035" s="125"/>
      <c r="Z4035" s="125"/>
      <c r="AA4035" s="123"/>
      <c r="AB4035" s="123"/>
      <c r="AC4035" s="123"/>
      <c r="AD4035" s="123"/>
      <c r="AE4035" s="123"/>
      <c r="AF4035" s="123"/>
      <c r="AG4035" s="123"/>
      <c r="AH4035" s="123"/>
      <c r="AI4035" s="123"/>
      <c r="AJ4035" s="123"/>
      <c r="AK4035" s="123"/>
      <c r="AL4035" s="123"/>
      <c r="AM4035" s="123"/>
      <c r="AN4035" s="123"/>
      <c r="AO4035" s="123"/>
      <c r="AP4035" s="167"/>
    </row>
    <row r="4036" spans="16:42">
      <c r="P4036" s="123"/>
      <c r="Q4036" s="124"/>
      <c r="R4036" s="123"/>
      <c r="S4036" s="123"/>
      <c r="T4036" s="123"/>
      <c r="U4036" s="123"/>
      <c r="V4036" s="123"/>
      <c r="W4036" s="123"/>
      <c r="X4036" s="123"/>
      <c r="Y4036" s="125"/>
      <c r="Z4036" s="125"/>
      <c r="AA4036" s="123"/>
      <c r="AB4036" s="123"/>
      <c r="AC4036" s="123"/>
      <c r="AD4036" s="123"/>
      <c r="AE4036" s="123"/>
      <c r="AF4036" s="123"/>
      <c r="AG4036" s="123"/>
      <c r="AH4036" s="123"/>
      <c r="AI4036" s="123"/>
      <c r="AJ4036" s="123"/>
      <c r="AK4036" s="123"/>
      <c r="AL4036" s="123"/>
      <c r="AM4036" s="123"/>
      <c r="AN4036" s="123"/>
      <c r="AO4036" s="123"/>
      <c r="AP4036" s="167"/>
    </row>
    <row r="4037" spans="16:42">
      <c r="P4037" s="123"/>
      <c r="Q4037" s="124"/>
      <c r="R4037" s="123"/>
      <c r="S4037" s="123"/>
      <c r="T4037" s="123"/>
      <c r="U4037" s="123"/>
      <c r="V4037" s="123"/>
      <c r="W4037" s="123"/>
      <c r="X4037" s="123"/>
      <c r="Y4037" s="125"/>
      <c r="Z4037" s="125"/>
      <c r="AA4037" s="123"/>
      <c r="AB4037" s="123"/>
      <c r="AC4037" s="123"/>
      <c r="AD4037" s="123"/>
      <c r="AE4037" s="123"/>
      <c r="AF4037" s="123"/>
      <c r="AG4037" s="123"/>
      <c r="AH4037" s="123"/>
      <c r="AI4037" s="123"/>
      <c r="AJ4037" s="123"/>
      <c r="AK4037" s="123"/>
      <c r="AL4037" s="123"/>
      <c r="AM4037" s="123"/>
      <c r="AN4037" s="123"/>
      <c r="AO4037" s="123"/>
      <c r="AP4037" s="167"/>
    </row>
    <row r="4038" spans="16:42">
      <c r="P4038" s="123"/>
      <c r="Q4038" s="124"/>
      <c r="R4038" s="123"/>
      <c r="S4038" s="123"/>
      <c r="T4038" s="123"/>
      <c r="U4038" s="123"/>
      <c r="V4038" s="123"/>
      <c r="W4038" s="123"/>
      <c r="X4038" s="123"/>
      <c r="Y4038" s="125"/>
      <c r="Z4038" s="125"/>
      <c r="AA4038" s="123"/>
      <c r="AB4038" s="123"/>
      <c r="AC4038" s="123"/>
      <c r="AD4038" s="123"/>
      <c r="AE4038" s="123"/>
      <c r="AF4038" s="123"/>
      <c r="AG4038" s="123"/>
      <c r="AH4038" s="123"/>
      <c r="AI4038" s="123"/>
      <c r="AJ4038" s="123"/>
      <c r="AK4038" s="123"/>
      <c r="AL4038" s="123"/>
      <c r="AM4038" s="123"/>
      <c r="AN4038" s="123"/>
      <c r="AO4038" s="123"/>
      <c r="AP4038" s="167"/>
    </row>
    <row r="4039" spans="16:42">
      <c r="P4039" s="123"/>
      <c r="Q4039" s="124"/>
      <c r="R4039" s="123"/>
      <c r="S4039" s="123"/>
      <c r="T4039" s="123"/>
      <c r="U4039" s="123"/>
      <c r="V4039" s="123"/>
      <c r="W4039" s="123"/>
      <c r="X4039" s="123"/>
      <c r="Y4039" s="125"/>
      <c r="Z4039" s="125"/>
      <c r="AA4039" s="123"/>
      <c r="AB4039" s="123"/>
      <c r="AC4039" s="123"/>
      <c r="AD4039" s="123"/>
      <c r="AE4039" s="123"/>
      <c r="AF4039" s="123"/>
      <c r="AG4039" s="123"/>
      <c r="AH4039" s="123"/>
      <c r="AI4039" s="123"/>
      <c r="AJ4039" s="123"/>
      <c r="AK4039" s="123"/>
      <c r="AL4039" s="123"/>
      <c r="AM4039" s="123"/>
      <c r="AN4039" s="123"/>
      <c r="AO4039" s="123"/>
      <c r="AP4039" s="167"/>
    </row>
    <row r="4040" spans="16:42">
      <c r="P4040" s="123"/>
      <c r="Q4040" s="124"/>
      <c r="R4040" s="123"/>
      <c r="S4040" s="123"/>
      <c r="T4040" s="123"/>
      <c r="U4040" s="123"/>
      <c r="V4040" s="123"/>
      <c r="W4040" s="123"/>
      <c r="X4040" s="123"/>
      <c r="Y4040" s="125"/>
      <c r="Z4040" s="125"/>
      <c r="AA4040" s="123"/>
      <c r="AB4040" s="123"/>
      <c r="AC4040" s="123"/>
      <c r="AD4040" s="123"/>
      <c r="AE4040" s="123"/>
      <c r="AF4040" s="123"/>
      <c r="AG4040" s="123"/>
      <c r="AH4040" s="123"/>
      <c r="AI4040" s="123"/>
      <c r="AJ4040" s="123"/>
      <c r="AK4040" s="123"/>
      <c r="AL4040" s="123"/>
      <c r="AM4040" s="123"/>
      <c r="AN4040" s="123"/>
      <c r="AO4040" s="123"/>
      <c r="AP4040" s="167"/>
    </row>
    <row r="4041" spans="16:42">
      <c r="P4041" s="123"/>
      <c r="Q4041" s="124"/>
      <c r="R4041" s="123"/>
      <c r="S4041" s="123"/>
      <c r="T4041" s="123"/>
      <c r="U4041" s="123"/>
      <c r="V4041" s="123"/>
      <c r="W4041" s="123"/>
      <c r="X4041" s="123"/>
      <c r="Y4041" s="125"/>
      <c r="Z4041" s="125"/>
      <c r="AA4041" s="123"/>
      <c r="AB4041" s="123"/>
      <c r="AC4041" s="123"/>
      <c r="AD4041" s="123"/>
      <c r="AE4041" s="123"/>
      <c r="AF4041" s="123"/>
      <c r="AG4041" s="123"/>
      <c r="AH4041" s="123"/>
      <c r="AI4041" s="123"/>
      <c r="AJ4041" s="123"/>
      <c r="AK4041" s="123"/>
      <c r="AL4041" s="123"/>
      <c r="AM4041" s="123"/>
      <c r="AN4041" s="123"/>
      <c r="AO4041" s="123"/>
      <c r="AP4041" s="167"/>
    </row>
    <row r="4042" spans="16:42">
      <c r="P4042" s="123"/>
      <c r="Q4042" s="124"/>
      <c r="R4042" s="123"/>
      <c r="S4042" s="123"/>
      <c r="T4042" s="123"/>
      <c r="U4042" s="123"/>
      <c r="V4042" s="123"/>
      <c r="W4042" s="123"/>
      <c r="X4042" s="123"/>
      <c r="Y4042" s="125"/>
      <c r="Z4042" s="125"/>
      <c r="AA4042" s="123"/>
      <c r="AB4042" s="123"/>
      <c r="AC4042" s="123"/>
      <c r="AD4042" s="123"/>
      <c r="AE4042" s="123"/>
      <c r="AF4042" s="123"/>
      <c r="AG4042" s="123"/>
      <c r="AH4042" s="123"/>
      <c r="AI4042" s="123"/>
      <c r="AJ4042" s="123"/>
      <c r="AK4042" s="123"/>
      <c r="AL4042" s="123"/>
      <c r="AM4042" s="123"/>
      <c r="AN4042" s="123"/>
      <c r="AO4042" s="123"/>
      <c r="AP4042" s="167"/>
    </row>
    <row r="4043" spans="16:42">
      <c r="P4043" s="123"/>
      <c r="Q4043" s="124"/>
      <c r="R4043" s="123"/>
      <c r="S4043" s="123"/>
      <c r="T4043" s="123"/>
      <c r="U4043" s="123"/>
      <c r="V4043" s="123"/>
      <c r="W4043" s="123"/>
      <c r="X4043" s="123"/>
      <c r="Y4043" s="125"/>
      <c r="Z4043" s="125"/>
      <c r="AA4043" s="123"/>
      <c r="AB4043" s="123"/>
      <c r="AC4043" s="123"/>
      <c r="AD4043" s="123"/>
      <c r="AE4043" s="123"/>
      <c r="AF4043" s="123"/>
      <c r="AG4043" s="123"/>
      <c r="AH4043" s="123"/>
      <c r="AI4043" s="123"/>
      <c r="AJ4043" s="123"/>
      <c r="AK4043" s="123"/>
      <c r="AL4043" s="123"/>
      <c r="AM4043" s="123"/>
      <c r="AN4043" s="123"/>
      <c r="AO4043" s="123"/>
      <c r="AP4043" s="167"/>
    </row>
    <row r="4044" spans="16:42">
      <c r="P4044" s="123"/>
      <c r="Q4044" s="124"/>
      <c r="R4044" s="123"/>
      <c r="S4044" s="123"/>
      <c r="T4044" s="123"/>
      <c r="U4044" s="123"/>
      <c r="V4044" s="123"/>
      <c r="W4044" s="123"/>
      <c r="X4044" s="123"/>
      <c r="Y4044" s="125"/>
      <c r="Z4044" s="125"/>
      <c r="AA4044" s="123"/>
      <c r="AB4044" s="123"/>
      <c r="AC4044" s="123"/>
      <c r="AD4044" s="123"/>
      <c r="AE4044" s="123"/>
      <c r="AF4044" s="123"/>
      <c r="AG4044" s="123"/>
      <c r="AH4044" s="123"/>
      <c r="AI4044" s="123"/>
      <c r="AJ4044" s="123"/>
      <c r="AK4044" s="123"/>
      <c r="AL4044" s="123"/>
      <c r="AM4044" s="123"/>
      <c r="AN4044" s="123"/>
      <c r="AO4044" s="123"/>
      <c r="AP4044" s="167"/>
    </row>
    <row r="4045" spans="16:42">
      <c r="P4045" s="123"/>
      <c r="Q4045" s="124"/>
      <c r="R4045" s="123"/>
      <c r="S4045" s="123"/>
      <c r="T4045" s="123"/>
      <c r="U4045" s="123"/>
      <c r="V4045" s="123"/>
      <c r="W4045" s="123"/>
      <c r="X4045" s="123"/>
      <c r="Y4045" s="125"/>
      <c r="Z4045" s="125"/>
      <c r="AA4045" s="123"/>
      <c r="AB4045" s="123"/>
      <c r="AC4045" s="123"/>
      <c r="AD4045" s="123"/>
      <c r="AE4045" s="123"/>
      <c r="AF4045" s="123"/>
      <c r="AG4045" s="123"/>
      <c r="AH4045" s="123"/>
      <c r="AI4045" s="123"/>
      <c r="AJ4045" s="123"/>
      <c r="AK4045" s="123"/>
      <c r="AL4045" s="123"/>
      <c r="AM4045" s="123"/>
      <c r="AN4045" s="123"/>
      <c r="AO4045" s="123"/>
      <c r="AP4045" s="167"/>
    </row>
    <row r="4046" spans="16:42">
      <c r="P4046" s="123"/>
      <c r="Q4046" s="124"/>
      <c r="R4046" s="123"/>
      <c r="S4046" s="123"/>
      <c r="T4046" s="123"/>
      <c r="U4046" s="123"/>
      <c r="V4046" s="123"/>
      <c r="W4046" s="123"/>
      <c r="X4046" s="123"/>
      <c r="Y4046" s="125"/>
      <c r="Z4046" s="125"/>
      <c r="AA4046" s="123"/>
      <c r="AB4046" s="123"/>
      <c r="AC4046" s="123"/>
      <c r="AD4046" s="123"/>
      <c r="AE4046" s="123"/>
      <c r="AF4046" s="123"/>
      <c r="AG4046" s="123"/>
      <c r="AH4046" s="123"/>
      <c r="AI4046" s="123"/>
      <c r="AJ4046" s="123"/>
      <c r="AK4046" s="123"/>
      <c r="AL4046" s="123"/>
      <c r="AM4046" s="123"/>
      <c r="AN4046" s="123"/>
      <c r="AO4046" s="123"/>
      <c r="AP4046" s="167"/>
    </row>
    <row r="4047" spans="16:42">
      <c r="P4047" s="123"/>
      <c r="Q4047" s="124"/>
      <c r="R4047" s="123"/>
      <c r="S4047" s="123"/>
      <c r="T4047" s="123"/>
      <c r="U4047" s="123"/>
      <c r="V4047" s="123"/>
      <c r="W4047" s="123"/>
      <c r="X4047" s="123"/>
      <c r="Y4047" s="125"/>
      <c r="Z4047" s="125"/>
      <c r="AA4047" s="123"/>
      <c r="AB4047" s="123"/>
      <c r="AC4047" s="123"/>
      <c r="AD4047" s="123"/>
      <c r="AE4047" s="123"/>
      <c r="AF4047" s="123"/>
      <c r="AG4047" s="123"/>
      <c r="AH4047" s="123"/>
      <c r="AI4047" s="123"/>
      <c r="AJ4047" s="123"/>
      <c r="AK4047" s="123"/>
      <c r="AL4047" s="123"/>
      <c r="AM4047" s="123"/>
      <c r="AN4047" s="123"/>
      <c r="AO4047" s="123"/>
      <c r="AP4047" s="167"/>
    </row>
    <row r="4048" spans="16:42">
      <c r="P4048" s="123"/>
      <c r="Q4048" s="124"/>
      <c r="R4048" s="123"/>
      <c r="S4048" s="123"/>
      <c r="T4048" s="123"/>
      <c r="U4048" s="123"/>
      <c r="V4048" s="123"/>
      <c r="W4048" s="123"/>
      <c r="X4048" s="123"/>
      <c r="Y4048" s="125"/>
      <c r="Z4048" s="125"/>
      <c r="AA4048" s="123"/>
      <c r="AB4048" s="123"/>
      <c r="AC4048" s="123"/>
      <c r="AD4048" s="123"/>
      <c r="AE4048" s="123"/>
      <c r="AF4048" s="123"/>
      <c r="AG4048" s="123"/>
      <c r="AH4048" s="123"/>
      <c r="AI4048" s="123"/>
      <c r="AJ4048" s="123"/>
      <c r="AK4048" s="123"/>
      <c r="AL4048" s="123"/>
      <c r="AM4048" s="123"/>
      <c r="AN4048" s="123"/>
      <c r="AO4048" s="123"/>
      <c r="AP4048" s="167"/>
    </row>
    <row r="4049" spans="16:42">
      <c r="P4049" s="123"/>
      <c r="Q4049" s="124"/>
      <c r="R4049" s="123"/>
      <c r="S4049" s="123"/>
      <c r="T4049" s="123"/>
      <c r="U4049" s="123"/>
      <c r="V4049" s="123"/>
      <c r="W4049" s="123"/>
      <c r="X4049" s="123"/>
      <c r="Y4049" s="125"/>
      <c r="Z4049" s="125"/>
      <c r="AA4049" s="123"/>
      <c r="AB4049" s="123"/>
      <c r="AC4049" s="123"/>
      <c r="AD4049" s="123"/>
      <c r="AE4049" s="123"/>
      <c r="AF4049" s="123"/>
      <c r="AG4049" s="123"/>
      <c r="AH4049" s="123"/>
      <c r="AI4049" s="123"/>
      <c r="AJ4049" s="123"/>
      <c r="AK4049" s="123"/>
      <c r="AL4049" s="123"/>
      <c r="AM4049" s="123"/>
      <c r="AN4049" s="123"/>
      <c r="AO4049" s="123"/>
      <c r="AP4049" s="167"/>
    </row>
    <row r="4050" spans="16:42">
      <c r="P4050" s="123"/>
      <c r="Q4050" s="124"/>
      <c r="R4050" s="123"/>
      <c r="S4050" s="123"/>
      <c r="T4050" s="123"/>
      <c r="U4050" s="123"/>
      <c r="V4050" s="123"/>
      <c r="W4050" s="123"/>
      <c r="X4050" s="123"/>
      <c r="Y4050" s="125"/>
      <c r="Z4050" s="125"/>
      <c r="AA4050" s="123"/>
      <c r="AB4050" s="123"/>
      <c r="AC4050" s="123"/>
      <c r="AD4050" s="123"/>
      <c r="AE4050" s="123"/>
      <c r="AF4050" s="123"/>
      <c r="AG4050" s="123"/>
      <c r="AH4050" s="123"/>
      <c r="AI4050" s="123"/>
      <c r="AJ4050" s="123"/>
      <c r="AK4050" s="123"/>
      <c r="AL4050" s="123"/>
      <c r="AM4050" s="123"/>
      <c r="AN4050" s="123"/>
      <c r="AO4050" s="123"/>
      <c r="AP4050" s="167"/>
    </row>
    <row r="4051" spans="16:42">
      <c r="P4051" s="123"/>
      <c r="Q4051" s="124"/>
      <c r="R4051" s="123"/>
      <c r="S4051" s="123"/>
      <c r="T4051" s="123"/>
      <c r="U4051" s="123"/>
      <c r="V4051" s="123"/>
      <c r="W4051" s="123"/>
      <c r="X4051" s="123"/>
      <c r="Y4051" s="125"/>
      <c r="Z4051" s="125"/>
      <c r="AA4051" s="123"/>
      <c r="AB4051" s="123"/>
      <c r="AC4051" s="123"/>
      <c r="AD4051" s="123"/>
      <c r="AE4051" s="123"/>
      <c r="AF4051" s="123"/>
      <c r="AG4051" s="123"/>
      <c r="AH4051" s="123"/>
      <c r="AI4051" s="123"/>
      <c r="AJ4051" s="123"/>
      <c r="AK4051" s="123"/>
      <c r="AL4051" s="123"/>
      <c r="AM4051" s="123"/>
      <c r="AN4051" s="123"/>
      <c r="AO4051" s="123"/>
      <c r="AP4051" s="167"/>
    </row>
    <row r="4052" spans="16:42">
      <c r="P4052" s="123"/>
      <c r="Q4052" s="124"/>
      <c r="R4052" s="123"/>
      <c r="S4052" s="123"/>
      <c r="T4052" s="123"/>
      <c r="U4052" s="123"/>
      <c r="V4052" s="123"/>
      <c r="W4052" s="123"/>
      <c r="X4052" s="123"/>
      <c r="Y4052" s="125"/>
      <c r="Z4052" s="125"/>
      <c r="AA4052" s="123"/>
      <c r="AB4052" s="123"/>
      <c r="AC4052" s="123"/>
      <c r="AD4052" s="123"/>
      <c r="AE4052" s="123"/>
      <c r="AF4052" s="123"/>
      <c r="AG4052" s="123"/>
      <c r="AH4052" s="123"/>
      <c r="AI4052" s="123"/>
      <c r="AJ4052" s="123"/>
      <c r="AK4052" s="123"/>
      <c r="AL4052" s="123"/>
      <c r="AM4052" s="123"/>
      <c r="AN4052" s="123"/>
      <c r="AO4052" s="123"/>
      <c r="AP4052" s="167"/>
    </row>
    <row r="4053" spans="16:42">
      <c r="P4053" s="123"/>
      <c r="Q4053" s="124"/>
      <c r="R4053" s="123"/>
      <c r="S4053" s="123"/>
      <c r="T4053" s="123"/>
      <c r="U4053" s="123"/>
      <c r="V4053" s="123"/>
      <c r="W4053" s="123"/>
      <c r="X4053" s="123"/>
      <c r="Y4053" s="125"/>
      <c r="Z4053" s="125"/>
      <c r="AA4053" s="123"/>
      <c r="AB4053" s="123"/>
      <c r="AC4053" s="123"/>
      <c r="AD4053" s="123"/>
      <c r="AE4053" s="123"/>
      <c r="AF4053" s="123"/>
      <c r="AG4053" s="123"/>
      <c r="AH4053" s="123"/>
      <c r="AI4053" s="123"/>
      <c r="AJ4053" s="123"/>
      <c r="AK4053" s="123"/>
      <c r="AL4053" s="123"/>
      <c r="AM4053" s="123"/>
      <c r="AN4053" s="123"/>
      <c r="AO4053" s="123"/>
      <c r="AP4053" s="167"/>
    </row>
    <row r="4054" spans="16:42">
      <c r="P4054" s="123"/>
      <c r="Q4054" s="124"/>
      <c r="R4054" s="123"/>
      <c r="S4054" s="123"/>
      <c r="T4054" s="123"/>
      <c r="U4054" s="123"/>
      <c r="V4054" s="123"/>
      <c r="W4054" s="123"/>
      <c r="X4054" s="123"/>
      <c r="Y4054" s="125"/>
      <c r="Z4054" s="125"/>
      <c r="AA4054" s="123"/>
      <c r="AB4054" s="123"/>
      <c r="AC4054" s="123"/>
      <c r="AD4054" s="123"/>
      <c r="AE4054" s="123"/>
      <c r="AF4054" s="123"/>
      <c r="AG4054" s="123"/>
      <c r="AH4054" s="123"/>
      <c r="AI4054" s="123"/>
      <c r="AJ4054" s="123"/>
      <c r="AK4054" s="123"/>
      <c r="AL4054" s="123"/>
      <c r="AM4054" s="123"/>
      <c r="AN4054" s="123"/>
      <c r="AO4054" s="123"/>
      <c r="AP4054" s="167"/>
    </row>
    <row r="4055" spans="16:42">
      <c r="P4055" s="123"/>
      <c r="Q4055" s="124"/>
      <c r="R4055" s="123"/>
      <c r="S4055" s="123"/>
      <c r="T4055" s="123"/>
      <c r="U4055" s="123"/>
      <c r="V4055" s="123"/>
      <c r="W4055" s="123"/>
      <c r="X4055" s="123"/>
      <c r="Y4055" s="125"/>
      <c r="Z4055" s="125"/>
      <c r="AA4055" s="123"/>
      <c r="AB4055" s="123"/>
      <c r="AC4055" s="123"/>
      <c r="AD4055" s="123"/>
      <c r="AE4055" s="123"/>
      <c r="AF4055" s="123"/>
      <c r="AG4055" s="123"/>
      <c r="AH4055" s="123"/>
      <c r="AI4055" s="123"/>
      <c r="AJ4055" s="123"/>
      <c r="AK4055" s="123"/>
      <c r="AL4055" s="123"/>
      <c r="AM4055" s="123"/>
      <c r="AN4055" s="123"/>
      <c r="AO4055" s="123"/>
      <c r="AP4055" s="167"/>
    </row>
    <row r="4056" spans="16:42">
      <c r="P4056" s="123"/>
      <c r="Q4056" s="124"/>
      <c r="R4056" s="123"/>
      <c r="S4056" s="123"/>
      <c r="T4056" s="123"/>
      <c r="U4056" s="123"/>
      <c r="V4056" s="123"/>
      <c r="W4056" s="123"/>
      <c r="X4056" s="123"/>
      <c r="Y4056" s="125"/>
      <c r="Z4056" s="125"/>
      <c r="AA4056" s="123"/>
      <c r="AB4056" s="123"/>
      <c r="AC4056" s="123"/>
      <c r="AD4056" s="123"/>
      <c r="AE4056" s="123"/>
      <c r="AF4056" s="123"/>
      <c r="AG4056" s="123"/>
      <c r="AH4056" s="123"/>
      <c r="AI4056" s="123"/>
      <c r="AJ4056" s="123"/>
      <c r="AK4056" s="123"/>
      <c r="AL4056" s="123"/>
      <c r="AM4056" s="123"/>
      <c r="AN4056" s="123"/>
      <c r="AO4056" s="123"/>
      <c r="AP4056" s="167"/>
    </row>
    <row r="4057" spans="16:42">
      <c r="P4057" s="123"/>
      <c r="Q4057" s="124"/>
      <c r="R4057" s="123"/>
      <c r="S4057" s="123"/>
      <c r="T4057" s="123"/>
      <c r="U4057" s="123"/>
      <c r="V4057" s="123"/>
      <c r="W4057" s="123"/>
      <c r="X4057" s="123"/>
      <c r="Y4057" s="125"/>
      <c r="Z4057" s="125"/>
      <c r="AA4057" s="123"/>
      <c r="AB4057" s="123"/>
      <c r="AC4057" s="123"/>
      <c r="AD4057" s="123"/>
      <c r="AE4057" s="123"/>
      <c r="AF4057" s="123"/>
      <c r="AG4057" s="123"/>
      <c r="AH4057" s="123"/>
      <c r="AI4057" s="123"/>
      <c r="AJ4057" s="123"/>
      <c r="AK4057" s="123"/>
      <c r="AL4057" s="123"/>
      <c r="AM4057" s="123"/>
      <c r="AN4057" s="123"/>
      <c r="AO4057" s="123"/>
      <c r="AP4057" s="167"/>
    </row>
    <row r="4058" spans="16:42">
      <c r="P4058" s="123"/>
      <c r="Q4058" s="124"/>
      <c r="R4058" s="123"/>
      <c r="S4058" s="123"/>
      <c r="T4058" s="123"/>
      <c r="U4058" s="123"/>
      <c r="V4058" s="123"/>
      <c r="W4058" s="123"/>
      <c r="X4058" s="123"/>
      <c r="Y4058" s="125"/>
      <c r="Z4058" s="125"/>
      <c r="AA4058" s="123"/>
      <c r="AB4058" s="123"/>
      <c r="AC4058" s="123"/>
      <c r="AD4058" s="123"/>
      <c r="AE4058" s="123"/>
      <c r="AF4058" s="123"/>
      <c r="AG4058" s="123"/>
      <c r="AH4058" s="123"/>
      <c r="AI4058" s="123"/>
      <c r="AJ4058" s="123"/>
      <c r="AK4058" s="123"/>
      <c r="AL4058" s="123"/>
      <c r="AM4058" s="123"/>
      <c r="AN4058" s="123"/>
      <c r="AO4058" s="123"/>
      <c r="AP4058" s="167"/>
    </row>
    <row r="4059" spans="16:42">
      <c r="P4059" s="123"/>
      <c r="Q4059" s="124"/>
      <c r="R4059" s="123"/>
      <c r="S4059" s="123"/>
      <c r="T4059" s="123"/>
      <c r="U4059" s="123"/>
      <c r="V4059" s="123"/>
      <c r="W4059" s="123"/>
      <c r="X4059" s="123"/>
      <c r="Y4059" s="125"/>
      <c r="Z4059" s="125"/>
      <c r="AA4059" s="123"/>
      <c r="AB4059" s="123"/>
      <c r="AC4059" s="123"/>
      <c r="AD4059" s="123"/>
      <c r="AE4059" s="123"/>
      <c r="AF4059" s="123"/>
      <c r="AG4059" s="123"/>
      <c r="AH4059" s="123"/>
      <c r="AI4059" s="123"/>
      <c r="AJ4059" s="123"/>
      <c r="AK4059" s="123"/>
      <c r="AL4059" s="123"/>
      <c r="AM4059" s="123"/>
      <c r="AN4059" s="123"/>
      <c r="AO4059" s="123"/>
      <c r="AP4059" s="167"/>
    </row>
    <row r="4060" spans="16:42">
      <c r="P4060" s="123"/>
      <c r="Q4060" s="124"/>
      <c r="R4060" s="123"/>
      <c r="S4060" s="123"/>
      <c r="T4060" s="123"/>
      <c r="U4060" s="123"/>
      <c r="V4060" s="123"/>
      <c r="W4060" s="123"/>
      <c r="X4060" s="123"/>
      <c r="Y4060" s="125"/>
      <c r="Z4060" s="125"/>
      <c r="AA4060" s="123"/>
      <c r="AB4060" s="123"/>
      <c r="AC4060" s="123"/>
      <c r="AD4060" s="123"/>
      <c r="AE4060" s="123"/>
      <c r="AF4060" s="123"/>
      <c r="AG4060" s="123"/>
      <c r="AH4060" s="123"/>
      <c r="AI4060" s="123"/>
      <c r="AJ4060" s="123"/>
      <c r="AK4060" s="123"/>
      <c r="AL4060" s="123"/>
      <c r="AM4060" s="123"/>
      <c r="AN4060" s="123"/>
      <c r="AO4060" s="123"/>
      <c r="AP4060" s="167"/>
    </row>
    <row r="4061" spans="16:42">
      <c r="P4061" s="123"/>
      <c r="Q4061" s="124"/>
      <c r="R4061" s="123"/>
      <c r="S4061" s="123"/>
      <c r="T4061" s="123"/>
      <c r="U4061" s="123"/>
      <c r="V4061" s="123"/>
      <c r="W4061" s="123"/>
      <c r="X4061" s="123"/>
      <c r="Y4061" s="125"/>
      <c r="Z4061" s="125"/>
      <c r="AA4061" s="123"/>
      <c r="AB4061" s="123"/>
      <c r="AC4061" s="123"/>
      <c r="AD4061" s="123"/>
      <c r="AE4061" s="123"/>
      <c r="AF4061" s="123"/>
      <c r="AG4061" s="123"/>
      <c r="AH4061" s="123"/>
      <c r="AI4061" s="123"/>
      <c r="AJ4061" s="123"/>
      <c r="AK4061" s="123"/>
      <c r="AL4061" s="123"/>
      <c r="AM4061" s="123"/>
      <c r="AN4061" s="123"/>
      <c r="AO4061" s="123"/>
      <c r="AP4061" s="167"/>
    </row>
    <row r="4062" spans="16:42">
      <c r="P4062" s="123"/>
      <c r="Q4062" s="124"/>
      <c r="R4062" s="123"/>
      <c r="S4062" s="123"/>
      <c r="T4062" s="123"/>
      <c r="U4062" s="123"/>
      <c r="V4062" s="123"/>
      <c r="W4062" s="123"/>
      <c r="X4062" s="123"/>
      <c r="Y4062" s="125"/>
      <c r="Z4062" s="125"/>
      <c r="AA4062" s="123"/>
      <c r="AB4062" s="123"/>
      <c r="AC4062" s="123"/>
      <c r="AD4062" s="123"/>
      <c r="AE4062" s="123"/>
      <c r="AF4062" s="123"/>
      <c r="AG4062" s="123"/>
      <c r="AH4062" s="123"/>
      <c r="AI4062" s="123"/>
      <c r="AJ4062" s="123"/>
      <c r="AK4062" s="123"/>
      <c r="AL4062" s="123"/>
      <c r="AM4062" s="123"/>
      <c r="AN4062" s="123"/>
      <c r="AO4062" s="123"/>
      <c r="AP4062" s="167"/>
    </row>
    <row r="4063" spans="16:42">
      <c r="P4063" s="123"/>
      <c r="Q4063" s="124"/>
      <c r="R4063" s="123"/>
      <c r="S4063" s="123"/>
      <c r="T4063" s="123"/>
      <c r="U4063" s="123"/>
      <c r="V4063" s="123"/>
      <c r="W4063" s="123"/>
      <c r="X4063" s="123"/>
      <c r="Y4063" s="125"/>
      <c r="Z4063" s="125"/>
      <c r="AA4063" s="123"/>
      <c r="AB4063" s="123"/>
      <c r="AC4063" s="123"/>
      <c r="AD4063" s="123"/>
      <c r="AE4063" s="123"/>
      <c r="AF4063" s="123"/>
      <c r="AG4063" s="123"/>
      <c r="AH4063" s="123"/>
      <c r="AI4063" s="123"/>
      <c r="AJ4063" s="123"/>
      <c r="AK4063" s="123"/>
      <c r="AL4063" s="123"/>
      <c r="AM4063" s="123"/>
      <c r="AN4063" s="123"/>
      <c r="AO4063" s="123"/>
      <c r="AP4063" s="167"/>
    </row>
    <row r="4064" spans="16:42">
      <c r="P4064" s="123"/>
      <c r="Q4064" s="124"/>
      <c r="R4064" s="123"/>
      <c r="S4064" s="123"/>
      <c r="T4064" s="123"/>
      <c r="U4064" s="123"/>
      <c r="V4064" s="123"/>
      <c r="W4064" s="123"/>
      <c r="X4064" s="123"/>
      <c r="Y4064" s="125"/>
      <c r="Z4064" s="125"/>
      <c r="AA4064" s="123"/>
      <c r="AB4064" s="123"/>
      <c r="AC4064" s="123"/>
      <c r="AD4064" s="123"/>
      <c r="AE4064" s="123"/>
      <c r="AF4064" s="123"/>
      <c r="AG4064" s="123"/>
      <c r="AH4064" s="123"/>
      <c r="AI4064" s="123"/>
      <c r="AJ4064" s="123"/>
      <c r="AK4064" s="123"/>
      <c r="AL4064" s="123"/>
      <c r="AM4064" s="123"/>
      <c r="AN4064" s="123"/>
      <c r="AO4064" s="123"/>
      <c r="AP4064" s="167"/>
    </row>
    <row r="4065" spans="16:42">
      <c r="P4065" s="123"/>
      <c r="Q4065" s="124"/>
      <c r="R4065" s="123"/>
      <c r="S4065" s="123"/>
      <c r="T4065" s="123"/>
      <c r="U4065" s="123"/>
      <c r="V4065" s="123"/>
      <c r="W4065" s="123"/>
      <c r="X4065" s="123"/>
      <c r="Y4065" s="125"/>
      <c r="Z4065" s="125"/>
      <c r="AA4065" s="123"/>
      <c r="AB4065" s="123"/>
      <c r="AC4065" s="123"/>
      <c r="AD4065" s="123"/>
      <c r="AE4065" s="123"/>
      <c r="AF4065" s="123"/>
      <c r="AG4065" s="123"/>
      <c r="AH4065" s="123"/>
      <c r="AI4065" s="123"/>
      <c r="AJ4065" s="123"/>
      <c r="AK4065" s="123"/>
      <c r="AL4065" s="123"/>
      <c r="AM4065" s="123"/>
      <c r="AN4065" s="123"/>
      <c r="AO4065" s="123"/>
      <c r="AP4065" s="167"/>
    </row>
    <row r="4066" spans="16:42">
      <c r="P4066" s="123"/>
      <c r="Q4066" s="124"/>
      <c r="R4066" s="123"/>
      <c r="S4066" s="123"/>
      <c r="T4066" s="123"/>
      <c r="U4066" s="123"/>
      <c r="V4066" s="123"/>
      <c r="W4066" s="123"/>
      <c r="X4066" s="123"/>
      <c r="Y4066" s="125"/>
      <c r="Z4066" s="125"/>
      <c r="AA4066" s="123"/>
      <c r="AB4066" s="123"/>
      <c r="AC4066" s="123"/>
      <c r="AD4066" s="123"/>
      <c r="AE4066" s="123"/>
      <c r="AF4066" s="123"/>
      <c r="AG4066" s="123"/>
      <c r="AH4066" s="123"/>
      <c r="AI4066" s="123"/>
      <c r="AJ4066" s="123"/>
      <c r="AK4066" s="123"/>
      <c r="AL4066" s="123"/>
      <c r="AM4066" s="123"/>
      <c r="AN4066" s="123"/>
      <c r="AO4066" s="123"/>
      <c r="AP4066" s="167"/>
    </row>
    <row r="4067" spans="16:42">
      <c r="P4067" s="123"/>
      <c r="Q4067" s="124"/>
      <c r="R4067" s="123"/>
      <c r="S4067" s="123"/>
      <c r="T4067" s="123"/>
      <c r="U4067" s="123"/>
      <c r="V4067" s="123"/>
      <c r="W4067" s="123"/>
      <c r="X4067" s="123"/>
      <c r="Y4067" s="125"/>
      <c r="Z4067" s="125"/>
      <c r="AA4067" s="123"/>
      <c r="AB4067" s="123"/>
      <c r="AC4067" s="123"/>
      <c r="AD4067" s="123"/>
      <c r="AE4067" s="123"/>
      <c r="AF4067" s="123"/>
      <c r="AG4067" s="123"/>
      <c r="AH4067" s="123"/>
      <c r="AI4067" s="123"/>
      <c r="AJ4067" s="123"/>
      <c r="AK4067" s="123"/>
      <c r="AL4067" s="123"/>
      <c r="AM4067" s="123"/>
      <c r="AN4067" s="123"/>
      <c r="AO4067" s="123"/>
      <c r="AP4067" s="167"/>
    </row>
    <row r="4068" spans="16:42">
      <c r="P4068" s="123"/>
      <c r="Q4068" s="124"/>
      <c r="R4068" s="123"/>
      <c r="S4068" s="123"/>
      <c r="T4068" s="123"/>
      <c r="U4068" s="123"/>
      <c r="V4068" s="123"/>
      <c r="W4068" s="123"/>
      <c r="X4068" s="123"/>
      <c r="Y4068" s="125"/>
      <c r="Z4068" s="125"/>
      <c r="AA4068" s="123"/>
      <c r="AB4068" s="123"/>
      <c r="AC4068" s="123"/>
      <c r="AD4068" s="123"/>
      <c r="AE4068" s="123"/>
      <c r="AF4068" s="123"/>
      <c r="AG4068" s="123"/>
      <c r="AH4068" s="123"/>
      <c r="AI4068" s="123"/>
      <c r="AJ4068" s="123"/>
      <c r="AK4068" s="123"/>
      <c r="AL4068" s="123"/>
      <c r="AM4068" s="123"/>
      <c r="AN4068" s="123"/>
      <c r="AO4068" s="123"/>
      <c r="AP4068" s="167"/>
    </row>
    <row r="4069" spans="16:42">
      <c r="P4069" s="123"/>
      <c r="Q4069" s="124"/>
      <c r="R4069" s="123"/>
      <c r="S4069" s="123"/>
      <c r="T4069" s="123"/>
      <c r="U4069" s="123"/>
      <c r="V4069" s="123"/>
      <c r="W4069" s="123"/>
      <c r="X4069" s="123"/>
      <c r="Y4069" s="125"/>
      <c r="Z4069" s="125"/>
      <c r="AA4069" s="123"/>
      <c r="AB4069" s="123"/>
      <c r="AC4069" s="123"/>
      <c r="AD4069" s="123"/>
      <c r="AE4069" s="123"/>
      <c r="AF4069" s="123"/>
      <c r="AG4069" s="123"/>
      <c r="AH4069" s="123"/>
      <c r="AI4069" s="123"/>
      <c r="AJ4069" s="123"/>
      <c r="AK4069" s="123"/>
      <c r="AL4069" s="123"/>
      <c r="AM4069" s="123"/>
      <c r="AN4069" s="123"/>
      <c r="AO4069" s="123"/>
      <c r="AP4069" s="167"/>
    </row>
    <row r="4070" spans="16:42">
      <c r="P4070" s="123"/>
      <c r="Q4070" s="124"/>
      <c r="R4070" s="123"/>
      <c r="S4070" s="123"/>
      <c r="T4070" s="123"/>
      <c r="U4070" s="123"/>
      <c r="V4070" s="123"/>
      <c r="W4070" s="123"/>
      <c r="X4070" s="123"/>
      <c r="Y4070" s="125"/>
      <c r="Z4070" s="125"/>
      <c r="AA4070" s="123"/>
      <c r="AB4070" s="123"/>
      <c r="AC4070" s="123"/>
      <c r="AD4070" s="123"/>
      <c r="AE4070" s="123"/>
      <c r="AF4070" s="123"/>
      <c r="AG4070" s="123"/>
      <c r="AH4070" s="123"/>
      <c r="AI4070" s="123"/>
      <c r="AJ4070" s="123"/>
      <c r="AK4070" s="123"/>
      <c r="AL4070" s="123"/>
      <c r="AM4070" s="123"/>
      <c r="AN4070" s="123"/>
      <c r="AO4070" s="123"/>
      <c r="AP4070" s="167"/>
    </row>
    <row r="4071" spans="16:42">
      <c r="P4071" s="123"/>
      <c r="Q4071" s="124"/>
      <c r="R4071" s="123"/>
      <c r="S4071" s="123"/>
      <c r="T4071" s="123"/>
      <c r="U4071" s="123"/>
      <c r="V4071" s="123"/>
      <c r="W4071" s="123"/>
      <c r="X4071" s="123"/>
      <c r="Y4071" s="125"/>
      <c r="Z4071" s="125"/>
      <c r="AA4071" s="123"/>
      <c r="AB4071" s="123"/>
      <c r="AC4071" s="123"/>
      <c r="AD4071" s="123"/>
      <c r="AE4071" s="123"/>
      <c r="AF4071" s="123"/>
      <c r="AG4071" s="123"/>
      <c r="AH4071" s="123"/>
      <c r="AI4071" s="123"/>
      <c r="AJ4071" s="123"/>
      <c r="AK4071" s="123"/>
      <c r="AL4071" s="123"/>
      <c r="AM4071" s="123"/>
      <c r="AN4071" s="123"/>
      <c r="AO4071" s="123"/>
      <c r="AP4071" s="167"/>
    </row>
    <row r="4072" spans="16:42">
      <c r="P4072" s="123"/>
      <c r="Q4072" s="124"/>
      <c r="R4072" s="123"/>
      <c r="S4072" s="123"/>
      <c r="T4072" s="123"/>
      <c r="U4072" s="123"/>
      <c r="V4072" s="123"/>
      <c r="W4072" s="123"/>
      <c r="X4072" s="123"/>
      <c r="Y4072" s="125"/>
      <c r="Z4072" s="125"/>
      <c r="AA4072" s="123"/>
      <c r="AB4072" s="123"/>
      <c r="AC4072" s="123"/>
      <c r="AD4072" s="123"/>
      <c r="AE4072" s="123"/>
      <c r="AF4072" s="123"/>
      <c r="AG4072" s="123"/>
      <c r="AH4072" s="123"/>
      <c r="AI4072" s="123"/>
      <c r="AJ4072" s="123"/>
      <c r="AK4072" s="123"/>
      <c r="AL4072" s="123"/>
      <c r="AM4072" s="123"/>
      <c r="AN4072" s="123"/>
      <c r="AO4072" s="123"/>
      <c r="AP4072" s="167"/>
    </row>
    <row r="4073" spans="16:42">
      <c r="P4073" s="123"/>
      <c r="Q4073" s="124"/>
      <c r="R4073" s="123"/>
      <c r="S4073" s="123"/>
      <c r="T4073" s="123"/>
      <c r="U4073" s="123"/>
      <c r="V4073" s="123"/>
      <c r="W4073" s="123"/>
      <c r="X4073" s="123"/>
      <c r="Y4073" s="125"/>
      <c r="Z4073" s="125"/>
      <c r="AA4073" s="123"/>
      <c r="AB4073" s="123"/>
      <c r="AC4073" s="123"/>
      <c r="AD4073" s="123"/>
      <c r="AE4073" s="123"/>
      <c r="AF4073" s="123"/>
      <c r="AG4073" s="123"/>
      <c r="AH4073" s="123"/>
      <c r="AI4073" s="123"/>
      <c r="AJ4073" s="123"/>
      <c r="AK4073" s="123"/>
      <c r="AL4073" s="123"/>
      <c r="AM4073" s="123"/>
      <c r="AN4073" s="123"/>
      <c r="AO4073" s="123"/>
      <c r="AP4073" s="167"/>
    </row>
    <row r="4074" spans="16:42">
      <c r="P4074" s="123"/>
      <c r="Q4074" s="124"/>
      <c r="R4074" s="123"/>
      <c r="S4074" s="123"/>
      <c r="T4074" s="123"/>
      <c r="U4074" s="123"/>
      <c r="V4074" s="123"/>
      <c r="W4074" s="123"/>
      <c r="X4074" s="123"/>
      <c r="Y4074" s="125"/>
      <c r="Z4074" s="125"/>
      <c r="AA4074" s="123"/>
      <c r="AB4074" s="123"/>
      <c r="AC4074" s="123"/>
      <c r="AD4074" s="123"/>
      <c r="AE4074" s="123"/>
      <c r="AF4074" s="123"/>
      <c r="AG4074" s="123"/>
      <c r="AH4074" s="123"/>
      <c r="AI4074" s="123"/>
      <c r="AJ4074" s="123"/>
      <c r="AK4074" s="123"/>
      <c r="AL4074" s="123"/>
      <c r="AM4074" s="123"/>
      <c r="AN4074" s="123"/>
      <c r="AO4074" s="123"/>
      <c r="AP4074" s="167"/>
    </row>
    <row r="4075" spans="16:42">
      <c r="P4075" s="123"/>
      <c r="Q4075" s="124"/>
      <c r="R4075" s="123"/>
      <c r="S4075" s="123"/>
      <c r="T4075" s="123"/>
      <c r="U4075" s="123"/>
      <c r="V4075" s="123"/>
      <c r="W4075" s="123"/>
      <c r="X4075" s="123"/>
      <c r="Y4075" s="125"/>
      <c r="Z4075" s="125"/>
      <c r="AA4075" s="123"/>
      <c r="AB4075" s="123"/>
      <c r="AC4075" s="123"/>
      <c r="AD4075" s="123"/>
      <c r="AE4075" s="123"/>
      <c r="AF4075" s="123"/>
      <c r="AG4075" s="123"/>
      <c r="AH4075" s="123"/>
      <c r="AI4075" s="123"/>
      <c r="AJ4075" s="123"/>
      <c r="AK4075" s="123"/>
      <c r="AL4075" s="123"/>
      <c r="AM4075" s="123"/>
      <c r="AN4075" s="123"/>
      <c r="AO4075" s="123"/>
      <c r="AP4075" s="167"/>
    </row>
    <row r="4076" spans="16:42">
      <c r="P4076" s="123"/>
      <c r="Q4076" s="124"/>
      <c r="R4076" s="123"/>
      <c r="S4076" s="123"/>
      <c r="T4076" s="123"/>
      <c r="U4076" s="123"/>
      <c r="V4076" s="123"/>
      <c r="W4076" s="123"/>
      <c r="X4076" s="123"/>
      <c r="Y4076" s="125"/>
      <c r="Z4076" s="125"/>
      <c r="AA4076" s="123"/>
      <c r="AB4076" s="123"/>
      <c r="AC4076" s="123"/>
      <c r="AD4076" s="123"/>
      <c r="AE4076" s="123"/>
      <c r="AF4076" s="123"/>
      <c r="AG4076" s="123"/>
      <c r="AH4076" s="123"/>
      <c r="AI4076" s="123"/>
      <c r="AJ4076" s="123"/>
      <c r="AK4076" s="123"/>
      <c r="AL4076" s="123"/>
      <c r="AM4076" s="123"/>
      <c r="AN4076" s="123"/>
      <c r="AO4076" s="123"/>
      <c r="AP4076" s="167"/>
    </row>
    <row r="4077" spans="16:42">
      <c r="P4077" s="123"/>
      <c r="Q4077" s="124"/>
      <c r="R4077" s="123"/>
      <c r="S4077" s="123"/>
      <c r="T4077" s="123"/>
      <c r="U4077" s="123"/>
      <c r="V4077" s="123"/>
      <c r="W4077" s="123"/>
      <c r="X4077" s="123"/>
      <c r="Y4077" s="125"/>
      <c r="Z4077" s="125"/>
      <c r="AA4077" s="123"/>
      <c r="AB4077" s="123"/>
      <c r="AC4077" s="123"/>
      <c r="AD4077" s="123"/>
      <c r="AE4077" s="123"/>
      <c r="AF4077" s="123"/>
      <c r="AG4077" s="123"/>
      <c r="AH4077" s="123"/>
      <c r="AI4077" s="123"/>
      <c r="AJ4077" s="123"/>
      <c r="AK4077" s="123"/>
      <c r="AL4077" s="123"/>
      <c r="AM4077" s="123"/>
      <c r="AN4077" s="123"/>
      <c r="AO4077" s="123"/>
      <c r="AP4077" s="167"/>
    </row>
    <row r="4078" spans="16:42">
      <c r="P4078" s="123"/>
      <c r="Q4078" s="124"/>
      <c r="R4078" s="123"/>
      <c r="S4078" s="123"/>
      <c r="T4078" s="123"/>
      <c r="U4078" s="123"/>
      <c r="V4078" s="123"/>
      <c r="W4078" s="123"/>
      <c r="X4078" s="123"/>
      <c r="Y4078" s="125"/>
      <c r="Z4078" s="125"/>
      <c r="AA4078" s="123"/>
      <c r="AB4078" s="123"/>
      <c r="AC4078" s="123"/>
      <c r="AD4078" s="123"/>
      <c r="AE4078" s="123"/>
      <c r="AF4078" s="123"/>
      <c r="AG4078" s="123"/>
      <c r="AH4078" s="123"/>
      <c r="AI4078" s="123"/>
      <c r="AJ4078" s="123"/>
      <c r="AK4078" s="123"/>
      <c r="AL4078" s="123"/>
      <c r="AM4078" s="123"/>
      <c r="AN4078" s="123"/>
      <c r="AO4078" s="123"/>
      <c r="AP4078" s="167"/>
    </row>
    <row r="4079" spans="16:42">
      <c r="P4079" s="123"/>
      <c r="Q4079" s="124"/>
      <c r="R4079" s="123"/>
      <c r="S4079" s="123"/>
      <c r="T4079" s="123"/>
      <c r="U4079" s="123"/>
      <c r="V4079" s="123"/>
      <c r="W4079" s="123"/>
      <c r="X4079" s="123"/>
      <c r="Y4079" s="125"/>
      <c r="Z4079" s="125"/>
      <c r="AA4079" s="123"/>
      <c r="AB4079" s="123"/>
      <c r="AC4079" s="123"/>
      <c r="AD4079" s="123"/>
      <c r="AE4079" s="123"/>
      <c r="AF4079" s="123"/>
      <c r="AG4079" s="123"/>
      <c r="AH4079" s="123"/>
      <c r="AI4079" s="123"/>
      <c r="AJ4079" s="123"/>
      <c r="AK4079" s="123"/>
      <c r="AL4079" s="123"/>
      <c r="AM4079" s="123"/>
      <c r="AN4079" s="123"/>
      <c r="AO4079" s="123"/>
      <c r="AP4079" s="167"/>
    </row>
    <row r="4080" spans="16:42">
      <c r="P4080" s="123"/>
      <c r="Q4080" s="124"/>
      <c r="R4080" s="123"/>
      <c r="S4080" s="123"/>
      <c r="T4080" s="123"/>
      <c r="U4080" s="123"/>
      <c r="V4080" s="123"/>
      <c r="W4080" s="123"/>
      <c r="X4080" s="123"/>
      <c r="Y4080" s="125"/>
      <c r="Z4080" s="125"/>
      <c r="AA4080" s="123"/>
      <c r="AB4080" s="123"/>
      <c r="AC4080" s="123"/>
      <c r="AD4080" s="123"/>
      <c r="AE4080" s="123"/>
      <c r="AF4080" s="123"/>
      <c r="AG4080" s="123"/>
      <c r="AH4080" s="123"/>
      <c r="AI4080" s="123"/>
      <c r="AJ4080" s="123"/>
      <c r="AK4080" s="123"/>
      <c r="AL4080" s="123"/>
      <c r="AM4080" s="123"/>
      <c r="AN4080" s="123"/>
      <c r="AO4080" s="123"/>
      <c r="AP4080" s="167"/>
    </row>
    <row r="4081" spans="16:42">
      <c r="P4081" s="123"/>
      <c r="Q4081" s="124"/>
      <c r="R4081" s="123"/>
      <c r="S4081" s="123"/>
      <c r="T4081" s="123"/>
      <c r="U4081" s="123"/>
      <c r="V4081" s="123"/>
      <c r="W4081" s="123"/>
      <c r="X4081" s="123"/>
      <c r="Y4081" s="125"/>
      <c r="Z4081" s="125"/>
      <c r="AA4081" s="123"/>
      <c r="AB4081" s="123"/>
      <c r="AC4081" s="123"/>
      <c r="AD4081" s="123"/>
      <c r="AE4081" s="123"/>
      <c r="AF4081" s="123"/>
      <c r="AG4081" s="123"/>
      <c r="AH4081" s="123"/>
      <c r="AI4081" s="123"/>
      <c r="AJ4081" s="123"/>
      <c r="AK4081" s="123"/>
      <c r="AL4081" s="123"/>
      <c r="AM4081" s="123"/>
      <c r="AN4081" s="123"/>
      <c r="AO4081" s="123"/>
      <c r="AP4081" s="167"/>
    </row>
    <row r="4082" spans="16:42">
      <c r="P4082" s="123"/>
      <c r="Q4082" s="124"/>
      <c r="R4082" s="123"/>
      <c r="S4082" s="123"/>
      <c r="T4082" s="123"/>
      <c r="U4082" s="123"/>
      <c r="V4082" s="123"/>
      <c r="W4082" s="123"/>
      <c r="X4082" s="123"/>
      <c r="Y4082" s="125"/>
      <c r="Z4082" s="125"/>
      <c r="AA4082" s="123"/>
      <c r="AB4082" s="123"/>
      <c r="AC4082" s="123"/>
      <c r="AD4082" s="123"/>
      <c r="AE4082" s="123"/>
      <c r="AF4082" s="123"/>
      <c r="AG4082" s="123"/>
      <c r="AH4082" s="123"/>
      <c r="AI4082" s="123"/>
      <c r="AJ4082" s="123"/>
      <c r="AK4082" s="123"/>
      <c r="AL4082" s="123"/>
      <c r="AM4082" s="123"/>
      <c r="AN4082" s="123"/>
      <c r="AO4082" s="123"/>
      <c r="AP4082" s="167"/>
    </row>
    <row r="4083" spans="16:42">
      <c r="P4083" s="123"/>
      <c r="Q4083" s="124"/>
      <c r="R4083" s="123"/>
      <c r="S4083" s="123"/>
      <c r="T4083" s="123"/>
      <c r="U4083" s="123"/>
      <c r="V4083" s="123"/>
      <c r="W4083" s="123"/>
      <c r="X4083" s="123"/>
      <c r="Y4083" s="125"/>
      <c r="Z4083" s="125"/>
      <c r="AA4083" s="123"/>
      <c r="AB4083" s="123"/>
      <c r="AC4083" s="123"/>
      <c r="AD4083" s="123"/>
      <c r="AE4083" s="123"/>
      <c r="AF4083" s="123"/>
      <c r="AG4083" s="123"/>
      <c r="AH4083" s="123"/>
      <c r="AI4083" s="123"/>
      <c r="AJ4083" s="123"/>
      <c r="AK4083" s="123"/>
      <c r="AL4083" s="123"/>
      <c r="AM4083" s="123"/>
      <c r="AN4083" s="123"/>
      <c r="AO4083" s="123"/>
      <c r="AP4083" s="167"/>
    </row>
    <row r="4084" spans="16:42">
      <c r="P4084" s="123"/>
      <c r="Q4084" s="124"/>
      <c r="R4084" s="123"/>
      <c r="S4084" s="123"/>
      <c r="T4084" s="123"/>
      <c r="U4084" s="123"/>
      <c r="V4084" s="123"/>
      <c r="W4084" s="123"/>
      <c r="X4084" s="123"/>
      <c r="Y4084" s="125"/>
      <c r="Z4084" s="125"/>
      <c r="AA4084" s="123"/>
      <c r="AB4084" s="123"/>
      <c r="AC4084" s="123"/>
      <c r="AD4084" s="123"/>
      <c r="AE4084" s="123"/>
      <c r="AF4084" s="123"/>
      <c r="AG4084" s="123"/>
      <c r="AH4084" s="123"/>
      <c r="AI4084" s="123"/>
      <c r="AJ4084" s="123"/>
      <c r="AK4084" s="123"/>
      <c r="AL4084" s="123"/>
      <c r="AM4084" s="123"/>
      <c r="AN4084" s="123"/>
      <c r="AO4084" s="123"/>
      <c r="AP4084" s="167"/>
    </row>
    <row r="4085" spans="16:42">
      <c r="P4085" s="123"/>
      <c r="Q4085" s="124"/>
      <c r="R4085" s="123"/>
      <c r="S4085" s="123"/>
      <c r="T4085" s="123"/>
      <c r="U4085" s="123"/>
      <c r="V4085" s="123"/>
      <c r="W4085" s="123"/>
      <c r="X4085" s="123"/>
      <c r="Y4085" s="125"/>
      <c r="Z4085" s="125"/>
      <c r="AA4085" s="123"/>
      <c r="AB4085" s="123"/>
      <c r="AC4085" s="123"/>
      <c r="AD4085" s="123"/>
      <c r="AE4085" s="123"/>
      <c r="AF4085" s="123"/>
      <c r="AG4085" s="123"/>
      <c r="AH4085" s="123"/>
      <c r="AI4085" s="123"/>
      <c r="AJ4085" s="123"/>
      <c r="AK4085" s="123"/>
      <c r="AL4085" s="123"/>
      <c r="AM4085" s="123"/>
      <c r="AN4085" s="123"/>
      <c r="AO4085" s="123"/>
      <c r="AP4085" s="167"/>
    </row>
    <row r="4086" spans="16:42">
      <c r="P4086" s="123"/>
      <c r="Q4086" s="124"/>
      <c r="R4086" s="123"/>
      <c r="S4086" s="123"/>
      <c r="T4086" s="123"/>
      <c r="U4086" s="123"/>
      <c r="V4086" s="123"/>
      <c r="W4086" s="123"/>
      <c r="X4086" s="123"/>
      <c r="Y4086" s="125"/>
      <c r="Z4086" s="125"/>
      <c r="AA4086" s="123"/>
      <c r="AB4086" s="123"/>
      <c r="AC4086" s="123"/>
      <c r="AD4086" s="123"/>
      <c r="AE4086" s="123"/>
      <c r="AF4086" s="123"/>
      <c r="AG4086" s="123"/>
      <c r="AH4086" s="123"/>
      <c r="AI4086" s="123"/>
      <c r="AJ4086" s="123"/>
      <c r="AK4086" s="123"/>
      <c r="AL4086" s="123"/>
      <c r="AM4086" s="123"/>
      <c r="AN4086" s="123"/>
      <c r="AO4086" s="123"/>
      <c r="AP4086" s="167"/>
    </row>
    <row r="4087" spans="16:42">
      <c r="P4087" s="123"/>
      <c r="Q4087" s="124"/>
      <c r="R4087" s="123"/>
      <c r="S4087" s="123"/>
      <c r="T4087" s="123"/>
      <c r="U4087" s="123"/>
      <c r="V4087" s="123"/>
      <c r="W4087" s="123"/>
      <c r="X4087" s="123"/>
      <c r="Y4087" s="125"/>
      <c r="Z4087" s="125"/>
      <c r="AA4087" s="123"/>
      <c r="AB4087" s="123"/>
      <c r="AC4087" s="123"/>
      <c r="AD4087" s="123"/>
      <c r="AE4087" s="123"/>
      <c r="AF4087" s="123"/>
      <c r="AG4087" s="123"/>
      <c r="AH4087" s="123"/>
      <c r="AI4087" s="123"/>
      <c r="AJ4087" s="123"/>
      <c r="AK4087" s="123"/>
      <c r="AL4087" s="123"/>
      <c r="AM4087" s="123"/>
      <c r="AN4087" s="123"/>
      <c r="AO4087" s="123"/>
      <c r="AP4087" s="167"/>
    </row>
    <row r="4088" spans="16:42">
      <c r="P4088" s="123"/>
      <c r="Q4088" s="124"/>
      <c r="R4088" s="123"/>
      <c r="S4088" s="123"/>
      <c r="T4088" s="123"/>
      <c r="U4088" s="123"/>
      <c r="V4088" s="123"/>
      <c r="W4088" s="123"/>
      <c r="X4088" s="123"/>
      <c r="Y4088" s="125"/>
      <c r="Z4088" s="125"/>
      <c r="AA4088" s="123"/>
      <c r="AB4088" s="123"/>
      <c r="AC4088" s="123"/>
      <c r="AD4088" s="123"/>
      <c r="AE4088" s="123"/>
      <c r="AF4088" s="123"/>
      <c r="AG4088" s="123"/>
      <c r="AH4088" s="123"/>
      <c r="AI4088" s="123"/>
      <c r="AJ4088" s="123"/>
      <c r="AK4088" s="123"/>
      <c r="AL4088" s="123"/>
      <c r="AM4088" s="123"/>
      <c r="AN4088" s="123"/>
      <c r="AO4088" s="123"/>
      <c r="AP4088" s="167"/>
    </row>
    <row r="4089" spans="16:42">
      <c r="P4089" s="123"/>
      <c r="Q4089" s="124"/>
      <c r="R4089" s="123"/>
      <c r="S4089" s="123"/>
      <c r="T4089" s="123"/>
      <c r="U4089" s="123"/>
      <c r="V4089" s="123"/>
      <c r="W4089" s="123"/>
      <c r="X4089" s="123"/>
      <c r="Y4089" s="125"/>
      <c r="Z4089" s="125"/>
      <c r="AA4089" s="123"/>
      <c r="AB4089" s="123"/>
      <c r="AC4089" s="123"/>
      <c r="AD4089" s="123"/>
      <c r="AE4089" s="123"/>
      <c r="AF4089" s="123"/>
      <c r="AG4089" s="123"/>
      <c r="AH4089" s="123"/>
      <c r="AI4089" s="123"/>
      <c r="AJ4089" s="123"/>
      <c r="AK4089" s="123"/>
      <c r="AL4089" s="123"/>
      <c r="AM4089" s="123"/>
      <c r="AN4089" s="123"/>
      <c r="AO4089" s="123"/>
      <c r="AP4089" s="167"/>
    </row>
    <row r="4090" spans="16:42">
      <c r="P4090" s="123"/>
      <c r="Q4090" s="124"/>
      <c r="R4090" s="123"/>
      <c r="S4090" s="123"/>
      <c r="T4090" s="123"/>
      <c r="U4090" s="123"/>
      <c r="V4090" s="123"/>
      <c r="W4090" s="123"/>
      <c r="X4090" s="123"/>
      <c r="Y4090" s="125"/>
      <c r="Z4090" s="125"/>
      <c r="AA4090" s="123"/>
      <c r="AB4090" s="123"/>
      <c r="AC4090" s="123"/>
      <c r="AD4090" s="123"/>
      <c r="AE4090" s="123"/>
      <c r="AF4090" s="123"/>
      <c r="AG4090" s="123"/>
      <c r="AH4090" s="123"/>
      <c r="AI4090" s="123"/>
      <c r="AJ4090" s="123"/>
      <c r="AK4090" s="123"/>
      <c r="AL4090" s="123"/>
      <c r="AM4090" s="123"/>
      <c r="AN4090" s="123"/>
      <c r="AO4090" s="123"/>
      <c r="AP4090" s="167"/>
    </row>
    <row r="4091" spans="16:42">
      <c r="P4091" s="123"/>
      <c r="Q4091" s="124"/>
      <c r="R4091" s="123"/>
      <c r="S4091" s="123"/>
      <c r="T4091" s="123"/>
      <c r="U4091" s="123"/>
      <c r="V4091" s="123"/>
      <c r="W4091" s="123"/>
      <c r="X4091" s="123"/>
      <c r="Y4091" s="125"/>
      <c r="Z4091" s="125"/>
      <c r="AA4091" s="123"/>
      <c r="AB4091" s="123"/>
      <c r="AC4091" s="123"/>
      <c r="AD4091" s="123"/>
      <c r="AE4091" s="123"/>
      <c r="AF4091" s="123"/>
      <c r="AG4091" s="123"/>
      <c r="AH4091" s="123"/>
      <c r="AI4091" s="123"/>
      <c r="AJ4091" s="123"/>
      <c r="AK4091" s="123"/>
      <c r="AL4091" s="123"/>
      <c r="AM4091" s="123"/>
      <c r="AN4091" s="123"/>
      <c r="AO4091" s="123"/>
      <c r="AP4091" s="167"/>
    </row>
    <row r="4092" spans="16:42">
      <c r="P4092" s="123"/>
      <c r="Q4092" s="124"/>
      <c r="R4092" s="123"/>
      <c r="S4092" s="123"/>
      <c r="T4092" s="123"/>
      <c r="U4092" s="123"/>
      <c r="V4092" s="123"/>
      <c r="W4092" s="123"/>
      <c r="X4092" s="123"/>
      <c r="Y4092" s="125"/>
      <c r="Z4092" s="125"/>
      <c r="AA4092" s="123"/>
      <c r="AB4092" s="123"/>
      <c r="AC4092" s="123"/>
      <c r="AD4092" s="123"/>
      <c r="AE4092" s="123"/>
      <c r="AF4092" s="123"/>
      <c r="AG4092" s="123"/>
      <c r="AH4092" s="123"/>
      <c r="AI4092" s="123"/>
      <c r="AJ4092" s="123"/>
      <c r="AK4092" s="123"/>
      <c r="AL4092" s="123"/>
      <c r="AM4092" s="123"/>
      <c r="AN4092" s="123"/>
      <c r="AO4092" s="123"/>
      <c r="AP4092" s="167"/>
    </row>
    <row r="4093" spans="16:42">
      <c r="P4093" s="123"/>
      <c r="Q4093" s="124"/>
      <c r="R4093" s="123"/>
      <c r="S4093" s="123"/>
      <c r="T4093" s="123"/>
      <c r="U4093" s="123"/>
      <c r="V4093" s="123"/>
      <c r="W4093" s="123"/>
      <c r="X4093" s="123"/>
      <c r="Y4093" s="125"/>
      <c r="Z4093" s="125"/>
      <c r="AA4093" s="123"/>
      <c r="AB4093" s="123"/>
      <c r="AC4093" s="123"/>
      <c r="AD4093" s="123"/>
      <c r="AE4093" s="123"/>
      <c r="AF4093" s="123"/>
      <c r="AG4093" s="123"/>
      <c r="AH4093" s="123"/>
      <c r="AI4093" s="123"/>
      <c r="AJ4093" s="123"/>
      <c r="AK4093" s="123"/>
      <c r="AL4093" s="123"/>
      <c r="AM4093" s="123"/>
      <c r="AN4093" s="123"/>
      <c r="AO4093" s="123"/>
      <c r="AP4093" s="167"/>
    </row>
    <row r="4094" spans="16:42">
      <c r="P4094" s="123"/>
      <c r="Q4094" s="124"/>
      <c r="R4094" s="123"/>
      <c r="S4094" s="123"/>
      <c r="T4094" s="123"/>
      <c r="U4094" s="123"/>
      <c r="V4094" s="123"/>
      <c r="W4094" s="123"/>
      <c r="X4094" s="123"/>
      <c r="Y4094" s="125"/>
      <c r="Z4094" s="125"/>
      <c r="AA4094" s="123"/>
      <c r="AB4094" s="123"/>
      <c r="AC4094" s="123"/>
      <c r="AD4094" s="123"/>
      <c r="AE4094" s="123"/>
      <c r="AF4094" s="123"/>
      <c r="AG4094" s="123"/>
      <c r="AH4094" s="123"/>
      <c r="AI4094" s="123"/>
      <c r="AJ4094" s="123"/>
      <c r="AK4094" s="123"/>
      <c r="AL4094" s="123"/>
      <c r="AM4094" s="123"/>
      <c r="AN4094" s="123"/>
      <c r="AO4094" s="123"/>
      <c r="AP4094" s="167"/>
    </row>
    <row r="4095" spans="16:42">
      <c r="P4095" s="123"/>
      <c r="Q4095" s="124"/>
      <c r="R4095" s="123"/>
      <c r="S4095" s="123"/>
      <c r="T4095" s="123"/>
      <c r="U4095" s="123"/>
      <c r="V4095" s="123"/>
      <c r="W4095" s="123"/>
      <c r="X4095" s="123"/>
      <c r="Y4095" s="125"/>
      <c r="Z4095" s="125"/>
      <c r="AA4095" s="123"/>
      <c r="AB4095" s="123"/>
      <c r="AC4095" s="123"/>
      <c r="AD4095" s="123"/>
      <c r="AE4095" s="123"/>
      <c r="AF4095" s="123"/>
      <c r="AG4095" s="123"/>
      <c r="AH4095" s="123"/>
      <c r="AI4095" s="123"/>
      <c r="AJ4095" s="123"/>
      <c r="AK4095" s="123"/>
      <c r="AL4095" s="123"/>
      <c r="AM4095" s="123"/>
      <c r="AN4095" s="123"/>
      <c r="AO4095" s="123"/>
      <c r="AP4095" s="167"/>
    </row>
    <row r="4096" spans="16:42">
      <c r="P4096" s="123"/>
      <c r="Q4096" s="124"/>
      <c r="R4096" s="123"/>
      <c r="S4096" s="123"/>
      <c r="T4096" s="123"/>
      <c r="U4096" s="123"/>
      <c r="V4096" s="123"/>
      <c r="W4096" s="123"/>
      <c r="X4096" s="123"/>
      <c r="Y4096" s="125"/>
      <c r="Z4096" s="125"/>
      <c r="AA4096" s="123"/>
      <c r="AB4096" s="123"/>
      <c r="AC4096" s="123"/>
      <c r="AD4096" s="123"/>
      <c r="AE4096" s="123"/>
      <c r="AF4096" s="123"/>
      <c r="AG4096" s="123"/>
      <c r="AH4096" s="123"/>
      <c r="AI4096" s="123"/>
      <c r="AJ4096" s="123"/>
      <c r="AK4096" s="123"/>
      <c r="AL4096" s="123"/>
      <c r="AM4096" s="123"/>
      <c r="AN4096" s="123"/>
      <c r="AO4096" s="123"/>
      <c r="AP4096" s="167"/>
    </row>
    <row r="4097" spans="16:42">
      <c r="P4097" s="123"/>
      <c r="Q4097" s="124"/>
      <c r="R4097" s="123"/>
      <c r="S4097" s="123"/>
      <c r="T4097" s="123"/>
      <c r="U4097" s="123"/>
      <c r="V4097" s="123"/>
      <c r="W4097" s="123"/>
      <c r="X4097" s="123"/>
      <c r="Y4097" s="125"/>
      <c r="Z4097" s="125"/>
      <c r="AA4097" s="123"/>
      <c r="AB4097" s="123"/>
      <c r="AC4097" s="123"/>
      <c r="AD4097" s="123"/>
      <c r="AE4097" s="123"/>
      <c r="AF4097" s="123"/>
      <c r="AG4097" s="123"/>
      <c r="AH4097" s="123"/>
      <c r="AI4097" s="123"/>
      <c r="AJ4097" s="123"/>
      <c r="AK4097" s="123"/>
      <c r="AL4097" s="123"/>
      <c r="AM4097" s="123"/>
      <c r="AN4097" s="123"/>
      <c r="AO4097" s="123"/>
      <c r="AP4097" s="167"/>
    </row>
    <row r="4098" spans="16:42">
      <c r="P4098" s="123"/>
      <c r="Q4098" s="124"/>
      <c r="R4098" s="123"/>
      <c r="S4098" s="123"/>
      <c r="T4098" s="123"/>
      <c r="U4098" s="123"/>
      <c r="V4098" s="123"/>
      <c r="W4098" s="123"/>
      <c r="X4098" s="123"/>
      <c r="Y4098" s="125"/>
      <c r="Z4098" s="125"/>
      <c r="AA4098" s="123"/>
      <c r="AB4098" s="123"/>
      <c r="AC4098" s="123"/>
      <c r="AD4098" s="123"/>
      <c r="AE4098" s="123"/>
      <c r="AF4098" s="123"/>
      <c r="AG4098" s="123"/>
      <c r="AH4098" s="123"/>
      <c r="AI4098" s="123"/>
      <c r="AJ4098" s="123"/>
      <c r="AK4098" s="123"/>
      <c r="AL4098" s="123"/>
      <c r="AM4098" s="123"/>
      <c r="AN4098" s="123"/>
      <c r="AO4098" s="123"/>
      <c r="AP4098" s="167"/>
    </row>
    <row r="4099" spans="16:42">
      <c r="P4099" s="123"/>
      <c r="Q4099" s="124"/>
      <c r="R4099" s="123"/>
      <c r="S4099" s="123"/>
      <c r="T4099" s="123"/>
      <c r="U4099" s="123"/>
      <c r="V4099" s="123"/>
      <c r="W4099" s="123"/>
      <c r="X4099" s="123"/>
      <c r="Y4099" s="125"/>
      <c r="Z4099" s="125"/>
      <c r="AA4099" s="123"/>
      <c r="AB4099" s="123"/>
      <c r="AC4099" s="123"/>
      <c r="AD4099" s="123"/>
      <c r="AE4099" s="123"/>
      <c r="AF4099" s="123"/>
      <c r="AG4099" s="123"/>
      <c r="AH4099" s="123"/>
      <c r="AI4099" s="123"/>
      <c r="AJ4099" s="123"/>
      <c r="AK4099" s="123"/>
      <c r="AL4099" s="123"/>
      <c r="AM4099" s="123"/>
      <c r="AN4099" s="123"/>
      <c r="AO4099" s="123"/>
      <c r="AP4099" s="167"/>
    </row>
    <row r="4100" spans="16:42">
      <c r="P4100" s="123"/>
      <c r="Q4100" s="124"/>
      <c r="R4100" s="123"/>
      <c r="S4100" s="123"/>
      <c r="T4100" s="123"/>
      <c r="U4100" s="123"/>
      <c r="V4100" s="123"/>
      <c r="W4100" s="123"/>
      <c r="X4100" s="123"/>
      <c r="Y4100" s="125"/>
      <c r="Z4100" s="125"/>
      <c r="AA4100" s="123"/>
      <c r="AB4100" s="123"/>
      <c r="AC4100" s="123"/>
      <c r="AD4100" s="123"/>
      <c r="AE4100" s="123"/>
      <c r="AF4100" s="123"/>
      <c r="AG4100" s="123"/>
      <c r="AH4100" s="123"/>
      <c r="AI4100" s="123"/>
      <c r="AJ4100" s="123"/>
      <c r="AK4100" s="123"/>
      <c r="AL4100" s="123"/>
      <c r="AM4100" s="123"/>
      <c r="AN4100" s="123"/>
      <c r="AO4100" s="123"/>
      <c r="AP4100" s="167"/>
    </row>
    <row r="4101" spans="16:42">
      <c r="P4101" s="123"/>
      <c r="Q4101" s="124"/>
      <c r="R4101" s="123"/>
      <c r="S4101" s="123"/>
      <c r="T4101" s="123"/>
      <c r="U4101" s="123"/>
      <c r="V4101" s="123"/>
      <c r="W4101" s="123"/>
      <c r="X4101" s="123"/>
      <c r="Y4101" s="125"/>
      <c r="Z4101" s="125"/>
      <c r="AA4101" s="123"/>
      <c r="AB4101" s="123"/>
      <c r="AC4101" s="123"/>
      <c r="AD4101" s="123"/>
      <c r="AE4101" s="123"/>
      <c r="AF4101" s="123"/>
      <c r="AG4101" s="123"/>
      <c r="AH4101" s="123"/>
      <c r="AI4101" s="123"/>
      <c r="AJ4101" s="123"/>
      <c r="AK4101" s="123"/>
      <c r="AL4101" s="123"/>
      <c r="AM4101" s="123"/>
      <c r="AN4101" s="123"/>
      <c r="AO4101" s="123"/>
      <c r="AP4101" s="167"/>
    </row>
    <row r="4102" spans="16:42">
      <c r="P4102" s="123"/>
      <c r="Q4102" s="124"/>
      <c r="R4102" s="123"/>
      <c r="S4102" s="123"/>
      <c r="T4102" s="123"/>
      <c r="U4102" s="123"/>
      <c r="V4102" s="123"/>
      <c r="W4102" s="123"/>
      <c r="X4102" s="123"/>
      <c r="Y4102" s="125"/>
      <c r="Z4102" s="125"/>
      <c r="AA4102" s="123"/>
      <c r="AB4102" s="123"/>
      <c r="AC4102" s="123"/>
      <c r="AD4102" s="123"/>
      <c r="AE4102" s="123"/>
      <c r="AF4102" s="123"/>
      <c r="AG4102" s="123"/>
      <c r="AH4102" s="123"/>
      <c r="AI4102" s="123"/>
      <c r="AJ4102" s="123"/>
      <c r="AK4102" s="123"/>
      <c r="AL4102" s="123"/>
      <c r="AM4102" s="123"/>
      <c r="AN4102" s="123"/>
      <c r="AO4102" s="123"/>
      <c r="AP4102" s="167"/>
    </row>
    <row r="4103" spans="16:42">
      <c r="P4103" s="123"/>
      <c r="Q4103" s="124"/>
      <c r="R4103" s="123"/>
      <c r="S4103" s="123"/>
      <c r="T4103" s="123"/>
      <c r="U4103" s="123"/>
      <c r="V4103" s="123"/>
      <c r="W4103" s="123"/>
      <c r="X4103" s="123"/>
      <c r="Y4103" s="125"/>
      <c r="Z4103" s="125"/>
      <c r="AA4103" s="123"/>
      <c r="AB4103" s="123"/>
      <c r="AC4103" s="123"/>
      <c r="AD4103" s="123"/>
      <c r="AE4103" s="123"/>
      <c r="AF4103" s="123"/>
      <c r="AG4103" s="123"/>
      <c r="AH4103" s="123"/>
      <c r="AI4103" s="123"/>
      <c r="AJ4103" s="123"/>
      <c r="AK4103" s="123"/>
      <c r="AL4103" s="123"/>
      <c r="AM4103" s="123"/>
      <c r="AN4103" s="123"/>
      <c r="AO4103" s="123"/>
      <c r="AP4103" s="167"/>
    </row>
    <row r="4104" spans="16:42">
      <c r="P4104" s="123"/>
      <c r="Q4104" s="124"/>
      <c r="R4104" s="123"/>
      <c r="S4104" s="123"/>
      <c r="T4104" s="123"/>
      <c r="U4104" s="123"/>
      <c r="V4104" s="123"/>
      <c r="W4104" s="123"/>
      <c r="X4104" s="123"/>
      <c r="Y4104" s="125"/>
      <c r="Z4104" s="125"/>
      <c r="AA4104" s="123"/>
      <c r="AB4104" s="123"/>
      <c r="AC4104" s="123"/>
      <c r="AD4104" s="123"/>
      <c r="AE4104" s="123"/>
      <c r="AF4104" s="123"/>
      <c r="AG4104" s="123"/>
      <c r="AH4104" s="123"/>
      <c r="AI4104" s="123"/>
      <c r="AJ4104" s="123"/>
      <c r="AK4104" s="123"/>
      <c r="AL4104" s="123"/>
      <c r="AM4104" s="123"/>
      <c r="AN4104" s="123"/>
      <c r="AO4104" s="123"/>
      <c r="AP4104" s="167"/>
    </row>
    <row r="4105" spans="16:42">
      <c r="P4105" s="123"/>
      <c r="Q4105" s="124"/>
      <c r="R4105" s="123"/>
      <c r="S4105" s="123"/>
      <c r="T4105" s="123"/>
      <c r="U4105" s="123"/>
      <c r="V4105" s="123"/>
      <c r="W4105" s="123"/>
      <c r="X4105" s="123"/>
      <c r="Y4105" s="125"/>
      <c r="Z4105" s="125"/>
      <c r="AA4105" s="123"/>
      <c r="AB4105" s="123"/>
      <c r="AC4105" s="123"/>
      <c r="AD4105" s="123"/>
      <c r="AE4105" s="123"/>
      <c r="AF4105" s="123"/>
      <c r="AG4105" s="123"/>
      <c r="AH4105" s="123"/>
      <c r="AI4105" s="123"/>
      <c r="AJ4105" s="123"/>
      <c r="AK4105" s="123"/>
      <c r="AL4105" s="123"/>
      <c r="AM4105" s="123"/>
      <c r="AN4105" s="123"/>
      <c r="AO4105" s="123"/>
      <c r="AP4105" s="167"/>
    </row>
    <row r="4106" spans="16:42">
      <c r="P4106" s="123"/>
      <c r="Q4106" s="124"/>
      <c r="R4106" s="123"/>
      <c r="S4106" s="123"/>
      <c r="T4106" s="123"/>
      <c r="U4106" s="123"/>
      <c r="V4106" s="123"/>
      <c r="W4106" s="123"/>
      <c r="X4106" s="123"/>
      <c r="Y4106" s="125"/>
      <c r="Z4106" s="125"/>
      <c r="AA4106" s="123"/>
      <c r="AB4106" s="123"/>
      <c r="AC4106" s="123"/>
      <c r="AD4106" s="123"/>
      <c r="AE4106" s="123"/>
      <c r="AF4106" s="123"/>
      <c r="AG4106" s="123"/>
      <c r="AH4106" s="123"/>
      <c r="AI4106" s="123"/>
      <c r="AJ4106" s="123"/>
      <c r="AK4106" s="123"/>
      <c r="AL4106" s="123"/>
      <c r="AM4106" s="123"/>
      <c r="AN4106" s="123"/>
      <c r="AO4106" s="123"/>
      <c r="AP4106" s="167"/>
    </row>
    <row r="4107" spans="16:42">
      <c r="P4107" s="123"/>
      <c r="Q4107" s="124"/>
      <c r="R4107" s="123"/>
      <c r="S4107" s="123"/>
      <c r="T4107" s="123"/>
      <c r="U4107" s="123"/>
      <c r="V4107" s="123"/>
      <c r="W4107" s="123"/>
      <c r="X4107" s="123"/>
      <c r="Y4107" s="125"/>
      <c r="Z4107" s="125"/>
      <c r="AA4107" s="123"/>
      <c r="AB4107" s="123"/>
      <c r="AC4107" s="123"/>
      <c r="AD4107" s="123"/>
      <c r="AE4107" s="123"/>
      <c r="AF4107" s="123"/>
      <c r="AG4107" s="123"/>
      <c r="AH4107" s="123"/>
      <c r="AI4107" s="123"/>
      <c r="AJ4107" s="123"/>
      <c r="AK4107" s="123"/>
      <c r="AL4107" s="123"/>
      <c r="AM4107" s="123"/>
      <c r="AN4107" s="123"/>
      <c r="AO4107" s="123"/>
      <c r="AP4107" s="167"/>
    </row>
    <row r="4108" spans="16:42">
      <c r="P4108" s="123"/>
      <c r="Q4108" s="124"/>
      <c r="R4108" s="123"/>
      <c r="S4108" s="123"/>
      <c r="T4108" s="123"/>
      <c r="U4108" s="123"/>
      <c r="V4108" s="123"/>
      <c r="W4108" s="123"/>
      <c r="X4108" s="123"/>
      <c r="Y4108" s="125"/>
      <c r="Z4108" s="125"/>
      <c r="AA4108" s="123"/>
      <c r="AB4108" s="123"/>
      <c r="AC4108" s="123"/>
      <c r="AD4108" s="123"/>
      <c r="AE4108" s="123"/>
      <c r="AF4108" s="123"/>
      <c r="AG4108" s="123"/>
      <c r="AH4108" s="123"/>
      <c r="AI4108" s="123"/>
      <c r="AJ4108" s="123"/>
      <c r="AK4108" s="123"/>
      <c r="AL4108" s="123"/>
      <c r="AM4108" s="123"/>
      <c r="AN4108" s="123"/>
      <c r="AO4108" s="123"/>
      <c r="AP4108" s="167"/>
    </row>
    <row r="4109" spans="16:42">
      <c r="P4109" s="123"/>
      <c r="Q4109" s="124"/>
      <c r="R4109" s="123"/>
      <c r="S4109" s="123"/>
      <c r="T4109" s="123"/>
      <c r="U4109" s="123"/>
      <c r="V4109" s="123"/>
      <c r="W4109" s="123"/>
      <c r="X4109" s="123"/>
      <c r="Y4109" s="125"/>
      <c r="Z4109" s="125"/>
      <c r="AA4109" s="123"/>
      <c r="AB4109" s="123"/>
      <c r="AC4109" s="123"/>
      <c r="AD4109" s="123"/>
      <c r="AE4109" s="123"/>
      <c r="AF4109" s="123"/>
      <c r="AG4109" s="123"/>
      <c r="AH4109" s="123"/>
      <c r="AI4109" s="123"/>
      <c r="AJ4109" s="123"/>
      <c r="AK4109" s="123"/>
      <c r="AL4109" s="123"/>
      <c r="AM4109" s="123"/>
      <c r="AN4109" s="123"/>
      <c r="AO4109" s="123"/>
      <c r="AP4109" s="167"/>
    </row>
    <row r="4110" spans="16:42">
      <c r="P4110" s="123"/>
      <c r="Q4110" s="124"/>
      <c r="R4110" s="123"/>
      <c r="S4110" s="123"/>
      <c r="T4110" s="123"/>
      <c r="U4110" s="123"/>
      <c r="V4110" s="123"/>
      <c r="W4110" s="123"/>
      <c r="X4110" s="123"/>
      <c r="Y4110" s="125"/>
      <c r="Z4110" s="125"/>
      <c r="AA4110" s="123"/>
      <c r="AB4110" s="123"/>
      <c r="AC4110" s="123"/>
      <c r="AD4110" s="123"/>
      <c r="AE4110" s="123"/>
      <c r="AF4110" s="123"/>
      <c r="AG4110" s="123"/>
      <c r="AH4110" s="123"/>
      <c r="AI4110" s="123"/>
      <c r="AJ4110" s="123"/>
      <c r="AK4110" s="123"/>
      <c r="AL4110" s="123"/>
      <c r="AM4110" s="123"/>
      <c r="AN4110" s="123"/>
      <c r="AO4110" s="123"/>
      <c r="AP4110" s="167"/>
    </row>
    <row r="4111" spans="16:42">
      <c r="P4111" s="123"/>
      <c r="Q4111" s="124"/>
      <c r="R4111" s="123"/>
      <c r="S4111" s="123"/>
      <c r="T4111" s="123"/>
      <c r="U4111" s="123"/>
      <c r="V4111" s="123"/>
      <c r="W4111" s="123"/>
      <c r="X4111" s="123"/>
      <c r="Y4111" s="125"/>
      <c r="Z4111" s="125"/>
      <c r="AA4111" s="123"/>
      <c r="AB4111" s="123"/>
      <c r="AC4111" s="123"/>
      <c r="AD4111" s="123"/>
      <c r="AE4111" s="123"/>
      <c r="AF4111" s="123"/>
      <c r="AG4111" s="123"/>
      <c r="AH4111" s="123"/>
      <c r="AI4111" s="123"/>
      <c r="AJ4111" s="123"/>
      <c r="AK4111" s="123"/>
      <c r="AL4111" s="123"/>
      <c r="AM4111" s="123"/>
      <c r="AN4111" s="123"/>
      <c r="AO4111" s="123"/>
      <c r="AP4111" s="167"/>
    </row>
    <row r="4112" spans="16:42">
      <c r="P4112" s="123"/>
      <c r="Q4112" s="124"/>
      <c r="R4112" s="123"/>
      <c r="S4112" s="123"/>
      <c r="T4112" s="123"/>
      <c r="U4112" s="123"/>
      <c r="V4112" s="123"/>
      <c r="W4112" s="123"/>
      <c r="X4112" s="123"/>
      <c r="Y4112" s="125"/>
      <c r="Z4112" s="125"/>
      <c r="AA4112" s="123"/>
      <c r="AB4112" s="123"/>
      <c r="AC4112" s="123"/>
      <c r="AD4112" s="123"/>
      <c r="AE4112" s="123"/>
      <c r="AF4112" s="123"/>
      <c r="AG4112" s="123"/>
      <c r="AH4112" s="123"/>
      <c r="AI4112" s="123"/>
      <c r="AJ4112" s="123"/>
      <c r="AK4112" s="123"/>
      <c r="AL4112" s="123"/>
      <c r="AM4112" s="123"/>
      <c r="AN4112" s="123"/>
      <c r="AO4112" s="123"/>
      <c r="AP4112" s="167"/>
    </row>
    <row r="4113" spans="16:42">
      <c r="P4113" s="123"/>
      <c r="Q4113" s="124"/>
      <c r="R4113" s="123"/>
      <c r="S4113" s="123"/>
      <c r="T4113" s="123"/>
      <c r="U4113" s="123"/>
      <c r="V4113" s="123"/>
      <c r="W4113" s="123"/>
      <c r="X4113" s="123"/>
      <c r="Y4113" s="125"/>
      <c r="Z4113" s="125"/>
      <c r="AA4113" s="123"/>
      <c r="AB4113" s="123"/>
      <c r="AC4113" s="123"/>
      <c r="AD4113" s="123"/>
      <c r="AE4113" s="123"/>
      <c r="AF4113" s="123"/>
      <c r="AG4113" s="123"/>
      <c r="AH4113" s="123"/>
      <c r="AI4113" s="123"/>
      <c r="AJ4113" s="123"/>
      <c r="AK4113" s="123"/>
      <c r="AL4113" s="123"/>
      <c r="AM4113" s="123"/>
      <c r="AN4113" s="123"/>
      <c r="AO4113" s="123"/>
      <c r="AP4113" s="167"/>
    </row>
    <row r="4114" spans="16:42">
      <c r="P4114" s="123"/>
      <c r="Q4114" s="124"/>
      <c r="R4114" s="123"/>
      <c r="S4114" s="123"/>
      <c r="T4114" s="123"/>
      <c r="U4114" s="123"/>
      <c r="V4114" s="123"/>
      <c r="W4114" s="123"/>
      <c r="X4114" s="123"/>
      <c r="Y4114" s="125"/>
      <c r="Z4114" s="125"/>
      <c r="AA4114" s="123"/>
      <c r="AB4114" s="123"/>
      <c r="AC4114" s="123"/>
      <c r="AD4114" s="123"/>
      <c r="AE4114" s="123"/>
      <c r="AF4114" s="123"/>
      <c r="AG4114" s="123"/>
      <c r="AH4114" s="123"/>
      <c r="AI4114" s="123"/>
      <c r="AJ4114" s="123"/>
      <c r="AK4114" s="123"/>
      <c r="AL4114" s="123"/>
      <c r="AM4114" s="123"/>
      <c r="AN4114" s="123"/>
      <c r="AO4114" s="123"/>
      <c r="AP4114" s="167"/>
    </row>
    <row r="4115" spans="16:42">
      <c r="P4115" s="123"/>
      <c r="Q4115" s="124"/>
      <c r="R4115" s="123"/>
      <c r="S4115" s="123"/>
      <c r="T4115" s="123"/>
      <c r="U4115" s="123"/>
      <c r="V4115" s="123"/>
      <c r="W4115" s="123"/>
      <c r="X4115" s="123"/>
      <c r="Y4115" s="125"/>
      <c r="Z4115" s="125"/>
      <c r="AA4115" s="123"/>
      <c r="AB4115" s="123"/>
      <c r="AC4115" s="123"/>
      <c r="AD4115" s="123"/>
      <c r="AE4115" s="123"/>
      <c r="AF4115" s="123"/>
      <c r="AG4115" s="123"/>
      <c r="AH4115" s="123"/>
      <c r="AI4115" s="123"/>
      <c r="AJ4115" s="123"/>
      <c r="AK4115" s="123"/>
      <c r="AL4115" s="123"/>
      <c r="AM4115" s="123"/>
      <c r="AN4115" s="123"/>
      <c r="AO4115" s="123"/>
      <c r="AP4115" s="167"/>
    </row>
    <row r="4116" spans="16:42">
      <c r="P4116" s="123"/>
      <c r="Q4116" s="124"/>
      <c r="R4116" s="123"/>
      <c r="S4116" s="123"/>
      <c r="T4116" s="123"/>
      <c r="U4116" s="123"/>
      <c r="V4116" s="123"/>
      <c r="W4116" s="123"/>
      <c r="X4116" s="123"/>
      <c r="Y4116" s="125"/>
      <c r="Z4116" s="125"/>
      <c r="AA4116" s="123"/>
      <c r="AB4116" s="123"/>
      <c r="AC4116" s="123"/>
      <c r="AD4116" s="123"/>
      <c r="AE4116" s="123"/>
      <c r="AF4116" s="123"/>
      <c r="AG4116" s="123"/>
      <c r="AH4116" s="123"/>
      <c r="AI4116" s="123"/>
      <c r="AJ4116" s="123"/>
      <c r="AK4116" s="123"/>
      <c r="AL4116" s="123"/>
      <c r="AM4116" s="123"/>
      <c r="AN4116" s="123"/>
      <c r="AO4116" s="123"/>
      <c r="AP4116" s="167"/>
    </row>
    <row r="4117" spans="16:42">
      <c r="P4117" s="123"/>
      <c r="Q4117" s="124"/>
      <c r="R4117" s="123"/>
      <c r="S4117" s="123"/>
      <c r="T4117" s="123"/>
      <c r="U4117" s="123"/>
      <c r="V4117" s="123"/>
      <c r="W4117" s="123"/>
      <c r="X4117" s="123"/>
      <c r="Y4117" s="125"/>
      <c r="Z4117" s="125"/>
      <c r="AA4117" s="123"/>
      <c r="AB4117" s="123"/>
      <c r="AC4117" s="123"/>
      <c r="AD4117" s="123"/>
      <c r="AE4117" s="123"/>
      <c r="AF4117" s="123"/>
      <c r="AG4117" s="123"/>
      <c r="AH4117" s="123"/>
      <c r="AI4117" s="123"/>
      <c r="AJ4117" s="123"/>
      <c r="AK4117" s="123"/>
      <c r="AL4117" s="123"/>
      <c r="AM4117" s="123"/>
      <c r="AN4117" s="123"/>
      <c r="AO4117" s="123"/>
      <c r="AP4117" s="167"/>
    </row>
    <row r="4118" spans="16:42">
      <c r="P4118" s="123"/>
      <c r="Q4118" s="124"/>
      <c r="R4118" s="123"/>
      <c r="S4118" s="123"/>
      <c r="T4118" s="123"/>
      <c r="U4118" s="123"/>
      <c r="V4118" s="123"/>
      <c r="W4118" s="123"/>
      <c r="X4118" s="123"/>
      <c r="Y4118" s="125"/>
      <c r="Z4118" s="125"/>
      <c r="AA4118" s="123"/>
      <c r="AB4118" s="123"/>
      <c r="AC4118" s="123"/>
      <c r="AD4118" s="123"/>
      <c r="AE4118" s="123"/>
      <c r="AF4118" s="123"/>
      <c r="AG4118" s="123"/>
      <c r="AH4118" s="123"/>
      <c r="AI4118" s="123"/>
      <c r="AJ4118" s="123"/>
      <c r="AK4118" s="123"/>
      <c r="AL4118" s="123"/>
      <c r="AM4118" s="123"/>
      <c r="AN4118" s="123"/>
      <c r="AO4118" s="123"/>
      <c r="AP4118" s="167"/>
    </row>
    <row r="4119" spans="16:42">
      <c r="P4119" s="123"/>
      <c r="Q4119" s="124"/>
      <c r="R4119" s="123"/>
      <c r="S4119" s="123"/>
      <c r="T4119" s="123"/>
      <c r="U4119" s="123"/>
      <c r="V4119" s="123"/>
      <c r="W4119" s="123"/>
      <c r="X4119" s="123"/>
      <c r="Y4119" s="125"/>
      <c r="Z4119" s="125"/>
      <c r="AA4119" s="123"/>
      <c r="AB4119" s="123"/>
      <c r="AC4119" s="123"/>
      <c r="AD4119" s="123"/>
      <c r="AE4119" s="123"/>
      <c r="AF4119" s="123"/>
      <c r="AG4119" s="123"/>
      <c r="AH4119" s="123"/>
      <c r="AI4119" s="123"/>
      <c r="AJ4119" s="123"/>
      <c r="AK4119" s="123"/>
      <c r="AL4119" s="123"/>
      <c r="AM4119" s="123"/>
      <c r="AN4119" s="123"/>
      <c r="AO4119" s="123"/>
      <c r="AP4119" s="167"/>
    </row>
    <row r="4120" spans="16:42">
      <c r="P4120" s="123"/>
      <c r="Q4120" s="124"/>
      <c r="R4120" s="123"/>
      <c r="S4120" s="123"/>
      <c r="T4120" s="123"/>
      <c r="U4120" s="123"/>
      <c r="V4120" s="123"/>
      <c r="W4120" s="123"/>
      <c r="X4120" s="123"/>
      <c r="Y4120" s="125"/>
      <c r="Z4120" s="125"/>
      <c r="AA4120" s="123"/>
      <c r="AB4120" s="123"/>
      <c r="AC4120" s="123"/>
      <c r="AD4120" s="123"/>
      <c r="AE4120" s="123"/>
      <c r="AF4120" s="123"/>
      <c r="AG4120" s="123"/>
      <c r="AH4120" s="123"/>
      <c r="AI4120" s="123"/>
      <c r="AJ4120" s="123"/>
      <c r="AK4120" s="123"/>
      <c r="AL4120" s="123"/>
      <c r="AM4120" s="123"/>
      <c r="AN4120" s="123"/>
      <c r="AO4120" s="123"/>
      <c r="AP4120" s="167"/>
    </row>
    <row r="4121" spans="16:42">
      <c r="P4121" s="123"/>
      <c r="Q4121" s="124"/>
      <c r="R4121" s="123"/>
      <c r="S4121" s="123"/>
      <c r="T4121" s="123"/>
      <c r="U4121" s="123"/>
      <c r="V4121" s="123"/>
      <c r="W4121" s="123"/>
      <c r="X4121" s="123"/>
      <c r="Y4121" s="125"/>
      <c r="Z4121" s="125"/>
      <c r="AA4121" s="123"/>
      <c r="AB4121" s="123"/>
      <c r="AC4121" s="123"/>
      <c r="AD4121" s="123"/>
      <c r="AE4121" s="123"/>
      <c r="AF4121" s="123"/>
      <c r="AG4121" s="123"/>
      <c r="AH4121" s="123"/>
      <c r="AI4121" s="123"/>
      <c r="AJ4121" s="123"/>
      <c r="AK4121" s="123"/>
      <c r="AL4121" s="123"/>
      <c r="AM4121" s="123"/>
      <c r="AN4121" s="123"/>
      <c r="AO4121" s="123"/>
      <c r="AP4121" s="167"/>
    </row>
    <row r="4122" spans="16:42">
      <c r="P4122" s="123"/>
      <c r="Q4122" s="124"/>
      <c r="R4122" s="123"/>
      <c r="S4122" s="123"/>
      <c r="T4122" s="123"/>
      <c r="U4122" s="123"/>
      <c r="V4122" s="123"/>
      <c r="W4122" s="123"/>
      <c r="X4122" s="123"/>
      <c r="Y4122" s="125"/>
      <c r="Z4122" s="125"/>
      <c r="AA4122" s="123"/>
      <c r="AB4122" s="123"/>
      <c r="AC4122" s="123"/>
      <c r="AD4122" s="123"/>
      <c r="AE4122" s="123"/>
      <c r="AF4122" s="123"/>
      <c r="AG4122" s="123"/>
      <c r="AH4122" s="123"/>
      <c r="AI4122" s="123"/>
      <c r="AJ4122" s="123"/>
      <c r="AK4122" s="123"/>
      <c r="AL4122" s="123"/>
      <c r="AM4122" s="123"/>
      <c r="AN4122" s="123"/>
      <c r="AO4122" s="123"/>
      <c r="AP4122" s="167"/>
    </row>
    <row r="4123" spans="16:42">
      <c r="P4123" s="123"/>
      <c r="Q4123" s="124"/>
      <c r="R4123" s="123"/>
      <c r="S4123" s="123"/>
      <c r="T4123" s="123"/>
      <c r="U4123" s="123"/>
      <c r="V4123" s="123"/>
      <c r="W4123" s="123"/>
      <c r="X4123" s="123"/>
      <c r="Y4123" s="125"/>
      <c r="Z4123" s="125"/>
      <c r="AA4123" s="123"/>
      <c r="AB4123" s="123"/>
      <c r="AC4123" s="123"/>
      <c r="AD4123" s="123"/>
      <c r="AE4123" s="123"/>
      <c r="AF4123" s="123"/>
      <c r="AG4123" s="123"/>
      <c r="AH4123" s="123"/>
      <c r="AI4123" s="123"/>
      <c r="AJ4123" s="123"/>
      <c r="AK4123" s="123"/>
      <c r="AL4123" s="123"/>
      <c r="AM4123" s="123"/>
      <c r="AN4123" s="123"/>
      <c r="AO4123" s="123"/>
      <c r="AP4123" s="167"/>
    </row>
    <row r="4124" spans="16:42">
      <c r="P4124" s="123"/>
      <c r="Q4124" s="124"/>
      <c r="R4124" s="123"/>
      <c r="S4124" s="123"/>
      <c r="T4124" s="123"/>
      <c r="U4124" s="123"/>
      <c r="V4124" s="123"/>
      <c r="W4124" s="123"/>
      <c r="X4124" s="123"/>
      <c r="Y4124" s="125"/>
      <c r="Z4124" s="125"/>
      <c r="AA4124" s="123"/>
      <c r="AB4124" s="123"/>
      <c r="AC4124" s="123"/>
      <c r="AD4124" s="123"/>
      <c r="AE4124" s="123"/>
      <c r="AF4124" s="123"/>
      <c r="AG4124" s="123"/>
      <c r="AH4124" s="123"/>
      <c r="AI4124" s="123"/>
      <c r="AJ4124" s="123"/>
      <c r="AK4124" s="123"/>
      <c r="AL4124" s="123"/>
      <c r="AM4124" s="123"/>
      <c r="AN4124" s="123"/>
      <c r="AO4124" s="123"/>
      <c r="AP4124" s="167"/>
    </row>
    <row r="4125" spans="16:42">
      <c r="P4125" s="123"/>
      <c r="Q4125" s="124"/>
      <c r="R4125" s="123"/>
      <c r="S4125" s="123"/>
      <c r="T4125" s="123"/>
      <c r="U4125" s="123"/>
      <c r="V4125" s="123"/>
      <c r="W4125" s="123"/>
      <c r="X4125" s="123"/>
      <c r="Y4125" s="125"/>
      <c r="Z4125" s="125"/>
      <c r="AA4125" s="123"/>
      <c r="AB4125" s="123"/>
      <c r="AC4125" s="123"/>
      <c r="AD4125" s="123"/>
      <c r="AE4125" s="123"/>
      <c r="AF4125" s="123"/>
      <c r="AG4125" s="123"/>
      <c r="AH4125" s="123"/>
      <c r="AI4125" s="123"/>
      <c r="AJ4125" s="123"/>
      <c r="AK4125" s="123"/>
      <c r="AL4125" s="123"/>
      <c r="AM4125" s="123"/>
      <c r="AN4125" s="123"/>
      <c r="AO4125" s="123"/>
      <c r="AP4125" s="167"/>
    </row>
    <row r="4126" spans="16:42">
      <c r="P4126" s="123"/>
      <c r="Q4126" s="124"/>
      <c r="R4126" s="123"/>
      <c r="S4126" s="123"/>
      <c r="T4126" s="123"/>
      <c r="U4126" s="123"/>
      <c r="V4126" s="123"/>
      <c r="W4126" s="123"/>
      <c r="X4126" s="123"/>
      <c r="Y4126" s="125"/>
      <c r="Z4126" s="125"/>
      <c r="AA4126" s="123"/>
      <c r="AB4126" s="123"/>
      <c r="AC4126" s="123"/>
      <c r="AD4126" s="123"/>
      <c r="AE4126" s="123"/>
      <c r="AF4126" s="123"/>
      <c r="AG4126" s="123"/>
      <c r="AH4126" s="123"/>
      <c r="AI4126" s="123"/>
      <c r="AJ4126" s="123"/>
      <c r="AK4126" s="123"/>
      <c r="AL4126" s="123"/>
      <c r="AM4126" s="123"/>
      <c r="AN4126" s="123"/>
      <c r="AO4126" s="123"/>
      <c r="AP4126" s="167"/>
    </row>
    <row r="4127" spans="16:42">
      <c r="P4127" s="123"/>
      <c r="Q4127" s="124"/>
      <c r="R4127" s="123"/>
      <c r="S4127" s="123"/>
      <c r="T4127" s="123"/>
      <c r="U4127" s="123"/>
      <c r="V4127" s="123"/>
      <c r="W4127" s="123"/>
      <c r="X4127" s="123"/>
      <c r="Y4127" s="125"/>
      <c r="Z4127" s="125"/>
      <c r="AA4127" s="123"/>
      <c r="AB4127" s="123"/>
      <c r="AC4127" s="123"/>
      <c r="AD4127" s="123"/>
      <c r="AE4127" s="123"/>
      <c r="AF4127" s="123"/>
      <c r="AG4127" s="123"/>
      <c r="AH4127" s="123"/>
      <c r="AI4127" s="123"/>
      <c r="AJ4127" s="123"/>
      <c r="AK4127" s="123"/>
      <c r="AL4127" s="123"/>
      <c r="AM4127" s="123"/>
      <c r="AN4127" s="123"/>
      <c r="AO4127" s="123"/>
      <c r="AP4127" s="167"/>
    </row>
    <row r="4128" spans="16:42">
      <c r="P4128" s="123"/>
      <c r="Q4128" s="124"/>
      <c r="R4128" s="123"/>
      <c r="S4128" s="123"/>
      <c r="T4128" s="123"/>
      <c r="U4128" s="123"/>
      <c r="V4128" s="123"/>
      <c r="W4128" s="123"/>
      <c r="X4128" s="123"/>
      <c r="Y4128" s="125"/>
      <c r="Z4128" s="125"/>
      <c r="AA4128" s="123"/>
      <c r="AB4128" s="123"/>
      <c r="AC4128" s="123"/>
      <c r="AD4128" s="123"/>
      <c r="AE4128" s="123"/>
      <c r="AF4128" s="123"/>
      <c r="AG4128" s="123"/>
      <c r="AH4128" s="123"/>
      <c r="AI4128" s="123"/>
      <c r="AJ4128" s="123"/>
      <c r="AK4128" s="123"/>
      <c r="AL4128" s="123"/>
      <c r="AM4128" s="123"/>
      <c r="AN4128" s="123"/>
      <c r="AO4128" s="123"/>
      <c r="AP4128" s="167"/>
    </row>
    <row r="4129" spans="16:42">
      <c r="P4129" s="123"/>
      <c r="Q4129" s="124"/>
      <c r="R4129" s="123"/>
      <c r="S4129" s="123"/>
      <c r="T4129" s="123"/>
      <c r="U4129" s="123"/>
      <c r="V4129" s="123"/>
      <c r="W4129" s="123"/>
      <c r="X4129" s="123"/>
      <c r="Y4129" s="125"/>
      <c r="Z4129" s="125"/>
      <c r="AA4129" s="123"/>
      <c r="AB4129" s="123"/>
      <c r="AC4129" s="123"/>
      <c r="AD4129" s="123"/>
      <c r="AE4129" s="123"/>
      <c r="AF4129" s="123"/>
      <c r="AG4129" s="123"/>
      <c r="AH4129" s="123"/>
      <c r="AI4129" s="123"/>
      <c r="AJ4129" s="123"/>
      <c r="AK4129" s="123"/>
      <c r="AL4129" s="123"/>
      <c r="AM4129" s="123"/>
      <c r="AN4129" s="123"/>
      <c r="AO4129" s="123"/>
      <c r="AP4129" s="167"/>
    </row>
    <row r="4130" spans="16:42">
      <c r="P4130" s="123"/>
      <c r="Q4130" s="124"/>
      <c r="R4130" s="123"/>
      <c r="S4130" s="123"/>
      <c r="T4130" s="123"/>
      <c r="U4130" s="123"/>
      <c r="V4130" s="123"/>
      <c r="W4130" s="123"/>
      <c r="X4130" s="123"/>
      <c r="Y4130" s="125"/>
      <c r="Z4130" s="125"/>
      <c r="AA4130" s="123"/>
      <c r="AB4130" s="123"/>
      <c r="AC4130" s="123"/>
      <c r="AD4130" s="123"/>
      <c r="AE4130" s="123"/>
      <c r="AF4130" s="123"/>
      <c r="AG4130" s="123"/>
      <c r="AH4130" s="123"/>
      <c r="AI4130" s="123"/>
      <c r="AJ4130" s="123"/>
      <c r="AK4130" s="123"/>
      <c r="AL4130" s="123"/>
      <c r="AM4130" s="123"/>
      <c r="AN4130" s="123"/>
      <c r="AO4130" s="123"/>
      <c r="AP4130" s="167"/>
    </row>
    <row r="4131" spans="16:42">
      <c r="P4131" s="123"/>
      <c r="Q4131" s="124"/>
      <c r="R4131" s="123"/>
      <c r="S4131" s="123"/>
      <c r="T4131" s="123"/>
      <c r="U4131" s="123"/>
      <c r="V4131" s="123"/>
      <c r="W4131" s="123"/>
      <c r="X4131" s="123"/>
      <c r="Y4131" s="125"/>
      <c r="Z4131" s="125"/>
      <c r="AA4131" s="123"/>
      <c r="AB4131" s="123"/>
      <c r="AC4131" s="123"/>
      <c r="AD4131" s="123"/>
      <c r="AE4131" s="123"/>
      <c r="AF4131" s="123"/>
      <c r="AG4131" s="123"/>
      <c r="AH4131" s="123"/>
      <c r="AI4131" s="123"/>
      <c r="AJ4131" s="123"/>
      <c r="AK4131" s="123"/>
      <c r="AL4131" s="123"/>
      <c r="AM4131" s="123"/>
      <c r="AN4131" s="123"/>
      <c r="AO4131" s="123"/>
      <c r="AP4131" s="167"/>
    </row>
    <row r="4132" spans="16:42">
      <c r="P4132" s="123"/>
      <c r="Q4132" s="124"/>
      <c r="R4132" s="123"/>
      <c r="S4132" s="123"/>
      <c r="T4132" s="123"/>
      <c r="U4132" s="123"/>
      <c r="V4132" s="123"/>
      <c r="W4132" s="123"/>
      <c r="X4132" s="123"/>
      <c r="Y4132" s="125"/>
      <c r="Z4132" s="125"/>
      <c r="AA4132" s="123"/>
      <c r="AB4132" s="123"/>
      <c r="AC4132" s="123"/>
      <c r="AD4132" s="123"/>
      <c r="AE4132" s="123"/>
      <c r="AF4132" s="123"/>
      <c r="AG4132" s="123"/>
      <c r="AH4132" s="123"/>
      <c r="AI4132" s="123"/>
      <c r="AJ4132" s="123"/>
      <c r="AK4132" s="123"/>
      <c r="AL4132" s="123"/>
      <c r="AM4132" s="123"/>
      <c r="AN4132" s="123"/>
      <c r="AO4132" s="123"/>
      <c r="AP4132" s="167"/>
    </row>
    <row r="4133" spans="16:42">
      <c r="P4133" s="123"/>
      <c r="Q4133" s="124"/>
      <c r="R4133" s="123"/>
      <c r="S4133" s="123"/>
      <c r="T4133" s="123"/>
      <c r="U4133" s="123"/>
      <c r="V4133" s="123"/>
      <c r="W4133" s="123"/>
      <c r="X4133" s="123"/>
      <c r="Y4133" s="125"/>
      <c r="Z4133" s="125"/>
      <c r="AA4133" s="123"/>
      <c r="AB4133" s="123"/>
      <c r="AC4133" s="123"/>
      <c r="AD4133" s="123"/>
      <c r="AE4133" s="123"/>
      <c r="AF4133" s="123"/>
      <c r="AG4133" s="123"/>
      <c r="AH4133" s="123"/>
      <c r="AI4133" s="123"/>
      <c r="AJ4133" s="123"/>
      <c r="AK4133" s="123"/>
      <c r="AL4133" s="123"/>
      <c r="AM4133" s="123"/>
      <c r="AN4133" s="123"/>
      <c r="AO4133" s="123"/>
      <c r="AP4133" s="167"/>
    </row>
    <row r="4134" spans="16:42">
      <c r="P4134" s="123"/>
      <c r="Q4134" s="124"/>
      <c r="R4134" s="123"/>
      <c r="S4134" s="123"/>
      <c r="T4134" s="123"/>
      <c r="U4134" s="123"/>
      <c r="V4134" s="123"/>
      <c r="W4134" s="123"/>
      <c r="X4134" s="123"/>
      <c r="Y4134" s="125"/>
      <c r="Z4134" s="125"/>
      <c r="AA4134" s="123"/>
      <c r="AB4134" s="123"/>
      <c r="AC4134" s="123"/>
      <c r="AD4134" s="123"/>
      <c r="AE4134" s="123"/>
      <c r="AF4134" s="123"/>
      <c r="AG4134" s="123"/>
      <c r="AH4134" s="123"/>
      <c r="AI4134" s="123"/>
      <c r="AJ4134" s="123"/>
      <c r="AK4134" s="123"/>
      <c r="AL4134" s="123"/>
      <c r="AM4134" s="123"/>
      <c r="AN4134" s="123"/>
      <c r="AO4134" s="123"/>
      <c r="AP4134" s="167"/>
    </row>
    <row r="4135" spans="16:42">
      <c r="P4135" s="123"/>
      <c r="Q4135" s="124"/>
      <c r="R4135" s="123"/>
      <c r="S4135" s="123"/>
      <c r="T4135" s="123"/>
      <c r="U4135" s="123"/>
      <c r="V4135" s="123"/>
      <c r="W4135" s="123"/>
      <c r="X4135" s="123"/>
      <c r="Y4135" s="125"/>
      <c r="Z4135" s="125"/>
      <c r="AA4135" s="123"/>
      <c r="AB4135" s="123"/>
      <c r="AC4135" s="123"/>
      <c r="AD4135" s="123"/>
      <c r="AE4135" s="123"/>
      <c r="AF4135" s="123"/>
      <c r="AG4135" s="123"/>
      <c r="AH4135" s="123"/>
      <c r="AI4135" s="123"/>
      <c r="AJ4135" s="123"/>
      <c r="AK4135" s="123"/>
      <c r="AL4135" s="123"/>
      <c r="AM4135" s="123"/>
      <c r="AN4135" s="123"/>
      <c r="AO4135" s="123"/>
      <c r="AP4135" s="167"/>
    </row>
    <row r="4136" spans="16:42">
      <c r="P4136" s="123"/>
      <c r="Q4136" s="124"/>
      <c r="R4136" s="123"/>
      <c r="S4136" s="123"/>
      <c r="T4136" s="123"/>
      <c r="U4136" s="123"/>
      <c r="V4136" s="123"/>
      <c r="W4136" s="123"/>
      <c r="X4136" s="123"/>
      <c r="Y4136" s="125"/>
      <c r="Z4136" s="125"/>
      <c r="AA4136" s="123"/>
      <c r="AB4136" s="123"/>
      <c r="AC4136" s="123"/>
      <c r="AD4136" s="123"/>
      <c r="AE4136" s="123"/>
      <c r="AF4136" s="123"/>
      <c r="AG4136" s="123"/>
      <c r="AH4136" s="123"/>
      <c r="AI4136" s="123"/>
      <c r="AJ4136" s="123"/>
      <c r="AK4136" s="123"/>
      <c r="AL4136" s="123"/>
      <c r="AM4136" s="123"/>
      <c r="AN4136" s="123"/>
      <c r="AO4136" s="123"/>
      <c r="AP4136" s="167"/>
    </row>
    <row r="4137" spans="16:42">
      <c r="P4137" s="123"/>
      <c r="Q4137" s="124"/>
      <c r="R4137" s="123"/>
      <c r="S4137" s="123"/>
      <c r="T4137" s="123"/>
      <c r="U4137" s="123"/>
      <c r="V4137" s="123"/>
      <c r="W4137" s="123"/>
      <c r="X4137" s="123"/>
      <c r="Y4137" s="125"/>
      <c r="Z4137" s="125"/>
      <c r="AA4137" s="123"/>
      <c r="AB4137" s="123"/>
      <c r="AC4137" s="123"/>
      <c r="AD4137" s="123"/>
      <c r="AE4137" s="123"/>
      <c r="AF4137" s="123"/>
      <c r="AG4137" s="123"/>
      <c r="AH4137" s="123"/>
      <c r="AI4137" s="123"/>
      <c r="AJ4137" s="123"/>
      <c r="AK4137" s="123"/>
      <c r="AL4137" s="123"/>
      <c r="AM4137" s="123"/>
      <c r="AN4137" s="123"/>
      <c r="AO4137" s="123"/>
      <c r="AP4137" s="167"/>
    </row>
    <row r="4138" spans="16:42">
      <c r="P4138" s="123"/>
      <c r="Q4138" s="124"/>
      <c r="R4138" s="123"/>
      <c r="S4138" s="123"/>
      <c r="T4138" s="123"/>
      <c r="U4138" s="123"/>
      <c r="V4138" s="123"/>
      <c r="W4138" s="123"/>
      <c r="X4138" s="123"/>
      <c r="Y4138" s="125"/>
      <c r="Z4138" s="125"/>
      <c r="AA4138" s="123"/>
      <c r="AB4138" s="123"/>
      <c r="AC4138" s="123"/>
      <c r="AD4138" s="123"/>
      <c r="AE4138" s="123"/>
      <c r="AF4138" s="123"/>
      <c r="AG4138" s="123"/>
      <c r="AH4138" s="123"/>
      <c r="AI4138" s="123"/>
      <c r="AJ4138" s="123"/>
      <c r="AK4138" s="123"/>
      <c r="AL4138" s="123"/>
      <c r="AM4138" s="123"/>
      <c r="AN4138" s="123"/>
      <c r="AO4138" s="123"/>
      <c r="AP4138" s="167"/>
    </row>
    <row r="4139" spans="16:42">
      <c r="P4139" s="123"/>
      <c r="Q4139" s="124"/>
      <c r="R4139" s="123"/>
      <c r="S4139" s="123"/>
      <c r="T4139" s="123"/>
      <c r="U4139" s="123"/>
      <c r="V4139" s="123"/>
      <c r="W4139" s="123"/>
      <c r="X4139" s="123"/>
      <c r="Y4139" s="125"/>
      <c r="Z4139" s="125"/>
      <c r="AA4139" s="123"/>
      <c r="AB4139" s="123"/>
      <c r="AC4139" s="123"/>
      <c r="AD4139" s="123"/>
      <c r="AE4139" s="123"/>
      <c r="AF4139" s="123"/>
      <c r="AG4139" s="123"/>
      <c r="AH4139" s="123"/>
      <c r="AI4139" s="123"/>
      <c r="AJ4139" s="123"/>
      <c r="AK4139" s="123"/>
      <c r="AL4139" s="123"/>
      <c r="AM4139" s="123"/>
      <c r="AN4139" s="123"/>
      <c r="AO4139" s="123"/>
      <c r="AP4139" s="167"/>
    </row>
    <row r="4140" spans="16:42">
      <c r="P4140" s="123"/>
      <c r="Q4140" s="124"/>
      <c r="R4140" s="123"/>
      <c r="S4140" s="123"/>
      <c r="T4140" s="123"/>
      <c r="U4140" s="123"/>
      <c r="V4140" s="123"/>
      <c r="W4140" s="123"/>
      <c r="X4140" s="123"/>
      <c r="Y4140" s="125"/>
      <c r="Z4140" s="125"/>
      <c r="AA4140" s="123"/>
      <c r="AB4140" s="123"/>
      <c r="AC4140" s="123"/>
      <c r="AD4140" s="123"/>
      <c r="AE4140" s="123"/>
      <c r="AF4140" s="123"/>
      <c r="AG4140" s="123"/>
      <c r="AH4140" s="123"/>
      <c r="AI4140" s="123"/>
      <c r="AJ4140" s="123"/>
      <c r="AK4140" s="123"/>
      <c r="AL4140" s="123"/>
      <c r="AM4140" s="123"/>
      <c r="AN4140" s="123"/>
      <c r="AO4140" s="123"/>
      <c r="AP4140" s="167"/>
    </row>
    <row r="4141" spans="16:42">
      <c r="P4141" s="123"/>
      <c r="Q4141" s="124"/>
      <c r="R4141" s="123"/>
      <c r="S4141" s="123"/>
      <c r="T4141" s="123"/>
      <c r="U4141" s="123"/>
      <c r="V4141" s="123"/>
      <c r="W4141" s="123"/>
      <c r="X4141" s="123"/>
      <c r="Y4141" s="125"/>
      <c r="Z4141" s="125"/>
      <c r="AA4141" s="123"/>
      <c r="AB4141" s="123"/>
      <c r="AC4141" s="123"/>
      <c r="AD4141" s="123"/>
      <c r="AE4141" s="123"/>
      <c r="AF4141" s="123"/>
      <c r="AG4141" s="123"/>
      <c r="AH4141" s="123"/>
      <c r="AI4141" s="123"/>
      <c r="AJ4141" s="123"/>
      <c r="AK4141" s="123"/>
      <c r="AL4141" s="123"/>
      <c r="AM4141" s="123"/>
      <c r="AN4141" s="123"/>
      <c r="AO4141" s="123"/>
      <c r="AP4141" s="167"/>
    </row>
    <row r="4142" spans="16:42">
      <c r="P4142" s="123"/>
      <c r="Q4142" s="124"/>
      <c r="R4142" s="123"/>
      <c r="S4142" s="123"/>
      <c r="T4142" s="123"/>
      <c r="U4142" s="123"/>
      <c r="V4142" s="123"/>
      <c r="W4142" s="123"/>
      <c r="X4142" s="123"/>
      <c r="Y4142" s="125"/>
      <c r="Z4142" s="125"/>
      <c r="AA4142" s="123"/>
      <c r="AB4142" s="123"/>
      <c r="AC4142" s="123"/>
      <c r="AD4142" s="123"/>
      <c r="AE4142" s="123"/>
      <c r="AF4142" s="123"/>
      <c r="AG4142" s="123"/>
      <c r="AH4142" s="123"/>
      <c r="AI4142" s="123"/>
      <c r="AJ4142" s="123"/>
      <c r="AK4142" s="123"/>
      <c r="AL4142" s="123"/>
      <c r="AM4142" s="123"/>
      <c r="AN4142" s="123"/>
      <c r="AO4142" s="123"/>
      <c r="AP4142" s="167"/>
    </row>
    <row r="4143" spans="16:42">
      <c r="P4143" s="123"/>
      <c r="Q4143" s="124"/>
      <c r="R4143" s="123"/>
      <c r="S4143" s="123"/>
      <c r="T4143" s="123"/>
      <c r="U4143" s="123"/>
      <c r="V4143" s="123"/>
      <c r="W4143" s="123"/>
      <c r="X4143" s="123"/>
      <c r="Y4143" s="125"/>
      <c r="Z4143" s="125"/>
      <c r="AA4143" s="123"/>
      <c r="AB4143" s="123"/>
      <c r="AC4143" s="123"/>
      <c r="AD4143" s="123"/>
      <c r="AE4143" s="123"/>
      <c r="AF4143" s="123"/>
      <c r="AG4143" s="123"/>
      <c r="AH4143" s="123"/>
      <c r="AI4143" s="123"/>
      <c r="AJ4143" s="123"/>
      <c r="AK4143" s="123"/>
      <c r="AL4143" s="123"/>
      <c r="AM4143" s="123"/>
      <c r="AN4143" s="123"/>
      <c r="AO4143" s="123"/>
      <c r="AP4143" s="167"/>
    </row>
    <row r="4144" spans="16:42">
      <c r="P4144" s="123"/>
      <c r="Q4144" s="124"/>
      <c r="R4144" s="123"/>
      <c r="S4144" s="123"/>
      <c r="T4144" s="123"/>
      <c r="U4144" s="123"/>
      <c r="V4144" s="123"/>
      <c r="W4144" s="123"/>
      <c r="X4144" s="123"/>
      <c r="Y4144" s="125"/>
      <c r="Z4144" s="125"/>
      <c r="AA4144" s="123"/>
      <c r="AB4144" s="123"/>
      <c r="AC4144" s="123"/>
      <c r="AD4144" s="123"/>
      <c r="AE4144" s="123"/>
      <c r="AF4144" s="123"/>
      <c r="AG4144" s="123"/>
      <c r="AH4144" s="123"/>
      <c r="AI4144" s="123"/>
      <c r="AJ4144" s="123"/>
      <c r="AK4144" s="123"/>
      <c r="AL4144" s="123"/>
      <c r="AM4144" s="123"/>
      <c r="AN4144" s="123"/>
      <c r="AO4144" s="123"/>
      <c r="AP4144" s="167"/>
    </row>
    <row r="4145" spans="16:42">
      <c r="P4145" s="123"/>
      <c r="Q4145" s="124"/>
      <c r="R4145" s="123"/>
      <c r="S4145" s="123"/>
      <c r="T4145" s="123"/>
      <c r="U4145" s="123"/>
      <c r="V4145" s="123"/>
      <c r="W4145" s="123"/>
      <c r="X4145" s="123"/>
      <c r="Y4145" s="125"/>
      <c r="Z4145" s="125"/>
      <c r="AA4145" s="123"/>
      <c r="AB4145" s="123"/>
      <c r="AC4145" s="123"/>
      <c r="AD4145" s="123"/>
      <c r="AE4145" s="123"/>
      <c r="AF4145" s="123"/>
      <c r="AG4145" s="123"/>
      <c r="AH4145" s="123"/>
      <c r="AI4145" s="123"/>
      <c r="AJ4145" s="123"/>
      <c r="AK4145" s="123"/>
      <c r="AL4145" s="123"/>
      <c r="AM4145" s="123"/>
      <c r="AN4145" s="123"/>
      <c r="AO4145" s="123"/>
      <c r="AP4145" s="167"/>
    </row>
    <row r="4146" spans="16:42">
      <c r="P4146" s="123"/>
      <c r="Q4146" s="124"/>
      <c r="R4146" s="123"/>
      <c r="S4146" s="123"/>
      <c r="T4146" s="123"/>
      <c r="U4146" s="123"/>
      <c r="V4146" s="123"/>
      <c r="W4146" s="123"/>
      <c r="X4146" s="123"/>
      <c r="Y4146" s="125"/>
      <c r="Z4146" s="125"/>
      <c r="AA4146" s="123"/>
      <c r="AB4146" s="123"/>
      <c r="AC4146" s="123"/>
      <c r="AD4146" s="123"/>
      <c r="AE4146" s="123"/>
      <c r="AF4146" s="123"/>
      <c r="AG4146" s="123"/>
      <c r="AH4146" s="123"/>
      <c r="AI4146" s="123"/>
      <c r="AJ4146" s="123"/>
      <c r="AK4146" s="123"/>
      <c r="AL4146" s="123"/>
      <c r="AM4146" s="123"/>
      <c r="AN4146" s="123"/>
      <c r="AO4146" s="123"/>
      <c r="AP4146" s="167"/>
    </row>
    <row r="4147" spans="16:42">
      <c r="P4147" s="123"/>
      <c r="Q4147" s="124"/>
      <c r="R4147" s="123"/>
      <c r="S4147" s="123"/>
      <c r="T4147" s="123"/>
      <c r="U4147" s="123"/>
      <c r="V4147" s="123"/>
      <c r="W4147" s="123"/>
      <c r="X4147" s="123"/>
      <c r="Y4147" s="125"/>
      <c r="Z4147" s="125"/>
      <c r="AA4147" s="123"/>
      <c r="AB4147" s="123"/>
      <c r="AC4147" s="123"/>
      <c r="AD4147" s="123"/>
      <c r="AE4147" s="123"/>
      <c r="AF4147" s="123"/>
      <c r="AG4147" s="123"/>
      <c r="AH4147" s="123"/>
      <c r="AI4147" s="123"/>
      <c r="AJ4147" s="123"/>
      <c r="AK4147" s="123"/>
      <c r="AL4147" s="123"/>
      <c r="AM4147" s="123"/>
      <c r="AN4147" s="123"/>
      <c r="AO4147" s="123"/>
      <c r="AP4147" s="167"/>
    </row>
    <row r="4148" spans="16:42">
      <c r="P4148" s="123"/>
      <c r="Q4148" s="124"/>
      <c r="R4148" s="123"/>
      <c r="S4148" s="123"/>
      <c r="T4148" s="123"/>
      <c r="U4148" s="123"/>
      <c r="V4148" s="123"/>
      <c r="W4148" s="123"/>
      <c r="X4148" s="123"/>
      <c r="Y4148" s="125"/>
      <c r="Z4148" s="125"/>
      <c r="AA4148" s="123"/>
      <c r="AB4148" s="123"/>
      <c r="AC4148" s="123"/>
      <c r="AD4148" s="123"/>
      <c r="AE4148" s="123"/>
      <c r="AF4148" s="123"/>
      <c r="AG4148" s="123"/>
      <c r="AH4148" s="123"/>
      <c r="AI4148" s="123"/>
      <c r="AJ4148" s="123"/>
      <c r="AK4148" s="123"/>
      <c r="AL4148" s="123"/>
      <c r="AM4148" s="123"/>
      <c r="AN4148" s="123"/>
      <c r="AO4148" s="123"/>
      <c r="AP4148" s="167"/>
    </row>
    <row r="4149" spans="16:42">
      <c r="P4149" s="123"/>
      <c r="Q4149" s="124"/>
      <c r="R4149" s="123"/>
      <c r="S4149" s="123"/>
      <c r="T4149" s="123"/>
      <c r="U4149" s="123"/>
      <c r="V4149" s="123"/>
      <c r="W4149" s="123"/>
      <c r="X4149" s="123"/>
      <c r="Y4149" s="125"/>
      <c r="Z4149" s="125"/>
      <c r="AA4149" s="123"/>
      <c r="AB4149" s="123"/>
      <c r="AC4149" s="123"/>
      <c r="AD4149" s="123"/>
      <c r="AE4149" s="123"/>
      <c r="AF4149" s="123"/>
      <c r="AG4149" s="123"/>
      <c r="AH4149" s="123"/>
      <c r="AI4149" s="123"/>
      <c r="AJ4149" s="123"/>
      <c r="AK4149" s="123"/>
      <c r="AL4149" s="123"/>
      <c r="AM4149" s="123"/>
      <c r="AN4149" s="123"/>
      <c r="AO4149" s="123"/>
      <c r="AP4149" s="167"/>
    </row>
    <row r="4150" spans="16:42">
      <c r="P4150" s="123"/>
      <c r="Q4150" s="124"/>
      <c r="R4150" s="123"/>
      <c r="S4150" s="123"/>
      <c r="T4150" s="123"/>
      <c r="U4150" s="123"/>
      <c r="V4150" s="123"/>
      <c r="W4150" s="123"/>
      <c r="X4150" s="123"/>
      <c r="Y4150" s="125"/>
      <c r="Z4150" s="125"/>
      <c r="AA4150" s="123"/>
      <c r="AB4150" s="123"/>
      <c r="AC4150" s="123"/>
      <c r="AD4150" s="123"/>
      <c r="AE4150" s="123"/>
      <c r="AF4150" s="123"/>
      <c r="AG4150" s="123"/>
      <c r="AH4150" s="123"/>
      <c r="AI4150" s="123"/>
      <c r="AJ4150" s="123"/>
      <c r="AK4150" s="123"/>
      <c r="AL4150" s="123"/>
      <c r="AM4150" s="123"/>
      <c r="AN4150" s="123"/>
      <c r="AO4150" s="123"/>
      <c r="AP4150" s="167"/>
    </row>
    <row r="4151" spans="16:42">
      <c r="P4151" s="123"/>
      <c r="Q4151" s="124"/>
      <c r="R4151" s="123"/>
      <c r="S4151" s="123"/>
      <c r="T4151" s="123"/>
      <c r="U4151" s="123"/>
      <c r="V4151" s="123"/>
      <c r="W4151" s="123"/>
      <c r="X4151" s="123"/>
      <c r="Y4151" s="125"/>
      <c r="Z4151" s="125"/>
      <c r="AA4151" s="123"/>
      <c r="AB4151" s="123"/>
      <c r="AC4151" s="123"/>
      <c r="AD4151" s="123"/>
      <c r="AE4151" s="123"/>
      <c r="AF4151" s="123"/>
      <c r="AG4151" s="123"/>
      <c r="AH4151" s="123"/>
      <c r="AI4151" s="123"/>
      <c r="AJ4151" s="123"/>
      <c r="AK4151" s="123"/>
      <c r="AL4151" s="123"/>
      <c r="AM4151" s="123"/>
      <c r="AN4151" s="123"/>
      <c r="AO4151" s="123"/>
      <c r="AP4151" s="167"/>
    </row>
    <row r="4152" spans="16:42">
      <c r="P4152" s="123"/>
      <c r="Q4152" s="124"/>
      <c r="R4152" s="123"/>
      <c r="S4152" s="123"/>
      <c r="T4152" s="123"/>
      <c r="U4152" s="123"/>
      <c r="V4152" s="123"/>
      <c r="W4152" s="123"/>
      <c r="X4152" s="123"/>
      <c r="Y4152" s="125"/>
      <c r="Z4152" s="125"/>
      <c r="AA4152" s="123"/>
      <c r="AB4152" s="123"/>
      <c r="AC4152" s="123"/>
      <c r="AD4152" s="123"/>
      <c r="AE4152" s="123"/>
      <c r="AF4152" s="123"/>
      <c r="AG4152" s="123"/>
      <c r="AH4152" s="123"/>
      <c r="AI4152" s="123"/>
      <c r="AJ4152" s="123"/>
      <c r="AK4152" s="123"/>
      <c r="AL4152" s="123"/>
      <c r="AM4152" s="123"/>
      <c r="AN4152" s="123"/>
      <c r="AO4152" s="123"/>
      <c r="AP4152" s="167"/>
    </row>
    <row r="4153" spans="16:42">
      <c r="P4153" s="123"/>
      <c r="Q4153" s="124"/>
      <c r="R4153" s="123"/>
      <c r="S4153" s="123"/>
      <c r="T4153" s="123"/>
      <c r="U4153" s="123"/>
      <c r="V4153" s="123"/>
      <c r="W4153" s="123"/>
      <c r="X4153" s="123"/>
      <c r="Y4153" s="125"/>
      <c r="Z4153" s="125"/>
      <c r="AA4153" s="123"/>
      <c r="AB4153" s="123"/>
      <c r="AC4153" s="123"/>
      <c r="AD4153" s="123"/>
      <c r="AE4153" s="123"/>
      <c r="AF4153" s="123"/>
      <c r="AG4153" s="123"/>
      <c r="AH4153" s="123"/>
      <c r="AI4153" s="123"/>
      <c r="AJ4153" s="123"/>
      <c r="AK4153" s="123"/>
      <c r="AL4153" s="123"/>
      <c r="AM4153" s="123"/>
      <c r="AN4153" s="123"/>
      <c r="AO4153" s="123"/>
      <c r="AP4153" s="167"/>
    </row>
    <row r="4154" spans="16:42">
      <c r="P4154" s="123"/>
      <c r="Q4154" s="124"/>
      <c r="R4154" s="123"/>
      <c r="S4154" s="123"/>
      <c r="T4154" s="123"/>
      <c r="U4154" s="123"/>
      <c r="V4154" s="123"/>
      <c r="W4154" s="123"/>
      <c r="X4154" s="123"/>
      <c r="Y4154" s="125"/>
      <c r="Z4154" s="125"/>
      <c r="AA4154" s="123"/>
      <c r="AB4154" s="123"/>
      <c r="AC4154" s="123"/>
      <c r="AD4154" s="123"/>
      <c r="AE4154" s="123"/>
      <c r="AF4154" s="123"/>
      <c r="AG4154" s="123"/>
      <c r="AH4154" s="123"/>
      <c r="AI4154" s="123"/>
      <c r="AJ4154" s="123"/>
      <c r="AK4154" s="123"/>
      <c r="AL4154" s="123"/>
      <c r="AM4154" s="123"/>
      <c r="AN4154" s="123"/>
      <c r="AO4154" s="123"/>
      <c r="AP4154" s="167"/>
    </row>
    <row r="4155" spans="16:42">
      <c r="P4155" s="123"/>
      <c r="Q4155" s="124"/>
      <c r="R4155" s="123"/>
      <c r="S4155" s="123"/>
      <c r="T4155" s="123"/>
      <c r="U4155" s="123"/>
      <c r="V4155" s="123"/>
      <c r="W4155" s="123"/>
      <c r="X4155" s="123"/>
      <c r="Y4155" s="125"/>
      <c r="Z4155" s="125"/>
      <c r="AA4155" s="123"/>
      <c r="AB4155" s="123"/>
      <c r="AC4155" s="123"/>
      <c r="AD4155" s="123"/>
      <c r="AE4155" s="123"/>
      <c r="AF4155" s="123"/>
      <c r="AG4155" s="123"/>
      <c r="AH4155" s="123"/>
      <c r="AI4155" s="123"/>
      <c r="AJ4155" s="123"/>
      <c r="AK4155" s="123"/>
      <c r="AL4155" s="123"/>
      <c r="AM4155" s="123"/>
      <c r="AN4155" s="123"/>
      <c r="AO4155" s="123"/>
      <c r="AP4155" s="167"/>
    </row>
    <row r="4156" spans="16:42">
      <c r="P4156" s="123"/>
      <c r="Q4156" s="124"/>
      <c r="R4156" s="123"/>
      <c r="S4156" s="123"/>
      <c r="T4156" s="123"/>
      <c r="U4156" s="123"/>
      <c r="V4156" s="123"/>
      <c r="W4156" s="123"/>
      <c r="X4156" s="123"/>
      <c r="Y4156" s="125"/>
      <c r="Z4156" s="125"/>
      <c r="AA4156" s="123"/>
      <c r="AB4156" s="123"/>
      <c r="AC4156" s="123"/>
      <c r="AD4156" s="123"/>
      <c r="AE4156" s="123"/>
      <c r="AF4156" s="123"/>
      <c r="AG4156" s="123"/>
      <c r="AH4156" s="123"/>
      <c r="AI4156" s="123"/>
      <c r="AJ4156" s="123"/>
      <c r="AK4156" s="123"/>
      <c r="AL4156" s="123"/>
      <c r="AM4156" s="123"/>
      <c r="AN4156" s="123"/>
      <c r="AO4156" s="123"/>
      <c r="AP4156" s="167"/>
    </row>
    <row r="4157" spans="16:42">
      <c r="P4157" s="123"/>
      <c r="Q4157" s="124"/>
      <c r="R4157" s="123"/>
      <c r="S4157" s="123"/>
      <c r="T4157" s="123"/>
      <c r="U4157" s="123"/>
      <c r="V4157" s="123"/>
      <c r="W4157" s="123"/>
      <c r="X4157" s="123"/>
      <c r="Y4157" s="125"/>
      <c r="Z4157" s="125"/>
      <c r="AA4157" s="123"/>
      <c r="AB4157" s="123"/>
      <c r="AC4157" s="123"/>
      <c r="AD4157" s="123"/>
      <c r="AE4157" s="123"/>
      <c r="AF4157" s="123"/>
      <c r="AG4157" s="123"/>
      <c r="AH4157" s="123"/>
      <c r="AI4157" s="123"/>
      <c r="AJ4157" s="123"/>
      <c r="AK4157" s="123"/>
      <c r="AL4157" s="123"/>
      <c r="AM4157" s="123"/>
      <c r="AN4157" s="123"/>
      <c r="AO4157" s="123"/>
      <c r="AP4157" s="167"/>
    </row>
    <row r="4158" spans="16:42">
      <c r="P4158" s="123"/>
      <c r="Q4158" s="124"/>
      <c r="R4158" s="123"/>
      <c r="S4158" s="123"/>
      <c r="T4158" s="123"/>
      <c r="U4158" s="123"/>
      <c r="V4158" s="123"/>
      <c r="W4158" s="123"/>
      <c r="X4158" s="123"/>
      <c r="Y4158" s="125"/>
      <c r="Z4158" s="125"/>
      <c r="AA4158" s="123"/>
      <c r="AB4158" s="123"/>
      <c r="AC4158" s="123"/>
      <c r="AD4158" s="123"/>
      <c r="AE4158" s="123"/>
      <c r="AF4158" s="123"/>
      <c r="AG4158" s="123"/>
      <c r="AH4158" s="123"/>
      <c r="AI4158" s="123"/>
      <c r="AJ4158" s="123"/>
      <c r="AK4158" s="123"/>
      <c r="AL4158" s="123"/>
      <c r="AM4158" s="123"/>
      <c r="AN4158" s="123"/>
      <c r="AO4158" s="123"/>
      <c r="AP4158" s="167"/>
    </row>
    <row r="4159" spans="16:42">
      <c r="P4159" s="123"/>
      <c r="Q4159" s="124"/>
      <c r="R4159" s="123"/>
      <c r="S4159" s="123"/>
      <c r="T4159" s="123"/>
      <c r="U4159" s="123"/>
      <c r="V4159" s="123"/>
      <c r="W4159" s="123"/>
      <c r="X4159" s="123"/>
      <c r="Y4159" s="125"/>
      <c r="Z4159" s="125"/>
      <c r="AA4159" s="123"/>
      <c r="AB4159" s="123"/>
      <c r="AC4159" s="123"/>
      <c r="AD4159" s="123"/>
      <c r="AE4159" s="123"/>
      <c r="AF4159" s="123"/>
      <c r="AG4159" s="123"/>
      <c r="AH4159" s="123"/>
      <c r="AI4159" s="123"/>
      <c r="AJ4159" s="123"/>
      <c r="AK4159" s="123"/>
      <c r="AL4159" s="123"/>
      <c r="AM4159" s="123"/>
      <c r="AN4159" s="123"/>
      <c r="AO4159" s="123"/>
      <c r="AP4159" s="167"/>
    </row>
    <row r="4160" spans="16:42">
      <c r="P4160" s="123"/>
      <c r="Q4160" s="124"/>
      <c r="R4160" s="123"/>
      <c r="S4160" s="123"/>
      <c r="T4160" s="123"/>
      <c r="U4160" s="123"/>
      <c r="V4160" s="123"/>
      <c r="W4160" s="123"/>
      <c r="X4160" s="123"/>
      <c r="Y4160" s="125"/>
      <c r="Z4160" s="125"/>
      <c r="AA4160" s="123"/>
      <c r="AB4160" s="123"/>
      <c r="AC4160" s="123"/>
      <c r="AD4160" s="123"/>
      <c r="AE4160" s="123"/>
      <c r="AF4160" s="123"/>
      <c r="AG4160" s="123"/>
      <c r="AH4160" s="123"/>
      <c r="AI4160" s="123"/>
      <c r="AJ4160" s="123"/>
      <c r="AK4160" s="123"/>
      <c r="AL4160" s="123"/>
      <c r="AM4160" s="123"/>
      <c r="AN4160" s="123"/>
      <c r="AO4160" s="123"/>
      <c r="AP4160" s="167"/>
    </row>
    <row r="4161" spans="16:42">
      <c r="P4161" s="123"/>
      <c r="Q4161" s="124"/>
      <c r="R4161" s="123"/>
      <c r="S4161" s="123"/>
      <c r="T4161" s="123"/>
      <c r="U4161" s="123"/>
      <c r="V4161" s="123"/>
      <c r="W4161" s="123"/>
      <c r="X4161" s="123"/>
      <c r="Y4161" s="125"/>
      <c r="Z4161" s="125"/>
      <c r="AA4161" s="123"/>
      <c r="AB4161" s="123"/>
      <c r="AC4161" s="123"/>
      <c r="AD4161" s="123"/>
      <c r="AE4161" s="123"/>
      <c r="AF4161" s="123"/>
      <c r="AG4161" s="123"/>
      <c r="AH4161" s="123"/>
      <c r="AI4161" s="123"/>
      <c r="AJ4161" s="123"/>
      <c r="AK4161" s="123"/>
      <c r="AL4161" s="123"/>
      <c r="AM4161" s="123"/>
      <c r="AN4161" s="123"/>
      <c r="AO4161" s="123"/>
      <c r="AP4161" s="167"/>
    </row>
    <row r="4162" spans="16:42">
      <c r="P4162" s="123"/>
      <c r="Q4162" s="124"/>
      <c r="R4162" s="123"/>
      <c r="S4162" s="123"/>
      <c r="T4162" s="123"/>
      <c r="U4162" s="123"/>
      <c r="V4162" s="123"/>
      <c r="W4162" s="123"/>
      <c r="X4162" s="123"/>
      <c r="Y4162" s="125"/>
      <c r="Z4162" s="125"/>
      <c r="AA4162" s="123"/>
      <c r="AB4162" s="123"/>
      <c r="AC4162" s="123"/>
      <c r="AD4162" s="123"/>
      <c r="AE4162" s="123"/>
      <c r="AF4162" s="123"/>
      <c r="AG4162" s="123"/>
      <c r="AH4162" s="123"/>
      <c r="AI4162" s="123"/>
      <c r="AJ4162" s="123"/>
      <c r="AK4162" s="123"/>
      <c r="AL4162" s="123"/>
      <c r="AM4162" s="123"/>
      <c r="AN4162" s="123"/>
      <c r="AO4162" s="123"/>
      <c r="AP4162" s="167"/>
    </row>
    <row r="4163" spans="16:42">
      <c r="P4163" s="123"/>
      <c r="Q4163" s="124"/>
      <c r="R4163" s="123"/>
      <c r="S4163" s="123"/>
      <c r="T4163" s="123"/>
      <c r="U4163" s="123"/>
      <c r="V4163" s="123"/>
      <c r="W4163" s="123"/>
      <c r="X4163" s="123"/>
      <c r="Y4163" s="125"/>
      <c r="Z4163" s="125"/>
      <c r="AA4163" s="123"/>
      <c r="AB4163" s="123"/>
      <c r="AC4163" s="123"/>
      <c r="AD4163" s="123"/>
      <c r="AE4163" s="123"/>
      <c r="AF4163" s="123"/>
      <c r="AG4163" s="123"/>
      <c r="AH4163" s="123"/>
      <c r="AI4163" s="123"/>
      <c r="AJ4163" s="123"/>
      <c r="AK4163" s="123"/>
      <c r="AL4163" s="123"/>
      <c r="AM4163" s="123"/>
      <c r="AN4163" s="123"/>
      <c r="AO4163" s="123"/>
      <c r="AP4163" s="167"/>
    </row>
    <row r="4164" spans="16:42">
      <c r="P4164" s="123"/>
      <c r="Q4164" s="124"/>
      <c r="R4164" s="123"/>
      <c r="S4164" s="123"/>
      <c r="T4164" s="123"/>
      <c r="U4164" s="123"/>
      <c r="V4164" s="123"/>
      <c r="W4164" s="123"/>
      <c r="X4164" s="123"/>
      <c r="Y4164" s="125"/>
      <c r="Z4164" s="125"/>
      <c r="AA4164" s="123"/>
      <c r="AB4164" s="123"/>
      <c r="AC4164" s="123"/>
      <c r="AD4164" s="123"/>
      <c r="AE4164" s="123"/>
      <c r="AF4164" s="123"/>
      <c r="AG4164" s="123"/>
      <c r="AH4164" s="123"/>
      <c r="AI4164" s="123"/>
      <c r="AJ4164" s="123"/>
      <c r="AK4164" s="123"/>
      <c r="AL4164" s="123"/>
      <c r="AM4164" s="123"/>
      <c r="AN4164" s="123"/>
      <c r="AO4164" s="123"/>
      <c r="AP4164" s="167"/>
    </row>
    <row r="4165" spans="16:42">
      <c r="P4165" s="123"/>
      <c r="Q4165" s="124"/>
      <c r="R4165" s="123"/>
      <c r="S4165" s="123"/>
      <c r="T4165" s="123"/>
      <c r="U4165" s="123"/>
      <c r="V4165" s="123"/>
      <c r="W4165" s="123"/>
      <c r="X4165" s="123"/>
      <c r="Y4165" s="125"/>
      <c r="Z4165" s="125"/>
      <c r="AA4165" s="123"/>
      <c r="AB4165" s="123"/>
      <c r="AC4165" s="123"/>
      <c r="AD4165" s="123"/>
      <c r="AE4165" s="123"/>
      <c r="AF4165" s="123"/>
      <c r="AG4165" s="123"/>
      <c r="AH4165" s="123"/>
      <c r="AI4165" s="123"/>
      <c r="AJ4165" s="123"/>
      <c r="AK4165" s="123"/>
      <c r="AL4165" s="123"/>
      <c r="AM4165" s="123"/>
      <c r="AN4165" s="123"/>
      <c r="AO4165" s="123"/>
      <c r="AP4165" s="167"/>
    </row>
    <row r="4166" spans="16:42">
      <c r="P4166" s="123"/>
      <c r="Q4166" s="124"/>
      <c r="R4166" s="123"/>
      <c r="S4166" s="123"/>
      <c r="T4166" s="123"/>
      <c r="U4166" s="123"/>
      <c r="V4166" s="123"/>
      <c r="W4166" s="123"/>
      <c r="X4166" s="123"/>
      <c r="Y4166" s="125"/>
      <c r="Z4166" s="125"/>
      <c r="AA4166" s="123"/>
      <c r="AB4166" s="123"/>
      <c r="AC4166" s="123"/>
      <c r="AD4166" s="123"/>
      <c r="AE4166" s="123"/>
      <c r="AF4166" s="123"/>
      <c r="AG4166" s="123"/>
      <c r="AH4166" s="123"/>
      <c r="AI4166" s="123"/>
      <c r="AJ4166" s="123"/>
      <c r="AK4166" s="123"/>
      <c r="AL4166" s="123"/>
      <c r="AM4166" s="123"/>
      <c r="AN4166" s="123"/>
      <c r="AO4166" s="123"/>
      <c r="AP4166" s="167"/>
    </row>
    <row r="4167" spans="16:42">
      <c r="P4167" s="123"/>
      <c r="Q4167" s="124"/>
      <c r="R4167" s="123"/>
      <c r="S4167" s="123"/>
      <c r="T4167" s="123"/>
      <c r="U4167" s="123"/>
      <c r="V4167" s="123"/>
      <c r="W4167" s="123"/>
      <c r="X4167" s="123"/>
      <c r="Y4167" s="125"/>
      <c r="Z4167" s="125"/>
      <c r="AA4167" s="123"/>
      <c r="AB4167" s="123"/>
      <c r="AC4167" s="123"/>
      <c r="AD4167" s="123"/>
      <c r="AE4167" s="123"/>
      <c r="AF4167" s="123"/>
      <c r="AG4167" s="123"/>
      <c r="AH4167" s="123"/>
      <c r="AI4167" s="123"/>
      <c r="AJ4167" s="123"/>
      <c r="AK4167" s="123"/>
      <c r="AL4167" s="123"/>
      <c r="AM4167" s="123"/>
      <c r="AN4167" s="123"/>
      <c r="AO4167" s="123"/>
      <c r="AP4167" s="167"/>
    </row>
    <row r="4168" spans="16:42">
      <c r="P4168" s="123"/>
      <c r="Q4168" s="124"/>
      <c r="R4168" s="123"/>
      <c r="S4168" s="123"/>
      <c r="T4168" s="123"/>
      <c r="U4168" s="123"/>
      <c r="V4168" s="123"/>
      <c r="W4168" s="123"/>
      <c r="X4168" s="123"/>
      <c r="Y4168" s="125"/>
      <c r="Z4168" s="125"/>
      <c r="AA4168" s="123"/>
      <c r="AB4168" s="123"/>
      <c r="AC4168" s="123"/>
      <c r="AD4168" s="123"/>
      <c r="AE4168" s="123"/>
      <c r="AF4168" s="123"/>
      <c r="AG4168" s="123"/>
      <c r="AH4168" s="123"/>
      <c r="AI4168" s="123"/>
      <c r="AJ4168" s="123"/>
      <c r="AK4168" s="123"/>
      <c r="AL4168" s="123"/>
      <c r="AM4168" s="123"/>
      <c r="AN4168" s="123"/>
      <c r="AO4168" s="123"/>
      <c r="AP4168" s="167"/>
    </row>
    <row r="4169" spans="16:42">
      <c r="P4169" s="123"/>
      <c r="Q4169" s="124"/>
      <c r="R4169" s="123"/>
      <c r="S4169" s="123"/>
      <c r="T4169" s="123"/>
      <c r="U4169" s="123"/>
      <c r="V4169" s="123"/>
      <c r="W4169" s="123"/>
      <c r="X4169" s="123"/>
      <c r="Y4169" s="125"/>
      <c r="Z4169" s="125"/>
      <c r="AA4169" s="123"/>
      <c r="AB4169" s="123"/>
      <c r="AC4169" s="123"/>
      <c r="AD4169" s="123"/>
      <c r="AE4169" s="123"/>
      <c r="AF4169" s="123"/>
      <c r="AG4169" s="123"/>
      <c r="AH4169" s="123"/>
      <c r="AI4169" s="123"/>
      <c r="AJ4169" s="123"/>
      <c r="AK4169" s="123"/>
      <c r="AL4169" s="123"/>
      <c r="AM4169" s="123"/>
      <c r="AN4169" s="123"/>
      <c r="AO4169" s="123"/>
      <c r="AP4169" s="167"/>
    </row>
    <row r="4170" spans="16:42">
      <c r="P4170" s="123"/>
      <c r="Q4170" s="124"/>
      <c r="R4170" s="123"/>
      <c r="S4170" s="123"/>
      <c r="T4170" s="123"/>
      <c r="U4170" s="123"/>
      <c r="V4170" s="123"/>
      <c r="W4170" s="123"/>
      <c r="X4170" s="123"/>
      <c r="Y4170" s="125"/>
      <c r="Z4170" s="125"/>
      <c r="AA4170" s="123"/>
      <c r="AB4170" s="123"/>
      <c r="AC4170" s="123"/>
      <c r="AD4170" s="123"/>
      <c r="AE4170" s="123"/>
      <c r="AF4170" s="123"/>
      <c r="AG4170" s="123"/>
      <c r="AH4170" s="123"/>
      <c r="AI4170" s="123"/>
      <c r="AJ4170" s="123"/>
      <c r="AK4170" s="123"/>
      <c r="AL4170" s="123"/>
      <c r="AM4170" s="123"/>
      <c r="AN4170" s="123"/>
      <c r="AO4170" s="123"/>
      <c r="AP4170" s="167"/>
    </row>
    <row r="4171" spans="16:42">
      <c r="P4171" s="123"/>
      <c r="Q4171" s="124"/>
      <c r="R4171" s="123"/>
      <c r="S4171" s="123"/>
      <c r="T4171" s="123"/>
      <c r="U4171" s="123"/>
      <c r="V4171" s="123"/>
      <c r="W4171" s="123"/>
      <c r="X4171" s="123"/>
      <c r="Y4171" s="125"/>
      <c r="Z4171" s="125"/>
      <c r="AA4171" s="123"/>
      <c r="AB4171" s="123"/>
      <c r="AC4171" s="123"/>
      <c r="AD4171" s="123"/>
      <c r="AE4171" s="123"/>
      <c r="AF4171" s="123"/>
      <c r="AG4171" s="123"/>
      <c r="AH4171" s="123"/>
      <c r="AI4171" s="123"/>
      <c r="AJ4171" s="123"/>
      <c r="AK4171" s="123"/>
      <c r="AL4171" s="123"/>
      <c r="AM4171" s="123"/>
      <c r="AN4171" s="123"/>
      <c r="AO4171" s="123"/>
      <c r="AP4171" s="167"/>
    </row>
    <row r="4172" spans="16:42">
      <c r="P4172" s="123"/>
      <c r="Q4172" s="124"/>
      <c r="R4172" s="123"/>
      <c r="S4172" s="123"/>
      <c r="T4172" s="123"/>
      <c r="U4172" s="123"/>
      <c r="V4172" s="123"/>
      <c r="W4172" s="123"/>
      <c r="X4172" s="123"/>
      <c r="Y4172" s="125"/>
      <c r="Z4172" s="125"/>
      <c r="AA4172" s="123"/>
      <c r="AB4172" s="123"/>
      <c r="AC4172" s="123"/>
      <c r="AD4172" s="123"/>
      <c r="AE4172" s="123"/>
      <c r="AF4172" s="123"/>
      <c r="AG4172" s="123"/>
      <c r="AH4172" s="123"/>
      <c r="AI4172" s="123"/>
      <c r="AJ4172" s="123"/>
      <c r="AK4172" s="123"/>
      <c r="AL4172" s="123"/>
      <c r="AM4172" s="123"/>
      <c r="AN4172" s="123"/>
      <c r="AO4172" s="123"/>
      <c r="AP4172" s="167"/>
    </row>
    <row r="4173" spans="16:42">
      <c r="P4173" s="123"/>
      <c r="Q4173" s="124"/>
      <c r="R4173" s="123"/>
      <c r="S4173" s="123"/>
      <c r="T4173" s="123"/>
      <c r="U4173" s="123"/>
      <c r="V4173" s="123"/>
      <c r="W4173" s="123"/>
      <c r="X4173" s="123"/>
      <c r="Y4173" s="125"/>
      <c r="Z4173" s="125"/>
      <c r="AA4173" s="123"/>
      <c r="AB4173" s="123"/>
      <c r="AC4173" s="123"/>
      <c r="AD4173" s="123"/>
      <c r="AE4173" s="123"/>
      <c r="AF4173" s="123"/>
      <c r="AG4173" s="123"/>
      <c r="AH4173" s="123"/>
      <c r="AI4173" s="123"/>
      <c r="AJ4173" s="123"/>
      <c r="AK4173" s="123"/>
      <c r="AL4173" s="123"/>
      <c r="AM4173" s="123"/>
      <c r="AN4173" s="123"/>
      <c r="AO4173" s="123"/>
      <c r="AP4173" s="167"/>
    </row>
    <row r="4174" spans="16:42">
      <c r="P4174" s="123"/>
      <c r="Q4174" s="124"/>
      <c r="R4174" s="123"/>
      <c r="S4174" s="123"/>
      <c r="T4174" s="123"/>
      <c r="U4174" s="123"/>
      <c r="V4174" s="123"/>
      <c r="W4174" s="123"/>
      <c r="X4174" s="123"/>
      <c r="Y4174" s="125"/>
      <c r="Z4174" s="125"/>
      <c r="AA4174" s="123"/>
      <c r="AB4174" s="123"/>
      <c r="AC4174" s="123"/>
      <c r="AD4174" s="123"/>
      <c r="AE4174" s="123"/>
      <c r="AF4174" s="123"/>
      <c r="AG4174" s="123"/>
      <c r="AH4174" s="123"/>
      <c r="AI4174" s="123"/>
      <c r="AJ4174" s="123"/>
      <c r="AK4174" s="123"/>
      <c r="AL4174" s="123"/>
      <c r="AM4174" s="123"/>
      <c r="AN4174" s="123"/>
      <c r="AO4174" s="123"/>
      <c r="AP4174" s="167"/>
    </row>
    <row r="4175" spans="16:42">
      <c r="P4175" s="123"/>
      <c r="Q4175" s="124"/>
      <c r="R4175" s="123"/>
      <c r="S4175" s="123"/>
      <c r="T4175" s="123"/>
      <c r="U4175" s="123"/>
      <c r="V4175" s="123"/>
      <c r="W4175" s="123"/>
      <c r="X4175" s="123"/>
      <c r="Y4175" s="125"/>
      <c r="Z4175" s="125"/>
      <c r="AA4175" s="123"/>
      <c r="AB4175" s="123"/>
      <c r="AC4175" s="123"/>
      <c r="AD4175" s="123"/>
      <c r="AE4175" s="123"/>
      <c r="AF4175" s="123"/>
      <c r="AG4175" s="123"/>
      <c r="AH4175" s="123"/>
      <c r="AI4175" s="123"/>
      <c r="AJ4175" s="123"/>
      <c r="AK4175" s="123"/>
      <c r="AL4175" s="123"/>
      <c r="AM4175" s="123"/>
      <c r="AN4175" s="123"/>
      <c r="AO4175" s="123"/>
      <c r="AP4175" s="167"/>
    </row>
    <row r="4176" spans="16:42">
      <c r="P4176" s="123"/>
      <c r="Q4176" s="124"/>
      <c r="R4176" s="123"/>
      <c r="S4176" s="123"/>
      <c r="T4176" s="123"/>
      <c r="U4176" s="123"/>
      <c r="V4176" s="123"/>
      <c r="W4176" s="123"/>
      <c r="X4176" s="123"/>
      <c r="Y4176" s="125"/>
      <c r="Z4176" s="125"/>
      <c r="AA4176" s="123"/>
      <c r="AB4176" s="123"/>
      <c r="AC4176" s="123"/>
      <c r="AD4176" s="123"/>
      <c r="AE4176" s="123"/>
      <c r="AF4176" s="123"/>
      <c r="AG4176" s="123"/>
      <c r="AH4176" s="123"/>
      <c r="AI4176" s="123"/>
      <c r="AJ4176" s="123"/>
      <c r="AK4176" s="123"/>
      <c r="AL4176" s="123"/>
      <c r="AM4176" s="123"/>
      <c r="AN4176" s="123"/>
      <c r="AO4176" s="123"/>
      <c r="AP4176" s="167"/>
    </row>
    <row r="4177" spans="16:42">
      <c r="P4177" s="123"/>
      <c r="Q4177" s="124"/>
      <c r="R4177" s="123"/>
      <c r="S4177" s="123"/>
      <c r="T4177" s="123"/>
      <c r="U4177" s="123"/>
      <c r="V4177" s="123"/>
      <c r="W4177" s="123"/>
      <c r="X4177" s="123"/>
      <c r="Y4177" s="125"/>
      <c r="Z4177" s="125"/>
      <c r="AA4177" s="123"/>
      <c r="AB4177" s="123"/>
      <c r="AC4177" s="123"/>
      <c r="AD4177" s="123"/>
      <c r="AE4177" s="123"/>
      <c r="AF4177" s="123"/>
      <c r="AG4177" s="123"/>
      <c r="AH4177" s="123"/>
      <c r="AI4177" s="123"/>
      <c r="AJ4177" s="123"/>
      <c r="AK4177" s="123"/>
      <c r="AL4177" s="123"/>
      <c r="AM4177" s="123"/>
      <c r="AN4177" s="123"/>
      <c r="AO4177" s="123"/>
      <c r="AP4177" s="167"/>
    </row>
    <row r="4178" spans="16:42">
      <c r="P4178" s="123"/>
      <c r="Q4178" s="124"/>
      <c r="R4178" s="123"/>
      <c r="S4178" s="123"/>
      <c r="T4178" s="123"/>
      <c r="U4178" s="123"/>
      <c r="V4178" s="123"/>
      <c r="W4178" s="123"/>
      <c r="X4178" s="123"/>
      <c r="Y4178" s="125"/>
      <c r="Z4178" s="125"/>
      <c r="AA4178" s="123"/>
      <c r="AB4178" s="123"/>
      <c r="AC4178" s="123"/>
      <c r="AD4178" s="123"/>
      <c r="AE4178" s="123"/>
      <c r="AF4178" s="123"/>
      <c r="AG4178" s="123"/>
      <c r="AH4178" s="123"/>
      <c r="AI4178" s="123"/>
      <c r="AJ4178" s="123"/>
      <c r="AK4178" s="123"/>
      <c r="AL4178" s="123"/>
      <c r="AM4178" s="123"/>
      <c r="AN4178" s="123"/>
      <c r="AO4178" s="123"/>
      <c r="AP4178" s="167"/>
    </row>
    <row r="4179" spans="16:42">
      <c r="P4179" s="123"/>
      <c r="Q4179" s="124"/>
      <c r="R4179" s="123"/>
      <c r="S4179" s="123"/>
      <c r="T4179" s="123"/>
      <c r="U4179" s="123"/>
      <c r="V4179" s="123"/>
      <c r="W4179" s="123"/>
      <c r="X4179" s="123"/>
      <c r="Y4179" s="125"/>
      <c r="Z4179" s="125"/>
      <c r="AA4179" s="123"/>
      <c r="AB4179" s="123"/>
      <c r="AC4179" s="123"/>
      <c r="AD4179" s="123"/>
      <c r="AE4179" s="123"/>
      <c r="AF4179" s="123"/>
      <c r="AG4179" s="123"/>
      <c r="AH4179" s="123"/>
      <c r="AI4179" s="123"/>
      <c r="AJ4179" s="123"/>
      <c r="AK4179" s="123"/>
      <c r="AL4179" s="123"/>
      <c r="AM4179" s="123"/>
      <c r="AN4179" s="123"/>
      <c r="AO4179" s="123"/>
      <c r="AP4179" s="167"/>
    </row>
    <row r="4180" spans="16:42">
      <c r="P4180" s="123"/>
      <c r="Q4180" s="124"/>
      <c r="R4180" s="123"/>
      <c r="S4180" s="123"/>
      <c r="T4180" s="123"/>
      <c r="U4180" s="123"/>
      <c r="V4180" s="123"/>
      <c r="W4180" s="123"/>
      <c r="X4180" s="123"/>
      <c r="Y4180" s="125"/>
      <c r="Z4180" s="125"/>
      <c r="AA4180" s="123"/>
      <c r="AB4180" s="123"/>
      <c r="AC4180" s="123"/>
      <c r="AD4180" s="123"/>
      <c r="AE4180" s="123"/>
      <c r="AF4180" s="123"/>
      <c r="AG4180" s="123"/>
      <c r="AH4180" s="123"/>
      <c r="AI4180" s="123"/>
      <c r="AJ4180" s="123"/>
      <c r="AK4180" s="123"/>
      <c r="AL4180" s="123"/>
      <c r="AM4180" s="123"/>
      <c r="AN4180" s="123"/>
      <c r="AO4180" s="123"/>
      <c r="AP4180" s="167"/>
    </row>
    <row r="4181" spans="16:42">
      <c r="P4181" s="123"/>
      <c r="Q4181" s="124"/>
      <c r="R4181" s="123"/>
      <c r="S4181" s="123"/>
      <c r="T4181" s="123"/>
      <c r="U4181" s="123"/>
      <c r="V4181" s="123"/>
      <c r="W4181" s="123"/>
      <c r="X4181" s="123"/>
      <c r="Y4181" s="125"/>
      <c r="Z4181" s="125"/>
      <c r="AA4181" s="123"/>
      <c r="AB4181" s="123"/>
      <c r="AC4181" s="123"/>
      <c r="AD4181" s="123"/>
      <c r="AE4181" s="123"/>
      <c r="AF4181" s="123"/>
      <c r="AG4181" s="123"/>
      <c r="AH4181" s="123"/>
      <c r="AI4181" s="123"/>
      <c r="AJ4181" s="123"/>
      <c r="AK4181" s="123"/>
      <c r="AL4181" s="123"/>
      <c r="AM4181" s="123"/>
      <c r="AN4181" s="123"/>
      <c r="AO4181" s="123"/>
      <c r="AP4181" s="167"/>
    </row>
    <row r="4182" spans="16:42">
      <c r="P4182" s="123"/>
      <c r="Q4182" s="124"/>
      <c r="R4182" s="123"/>
      <c r="S4182" s="123"/>
      <c r="T4182" s="123"/>
      <c r="U4182" s="123"/>
      <c r="V4182" s="123"/>
      <c r="W4182" s="123"/>
      <c r="X4182" s="123"/>
      <c r="Y4182" s="125"/>
      <c r="Z4182" s="125"/>
      <c r="AA4182" s="123"/>
      <c r="AB4182" s="123"/>
      <c r="AC4182" s="123"/>
      <c r="AD4182" s="123"/>
      <c r="AE4182" s="123"/>
      <c r="AF4182" s="123"/>
      <c r="AG4182" s="123"/>
      <c r="AH4182" s="123"/>
      <c r="AI4182" s="123"/>
      <c r="AJ4182" s="123"/>
      <c r="AK4182" s="123"/>
      <c r="AL4182" s="123"/>
      <c r="AM4182" s="123"/>
      <c r="AN4182" s="123"/>
      <c r="AO4182" s="123"/>
      <c r="AP4182" s="167"/>
    </row>
    <row r="4183" spans="16:42">
      <c r="P4183" s="123"/>
      <c r="Q4183" s="124"/>
      <c r="R4183" s="123"/>
      <c r="S4183" s="123"/>
      <c r="T4183" s="123"/>
      <c r="U4183" s="123"/>
      <c r="V4183" s="123"/>
      <c r="W4183" s="123"/>
      <c r="X4183" s="123"/>
      <c r="Y4183" s="125"/>
      <c r="Z4183" s="125"/>
      <c r="AA4183" s="123"/>
      <c r="AB4183" s="123"/>
      <c r="AC4183" s="123"/>
      <c r="AD4183" s="123"/>
      <c r="AE4183" s="123"/>
      <c r="AF4183" s="123"/>
      <c r="AG4183" s="123"/>
      <c r="AH4183" s="123"/>
      <c r="AI4183" s="123"/>
      <c r="AJ4183" s="123"/>
      <c r="AK4183" s="123"/>
      <c r="AL4183" s="123"/>
      <c r="AM4183" s="123"/>
      <c r="AN4183" s="123"/>
      <c r="AO4183" s="123"/>
      <c r="AP4183" s="167"/>
    </row>
    <row r="4184" spans="16:42">
      <c r="P4184" s="123"/>
      <c r="Q4184" s="124"/>
      <c r="R4184" s="123"/>
      <c r="S4184" s="123"/>
      <c r="T4184" s="123"/>
      <c r="U4184" s="123"/>
      <c r="V4184" s="123"/>
      <c r="W4184" s="123"/>
      <c r="X4184" s="123"/>
      <c r="Y4184" s="125"/>
      <c r="Z4184" s="125"/>
      <c r="AA4184" s="123"/>
      <c r="AB4184" s="123"/>
      <c r="AC4184" s="123"/>
      <c r="AD4184" s="123"/>
      <c r="AE4184" s="123"/>
      <c r="AF4184" s="123"/>
      <c r="AG4184" s="123"/>
      <c r="AH4184" s="123"/>
      <c r="AI4184" s="123"/>
      <c r="AJ4184" s="123"/>
      <c r="AK4184" s="123"/>
      <c r="AL4184" s="123"/>
      <c r="AM4184" s="123"/>
      <c r="AN4184" s="123"/>
      <c r="AO4184" s="123"/>
      <c r="AP4184" s="167"/>
    </row>
    <row r="4185" spans="16:42">
      <c r="P4185" s="123"/>
      <c r="Q4185" s="124"/>
      <c r="R4185" s="123"/>
      <c r="S4185" s="123"/>
      <c r="T4185" s="123"/>
      <c r="U4185" s="123"/>
      <c r="V4185" s="123"/>
      <c r="W4185" s="123"/>
      <c r="X4185" s="123"/>
      <c r="Y4185" s="125"/>
      <c r="Z4185" s="125"/>
      <c r="AA4185" s="123"/>
      <c r="AB4185" s="123"/>
      <c r="AC4185" s="123"/>
      <c r="AD4185" s="123"/>
      <c r="AE4185" s="123"/>
      <c r="AF4185" s="123"/>
      <c r="AG4185" s="123"/>
      <c r="AH4185" s="123"/>
      <c r="AI4185" s="123"/>
      <c r="AJ4185" s="123"/>
      <c r="AK4185" s="123"/>
      <c r="AL4185" s="123"/>
      <c r="AM4185" s="123"/>
      <c r="AN4185" s="123"/>
      <c r="AO4185" s="123"/>
      <c r="AP4185" s="167"/>
    </row>
    <row r="4186" spans="16:42">
      <c r="P4186" s="123"/>
      <c r="Q4186" s="124"/>
      <c r="R4186" s="123"/>
      <c r="S4186" s="123"/>
      <c r="T4186" s="123"/>
      <c r="U4186" s="123"/>
      <c r="V4186" s="123"/>
      <c r="W4186" s="123"/>
      <c r="X4186" s="123"/>
      <c r="Y4186" s="125"/>
      <c r="Z4186" s="125"/>
      <c r="AA4186" s="123"/>
      <c r="AB4186" s="123"/>
      <c r="AC4186" s="123"/>
      <c r="AD4186" s="123"/>
      <c r="AE4186" s="123"/>
      <c r="AF4186" s="123"/>
      <c r="AG4186" s="123"/>
      <c r="AH4186" s="123"/>
      <c r="AI4186" s="123"/>
      <c r="AJ4186" s="123"/>
      <c r="AK4186" s="123"/>
      <c r="AL4186" s="123"/>
      <c r="AM4186" s="123"/>
      <c r="AN4186" s="123"/>
      <c r="AO4186" s="123"/>
      <c r="AP4186" s="167"/>
    </row>
    <row r="4187" spans="16:42">
      <c r="P4187" s="123"/>
      <c r="Q4187" s="124"/>
      <c r="R4187" s="123"/>
      <c r="S4187" s="123"/>
      <c r="T4187" s="123"/>
      <c r="U4187" s="123"/>
      <c r="V4187" s="123"/>
      <c r="W4187" s="123"/>
      <c r="X4187" s="123"/>
      <c r="Y4187" s="125"/>
      <c r="Z4187" s="125"/>
      <c r="AA4187" s="123"/>
      <c r="AB4187" s="123"/>
      <c r="AC4187" s="123"/>
      <c r="AD4187" s="123"/>
      <c r="AE4187" s="123"/>
      <c r="AF4187" s="123"/>
      <c r="AG4187" s="123"/>
      <c r="AH4187" s="123"/>
      <c r="AI4187" s="123"/>
      <c r="AJ4187" s="123"/>
      <c r="AK4187" s="123"/>
      <c r="AL4187" s="123"/>
      <c r="AM4187" s="123"/>
      <c r="AN4187" s="123"/>
      <c r="AO4187" s="123"/>
      <c r="AP4187" s="167"/>
    </row>
    <row r="4188" spans="16:42">
      <c r="P4188" s="123"/>
      <c r="Q4188" s="124"/>
      <c r="R4188" s="123"/>
      <c r="S4188" s="123"/>
      <c r="T4188" s="123"/>
      <c r="U4188" s="123"/>
      <c r="V4188" s="123"/>
      <c r="W4188" s="123"/>
      <c r="X4188" s="123"/>
      <c r="Y4188" s="125"/>
      <c r="Z4188" s="125"/>
      <c r="AA4188" s="123"/>
      <c r="AB4188" s="123"/>
      <c r="AC4188" s="123"/>
      <c r="AD4188" s="123"/>
      <c r="AE4188" s="123"/>
      <c r="AF4188" s="123"/>
      <c r="AG4188" s="123"/>
      <c r="AH4188" s="123"/>
      <c r="AI4188" s="123"/>
      <c r="AJ4188" s="123"/>
      <c r="AK4188" s="123"/>
      <c r="AL4188" s="123"/>
      <c r="AM4188" s="123"/>
      <c r="AN4188" s="123"/>
      <c r="AO4188" s="123"/>
      <c r="AP4188" s="167"/>
    </row>
    <row r="4189" spans="16:42">
      <c r="P4189" s="123"/>
      <c r="Q4189" s="124"/>
      <c r="R4189" s="123"/>
      <c r="S4189" s="123"/>
      <c r="T4189" s="123"/>
      <c r="U4189" s="123"/>
      <c r="V4189" s="123"/>
      <c r="W4189" s="123"/>
      <c r="X4189" s="123"/>
      <c r="Y4189" s="125"/>
      <c r="Z4189" s="125"/>
      <c r="AA4189" s="123"/>
      <c r="AB4189" s="123"/>
      <c r="AC4189" s="123"/>
      <c r="AD4189" s="123"/>
      <c r="AE4189" s="123"/>
      <c r="AF4189" s="123"/>
      <c r="AG4189" s="123"/>
      <c r="AH4189" s="123"/>
      <c r="AI4189" s="123"/>
      <c r="AJ4189" s="123"/>
      <c r="AK4189" s="123"/>
      <c r="AL4189" s="123"/>
      <c r="AM4189" s="123"/>
      <c r="AN4189" s="123"/>
      <c r="AO4189" s="123"/>
      <c r="AP4189" s="167"/>
    </row>
    <row r="4190" spans="16:42">
      <c r="P4190" s="123"/>
      <c r="Q4190" s="124"/>
      <c r="R4190" s="123"/>
      <c r="S4190" s="123"/>
      <c r="T4190" s="123"/>
      <c r="U4190" s="123"/>
      <c r="V4190" s="123"/>
      <c r="W4190" s="123"/>
      <c r="X4190" s="123"/>
      <c r="Y4190" s="125"/>
      <c r="Z4190" s="125"/>
      <c r="AA4190" s="123"/>
      <c r="AB4190" s="123"/>
      <c r="AC4190" s="123"/>
      <c r="AD4190" s="123"/>
      <c r="AE4190" s="123"/>
      <c r="AF4190" s="123"/>
      <c r="AG4190" s="123"/>
      <c r="AH4190" s="123"/>
      <c r="AI4190" s="123"/>
      <c r="AJ4190" s="123"/>
      <c r="AK4190" s="123"/>
      <c r="AL4190" s="123"/>
      <c r="AM4190" s="123"/>
      <c r="AN4190" s="123"/>
      <c r="AO4190" s="123"/>
      <c r="AP4190" s="167"/>
    </row>
    <row r="4191" spans="16:42">
      <c r="P4191" s="123"/>
      <c r="Q4191" s="124"/>
      <c r="R4191" s="123"/>
      <c r="S4191" s="123"/>
      <c r="T4191" s="123"/>
      <c r="U4191" s="123"/>
      <c r="V4191" s="123"/>
      <c r="W4191" s="123"/>
      <c r="X4191" s="123"/>
      <c r="Y4191" s="125"/>
      <c r="Z4191" s="125"/>
      <c r="AA4191" s="123"/>
      <c r="AB4191" s="123"/>
      <c r="AC4191" s="123"/>
      <c r="AD4191" s="123"/>
      <c r="AE4191" s="123"/>
      <c r="AF4191" s="123"/>
      <c r="AG4191" s="123"/>
      <c r="AH4191" s="123"/>
      <c r="AI4191" s="123"/>
      <c r="AJ4191" s="123"/>
      <c r="AK4191" s="123"/>
      <c r="AL4191" s="123"/>
      <c r="AM4191" s="123"/>
      <c r="AN4191" s="123"/>
      <c r="AO4191" s="123"/>
      <c r="AP4191" s="167"/>
    </row>
    <row r="4192" spans="16:42">
      <c r="P4192" s="123"/>
      <c r="Q4192" s="124"/>
      <c r="R4192" s="123"/>
      <c r="S4192" s="123"/>
      <c r="T4192" s="123"/>
      <c r="U4192" s="123"/>
      <c r="V4192" s="123"/>
      <c r="W4192" s="123"/>
      <c r="X4192" s="123"/>
      <c r="Y4192" s="125"/>
      <c r="Z4192" s="125"/>
      <c r="AA4192" s="123"/>
      <c r="AB4192" s="123"/>
      <c r="AC4192" s="123"/>
      <c r="AD4192" s="123"/>
      <c r="AE4192" s="123"/>
      <c r="AF4192" s="123"/>
      <c r="AG4192" s="123"/>
      <c r="AH4192" s="123"/>
      <c r="AI4192" s="123"/>
      <c r="AJ4192" s="123"/>
      <c r="AK4192" s="123"/>
      <c r="AL4192" s="123"/>
      <c r="AM4192" s="123"/>
      <c r="AN4192" s="123"/>
      <c r="AO4192" s="123"/>
      <c r="AP4192" s="167"/>
    </row>
    <row r="4193" spans="16:42">
      <c r="P4193" s="123"/>
      <c r="Q4193" s="124"/>
      <c r="R4193" s="123"/>
      <c r="S4193" s="123"/>
      <c r="T4193" s="123"/>
      <c r="U4193" s="123"/>
      <c r="V4193" s="123"/>
      <c r="W4193" s="123"/>
      <c r="X4193" s="123"/>
      <c r="Y4193" s="125"/>
      <c r="Z4193" s="125"/>
      <c r="AA4193" s="123"/>
      <c r="AB4193" s="123"/>
      <c r="AC4193" s="123"/>
      <c r="AD4193" s="123"/>
      <c r="AE4193" s="123"/>
      <c r="AF4193" s="123"/>
      <c r="AG4193" s="123"/>
      <c r="AH4193" s="123"/>
      <c r="AI4193" s="123"/>
      <c r="AJ4193" s="123"/>
      <c r="AK4193" s="123"/>
      <c r="AL4193" s="123"/>
      <c r="AM4193" s="123"/>
      <c r="AN4193" s="123"/>
      <c r="AO4193" s="123"/>
      <c r="AP4193" s="167"/>
    </row>
    <row r="4194" spans="16:42">
      <c r="P4194" s="123"/>
      <c r="Q4194" s="124"/>
      <c r="R4194" s="123"/>
      <c r="S4194" s="123"/>
      <c r="T4194" s="123"/>
      <c r="U4194" s="123"/>
      <c r="V4194" s="123"/>
      <c r="W4194" s="123"/>
      <c r="X4194" s="123"/>
      <c r="Y4194" s="125"/>
      <c r="Z4194" s="125"/>
      <c r="AA4194" s="123"/>
      <c r="AB4194" s="123"/>
      <c r="AC4194" s="123"/>
      <c r="AD4194" s="123"/>
      <c r="AE4194" s="123"/>
      <c r="AF4194" s="123"/>
      <c r="AG4194" s="123"/>
      <c r="AH4194" s="123"/>
      <c r="AI4194" s="123"/>
      <c r="AJ4194" s="123"/>
      <c r="AK4194" s="123"/>
      <c r="AL4194" s="123"/>
      <c r="AM4194" s="123"/>
      <c r="AN4194" s="123"/>
      <c r="AO4194" s="123"/>
      <c r="AP4194" s="167"/>
    </row>
    <row r="4195" spans="16:42">
      <c r="P4195" s="123"/>
      <c r="Q4195" s="124"/>
      <c r="R4195" s="123"/>
      <c r="S4195" s="123"/>
      <c r="T4195" s="123"/>
      <c r="U4195" s="123"/>
      <c r="V4195" s="123"/>
      <c r="W4195" s="123"/>
      <c r="X4195" s="123"/>
      <c r="Y4195" s="125"/>
      <c r="Z4195" s="125"/>
      <c r="AA4195" s="123"/>
      <c r="AB4195" s="123"/>
      <c r="AC4195" s="123"/>
      <c r="AD4195" s="123"/>
      <c r="AE4195" s="123"/>
      <c r="AF4195" s="123"/>
      <c r="AG4195" s="123"/>
      <c r="AH4195" s="123"/>
      <c r="AI4195" s="123"/>
      <c r="AJ4195" s="123"/>
      <c r="AK4195" s="123"/>
      <c r="AL4195" s="123"/>
      <c r="AM4195" s="123"/>
      <c r="AN4195" s="123"/>
      <c r="AO4195" s="123"/>
      <c r="AP4195" s="167"/>
    </row>
    <row r="4196" spans="16:42">
      <c r="P4196" s="123"/>
      <c r="Q4196" s="124"/>
      <c r="R4196" s="123"/>
      <c r="S4196" s="123"/>
      <c r="T4196" s="123"/>
      <c r="U4196" s="123"/>
      <c r="V4196" s="123"/>
      <c r="W4196" s="123"/>
      <c r="X4196" s="123"/>
      <c r="Y4196" s="125"/>
      <c r="Z4196" s="125"/>
      <c r="AA4196" s="123"/>
      <c r="AB4196" s="123"/>
      <c r="AC4196" s="123"/>
      <c r="AD4196" s="123"/>
      <c r="AE4196" s="123"/>
      <c r="AF4196" s="123"/>
      <c r="AG4196" s="123"/>
      <c r="AH4196" s="123"/>
      <c r="AI4196" s="123"/>
      <c r="AJ4196" s="123"/>
      <c r="AK4196" s="123"/>
      <c r="AL4196" s="123"/>
      <c r="AM4196" s="123"/>
      <c r="AN4196" s="123"/>
      <c r="AO4196" s="123"/>
      <c r="AP4196" s="167"/>
    </row>
    <row r="4197" spans="16:42">
      <c r="P4197" s="123"/>
      <c r="Q4197" s="124"/>
      <c r="R4197" s="123"/>
      <c r="S4197" s="123"/>
      <c r="T4197" s="123"/>
      <c r="U4197" s="123"/>
      <c r="V4197" s="123"/>
      <c r="W4197" s="123"/>
      <c r="X4197" s="123"/>
      <c r="Y4197" s="125"/>
      <c r="Z4197" s="125"/>
      <c r="AA4197" s="123"/>
      <c r="AB4197" s="123"/>
      <c r="AC4197" s="123"/>
      <c r="AD4197" s="123"/>
      <c r="AE4197" s="123"/>
      <c r="AF4197" s="123"/>
      <c r="AG4197" s="123"/>
      <c r="AH4197" s="123"/>
      <c r="AI4197" s="123"/>
      <c r="AJ4197" s="123"/>
      <c r="AK4197" s="123"/>
      <c r="AL4197" s="123"/>
      <c r="AM4197" s="123"/>
      <c r="AN4197" s="123"/>
      <c r="AO4197" s="123"/>
      <c r="AP4197" s="167"/>
    </row>
    <row r="4198" spans="16:42">
      <c r="P4198" s="123"/>
      <c r="Q4198" s="124"/>
      <c r="R4198" s="123"/>
      <c r="S4198" s="123"/>
      <c r="T4198" s="123"/>
      <c r="U4198" s="123"/>
      <c r="V4198" s="123"/>
      <c r="W4198" s="123"/>
      <c r="X4198" s="123"/>
      <c r="Y4198" s="125"/>
      <c r="Z4198" s="125"/>
      <c r="AA4198" s="123"/>
      <c r="AB4198" s="123"/>
      <c r="AC4198" s="123"/>
      <c r="AD4198" s="123"/>
      <c r="AE4198" s="123"/>
      <c r="AF4198" s="123"/>
      <c r="AG4198" s="123"/>
      <c r="AH4198" s="123"/>
      <c r="AI4198" s="123"/>
      <c r="AJ4198" s="123"/>
      <c r="AK4198" s="123"/>
      <c r="AL4198" s="123"/>
      <c r="AM4198" s="123"/>
      <c r="AN4198" s="123"/>
      <c r="AO4198" s="123"/>
      <c r="AP4198" s="167"/>
    </row>
    <row r="4199" spans="16:42">
      <c r="P4199" s="123"/>
      <c r="Q4199" s="124"/>
      <c r="R4199" s="123"/>
      <c r="S4199" s="123"/>
      <c r="T4199" s="123"/>
      <c r="U4199" s="123"/>
      <c r="V4199" s="123"/>
      <c r="W4199" s="123"/>
      <c r="X4199" s="123"/>
      <c r="Y4199" s="125"/>
      <c r="Z4199" s="125"/>
      <c r="AA4199" s="123"/>
      <c r="AB4199" s="123"/>
      <c r="AC4199" s="123"/>
      <c r="AD4199" s="123"/>
      <c r="AE4199" s="123"/>
      <c r="AF4199" s="123"/>
      <c r="AG4199" s="123"/>
      <c r="AH4199" s="123"/>
      <c r="AI4199" s="123"/>
      <c r="AJ4199" s="123"/>
      <c r="AK4199" s="123"/>
      <c r="AL4199" s="123"/>
      <c r="AM4199" s="123"/>
      <c r="AN4199" s="123"/>
      <c r="AO4199" s="123"/>
      <c r="AP4199" s="167"/>
    </row>
    <row r="4200" spans="16:42">
      <c r="P4200" s="123"/>
      <c r="Q4200" s="124"/>
      <c r="R4200" s="123"/>
      <c r="S4200" s="123"/>
      <c r="T4200" s="123"/>
      <c r="U4200" s="123"/>
      <c r="V4200" s="123"/>
      <c r="W4200" s="123"/>
      <c r="X4200" s="123"/>
      <c r="Y4200" s="125"/>
      <c r="Z4200" s="125"/>
      <c r="AA4200" s="123"/>
      <c r="AB4200" s="123"/>
      <c r="AC4200" s="123"/>
      <c r="AD4200" s="123"/>
      <c r="AE4200" s="123"/>
      <c r="AF4200" s="123"/>
      <c r="AG4200" s="123"/>
      <c r="AH4200" s="123"/>
      <c r="AI4200" s="123"/>
      <c r="AJ4200" s="123"/>
      <c r="AK4200" s="123"/>
      <c r="AL4200" s="123"/>
      <c r="AM4200" s="123"/>
      <c r="AN4200" s="123"/>
      <c r="AO4200" s="123"/>
      <c r="AP4200" s="167"/>
    </row>
    <row r="4201" spans="16:42">
      <c r="P4201" s="123"/>
      <c r="Q4201" s="124"/>
      <c r="R4201" s="123"/>
      <c r="S4201" s="123"/>
      <c r="T4201" s="123"/>
      <c r="U4201" s="123"/>
      <c r="V4201" s="123"/>
      <c r="W4201" s="123"/>
      <c r="X4201" s="123"/>
      <c r="Y4201" s="125"/>
      <c r="Z4201" s="125"/>
      <c r="AA4201" s="123"/>
      <c r="AB4201" s="123"/>
      <c r="AC4201" s="123"/>
      <c r="AD4201" s="123"/>
      <c r="AE4201" s="123"/>
      <c r="AF4201" s="123"/>
      <c r="AG4201" s="123"/>
      <c r="AH4201" s="123"/>
      <c r="AI4201" s="123"/>
      <c r="AJ4201" s="123"/>
      <c r="AK4201" s="123"/>
      <c r="AL4201" s="123"/>
      <c r="AM4201" s="123"/>
      <c r="AN4201" s="123"/>
      <c r="AO4201" s="123"/>
      <c r="AP4201" s="167"/>
    </row>
    <row r="4202" spans="16:42">
      <c r="P4202" s="123"/>
      <c r="Q4202" s="124"/>
      <c r="R4202" s="123"/>
      <c r="S4202" s="123"/>
      <c r="T4202" s="123"/>
      <c r="U4202" s="123"/>
      <c r="V4202" s="123"/>
      <c r="W4202" s="123"/>
      <c r="X4202" s="123"/>
      <c r="Y4202" s="125"/>
      <c r="Z4202" s="125"/>
      <c r="AA4202" s="123"/>
      <c r="AB4202" s="123"/>
      <c r="AC4202" s="123"/>
      <c r="AD4202" s="123"/>
      <c r="AE4202" s="123"/>
      <c r="AF4202" s="123"/>
      <c r="AG4202" s="123"/>
      <c r="AH4202" s="123"/>
      <c r="AI4202" s="123"/>
      <c r="AJ4202" s="123"/>
      <c r="AK4202" s="123"/>
      <c r="AL4202" s="123"/>
      <c r="AM4202" s="123"/>
      <c r="AN4202" s="123"/>
      <c r="AO4202" s="123"/>
      <c r="AP4202" s="167"/>
    </row>
    <row r="4203" spans="16:42">
      <c r="P4203" s="123"/>
      <c r="Q4203" s="124"/>
      <c r="R4203" s="123"/>
      <c r="S4203" s="123"/>
      <c r="T4203" s="123"/>
      <c r="U4203" s="123"/>
      <c r="V4203" s="123"/>
      <c r="W4203" s="123"/>
      <c r="X4203" s="123"/>
      <c r="Y4203" s="125"/>
      <c r="Z4203" s="125"/>
      <c r="AA4203" s="123"/>
      <c r="AB4203" s="123"/>
      <c r="AC4203" s="123"/>
      <c r="AD4203" s="123"/>
      <c r="AE4203" s="123"/>
      <c r="AF4203" s="123"/>
      <c r="AG4203" s="123"/>
      <c r="AH4203" s="123"/>
      <c r="AI4203" s="123"/>
      <c r="AJ4203" s="123"/>
      <c r="AK4203" s="123"/>
      <c r="AL4203" s="123"/>
      <c r="AM4203" s="123"/>
      <c r="AN4203" s="123"/>
      <c r="AO4203" s="123"/>
      <c r="AP4203" s="167"/>
    </row>
    <row r="4204" spans="16:42">
      <c r="P4204" s="123"/>
      <c r="Q4204" s="124"/>
      <c r="R4204" s="123"/>
      <c r="S4204" s="123"/>
      <c r="T4204" s="123"/>
      <c r="U4204" s="123"/>
      <c r="V4204" s="123"/>
      <c r="W4204" s="123"/>
      <c r="X4204" s="123"/>
      <c r="Y4204" s="125"/>
      <c r="Z4204" s="125"/>
      <c r="AA4204" s="123"/>
      <c r="AB4204" s="123"/>
      <c r="AC4204" s="123"/>
      <c r="AD4204" s="123"/>
      <c r="AE4204" s="123"/>
      <c r="AF4204" s="123"/>
      <c r="AG4204" s="123"/>
      <c r="AH4204" s="123"/>
      <c r="AI4204" s="123"/>
      <c r="AJ4204" s="123"/>
      <c r="AK4204" s="123"/>
      <c r="AL4204" s="123"/>
      <c r="AM4204" s="123"/>
      <c r="AN4204" s="123"/>
      <c r="AO4204" s="123"/>
      <c r="AP4204" s="167"/>
    </row>
    <row r="4205" spans="16:42">
      <c r="P4205" s="123"/>
      <c r="Q4205" s="124"/>
      <c r="R4205" s="123"/>
      <c r="S4205" s="123"/>
      <c r="T4205" s="123"/>
      <c r="U4205" s="123"/>
      <c r="V4205" s="123"/>
      <c r="W4205" s="123"/>
      <c r="X4205" s="123"/>
      <c r="Y4205" s="125"/>
      <c r="Z4205" s="125"/>
      <c r="AA4205" s="123"/>
      <c r="AB4205" s="123"/>
      <c r="AC4205" s="123"/>
      <c r="AD4205" s="123"/>
      <c r="AE4205" s="123"/>
      <c r="AF4205" s="123"/>
      <c r="AG4205" s="123"/>
      <c r="AH4205" s="123"/>
      <c r="AI4205" s="123"/>
      <c r="AJ4205" s="123"/>
      <c r="AK4205" s="123"/>
      <c r="AL4205" s="123"/>
      <c r="AM4205" s="123"/>
      <c r="AN4205" s="123"/>
      <c r="AO4205" s="123"/>
      <c r="AP4205" s="167"/>
    </row>
    <row r="4206" spans="16:42">
      <c r="P4206" s="123"/>
      <c r="Q4206" s="124"/>
      <c r="R4206" s="123"/>
      <c r="S4206" s="123"/>
      <c r="T4206" s="123"/>
      <c r="U4206" s="123"/>
      <c r="V4206" s="123"/>
      <c r="W4206" s="123"/>
      <c r="X4206" s="123"/>
      <c r="Y4206" s="125"/>
      <c r="Z4206" s="125"/>
      <c r="AA4206" s="123"/>
      <c r="AB4206" s="123"/>
      <c r="AC4206" s="123"/>
      <c r="AD4206" s="123"/>
      <c r="AE4206" s="123"/>
      <c r="AF4206" s="123"/>
      <c r="AG4206" s="123"/>
      <c r="AH4206" s="123"/>
      <c r="AI4206" s="123"/>
      <c r="AJ4206" s="123"/>
      <c r="AK4206" s="123"/>
      <c r="AL4206" s="123"/>
      <c r="AM4206" s="123"/>
      <c r="AN4206" s="123"/>
      <c r="AO4206" s="123"/>
      <c r="AP4206" s="167"/>
    </row>
    <row r="4207" spans="16:42">
      <c r="P4207" s="123"/>
      <c r="Q4207" s="124"/>
      <c r="R4207" s="123"/>
      <c r="S4207" s="123"/>
      <c r="T4207" s="123"/>
      <c r="U4207" s="123"/>
      <c r="V4207" s="123"/>
      <c r="W4207" s="123"/>
      <c r="X4207" s="123"/>
      <c r="Y4207" s="125"/>
      <c r="Z4207" s="125"/>
      <c r="AA4207" s="123"/>
      <c r="AB4207" s="123"/>
      <c r="AC4207" s="123"/>
      <c r="AD4207" s="123"/>
      <c r="AE4207" s="123"/>
      <c r="AF4207" s="123"/>
      <c r="AG4207" s="123"/>
      <c r="AH4207" s="123"/>
      <c r="AI4207" s="123"/>
      <c r="AJ4207" s="123"/>
      <c r="AK4207" s="123"/>
      <c r="AL4207" s="123"/>
      <c r="AM4207" s="123"/>
      <c r="AN4207" s="123"/>
      <c r="AO4207" s="123"/>
      <c r="AP4207" s="167"/>
    </row>
    <row r="4208" spans="16:42">
      <c r="P4208" s="123"/>
      <c r="Q4208" s="124"/>
      <c r="R4208" s="123"/>
      <c r="S4208" s="123"/>
      <c r="T4208" s="123"/>
      <c r="U4208" s="123"/>
      <c r="V4208" s="123"/>
      <c r="W4208" s="123"/>
      <c r="X4208" s="123"/>
      <c r="Y4208" s="125"/>
      <c r="Z4208" s="125"/>
      <c r="AA4208" s="123"/>
      <c r="AB4208" s="123"/>
      <c r="AC4208" s="123"/>
      <c r="AD4208" s="123"/>
      <c r="AE4208" s="123"/>
      <c r="AF4208" s="123"/>
      <c r="AG4208" s="123"/>
      <c r="AH4208" s="123"/>
      <c r="AI4208" s="123"/>
      <c r="AJ4208" s="123"/>
      <c r="AK4208" s="123"/>
      <c r="AL4208" s="123"/>
      <c r="AM4208" s="123"/>
      <c r="AN4208" s="123"/>
      <c r="AO4208" s="123"/>
      <c r="AP4208" s="167"/>
    </row>
    <row r="4209" spans="16:42">
      <c r="P4209" s="123"/>
      <c r="Q4209" s="124"/>
      <c r="R4209" s="123"/>
      <c r="S4209" s="123"/>
      <c r="T4209" s="123"/>
      <c r="U4209" s="123"/>
      <c r="V4209" s="123"/>
      <c r="W4209" s="123"/>
      <c r="X4209" s="123"/>
      <c r="Y4209" s="125"/>
      <c r="Z4209" s="125"/>
      <c r="AA4209" s="123"/>
      <c r="AB4209" s="123"/>
      <c r="AC4209" s="123"/>
      <c r="AD4209" s="123"/>
      <c r="AE4209" s="123"/>
      <c r="AF4209" s="123"/>
      <c r="AG4209" s="123"/>
      <c r="AH4209" s="123"/>
      <c r="AI4209" s="123"/>
      <c r="AJ4209" s="123"/>
      <c r="AK4209" s="123"/>
      <c r="AL4209" s="123"/>
      <c r="AM4209" s="123"/>
      <c r="AN4209" s="123"/>
      <c r="AO4209" s="123"/>
      <c r="AP4209" s="167"/>
    </row>
    <row r="4210" spans="16:42">
      <c r="P4210" s="123"/>
      <c r="Q4210" s="124"/>
      <c r="R4210" s="123"/>
      <c r="S4210" s="123"/>
      <c r="T4210" s="123"/>
      <c r="U4210" s="123"/>
      <c r="V4210" s="123"/>
      <c r="W4210" s="123"/>
      <c r="X4210" s="123"/>
      <c r="Y4210" s="125"/>
      <c r="Z4210" s="125"/>
      <c r="AA4210" s="123"/>
      <c r="AB4210" s="123"/>
      <c r="AC4210" s="123"/>
      <c r="AD4210" s="123"/>
      <c r="AE4210" s="123"/>
      <c r="AF4210" s="123"/>
      <c r="AG4210" s="123"/>
      <c r="AH4210" s="123"/>
      <c r="AI4210" s="123"/>
      <c r="AJ4210" s="123"/>
      <c r="AK4210" s="123"/>
      <c r="AL4210" s="123"/>
      <c r="AM4210" s="123"/>
      <c r="AN4210" s="123"/>
      <c r="AO4210" s="123"/>
      <c r="AP4210" s="167"/>
    </row>
    <row r="4211" spans="16:42">
      <c r="P4211" s="123"/>
      <c r="Q4211" s="124"/>
      <c r="R4211" s="123"/>
      <c r="S4211" s="123"/>
      <c r="T4211" s="123"/>
      <c r="U4211" s="123"/>
      <c r="V4211" s="123"/>
      <c r="W4211" s="123"/>
      <c r="X4211" s="123"/>
      <c r="Y4211" s="125"/>
      <c r="Z4211" s="125"/>
      <c r="AA4211" s="123"/>
      <c r="AB4211" s="123"/>
      <c r="AC4211" s="123"/>
      <c r="AD4211" s="123"/>
      <c r="AE4211" s="123"/>
      <c r="AF4211" s="123"/>
      <c r="AG4211" s="123"/>
      <c r="AH4211" s="123"/>
      <c r="AI4211" s="123"/>
      <c r="AJ4211" s="123"/>
      <c r="AK4211" s="123"/>
      <c r="AL4211" s="123"/>
      <c r="AM4211" s="123"/>
      <c r="AN4211" s="123"/>
      <c r="AO4211" s="123"/>
      <c r="AP4211" s="167"/>
    </row>
    <row r="4212" spans="16:42">
      <c r="P4212" s="123"/>
      <c r="Q4212" s="124"/>
      <c r="R4212" s="123"/>
      <c r="S4212" s="123"/>
      <c r="T4212" s="123"/>
      <c r="U4212" s="123"/>
      <c r="V4212" s="123"/>
      <c r="W4212" s="123"/>
      <c r="X4212" s="123"/>
      <c r="Y4212" s="125"/>
      <c r="Z4212" s="125"/>
      <c r="AA4212" s="123"/>
      <c r="AB4212" s="123"/>
      <c r="AC4212" s="123"/>
      <c r="AD4212" s="123"/>
      <c r="AE4212" s="123"/>
      <c r="AF4212" s="123"/>
      <c r="AG4212" s="123"/>
      <c r="AH4212" s="123"/>
      <c r="AI4212" s="123"/>
      <c r="AJ4212" s="123"/>
      <c r="AK4212" s="123"/>
      <c r="AL4212" s="123"/>
      <c r="AM4212" s="123"/>
      <c r="AN4212" s="123"/>
      <c r="AO4212" s="123"/>
      <c r="AP4212" s="167"/>
    </row>
    <row r="4213" spans="16:42">
      <c r="P4213" s="123"/>
      <c r="Q4213" s="124"/>
      <c r="R4213" s="123"/>
      <c r="S4213" s="123"/>
      <c r="T4213" s="123"/>
      <c r="U4213" s="123"/>
      <c r="V4213" s="123"/>
      <c r="W4213" s="123"/>
      <c r="X4213" s="123"/>
      <c r="Y4213" s="125"/>
      <c r="Z4213" s="125"/>
      <c r="AA4213" s="123"/>
      <c r="AB4213" s="123"/>
      <c r="AC4213" s="123"/>
      <c r="AD4213" s="123"/>
      <c r="AE4213" s="123"/>
      <c r="AF4213" s="123"/>
      <c r="AG4213" s="123"/>
      <c r="AH4213" s="123"/>
      <c r="AI4213" s="123"/>
      <c r="AJ4213" s="123"/>
      <c r="AK4213" s="123"/>
      <c r="AL4213" s="123"/>
      <c r="AM4213" s="123"/>
      <c r="AN4213" s="123"/>
      <c r="AO4213" s="123"/>
      <c r="AP4213" s="167"/>
    </row>
    <row r="4214" spans="16:42">
      <c r="P4214" s="123"/>
      <c r="Q4214" s="124"/>
      <c r="R4214" s="123"/>
      <c r="S4214" s="123"/>
      <c r="T4214" s="123"/>
      <c r="U4214" s="123"/>
      <c r="V4214" s="123"/>
      <c r="W4214" s="123"/>
      <c r="X4214" s="123"/>
      <c r="Y4214" s="125"/>
      <c r="Z4214" s="125"/>
      <c r="AA4214" s="123"/>
      <c r="AB4214" s="123"/>
      <c r="AC4214" s="123"/>
      <c r="AD4214" s="123"/>
      <c r="AE4214" s="123"/>
      <c r="AF4214" s="123"/>
      <c r="AG4214" s="123"/>
      <c r="AH4214" s="123"/>
      <c r="AI4214" s="123"/>
      <c r="AJ4214" s="123"/>
      <c r="AK4214" s="123"/>
      <c r="AL4214" s="123"/>
      <c r="AM4214" s="123"/>
      <c r="AN4214" s="123"/>
      <c r="AO4214" s="123"/>
      <c r="AP4214" s="167"/>
    </row>
    <row r="4215" spans="16:42">
      <c r="P4215" s="123"/>
      <c r="Q4215" s="124"/>
      <c r="R4215" s="123"/>
      <c r="S4215" s="123"/>
      <c r="T4215" s="123"/>
      <c r="U4215" s="123"/>
      <c r="V4215" s="123"/>
      <c r="W4215" s="123"/>
      <c r="X4215" s="123"/>
      <c r="Y4215" s="125"/>
      <c r="Z4215" s="125"/>
      <c r="AA4215" s="123"/>
      <c r="AB4215" s="123"/>
      <c r="AC4215" s="123"/>
      <c r="AD4215" s="123"/>
      <c r="AE4215" s="123"/>
      <c r="AF4215" s="123"/>
      <c r="AG4215" s="123"/>
      <c r="AH4215" s="123"/>
      <c r="AI4215" s="123"/>
      <c r="AJ4215" s="123"/>
      <c r="AK4215" s="123"/>
      <c r="AL4215" s="123"/>
      <c r="AM4215" s="123"/>
      <c r="AN4215" s="123"/>
      <c r="AO4215" s="123"/>
      <c r="AP4215" s="167"/>
    </row>
    <row r="4216" spans="16:42">
      <c r="P4216" s="123"/>
      <c r="Q4216" s="124"/>
      <c r="R4216" s="123"/>
      <c r="S4216" s="123"/>
      <c r="T4216" s="123"/>
      <c r="U4216" s="123"/>
      <c r="V4216" s="123"/>
      <c r="W4216" s="123"/>
      <c r="X4216" s="123"/>
      <c r="Y4216" s="125"/>
      <c r="Z4216" s="125"/>
      <c r="AA4216" s="123"/>
      <c r="AB4216" s="123"/>
      <c r="AC4216" s="123"/>
      <c r="AD4216" s="123"/>
      <c r="AE4216" s="123"/>
      <c r="AF4216" s="123"/>
      <c r="AG4216" s="123"/>
      <c r="AH4216" s="123"/>
      <c r="AI4216" s="123"/>
      <c r="AJ4216" s="123"/>
      <c r="AK4216" s="123"/>
      <c r="AL4216" s="123"/>
      <c r="AM4216" s="123"/>
      <c r="AN4216" s="123"/>
      <c r="AO4216" s="123"/>
      <c r="AP4216" s="167"/>
    </row>
    <row r="4217" spans="16:42">
      <c r="P4217" s="123"/>
      <c r="Q4217" s="124"/>
      <c r="R4217" s="123"/>
      <c r="S4217" s="123"/>
      <c r="T4217" s="123"/>
      <c r="U4217" s="123"/>
      <c r="V4217" s="123"/>
      <c r="W4217" s="123"/>
      <c r="X4217" s="123"/>
      <c r="Y4217" s="125"/>
      <c r="Z4217" s="125"/>
      <c r="AA4217" s="123"/>
      <c r="AB4217" s="123"/>
      <c r="AC4217" s="123"/>
      <c r="AD4217" s="123"/>
      <c r="AE4217" s="123"/>
      <c r="AF4217" s="123"/>
      <c r="AG4217" s="123"/>
      <c r="AH4217" s="123"/>
      <c r="AI4217" s="123"/>
      <c r="AJ4217" s="123"/>
      <c r="AK4217" s="123"/>
      <c r="AL4217" s="123"/>
      <c r="AM4217" s="123"/>
      <c r="AN4217" s="123"/>
      <c r="AO4217" s="123"/>
      <c r="AP4217" s="167"/>
    </row>
    <row r="4218" spans="16:42">
      <c r="P4218" s="123"/>
      <c r="Q4218" s="124"/>
      <c r="R4218" s="123"/>
      <c r="S4218" s="123"/>
      <c r="T4218" s="123"/>
      <c r="U4218" s="123"/>
      <c r="V4218" s="123"/>
      <c r="W4218" s="123"/>
      <c r="X4218" s="123"/>
      <c r="Y4218" s="125"/>
      <c r="Z4218" s="125"/>
      <c r="AA4218" s="123"/>
      <c r="AB4218" s="123"/>
      <c r="AC4218" s="123"/>
      <c r="AD4218" s="123"/>
      <c r="AE4218" s="123"/>
      <c r="AF4218" s="123"/>
      <c r="AG4218" s="123"/>
      <c r="AH4218" s="123"/>
      <c r="AI4218" s="123"/>
      <c r="AJ4218" s="123"/>
      <c r="AK4218" s="123"/>
      <c r="AL4218" s="123"/>
      <c r="AM4218" s="123"/>
      <c r="AN4218" s="123"/>
      <c r="AO4218" s="123"/>
      <c r="AP4218" s="167"/>
    </row>
    <row r="4219" spans="16:42">
      <c r="P4219" s="123"/>
      <c r="Q4219" s="124"/>
      <c r="R4219" s="123"/>
      <c r="S4219" s="123"/>
      <c r="T4219" s="123"/>
      <c r="U4219" s="123"/>
      <c r="V4219" s="123"/>
      <c r="W4219" s="123"/>
      <c r="X4219" s="123"/>
      <c r="Y4219" s="125"/>
      <c r="Z4219" s="125"/>
      <c r="AA4219" s="123"/>
      <c r="AB4219" s="123"/>
      <c r="AC4219" s="123"/>
      <c r="AD4219" s="123"/>
      <c r="AE4219" s="123"/>
      <c r="AF4219" s="123"/>
      <c r="AG4219" s="123"/>
      <c r="AH4219" s="123"/>
      <c r="AI4219" s="123"/>
      <c r="AJ4219" s="123"/>
      <c r="AK4219" s="123"/>
      <c r="AL4219" s="123"/>
      <c r="AM4219" s="123"/>
      <c r="AN4219" s="123"/>
      <c r="AO4219" s="123"/>
      <c r="AP4219" s="167"/>
    </row>
    <row r="4220" spans="16:42">
      <c r="P4220" s="123"/>
      <c r="Q4220" s="124"/>
      <c r="R4220" s="123"/>
      <c r="S4220" s="123"/>
      <c r="T4220" s="123"/>
      <c r="U4220" s="123"/>
      <c r="V4220" s="123"/>
      <c r="W4220" s="123"/>
      <c r="X4220" s="123"/>
      <c r="Y4220" s="125"/>
      <c r="Z4220" s="125"/>
      <c r="AA4220" s="123"/>
      <c r="AB4220" s="123"/>
      <c r="AC4220" s="123"/>
      <c r="AD4220" s="123"/>
      <c r="AE4220" s="123"/>
      <c r="AF4220" s="123"/>
      <c r="AG4220" s="123"/>
      <c r="AH4220" s="123"/>
      <c r="AI4220" s="123"/>
      <c r="AJ4220" s="123"/>
      <c r="AK4220" s="123"/>
      <c r="AL4220" s="123"/>
      <c r="AM4220" s="123"/>
      <c r="AN4220" s="123"/>
      <c r="AO4220" s="123"/>
      <c r="AP4220" s="167"/>
    </row>
    <row r="4221" spans="16:42">
      <c r="P4221" s="123"/>
      <c r="Q4221" s="124"/>
      <c r="R4221" s="123"/>
      <c r="S4221" s="123"/>
      <c r="T4221" s="123"/>
      <c r="U4221" s="123"/>
      <c r="V4221" s="123"/>
      <c r="W4221" s="123"/>
      <c r="X4221" s="123"/>
      <c r="Y4221" s="125"/>
      <c r="Z4221" s="125"/>
      <c r="AA4221" s="123"/>
      <c r="AB4221" s="123"/>
      <c r="AC4221" s="123"/>
      <c r="AD4221" s="123"/>
      <c r="AE4221" s="123"/>
      <c r="AF4221" s="123"/>
      <c r="AG4221" s="123"/>
      <c r="AH4221" s="123"/>
      <c r="AI4221" s="123"/>
      <c r="AJ4221" s="123"/>
      <c r="AK4221" s="123"/>
      <c r="AL4221" s="123"/>
      <c r="AM4221" s="123"/>
      <c r="AN4221" s="123"/>
      <c r="AO4221" s="123"/>
      <c r="AP4221" s="167"/>
    </row>
    <row r="4222" spans="16:42">
      <c r="P4222" s="123"/>
      <c r="Q4222" s="124"/>
      <c r="R4222" s="123"/>
      <c r="S4222" s="123"/>
      <c r="T4222" s="123"/>
      <c r="U4222" s="123"/>
      <c r="V4222" s="123"/>
      <c r="W4222" s="123"/>
      <c r="X4222" s="123"/>
      <c r="Y4222" s="125"/>
      <c r="Z4222" s="125"/>
      <c r="AA4222" s="123"/>
      <c r="AB4222" s="123"/>
      <c r="AC4222" s="123"/>
      <c r="AD4222" s="123"/>
      <c r="AE4222" s="123"/>
      <c r="AF4222" s="123"/>
      <c r="AG4222" s="123"/>
      <c r="AH4222" s="123"/>
      <c r="AI4222" s="123"/>
      <c r="AJ4222" s="123"/>
      <c r="AK4222" s="123"/>
      <c r="AL4222" s="123"/>
      <c r="AM4222" s="123"/>
      <c r="AN4222" s="123"/>
      <c r="AO4222" s="123"/>
      <c r="AP4222" s="167"/>
    </row>
    <row r="4223" spans="16:42">
      <c r="P4223" s="123"/>
      <c r="Q4223" s="124"/>
      <c r="R4223" s="123"/>
      <c r="S4223" s="123"/>
      <c r="T4223" s="123"/>
      <c r="U4223" s="123"/>
      <c r="V4223" s="123"/>
      <c r="W4223" s="123"/>
      <c r="X4223" s="123"/>
      <c r="Y4223" s="125"/>
      <c r="Z4223" s="125"/>
      <c r="AA4223" s="123"/>
      <c r="AB4223" s="123"/>
      <c r="AC4223" s="123"/>
      <c r="AD4223" s="123"/>
      <c r="AE4223" s="123"/>
      <c r="AF4223" s="123"/>
      <c r="AG4223" s="123"/>
      <c r="AH4223" s="123"/>
      <c r="AI4223" s="123"/>
      <c r="AJ4223" s="123"/>
      <c r="AK4223" s="123"/>
      <c r="AL4223" s="123"/>
      <c r="AM4223" s="123"/>
      <c r="AN4223" s="123"/>
      <c r="AO4223" s="123"/>
      <c r="AP4223" s="167"/>
    </row>
    <row r="4224" spans="16:42">
      <c r="P4224" s="123"/>
      <c r="Q4224" s="124"/>
      <c r="R4224" s="123"/>
      <c r="S4224" s="123"/>
      <c r="T4224" s="123"/>
      <c r="U4224" s="123"/>
      <c r="V4224" s="123"/>
      <c r="W4224" s="123"/>
      <c r="X4224" s="123"/>
      <c r="Y4224" s="125"/>
      <c r="Z4224" s="125"/>
      <c r="AA4224" s="123"/>
      <c r="AB4224" s="123"/>
      <c r="AC4224" s="123"/>
      <c r="AD4224" s="123"/>
      <c r="AE4224" s="123"/>
      <c r="AF4224" s="123"/>
      <c r="AG4224" s="123"/>
      <c r="AH4224" s="123"/>
      <c r="AI4224" s="123"/>
      <c r="AJ4224" s="123"/>
      <c r="AK4224" s="123"/>
      <c r="AL4224" s="123"/>
      <c r="AM4224" s="123"/>
      <c r="AN4224" s="123"/>
      <c r="AO4224" s="123"/>
      <c r="AP4224" s="167"/>
    </row>
    <row r="4225" spans="16:42">
      <c r="P4225" s="123"/>
      <c r="Q4225" s="124"/>
      <c r="R4225" s="123"/>
      <c r="S4225" s="123"/>
      <c r="T4225" s="123"/>
      <c r="U4225" s="123"/>
      <c r="V4225" s="123"/>
      <c r="W4225" s="123"/>
      <c r="X4225" s="123"/>
      <c r="Y4225" s="125"/>
      <c r="Z4225" s="125"/>
      <c r="AA4225" s="123"/>
      <c r="AB4225" s="123"/>
      <c r="AC4225" s="123"/>
      <c r="AD4225" s="123"/>
      <c r="AE4225" s="123"/>
      <c r="AF4225" s="123"/>
      <c r="AG4225" s="123"/>
      <c r="AH4225" s="123"/>
      <c r="AI4225" s="123"/>
      <c r="AJ4225" s="123"/>
      <c r="AK4225" s="123"/>
      <c r="AL4225" s="123"/>
      <c r="AM4225" s="123"/>
      <c r="AN4225" s="123"/>
      <c r="AO4225" s="123"/>
      <c r="AP4225" s="167"/>
    </row>
    <row r="4226" spans="16:42">
      <c r="P4226" s="123"/>
      <c r="Q4226" s="124"/>
      <c r="R4226" s="123"/>
      <c r="S4226" s="123"/>
      <c r="T4226" s="123"/>
      <c r="U4226" s="123"/>
      <c r="V4226" s="123"/>
      <c r="W4226" s="123"/>
      <c r="X4226" s="123"/>
      <c r="Y4226" s="125"/>
      <c r="Z4226" s="125"/>
      <c r="AA4226" s="123"/>
      <c r="AB4226" s="123"/>
      <c r="AC4226" s="123"/>
      <c r="AD4226" s="123"/>
      <c r="AE4226" s="123"/>
      <c r="AF4226" s="123"/>
      <c r="AG4226" s="123"/>
      <c r="AH4226" s="123"/>
      <c r="AI4226" s="123"/>
      <c r="AJ4226" s="123"/>
      <c r="AK4226" s="123"/>
      <c r="AL4226" s="123"/>
      <c r="AM4226" s="123"/>
      <c r="AN4226" s="123"/>
      <c r="AO4226" s="123"/>
      <c r="AP4226" s="167"/>
    </row>
    <row r="4227" spans="16:42">
      <c r="P4227" s="123"/>
      <c r="Q4227" s="124"/>
      <c r="R4227" s="123"/>
      <c r="S4227" s="123"/>
      <c r="T4227" s="123"/>
      <c r="U4227" s="123"/>
      <c r="V4227" s="123"/>
      <c r="W4227" s="123"/>
      <c r="X4227" s="123"/>
      <c r="Y4227" s="125"/>
      <c r="Z4227" s="125"/>
      <c r="AA4227" s="123"/>
      <c r="AB4227" s="123"/>
      <c r="AC4227" s="123"/>
      <c r="AD4227" s="123"/>
      <c r="AE4227" s="123"/>
      <c r="AF4227" s="123"/>
      <c r="AG4227" s="123"/>
      <c r="AH4227" s="123"/>
      <c r="AI4227" s="123"/>
      <c r="AJ4227" s="123"/>
      <c r="AK4227" s="123"/>
      <c r="AL4227" s="123"/>
      <c r="AM4227" s="123"/>
      <c r="AN4227" s="123"/>
      <c r="AO4227" s="123"/>
      <c r="AP4227" s="167"/>
    </row>
    <row r="4228" spans="16:42">
      <c r="P4228" s="123"/>
      <c r="Q4228" s="124"/>
      <c r="R4228" s="123"/>
      <c r="S4228" s="123"/>
      <c r="T4228" s="123"/>
      <c r="U4228" s="123"/>
      <c r="V4228" s="123"/>
      <c r="W4228" s="123"/>
      <c r="X4228" s="123"/>
      <c r="Y4228" s="125"/>
      <c r="Z4228" s="125"/>
      <c r="AA4228" s="123"/>
      <c r="AB4228" s="123"/>
      <c r="AC4228" s="123"/>
      <c r="AD4228" s="123"/>
      <c r="AE4228" s="123"/>
      <c r="AF4228" s="123"/>
      <c r="AG4228" s="123"/>
      <c r="AH4228" s="123"/>
      <c r="AI4228" s="123"/>
      <c r="AJ4228" s="123"/>
      <c r="AK4228" s="123"/>
      <c r="AL4228" s="123"/>
      <c r="AM4228" s="123"/>
      <c r="AN4228" s="123"/>
      <c r="AO4228" s="123"/>
      <c r="AP4228" s="167"/>
    </row>
    <row r="4229" spans="16:42">
      <c r="P4229" s="123"/>
      <c r="Q4229" s="124"/>
      <c r="R4229" s="123"/>
      <c r="S4229" s="123"/>
      <c r="T4229" s="123"/>
      <c r="U4229" s="123"/>
      <c r="V4229" s="123"/>
      <c r="W4229" s="123"/>
      <c r="X4229" s="123"/>
      <c r="Y4229" s="125"/>
      <c r="Z4229" s="125"/>
      <c r="AA4229" s="123"/>
      <c r="AB4229" s="123"/>
      <c r="AC4229" s="123"/>
      <c r="AD4229" s="123"/>
      <c r="AE4229" s="123"/>
      <c r="AF4229" s="123"/>
      <c r="AG4229" s="123"/>
      <c r="AH4229" s="123"/>
      <c r="AI4229" s="123"/>
      <c r="AJ4229" s="123"/>
      <c r="AK4229" s="123"/>
      <c r="AL4229" s="123"/>
      <c r="AM4229" s="123"/>
      <c r="AN4229" s="123"/>
      <c r="AO4229" s="123"/>
      <c r="AP4229" s="167"/>
    </row>
    <row r="4230" spans="16:42">
      <c r="P4230" s="123"/>
      <c r="Q4230" s="124"/>
      <c r="R4230" s="123"/>
      <c r="S4230" s="123"/>
      <c r="T4230" s="123"/>
      <c r="U4230" s="123"/>
      <c r="V4230" s="123"/>
      <c r="W4230" s="123"/>
      <c r="X4230" s="123"/>
      <c r="Y4230" s="125"/>
      <c r="Z4230" s="125"/>
      <c r="AA4230" s="123"/>
      <c r="AB4230" s="123"/>
      <c r="AC4230" s="123"/>
      <c r="AD4230" s="123"/>
      <c r="AE4230" s="123"/>
      <c r="AF4230" s="123"/>
      <c r="AG4230" s="123"/>
      <c r="AH4230" s="123"/>
      <c r="AI4230" s="123"/>
      <c r="AJ4230" s="123"/>
      <c r="AK4230" s="123"/>
      <c r="AL4230" s="123"/>
      <c r="AM4230" s="123"/>
      <c r="AN4230" s="123"/>
      <c r="AO4230" s="123"/>
      <c r="AP4230" s="167"/>
    </row>
    <row r="4231" spans="16:42">
      <c r="P4231" s="123"/>
      <c r="Q4231" s="124"/>
      <c r="R4231" s="123"/>
      <c r="S4231" s="123"/>
      <c r="T4231" s="123"/>
      <c r="U4231" s="123"/>
      <c r="V4231" s="123"/>
      <c r="W4231" s="123"/>
      <c r="X4231" s="123"/>
      <c r="Y4231" s="125"/>
      <c r="Z4231" s="125"/>
      <c r="AA4231" s="123"/>
      <c r="AB4231" s="123"/>
      <c r="AC4231" s="123"/>
      <c r="AD4231" s="123"/>
      <c r="AE4231" s="123"/>
      <c r="AF4231" s="123"/>
      <c r="AG4231" s="123"/>
      <c r="AH4231" s="123"/>
      <c r="AI4231" s="123"/>
      <c r="AJ4231" s="123"/>
      <c r="AK4231" s="123"/>
      <c r="AL4231" s="123"/>
      <c r="AM4231" s="123"/>
      <c r="AN4231" s="123"/>
      <c r="AO4231" s="123"/>
      <c r="AP4231" s="167"/>
    </row>
    <row r="4232" spans="16:42">
      <c r="P4232" s="123"/>
      <c r="Q4232" s="124"/>
      <c r="R4232" s="123"/>
      <c r="S4232" s="123"/>
      <c r="T4232" s="123"/>
      <c r="U4232" s="123"/>
      <c r="V4232" s="123"/>
      <c r="W4232" s="123"/>
      <c r="X4232" s="123"/>
      <c r="Y4232" s="125"/>
      <c r="Z4232" s="125"/>
      <c r="AA4232" s="123"/>
      <c r="AB4232" s="123"/>
      <c r="AC4232" s="123"/>
      <c r="AD4232" s="123"/>
      <c r="AE4232" s="123"/>
      <c r="AF4232" s="123"/>
      <c r="AG4232" s="123"/>
      <c r="AH4232" s="123"/>
      <c r="AI4232" s="123"/>
      <c r="AJ4232" s="123"/>
      <c r="AK4232" s="123"/>
      <c r="AL4232" s="123"/>
      <c r="AM4232" s="123"/>
      <c r="AN4232" s="123"/>
      <c r="AO4232" s="123"/>
      <c r="AP4232" s="167"/>
    </row>
    <row r="4233" spans="16:42">
      <c r="P4233" s="123"/>
      <c r="Q4233" s="124"/>
      <c r="R4233" s="123"/>
      <c r="S4233" s="123"/>
      <c r="T4233" s="123"/>
      <c r="U4233" s="123"/>
      <c r="V4233" s="123"/>
      <c r="W4233" s="123"/>
      <c r="X4233" s="123"/>
      <c r="Y4233" s="125"/>
      <c r="Z4233" s="125"/>
      <c r="AA4233" s="123"/>
      <c r="AB4233" s="123"/>
      <c r="AC4233" s="123"/>
      <c r="AD4233" s="123"/>
      <c r="AE4233" s="123"/>
      <c r="AF4233" s="123"/>
      <c r="AG4233" s="123"/>
      <c r="AH4233" s="123"/>
      <c r="AI4233" s="123"/>
      <c r="AJ4233" s="123"/>
      <c r="AK4233" s="123"/>
      <c r="AL4233" s="123"/>
      <c r="AM4233" s="123"/>
      <c r="AN4233" s="123"/>
      <c r="AO4233" s="123"/>
      <c r="AP4233" s="167"/>
    </row>
    <row r="4234" spans="16:42">
      <c r="P4234" s="123"/>
      <c r="Q4234" s="124"/>
      <c r="R4234" s="123"/>
      <c r="S4234" s="123"/>
      <c r="T4234" s="123"/>
      <c r="U4234" s="123"/>
      <c r="V4234" s="123"/>
      <c r="W4234" s="123"/>
      <c r="X4234" s="123"/>
      <c r="Y4234" s="125"/>
      <c r="Z4234" s="125"/>
      <c r="AA4234" s="123"/>
      <c r="AB4234" s="123"/>
      <c r="AC4234" s="123"/>
      <c r="AD4234" s="123"/>
      <c r="AE4234" s="123"/>
      <c r="AF4234" s="123"/>
      <c r="AG4234" s="123"/>
      <c r="AH4234" s="123"/>
      <c r="AI4234" s="123"/>
      <c r="AJ4234" s="123"/>
      <c r="AK4234" s="123"/>
      <c r="AL4234" s="123"/>
      <c r="AM4234" s="123"/>
      <c r="AN4234" s="123"/>
      <c r="AO4234" s="123"/>
      <c r="AP4234" s="167"/>
    </row>
    <row r="4235" spans="16:42">
      <c r="P4235" s="123"/>
      <c r="Q4235" s="124"/>
      <c r="R4235" s="123"/>
      <c r="S4235" s="123"/>
      <c r="T4235" s="123"/>
      <c r="U4235" s="123"/>
      <c r="V4235" s="123"/>
      <c r="W4235" s="123"/>
      <c r="X4235" s="123"/>
      <c r="Y4235" s="125"/>
      <c r="Z4235" s="125"/>
      <c r="AA4235" s="123"/>
      <c r="AB4235" s="123"/>
      <c r="AC4235" s="123"/>
      <c r="AD4235" s="123"/>
      <c r="AE4235" s="123"/>
      <c r="AF4235" s="123"/>
      <c r="AG4235" s="123"/>
      <c r="AH4235" s="123"/>
      <c r="AI4235" s="123"/>
      <c r="AJ4235" s="123"/>
      <c r="AK4235" s="123"/>
      <c r="AL4235" s="123"/>
      <c r="AM4235" s="123"/>
      <c r="AN4235" s="123"/>
      <c r="AO4235" s="123"/>
      <c r="AP4235" s="167"/>
    </row>
    <row r="4236" spans="16:42">
      <c r="P4236" s="123"/>
      <c r="Q4236" s="124"/>
      <c r="R4236" s="123"/>
      <c r="S4236" s="123"/>
      <c r="T4236" s="123"/>
      <c r="U4236" s="123"/>
      <c r="V4236" s="123"/>
      <c r="W4236" s="123"/>
      <c r="X4236" s="123"/>
      <c r="Y4236" s="125"/>
      <c r="Z4236" s="125"/>
      <c r="AA4236" s="123"/>
      <c r="AB4236" s="123"/>
      <c r="AC4236" s="123"/>
      <c r="AD4236" s="123"/>
      <c r="AE4236" s="123"/>
      <c r="AF4236" s="123"/>
      <c r="AG4236" s="123"/>
      <c r="AH4236" s="123"/>
      <c r="AI4236" s="123"/>
      <c r="AJ4236" s="123"/>
      <c r="AK4236" s="123"/>
      <c r="AL4236" s="123"/>
      <c r="AM4236" s="123"/>
      <c r="AN4236" s="123"/>
      <c r="AO4236" s="123"/>
      <c r="AP4236" s="167"/>
    </row>
    <row r="4237" spans="16:42">
      <c r="P4237" s="123"/>
      <c r="Q4237" s="124"/>
      <c r="R4237" s="123"/>
      <c r="S4237" s="123"/>
      <c r="T4237" s="123"/>
      <c r="U4237" s="123"/>
      <c r="V4237" s="123"/>
      <c r="W4237" s="123"/>
      <c r="X4237" s="123"/>
      <c r="Y4237" s="125"/>
      <c r="Z4237" s="125"/>
      <c r="AA4237" s="123"/>
      <c r="AB4237" s="123"/>
      <c r="AC4237" s="123"/>
      <c r="AD4237" s="123"/>
      <c r="AE4237" s="123"/>
      <c r="AF4237" s="123"/>
      <c r="AG4237" s="123"/>
      <c r="AH4237" s="123"/>
      <c r="AI4237" s="123"/>
      <c r="AJ4237" s="123"/>
      <c r="AK4237" s="123"/>
      <c r="AL4237" s="123"/>
      <c r="AM4237" s="123"/>
      <c r="AN4237" s="123"/>
      <c r="AO4237" s="123"/>
      <c r="AP4237" s="167"/>
    </row>
    <row r="4238" spans="16:42">
      <c r="P4238" s="123"/>
      <c r="Q4238" s="124"/>
      <c r="R4238" s="123"/>
      <c r="S4238" s="123"/>
      <c r="T4238" s="123"/>
      <c r="U4238" s="123"/>
      <c r="V4238" s="123"/>
      <c r="W4238" s="123"/>
      <c r="X4238" s="123"/>
      <c r="Y4238" s="125"/>
      <c r="Z4238" s="125"/>
      <c r="AA4238" s="123"/>
      <c r="AB4238" s="123"/>
      <c r="AC4238" s="123"/>
      <c r="AD4238" s="123"/>
      <c r="AE4238" s="123"/>
      <c r="AF4238" s="123"/>
      <c r="AG4238" s="123"/>
      <c r="AH4238" s="123"/>
      <c r="AI4238" s="123"/>
      <c r="AJ4238" s="123"/>
      <c r="AK4238" s="123"/>
      <c r="AL4238" s="123"/>
      <c r="AM4238" s="123"/>
      <c r="AN4238" s="123"/>
      <c r="AO4238" s="123"/>
      <c r="AP4238" s="167"/>
    </row>
    <row r="4239" spans="16:42">
      <c r="P4239" s="123"/>
      <c r="Q4239" s="124"/>
      <c r="R4239" s="123"/>
      <c r="S4239" s="123"/>
      <c r="T4239" s="123"/>
      <c r="U4239" s="123"/>
      <c r="V4239" s="123"/>
      <c r="W4239" s="123"/>
      <c r="X4239" s="123"/>
      <c r="Y4239" s="125"/>
      <c r="Z4239" s="125"/>
      <c r="AA4239" s="123"/>
      <c r="AB4239" s="123"/>
      <c r="AC4239" s="123"/>
      <c r="AD4239" s="123"/>
      <c r="AE4239" s="123"/>
      <c r="AF4239" s="123"/>
      <c r="AG4239" s="123"/>
      <c r="AH4239" s="123"/>
      <c r="AI4239" s="123"/>
      <c r="AJ4239" s="123"/>
      <c r="AK4239" s="123"/>
      <c r="AL4239" s="123"/>
      <c r="AM4239" s="123"/>
      <c r="AN4239" s="123"/>
      <c r="AO4239" s="123"/>
      <c r="AP4239" s="167"/>
    </row>
    <row r="4240" spans="16:42">
      <c r="P4240" s="123"/>
      <c r="Q4240" s="124"/>
      <c r="R4240" s="123"/>
      <c r="S4240" s="123"/>
      <c r="T4240" s="123"/>
      <c r="U4240" s="123"/>
      <c r="V4240" s="123"/>
      <c r="W4240" s="123"/>
      <c r="X4240" s="123"/>
      <c r="Y4240" s="125"/>
      <c r="Z4240" s="125"/>
      <c r="AA4240" s="123"/>
      <c r="AB4240" s="123"/>
      <c r="AC4240" s="123"/>
      <c r="AD4240" s="123"/>
      <c r="AE4240" s="123"/>
      <c r="AF4240" s="123"/>
      <c r="AG4240" s="123"/>
      <c r="AH4240" s="123"/>
      <c r="AI4240" s="123"/>
      <c r="AJ4240" s="123"/>
      <c r="AK4240" s="123"/>
      <c r="AL4240" s="123"/>
      <c r="AM4240" s="123"/>
      <c r="AN4240" s="123"/>
      <c r="AO4240" s="123"/>
      <c r="AP4240" s="167"/>
    </row>
    <row r="4241" spans="16:42">
      <c r="P4241" s="123"/>
      <c r="Q4241" s="124"/>
      <c r="R4241" s="123"/>
      <c r="S4241" s="123"/>
      <c r="T4241" s="123"/>
      <c r="U4241" s="123"/>
      <c r="V4241" s="123"/>
      <c r="W4241" s="123"/>
      <c r="X4241" s="123"/>
      <c r="Y4241" s="125"/>
      <c r="Z4241" s="125"/>
      <c r="AA4241" s="123"/>
      <c r="AB4241" s="123"/>
      <c r="AC4241" s="123"/>
      <c r="AD4241" s="123"/>
      <c r="AE4241" s="123"/>
      <c r="AF4241" s="123"/>
      <c r="AG4241" s="123"/>
      <c r="AH4241" s="123"/>
      <c r="AI4241" s="123"/>
      <c r="AJ4241" s="123"/>
      <c r="AK4241" s="123"/>
      <c r="AL4241" s="123"/>
      <c r="AM4241" s="123"/>
      <c r="AN4241" s="123"/>
      <c r="AO4241" s="123"/>
      <c r="AP4241" s="167"/>
    </row>
    <row r="4242" spans="16:42">
      <c r="P4242" s="123"/>
      <c r="Q4242" s="124"/>
      <c r="R4242" s="123"/>
      <c r="S4242" s="123"/>
      <c r="T4242" s="123"/>
      <c r="U4242" s="123"/>
      <c r="V4242" s="123"/>
      <c r="W4242" s="123"/>
      <c r="X4242" s="123"/>
      <c r="Y4242" s="125"/>
      <c r="Z4242" s="125"/>
      <c r="AA4242" s="123"/>
      <c r="AB4242" s="123"/>
      <c r="AC4242" s="123"/>
      <c r="AD4242" s="123"/>
      <c r="AE4242" s="123"/>
      <c r="AF4242" s="123"/>
      <c r="AG4242" s="123"/>
      <c r="AH4242" s="123"/>
      <c r="AI4242" s="123"/>
      <c r="AJ4242" s="123"/>
      <c r="AK4242" s="123"/>
      <c r="AL4242" s="123"/>
      <c r="AM4242" s="123"/>
      <c r="AN4242" s="123"/>
      <c r="AO4242" s="123"/>
      <c r="AP4242" s="167"/>
    </row>
    <row r="4243" spans="16:42">
      <c r="P4243" s="123"/>
      <c r="Q4243" s="124"/>
      <c r="R4243" s="123"/>
      <c r="S4243" s="123"/>
      <c r="T4243" s="123"/>
      <c r="U4243" s="123"/>
      <c r="V4243" s="123"/>
      <c r="W4243" s="123"/>
      <c r="X4243" s="123"/>
      <c r="Y4243" s="125"/>
      <c r="Z4243" s="125"/>
      <c r="AA4243" s="123"/>
      <c r="AB4243" s="123"/>
      <c r="AC4243" s="123"/>
      <c r="AD4243" s="123"/>
      <c r="AE4243" s="123"/>
      <c r="AF4243" s="123"/>
      <c r="AG4243" s="123"/>
      <c r="AH4243" s="123"/>
      <c r="AI4243" s="123"/>
      <c r="AJ4243" s="123"/>
      <c r="AK4243" s="123"/>
      <c r="AL4243" s="123"/>
      <c r="AM4243" s="123"/>
      <c r="AN4243" s="123"/>
      <c r="AO4243" s="123"/>
      <c r="AP4243" s="167"/>
    </row>
    <row r="4244" spans="16:42">
      <c r="P4244" s="123"/>
      <c r="Q4244" s="124"/>
      <c r="R4244" s="123"/>
      <c r="S4244" s="123"/>
      <c r="T4244" s="123"/>
      <c r="U4244" s="123"/>
      <c r="V4244" s="123"/>
      <c r="W4244" s="123"/>
      <c r="X4244" s="123"/>
      <c r="Y4244" s="125"/>
      <c r="Z4244" s="125"/>
      <c r="AA4244" s="123"/>
      <c r="AB4244" s="123"/>
      <c r="AC4244" s="123"/>
      <c r="AD4244" s="123"/>
      <c r="AE4244" s="123"/>
      <c r="AF4244" s="123"/>
      <c r="AG4244" s="123"/>
      <c r="AH4244" s="123"/>
      <c r="AI4244" s="123"/>
      <c r="AJ4244" s="123"/>
      <c r="AK4244" s="123"/>
      <c r="AL4244" s="123"/>
      <c r="AM4244" s="123"/>
      <c r="AN4244" s="123"/>
      <c r="AO4244" s="123"/>
      <c r="AP4244" s="167"/>
    </row>
    <row r="4245" spans="16:42">
      <c r="P4245" s="123"/>
      <c r="Q4245" s="124"/>
      <c r="R4245" s="123"/>
      <c r="S4245" s="123"/>
      <c r="T4245" s="123"/>
      <c r="U4245" s="123"/>
      <c r="V4245" s="123"/>
      <c r="W4245" s="123"/>
      <c r="X4245" s="123"/>
      <c r="Y4245" s="125"/>
      <c r="Z4245" s="125"/>
      <c r="AA4245" s="123"/>
      <c r="AB4245" s="123"/>
      <c r="AC4245" s="123"/>
      <c r="AD4245" s="123"/>
      <c r="AE4245" s="123"/>
      <c r="AF4245" s="123"/>
      <c r="AG4245" s="123"/>
      <c r="AH4245" s="123"/>
      <c r="AI4245" s="123"/>
      <c r="AJ4245" s="123"/>
      <c r="AK4245" s="123"/>
      <c r="AL4245" s="123"/>
      <c r="AM4245" s="123"/>
      <c r="AN4245" s="123"/>
      <c r="AO4245" s="123"/>
      <c r="AP4245" s="167"/>
    </row>
    <row r="4246" spans="16:42">
      <c r="P4246" s="123"/>
      <c r="Q4246" s="124"/>
      <c r="R4246" s="123"/>
      <c r="S4246" s="123"/>
      <c r="T4246" s="123"/>
      <c r="U4246" s="123"/>
      <c r="V4246" s="123"/>
      <c r="W4246" s="123"/>
      <c r="X4246" s="123"/>
      <c r="Y4246" s="125"/>
      <c r="Z4246" s="125"/>
      <c r="AA4246" s="123"/>
      <c r="AB4246" s="123"/>
      <c r="AC4246" s="123"/>
      <c r="AD4246" s="123"/>
      <c r="AE4246" s="123"/>
      <c r="AF4246" s="123"/>
      <c r="AG4246" s="123"/>
      <c r="AH4246" s="123"/>
      <c r="AI4246" s="123"/>
      <c r="AJ4246" s="123"/>
      <c r="AK4246" s="123"/>
      <c r="AL4246" s="123"/>
      <c r="AM4246" s="123"/>
      <c r="AN4246" s="123"/>
      <c r="AO4246" s="123"/>
      <c r="AP4246" s="167"/>
    </row>
    <row r="4247" spans="16:42">
      <c r="P4247" s="123"/>
      <c r="Q4247" s="124"/>
      <c r="R4247" s="123"/>
      <c r="S4247" s="123"/>
      <c r="T4247" s="123"/>
      <c r="U4247" s="123"/>
      <c r="V4247" s="123"/>
      <c r="W4247" s="123"/>
      <c r="X4247" s="123"/>
      <c r="Y4247" s="125"/>
      <c r="Z4247" s="125"/>
      <c r="AA4247" s="123"/>
      <c r="AB4247" s="123"/>
      <c r="AC4247" s="123"/>
      <c r="AD4247" s="123"/>
      <c r="AE4247" s="123"/>
      <c r="AF4247" s="123"/>
      <c r="AG4247" s="123"/>
      <c r="AH4247" s="123"/>
      <c r="AI4247" s="123"/>
      <c r="AJ4247" s="123"/>
      <c r="AK4247" s="123"/>
      <c r="AL4247" s="123"/>
      <c r="AM4247" s="123"/>
      <c r="AN4247" s="123"/>
      <c r="AO4247" s="123"/>
      <c r="AP4247" s="167"/>
    </row>
    <row r="4248" spans="16:42">
      <c r="P4248" s="123"/>
      <c r="Q4248" s="124"/>
      <c r="R4248" s="123"/>
      <c r="S4248" s="123"/>
      <c r="T4248" s="123"/>
      <c r="U4248" s="123"/>
      <c r="V4248" s="123"/>
      <c r="W4248" s="123"/>
      <c r="X4248" s="123"/>
      <c r="Y4248" s="125"/>
      <c r="Z4248" s="125"/>
      <c r="AA4248" s="123"/>
      <c r="AB4248" s="123"/>
      <c r="AC4248" s="123"/>
      <c r="AD4248" s="123"/>
      <c r="AE4248" s="123"/>
      <c r="AF4248" s="123"/>
      <c r="AG4248" s="123"/>
      <c r="AH4248" s="123"/>
      <c r="AI4248" s="123"/>
      <c r="AJ4248" s="123"/>
      <c r="AK4248" s="123"/>
      <c r="AL4248" s="123"/>
      <c r="AM4248" s="123"/>
      <c r="AN4248" s="123"/>
      <c r="AO4248" s="123"/>
      <c r="AP4248" s="167"/>
    </row>
    <row r="4249" spans="16:42">
      <c r="P4249" s="123"/>
      <c r="Q4249" s="124"/>
      <c r="R4249" s="123"/>
      <c r="S4249" s="123"/>
      <c r="T4249" s="123"/>
      <c r="U4249" s="123"/>
      <c r="V4249" s="123"/>
      <c r="W4249" s="123"/>
      <c r="X4249" s="123"/>
      <c r="Y4249" s="125"/>
      <c r="Z4249" s="125"/>
      <c r="AA4249" s="123"/>
      <c r="AB4249" s="123"/>
      <c r="AC4249" s="123"/>
      <c r="AD4249" s="123"/>
      <c r="AE4249" s="123"/>
      <c r="AF4249" s="123"/>
      <c r="AG4249" s="123"/>
      <c r="AH4249" s="123"/>
      <c r="AI4249" s="123"/>
      <c r="AJ4249" s="123"/>
      <c r="AK4249" s="123"/>
      <c r="AL4249" s="123"/>
      <c r="AM4249" s="123"/>
      <c r="AN4249" s="123"/>
      <c r="AO4249" s="123"/>
      <c r="AP4249" s="167"/>
    </row>
    <row r="4250" spans="16:42">
      <c r="P4250" s="123"/>
      <c r="Q4250" s="124"/>
      <c r="R4250" s="123"/>
      <c r="S4250" s="123"/>
      <c r="T4250" s="123"/>
      <c r="U4250" s="123"/>
      <c r="V4250" s="123"/>
      <c r="W4250" s="123"/>
      <c r="X4250" s="123"/>
      <c r="Y4250" s="125"/>
      <c r="Z4250" s="125"/>
      <c r="AA4250" s="123"/>
      <c r="AB4250" s="123"/>
      <c r="AC4250" s="123"/>
      <c r="AD4250" s="123"/>
      <c r="AE4250" s="123"/>
      <c r="AF4250" s="123"/>
      <c r="AG4250" s="123"/>
      <c r="AH4250" s="123"/>
      <c r="AI4250" s="123"/>
      <c r="AJ4250" s="123"/>
      <c r="AK4250" s="123"/>
      <c r="AL4250" s="123"/>
      <c r="AM4250" s="123"/>
      <c r="AN4250" s="123"/>
      <c r="AO4250" s="123"/>
      <c r="AP4250" s="167"/>
    </row>
    <row r="4251" spans="16:42">
      <c r="P4251" s="123"/>
      <c r="Q4251" s="124"/>
      <c r="R4251" s="123"/>
      <c r="S4251" s="123"/>
      <c r="T4251" s="123"/>
      <c r="U4251" s="123"/>
      <c r="V4251" s="123"/>
      <c r="W4251" s="123"/>
      <c r="X4251" s="123"/>
      <c r="Y4251" s="125"/>
      <c r="Z4251" s="125"/>
      <c r="AA4251" s="123"/>
      <c r="AB4251" s="123"/>
      <c r="AC4251" s="123"/>
      <c r="AD4251" s="123"/>
      <c r="AE4251" s="123"/>
      <c r="AF4251" s="123"/>
      <c r="AG4251" s="123"/>
      <c r="AH4251" s="123"/>
      <c r="AI4251" s="123"/>
      <c r="AJ4251" s="123"/>
      <c r="AK4251" s="123"/>
      <c r="AL4251" s="123"/>
      <c r="AM4251" s="123"/>
      <c r="AN4251" s="123"/>
      <c r="AO4251" s="123"/>
      <c r="AP4251" s="167"/>
    </row>
    <row r="4252" spans="16:42">
      <c r="P4252" s="123"/>
      <c r="Q4252" s="124"/>
      <c r="R4252" s="123"/>
      <c r="S4252" s="123"/>
      <c r="T4252" s="123"/>
      <c r="U4252" s="123"/>
      <c r="V4252" s="123"/>
      <c r="W4252" s="123"/>
      <c r="X4252" s="123"/>
      <c r="Y4252" s="125"/>
      <c r="Z4252" s="125"/>
      <c r="AA4252" s="123"/>
      <c r="AB4252" s="123"/>
      <c r="AC4252" s="123"/>
      <c r="AD4252" s="123"/>
      <c r="AE4252" s="123"/>
      <c r="AF4252" s="123"/>
      <c r="AG4252" s="123"/>
      <c r="AH4252" s="123"/>
      <c r="AI4252" s="123"/>
      <c r="AJ4252" s="123"/>
      <c r="AK4252" s="123"/>
      <c r="AL4252" s="123"/>
      <c r="AM4252" s="123"/>
      <c r="AN4252" s="123"/>
      <c r="AO4252" s="123"/>
      <c r="AP4252" s="167"/>
    </row>
    <row r="4253" spans="16:42">
      <c r="P4253" s="123"/>
      <c r="Q4253" s="124"/>
      <c r="R4253" s="123"/>
      <c r="S4253" s="123"/>
      <c r="T4253" s="123"/>
      <c r="U4253" s="123"/>
      <c r="V4253" s="123"/>
      <c r="W4253" s="123"/>
      <c r="X4253" s="123"/>
      <c r="Y4253" s="125"/>
      <c r="Z4253" s="125"/>
      <c r="AA4253" s="123"/>
      <c r="AB4253" s="123"/>
      <c r="AC4253" s="123"/>
      <c r="AD4253" s="123"/>
      <c r="AE4253" s="123"/>
      <c r="AF4253" s="123"/>
      <c r="AG4253" s="123"/>
      <c r="AH4253" s="123"/>
      <c r="AI4253" s="123"/>
      <c r="AJ4253" s="123"/>
      <c r="AK4253" s="123"/>
      <c r="AL4253" s="123"/>
      <c r="AM4253" s="123"/>
      <c r="AN4253" s="123"/>
      <c r="AO4253" s="123"/>
      <c r="AP4253" s="167"/>
    </row>
    <row r="4254" spans="16:42">
      <c r="P4254" s="123"/>
      <c r="Q4254" s="124"/>
      <c r="R4254" s="123"/>
      <c r="S4254" s="123"/>
      <c r="T4254" s="123"/>
      <c r="U4254" s="123"/>
      <c r="V4254" s="123"/>
      <c r="W4254" s="123"/>
      <c r="X4254" s="123"/>
      <c r="Y4254" s="125"/>
      <c r="Z4254" s="125"/>
      <c r="AA4254" s="123"/>
      <c r="AB4254" s="123"/>
      <c r="AC4254" s="123"/>
      <c r="AD4254" s="123"/>
      <c r="AE4254" s="123"/>
      <c r="AF4254" s="123"/>
      <c r="AG4254" s="123"/>
      <c r="AH4254" s="123"/>
      <c r="AI4254" s="123"/>
      <c r="AJ4254" s="123"/>
      <c r="AK4254" s="123"/>
      <c r="AL4254" s="123"/>
      <c r="AM4254" s="123"/>
      <c r="AN4254" s="123"/>
      <c r="AO4254" s="123"/>
      <c r="AP4254" s="167"/>
    </row>
    <row r="4255" spans="16:42">
      <c r="P4255" s="123"/>
      <c r="Q4255" s="124"/>
      <c r="R4255" s="123"/>
      <c r="S4255" s="123"/>
      <c r="T4255" s="123"/>
      <c r="U4255" s="123"/>
      <c r="V4255" s="123"/>
      <c r="W4255" s="123"/>
      <c r="X4255" s="123"/>
      <c r="Y4255" s="125"/>
      <c r="Z4255" s="125"/>
      <c r="AA4255" s="123"/>
      <c r="AB4255" s="123"/>
      <c r="AC4255" s="123"/>
      <c r="AD4255" s="123"/>
      <c r="AE4255" s="123"/>
      <c r="AF4255" s="123"/>
      <c r="AG4255" s="123"/>
      <c r="AH4255" s="123"/>
      <c r="AI4255" s="123"/>
      <c r="AJ4255" s="123"/>
      <c r="AK4255" s="123"/>
      <c r="AL4255" s="123"/>
      <c r="AM4255" s="123"/>
      <c r="AN4255" s="123"/>
      <c r="AO4255" s="123"/>
      <c r="AP4255" s="167"/>
    </row>
    <row r="4256" spans="16:42">
      <c r="P4256" s="123"/>
      <c r="Q4256" s="124"/>
      <c r="R4256" s="123"/>
      <c r="S4256" s="123"/>
      <c r="T4256" s="123"/>
      <c r="U4256" s="123"/>
      <c r="V4256" s="123"/>
      <c r="W4256" s="123"/>
      <c r="X4256" s="123"/>
      <c r="Y4256" s="125"/>
      <c r="Z4256" s="125"/>
      <c r="AA4256" s="123"/>
      <c r="AB4256" s="123"/>
      <c r="AC4256" s="123"/>
      <c r="AD4256" s="123"/>
      <c r="AE4256" s="123"/>
      <c r="AF4256" s="123"/>
      <c r="AG4256" s="123"/>
      <c r="AH4256" s="123"/>
      <c r="AI4256" s="123"/>
      <c r="AJ4256" s="123"/>
      <c r="AK4256" s="123"/>
      <c r="AL4256" s="123"/>
      <c r="AM4256" s="123"/>
      <c r="AN4256" s="123"/>
      <c r="AO4256" s="123"/>
      <c r="AP4256" s="167"/>
    </row>
    <row r="4257" spans="16:42">
      <c r="P4257" s="123"/>
      <c r="Q4257" s="124"/>
      <c r="R4257" s="123"/>
      <c r="S4257" s="123"/>
      <c r="T4257" s="123"/>
      <c r="U4257" s="123"/>
      <c r="V4257" s="123"/>
      <c r="W4257" s="123"/>
      <c r="X4257" s="123"/>
      <c r="Y4257" s="125"/>
      <c r="Z4257" s="125"/>
      <c r="AA4257" s="123"/>
      <c r="AB4257" s="123"/>
      <c r="AC4257" s="123"/>
      <c r="AD4257" s="123"/>
      <c r="AE4257" s="123"/>
      <c r="AF4257" s="123"/>
      <c r="AG4257" s="123"/>
      <c r="AH4257" s="123"/>
      <c r="AI4257" s="123"/>
      <c r="AJ4257" s="123"/>
      <c r="AK4257" s="123"/>
      <c r="AL4257" s="123"/>
      <c r="AM4257" s="123"/>
      <c r="AN4257" s="123"/>
      <c r="AO4257" s="123"/>
      <c r="AP4257" s="167"/>
    </row>
    <row r="4258" spans="16:42">
      <c r="P4258" s="123"/>
      <c r="Q4258" s="124"/>
      <c r="R4258" s="123"/>
      <c r="S4258" s="123"/>
      <c r="T4258" s="123"/>
      <c r="U4258" s="123"/>
      <c r="V4258" s="123"/>
      <c r="W4258" s="123"/>
      <c r="X4258" s="123"/>
      <c r="Y4258" s="125"/>
      <c r="Z4258" s="125"/>
      <c r="AA4258" s="123"/>
      <c r="AB4258" s="123"/>
      <c r="AC4258" s="123"/>
      <c r="AD4258" s="123"/>
      <c r="AE4258" s="123"/>
      <c r="AF4258" s="123"/>
      <c r="AG4258" s="123"/>
      <c r="AH4258" s="123"/>
      <c r="AI4258" s="123"/>
      <c r="AJ4258" s="123"/>
      <c r="AK4258" s="123"/>
      <c r="AL4258" s="123"/>
      <c r="AM4258" s="123"/>
      <c r="AN4258" s="123"/>
      <c r="AO4258" s="123"/>
      <c r="AP4258" s="167"/>
    </row>
    <row r="4259" spans="16:42">
      <c r="P4259" s="123"/>
      <c r="Q4259" s="124"/>
      <c r="R4259" s="123"/>
      <c r="S4259" s="123"/>
      <c r="T4259" s="123"/>
      <c r="U4259" s="123"/>
      <c r="V4259" s="123"/>
      <c r="W4259" s="123"/>
      <c r="X4259" s="123"/>
      <c r="Y4259" s="125"/>
      <c r="Z4259" s="125"/>
      <c r="AA4259" s="123"/>
      <c r="AB4259" s="123"/>
      <c r="AC4259" s="123"/>
      <c r="AD4259" s="123"/>
      <c r="AE4259" s="123"/>
      <c r="AF4259" s="123"/>
      <c r="AG4259" s="123"/>
      <c r="AH4259" s="123"/>
      <c r="AI4259" s="123"/>
      <c r="AJ4259" s="123"/>
      <c r="AK4259" s="123"/>
      <c r="AL4259" s="123"/>
      <c r="AM4259" s="123"/>
      <c r="AN4259" s="123"/>
      <c r="AO4259" s="123"/>
      <c r="AP4259" s="167"/>
    </row>
    <row r="4260" spans="16:42">
      <c r="P4260" s="123"/>
      <c r="Q4260" s="124"/>
      <c r="R4260" s="123"/>
      <c r="S4260" s="123"/>
      <c r="T4260" s="123"/>
      <c r="U4260" s="123"/>
      <c r="V4260" s="123"/>
      <c r="W4260" s="123"/>
      <c r="X4260" s="123"/>
      <c r="Y4260" s="125"/>
      <c r="Z4260" s="125"/>
      <c r="AA4260" s="123"/>
      <c r="AB4260" s="123"/>
      <c r="AC4260" s="123"/>
      <c r="AD4260" s="123"/>
      <c r="AE4260" s="123"/>
      <c r="AF4260" s="123"/>
      <c r="AG4260" s="123"/>
      <c r="AH4260" s="123"/>
      <c r="AI4260" s="123"/>
      <c r="AJ4260" s="123"/>
      <c r="AK4260" s="123"/>
      <c r="AL4260" s="123"/>
      <c r="AM4260" s="123"/>
      <c r="AN4260" s="123"/>
      <c r="AO4260" s="123"/>
      <c r="AP4260" s="167"/>
    </row>
    <row r="4261" spans="16:42">
      <c r="P4261" s="123"/>
      <c r="Q4261" s="124"/>
      <c r="R4261" s="123"/>
      <c r="S4261" s="123"/>
      <c r="T4261" s="123"/>
      <c r="U4261" s="123"/>
      <c r="V4261" s="123"/>
      <c r="W4261" s="123"/>
      <c r="X4261" s="123"/>
      <c r="Y4261" s="125"/>
      <c r="Z4261" s="125"/>
      <c r="AA4261" s="123"/>
      <c r="AB4261" s="123"/>
      <c r="AC4261" s="123"/>
      <c r="AD4261" s="123"/>
      <c r="AE4261" s="123"/>
      <c r="AF4261" s="123"/>
      <c r="AG4261" s="123"/>
      <c r="AH4261" s="123"/>
      <c r="AI4261" s="123"/>
      <c r="AJ4261" s="123"/>
      <c r="AK4261" s="123"/>
      <c r="AL4261" s="123"/>
      <c r="AM4261" s="123"/>
      <c r="AN4261" s="123"/>
      <c r="AO4261" s="123"/>
      <c r="AP4261" s="167"/>
    </row>
    <row r="4262" spans="16:42">
      <c r="P4262" s="123"/>
      <c r="Q4262" s="124"/>
      <c r="R4262" s="123"/>
      <c r="S4262" s="123"/>
      <c r="T4262" s="123"/>
      <c r="U4262" s="123"/>
      <c r="V4262" s="123"/>
      <c r="W4262" s="123"/>
      <c r="X4262" s="123"/>
      <c r="Y4262" s="125"/>
      <c r="Z4262" s="125"/>
      <c r="AA4262" s="123"/>
      <c r="AB4262" s="123"/>
      <c r="AC4262" s="123"/>
      <c r="AD4262" s="123"/>
      <c r="AE4262" s="123"/>
      <c r="AF4262" s="123"/>
      <c r="AG4262" s="123"/>
      <c r="AH4262" s="123"/>
      <c r="AI4262" s="123"/>
      <c r="AJ4262" s="123"/>
      <c r="AK4262" s="123"/>
      <c r="AL4262" s="123"/>
      <c r="AM4262" s="123"/>
      <c r="AN4262" s="123"/>
      <c r="AO4262" s="123"/>
      <c r="AP4262" s="167"/>
    </row>
    <row r="4263" spans="16:42">
      <c r="P4263" s="123"/>
      <c r="Q4263" s="124"/>
      <c r="R4263" s="123"/>
      <c r="S4263" s="123"/>
      <c r="T4263" s="123"/>
      <c r="U4263" s="123"/>
      <c r="V4263" s="123"/>
      <c r="W4263" s="123"/>
      <c r="X4263" s="123"/>
      <c r="Y4263" s="125"/>
      <c r="Z4263" s="125"/>
      <c r="AA4263" s="123"/>
      <c r="AB4263" s="123"/>
      <c r="AC4263" s="123"/>
      <c r="AD4263" s="123"/>
      <c r="AE4263" s="123"/>
      <c r="AF4263" s="123"/>
      <c r="AG4263" s="123"/>
      <c r="AH4263" s="123"/>
      <c r="AI4263" s="123"/>
      <c r="AJ4263" s="123"/>
      <c r="AK4263" s="123"/>
      <c r="AL4263" s="123"/>
      <c r="AM4263" s="123"/>
      <c r="AN4263" s="123"/>
      <c r="AO4263" s="123"/>
      <c r="AP4263" s="167"/>
    </row>
    <row r="4264" spans="16:42">
      <c r="P4264" s="123"/>
      <c r="Q4264" s="124"/>
      <c r="R4264" s="123"/>
      <c r="S4264" s="123"/>
      <c r="T4264" s="123"/>
      <c r="U4264" s="123"/>
      <c r="V4264" s="123"/>
      <c r="W4264" s="123"/>
      <c r="X4264" s="123"/>
      <c r="Y4264" s="125"/>
      <c r="Z4264" s="125"/>
      <c r="AA4264" s="123"/>
      <c r="AB4264" s="123"/>
      <c r="AC4264" s="123"/>
      <c r="AD4264" s="123"/>
      <c r="AE4264" s="123"/>
      <c r="AF4264" s="123"/>
      <c r="AG4264" s="123"/>
      <c r="AH4264" s="123"/>
      <c r="AI4264" s="123"/>
      <c r="AJ4264" s="123"/>
      <c r="AK4264" s="123"/>
      <c r="AL4264" s="123"/>
      <c r="AM4264" s="123"/>
      <c r="AN4264" s="123"/>
      <c r="AO4264" s="123"/>
      <c r="AP4264" s="167"/>
    </row>
    <row r="4265" spans="16:42">
      <c r="P4265" s="123"/>
      <c r="Q4265" s="124"/>
      <c r="R4265" s="123"/>
      <c r="S4265" s="123"/>
      <c r="T4265" s="123"/>
      <c r="U4265" s="123"/>
      <c r="V4265" s="123"/>
      <c r="W4265" s="123"/>
      <c r="X4265" s="123"/>
      <c r="Y4265" s="125"/>
      <c r="Z4265" s="125"/>
      <c r="AA4265" s="123"/>
      <c r="AB4265" s="123"/>
      <c r="AC4265" s="123"/>
      <c r="AD4265" s="123"/>
      <c r="AE4265" s="123"/>
      <c r="AF4265" s="123"/>
      <c r="AG4265" s="123"/>
      <c r="AH4265" s="123"/>
      <c r="AI4265" s="123"/>
      <c r="AJ4265" s="123"/>
      <c r="AK4265" s="123"/>
      <c r="AL4265" s="123"/>
      <c r="AM4265" s="123"/>
      <c r="AN4265" s="123"/>
      <c r="AO4265" s="123"/>
      <c r="AP4265" s="167"/>
    </row>
    <row r="4266" spans="16:42">
      <c r="P4266" s="123"/>
      <c r="Q4266" s="124"/>
      <c r="R4266" s="123"/>
      <c r="S4266" s="123"/>
      <c r="T4266" s="123"/>
      <c r="U4266" s="123"/>
      <c r="V4266" s="123"/>
      <c r="W4266" s="123"/>
      <c r="X4266" s="123"/>
      <c r="Y4266" s="125"/>
      <c r="Z4266" s="125"/>
      <c r="AA4266" s="123"/>
      <c r="AB4266" s="123"/>
      <c r="AC4266" s="123"/>
      <c r="AD4266" s="123"/>
      <c r="AE4266" s="123"/>
      <c r="AF4266" s="123"/>
      <c r="AG4266" s="123"/>
      <c r="AH4266" s="123"/>
      <c r="AI4266" s="123"/>
      <c r="AJ4266" s="123"/>
      <c r="AK4266" s="123"/>
      <c r="AL4266" s="123"/>
      <c r="AM4266" s="123"/>
      <c r="AN4266" s="123"/>
      <c r="AO4266" s="123"/>
      <c r="AP4266" s="167"/>
    </row>
    <row r="4267" spans="16:42">
      <c r="P4267" s="123"/>
      <c r="Q4267" s="124"/>
      <c r="R4267" s="123"/>
      <c r="S4267" s="123"/>
      <c r="T4267" s="123"/>
      <c r="U4267" s="123"/>
      <c r="V4267" s="123"/>
      <c r="W4267" s="123"/>
      <c r="X4267" s="123"/>
      <c r="Y4267" s="125"/>
      <c r="Z4267" s="125"/>
      <c r="AA4267" s="123"/>
      <c r="AB4267" s="123"/>
      <c r="AC4267" s="123"/>
      <c r="AD4267" s="123"/>
      <c r="AE4267" s="123"/>
      <c r="AF4267" s="123"/>
      <c r="AG4267" s="123"/>
      <c r="AH4267" s="123"/>
      <c r="AI4267" s="123"/>
      <c r="AJ4267" s="123"/>
      <c r="AK4267" s="123"/>
      <c r="AL4267" s="123"/>
      <c r="AM4267" s="123"/>
      <c r="AN4267" s="123"/>
      <c r="AO4267" s="123"/>
      <c r="AP4267" s="167"/>
    </row>
    <row r="4268" spans="16:42">
      <c r="P4268" s="123"/>
      <c r="Q4268" s="124"/>
      <c r="R4268" s="123"/>
      <c r="S4268" s="123"/>
      <c r="T4268" s="123"/>
      <c r="U4268" s="123"/>
      <c r="V4268" s="123"/>
      <c r="W4268" s="123"/>
      <c r="X4268" s="123"/>
      <c r="Y4268" s="125"/>
      <c r="Z4268" s="125"/>
      <c r="AA4268" s="123"/>
      <c r="AB4268" s="123"/>
      <c r="AC4268" s="123"/>
      <c r="AD4268" s="123"/>
      <c r="AE4268" s="123"/>
      <c r="AF4268" s="123"/>
      <c r="AG4268" s="123"/>
      <c r="AH4268" s="123"/>
      <c r="AI4268" s="123"/>
      <c r="AJ4268" s="123"/>
      <c r="AK4268" s="123"/>
      <c r="AL4268" s="123"/>
      <c r="AM4268" s="123"/>
      <c r="AN4268" s="123"/>
      <c r="AO4268" s="123"/>
      <c r="AP4268" s="167"/>
    </row>
    <row r="4269" spans="16:42">
      <c r="P4269" s="123"/>
      <c r="Q4269" s="124"/>
      <c r="R4269" s="123"/>
      <c r="S4269" s="123"/>
      <c r="T4269" s="123"/>
      <c r="U4269" s="123"/>
      <c r="V4269" s="123"/>
      <c r="W4269" s="123"/>
      <c r="X4269" s="123"/>
      <c r="Y4269" s="125"/>
      <c r="Z4269" s="125"/>
      <c r="AA4269" s="123"/>
      <c r="AB4269" s="123"/>
      <c r="AC4269" s="123"/>
      <c r="AD4269" s="123"/>
      <c r="AE4269" s="123"/>
      <c r="AF4269" s="123"/>
      <c r="AG4269" s="123"/>
      <c r="AH4269" s="123"/>
      <c r="AI4269" s="123"/>
      <c r="AJ4269" s="123"/>
      <c r="AK4269" s="123"/>
      <c r="AL4269" s="123"/>
      <c r="AM4269" s="123"/>
      <c r="AN4269" s="123"/>
      <c r="AO4269" s="123"/>
      <c r="AP4269" s="167"/>
    </row>
    <row r="4270" spans="16:42">
      <c r="P4270" s="123"/>
      <c r="Q4270" s="124"/>
      <c r="R4270" s="123"/>
      <c r="S4270" s="123"/>
      <c r="T4270" s="123"/>
      <c r="U4270" s="123"/>
      <c r="V4270" s="123"/>
      <c r="W4270" s="123"/>
      <c r="X4270" s="123"/>
      <c r="Y4270" s="125"/>
      <c r="Z4270" s="125"/>
      <c r="AA4270" s="123"/>
      <c r="AB4270" s="123"/>
      <c r="AC4270" s="123"/>
      <c r="AD4270" s="123"/>
      <c r="AE4270" s="123"/>
      <c r="AF4270" s="123"/>
      <c r="AG4270" s="123"/>
      <c r="AH4270" s="123"/>
      <c r="AI4270" s="123"/>
      <c r="AJ4270" s="123"/>
      <c r="AK4270" s="123"/>
      <c r="AL4270" s="123"/>
      <c r="AM4270" s="123"/>
      <c r="AN4270" s="123"/>
      <c r="AO4270" s="123"/>
      <c r="AP4270" s="167"/>
    </row>
    <row r="4271" spans="16:42">
      <c r="P4271" s="123"/>
      <c r="Q4271" s="124"/>
      <c r="R4271" s="123"/>
      <c r="S4271" s="123"/>
      <c r="T4271" s="123"/>
      <c r="U4271" s="123"/>
      <c r="V4271" s="123"/>
      <c r="W4271" s="123"/>
      <c r="X4271" s="123"/>
      <c r="Y4271" s="125"/>
      <c r="Z4271" s="125"/>
      <c r="AA4271" s="123"/>
      <c r="AB4271" s="123"/>
      <c r="AC4271" s="123"/>
      <c r="AD4271" s="123"/>
      <c r="AE4271" s="123"/>
      <c r="AF4271" s="123"/>
      <c r="AG4271" s="123"/>
      <c r="AH4271" s="123"/>
      <c r="AI4271" s="123"/>
      <c r="AJ4271" s="123"/>
      <c r="AK4271" s="123"/>
      <c r="AL4271" s="123"/>
      <c r="AM4271" s="123"/>
      <c r="AN4271" s="123"/>
      <c r="AO4271" s="123"/>
      <c r="AP4271" s="167"/>
    </row>
    <row r="4272" spans="16:42">
      <c r="P4272" s="123"/>
      <c r="Q4272" s="124"/>
      <c r="R4272" s="123"/>
      <c r="S4272" s="123"/>
      <c r="T4272" s="123"/>
      <c r="U4272" s="123"/>
      <c r="V4272" s="123"/>
      <c r="W4272" s="123"/>
      <c r="X4272" s="123"/>
      <c r="Y4272" s="125"/>
      <c r="Z4272" s="125"/>
      <c r="AA4272" s="123"/>
      <c r="AB4272" s="123"/>
      <c r="AC4272" s="123"/>
      <c r="AD4272" s="123"/>
      <c r="AE4272" s="123"/>
      <c r="AF4272" s="123"/>
      <c r="AG4272" s="123"/>
      <c r="AH4272" s="123"/>
      <c r="AI4272" s="123"/>
      <c r="AJ4272" s="123"/>
      <c r="AK4272" s="123"/>
      <c r="AL4272" s="123"/>
      <c r="AM4272" s="123"/>
      <c r="AN4272" s="123"/>
      <c r="AO4272" s="123"/>
      <c r="AP4272" s="167"/>
    </row>
    <row r="4273" spans="16:42">
      <c r="P4273" s="123"/>
      <c r="Q4273" s="124"/>
      <c r="R4273" s="123"/>
      <c r="S4273" s="123"/>
      <c r="T4273" s="123"/>
      <c r="U4273" s="123"/>
      <c r="V4273" s="123"/>
      <c r="W4273" s="123"/>
      <c r="X4273" s="123"/>
      <c r="Y4273" s="125"/>
      <c r="Z4273" s="125"/>
      <c r="AA4273" s="123"/>
      <c r="AB4273" s="123"/>
      <c r="AC4273" s="123"/>
      <c r="AD4273" s="123"/>
      <c r="AE4273" s="123"/>
      <c r="AF4273" s="123"/>
      <c r="AG4273" s="123"/>
      <c r="AH4273" s="123"/>
      <c r="AI4273" s="123"/>
      <c r="AJ4273" s="123"/>
      <c r="AK4273" s="123"/>
      <c r="AL4273" s="123"/>
      <c r="AM4273" s="123"/>
      <c r="AN4273" s="123"/>
      <c r="AO4273" s="123"/>
      <c r="AP4273" s="167"/>
    </row>
    <row r="4274" spans="16:42">
      <c r="P4274" s="123"/>
      <c r="Q4274" s="124"/>
      <c r="R4274" s="123"/>
      <c r="S4274" s="123"/>
      <c r="T4274" s="123"/>
      <c r="U4274" s="123"/>
      <c r="V4274" s="123"/>
      <c r="W4274" s="123"/>
      <c r="X4274" s="123"/>
      <c r="Y4274" s="125"/>
      <c r="Z4274" s="125"/>
      <c r="AA4274" s="123"/>
      <c r="AB4274" s="123"/>
      <c r="AC4274" s="123"/>
      <c r="AD4274" s="123"/>
      <c r="AE4274" s="123"/>
      <c r="AF4274" s="123"/>
      <c r="AG4274" s="123"/>
      <c r="AH4274" s="123"/>
      <c r="AI4274" s="123"/>
      <c r="AJ4274" s="123"/>
      <c r="AK4274" s="123"/>
      <c r="AL4274" s="123"/>
      <c r="AM4274" s="123"/>
      <c r="AN4274" s="123"/>
      <c r="AO4274" s="123"/>
      <c r="AP4274" s="167"/>
    </row>
    <row r="4275" spans="16:42">
      <c r="P4275" s="123"/>
      <c r="Q4275" s="124"/>
      <c r="R4275" s="123"/>
      <c r="S4275" s="123"/>
      <c r="T4275" s="123"/>
      <c r="U4275" s="123"/>
      <c r="V4275" s="123"/>
      <c r="W4275" s="123"/>
      <c r="X4275" s="123"/>
      <c r="Y4275" s="125"/>
      <c r="Z4275" s="125"/>
      <c r="AA4275" s="123"/>
      <c r="AB4275" s="123"/>
      <c r="AC4275" s="123"/>
      <c r="AD4275" s="123"/>
      <c r="AE4275" s="123"/>
      <c r="AF4275" s="123"/>
      <c r="AG4275" s="123"/>
      <c r="AH4275" s="123"/>
      <c r="AI4275" s="123"/>
      <c r="AJ4275" s="123"/>
      <c r="AK4275" s="123"/>
      <c r="AL4275" s="123"/>
      <c r="AM4275" s="123"/>
      <c r="AN4275" s="123"/>
      <c r="AO4275" s="123"/>
      <c r="AP4275" s="167"/>
    </row>
    <row r="4276" spans="16:42">
      <c r="P4276" s="123"/>
      <c r="Q4276" s="124"/>
      <c r="R4276" s="123"/>
      <c r="S4276" s="123"/>
      <c r="T4276" s="123"/>
      <c r="U4276" s="123"/>
      <c r="V4276" s="123"/>
      <c r="W4276" s="123"/>
      <c r="X4276" s="123"/>
      <c r="Y4276" s="125"/>
      <c r="Z4276" s="125"/>
      <c r="AA4276" s="123"/>
      <c r="AB4276" s="123"/>
      <c r="AC4276" s="123"/>
      <c r="AD4276" s="123"/>
      <c r="AE4276" s="123"/>
      <c r="AF4276" s="123"/>
      <c r="AG4276" s="123"/>
      <c r="AH4276" s="123"/>
      <c r="AI4276" s="123"/>
      <c r="AJ4276" s="123"/>
      <c r="AK4276" s="123"/>
      <c r="AL4276" s="123"/>
      <c r="AM4276" s="123"/>
      <c r="AN4276" s="123"/>
      <c r="AO4276" s="123"/>
      <c r="AP4276" s="167"/>
    </row>
    <row r="4277" spans="16:42">
      <c r="P4277" s="123"/>
      <c r="Q4277" s="124"/>
      <c r="R4277" s="123"/>
      <c r="S4277" s="123"/>
      <c r="T4277" s="123"/>
      <c r="U4277" s="123"/>
      <c r="V4277" s="123"/>
      <c r="W4277" s="123"/>
      <c r="X4277" s="123"/>
      <c r="Y4277" s="125"/>
      <c r="Z4277" s="125"/>
      <c r="AA4277" s="123"/>
      <c r="AB4277" s="123"/>
      <c r="AC4277" s="123"/>
      <c r="AD4277" s="123"/>
      <c r="AE4277" s="123"/>
      <c r="AF4277" s="123"/>
      <c r="AG4277" s="123"/>
      <c r="AH4277" s="123"/>
      <c r="AI4277" s="123"/>
      <c r="AJ4277" s="123"/>
      <c r="AK4277" s="123"/>
      <c r="AL4277" s="123"/>
      <c r="AM4277" s="123"/>
      <c r="AN4277" s="123"/>
      <c r="AO4277" s="123"/>
      <c r="AP4277" s="167"/>
    </row>
    <row r="4278" spans="16:42">
      <c r="P4278" s="123"/>
      <c r="Q4278" s="124"/>
      <c r="R4278" s="123"/>
      <c r="S4278" s="123"/>
      <c r="T4278" s="123"/>
      <c r="U4278" s="123"/>
      <c r="V4278" s="123"/>
      <c r="W4278" s="123"/>
      <c r="X4278" s="123"/>
      <c r="Y4278" s="125"/>
      <c r="Z4278" s="125"/>
      <c r="AA4278" s="123"/>
      <c r="AB4278" s="123"/>
      <c r="AC4278" s="123"/>
      <c r="AD4278" s="123"/>
      <c r="AE4278" s="123"/>
      <c r="AF4278" s="123"/>
      <c r="AG4278" s="123"/>
      <c r="AH4278" s="123"/>
      <c r="AI4278" s="123"/>
      <c r="AJ4278" s="123"/>
      <c r="AK4278" s="123"/>
      <c r="AL4278" s="123"/>
      <c r="AM4278" s="123"/>
      <c r="AN4278" s="123"/>
      <c r="AO4278" s="123"/>
      <c r="AP4278" s="167"/>
    </row>
    <row r="4279" spans="16:42">
      <c r="P4279" s="123"/>
      <c r="Q4279" s="124"/>
      <c r="R4279" s="123"/>
      <c r="S4279" s="123"/>
      <c r="T4279" s="123"/>
      <c r="U4279" s="123"/>
      <c r="V4279" s="123"/>
      <c r="W4279" s="123"/>
      <c r="X4279" s="123"/>
      <c r="Y4279" s="125"/>
      <c r="Z4279" s="125"/>
      <c r="AA4279" s="123"/>
      <c r="AB4279" s="123"/>
      <c r="AC4279" s="123"/>
      <c r="AD4279" s="123"/>
      <c r="AE4279" s="123"/>
      <c r="AF4279" s="123"/>
      <c r="AG4279" s="123"/>
      <c r="AH4279" s="123"/>
      <c r="AI4279" s="123"/>
      <c r="AJ4279" s="123"/>
      <c r="AK4279" s="123"/>
      <c r="AL4279" s="123"/>
      <c r="AM4279" s="123"/>
      <c r="AN4279" s="123"/>
      <c r="AO4279" s="123"/>
      <c r="AP4279" s="167"/>
    </row>
    <row r="4280" spans="16:42">
      <c r="P4280" s="123"/>
      <c r="Q4280" s="124"/>
      <c r="R4280" s="123"/>
      <c r="S4280" s="123"/>
      <c r="T4280" s="123"/>
      <c r="U4280" s="123"/>
      <c r="V4280" s="123"/>
      <c r="W4280" s="123"/>
      <c r="X4280" s="123"/>
      <c r="Y4280" s="125"/>
      <c r="Z4280" s="125"/>
      <c r="AA4280" s="123"/>
      <c r="AB4280" s="123"/>
      <c r="AC4280" s="123"/>
      <c r="AD4280" s="123"/>
      <c r="AE4280" s="123"/>
      <c r="AF4280" s="123"/>
      <c r="AG4280" s="123"/>
      <c r="AH4280" s="123"/>
      <c r="AI4280" s="123"/>
      <c r="AJ4280" s="123"/>
      <c r="AK4280" s="123"/>
      <c r="AL4280" s="123"/>
      <c r="AM4280" s="123"/>
      <c r="AN4280" s="123"/>
      <c r="AO4280" s="123"/>
      <c r="AP4280" s="167"/>
    </row>
    <row r="4281" spans="16:42">
      <c r="P4281" s="123"/>
      <c r="Q4281" s="124"/>
      <c r="R4281" s="123"/>
      <c r="S4281" s="123"/>
      <c r="T4281" s="123"/>
      <c r="U4281" s="123"/>
      <c r="V4281" s="123"/>
      <c r="W4281" s="123"/>
      <c r="X4281" s="123"/>
      <c r="Y4281" s="125"/>
      <c r="Z4281" s="125"/>
      <c r="AA4281" s="123"/>
      <c r="AB4281" s="123"/>
      <c r="AC4281" s="123"/>
      <c r="AD4281" s="123"/>
      <c r="AE4281" s="123"/>
      <c r="AF4281" s="123"/>
      <c r="AG4281" s="123"/>
      <c r="AH4281" s="123"/>
      <c r="AI4281" s="123"/>
      <c r="AJ4281" s="123"/>
      <c r="AK4281" s="123"/>
      <c r="AL4281" s="123"/>
      <c r="AM4281" s="123"/>
      <c r="AN4281" s="123"/>
      <c r="AO4281" s="123"/>
      <c r="AP4281" s="167"/>
    </row>
    <row r="4282" spans="16:42">
      <c r="P4282" s="123"/>
      <c r="Q4282" s="124"/>
      <c r="R4282" s="123"/>
      <c r="S4282" s="123"/>
      <c r="T4282" s="123"/>
      <c r="U4282" s="123"/>
      <c r="V4282" s="123"/>
      <c r="W4282" s="123"/>
      <c r="X4282" s="123"/>
      <c r="Y4282" s="125"/>
      <c r="Z4282" s="125"/>
      <c r="AA4282" s="123"/>
      <c r="AB4282" s="123"/>
      <c r="AC4282" s="123"/>
      <c r="AD4282" s="123"/>
      <c r="AE4282" s="123"/>
      <c r="AF4282" s="123"/>
      <c r="AG4282" s="123"/>
      <c r="AH4282" s="123"/>
      <c r="AI4282" s="123"/>
      <c r="AJ4282" s="123"/>
      <c r="AK4282" s="123"/>
      <c r="AL4282" s="123"/>
      <c r="AM4282" s="123"/>
      <c r="AN4282" s="123"/>
      <c r="AO4282" s="123"/>
      <c r="AP4282" s="167"/>
    </row>
    <row r="4283" spans="16:42">
      <c r="P4283" s="123"/>
      <c r="Q4283" s="124"/>
      <c r="R4283" s="123"/>
      <c r="S4283" s="123"/>
      <c r="T4283" s="123"/>
      <c r="U4283" s="123"/>
      <c r="V4283" s="123"/>
      <c r="W4283" s="123"/>
      <c r="X4283" s="123"/>
      <c r="Y4283" s="125"/>
      <c r="Z4283" s="125"/>
      <c r="AA4283" s="123"/>
      <c r="AB4283" s="123"/>
      <c r="AC4283" s="123"/>
      <c r="AD4283" s="123"/>
      <c r="AE4283" s="123"/>
      <c r="AF4283" s="123"/>
      <c r="AG4283" s="123"/>
      <c r="AH4283" s="123"/>
      <c r="AI4283" s="123"/>
      <c r="AJ4283" s="123"/>
      <c r="AK4283" s="123"/>
      <c r="AL4283" s="123"/>
      <c r="AM4283" s="123"/>
      <c r="AN4283" s="123"/>
      <c r="AO4283" s="123"/>
      <c r="AP4283" s="167"/>
    </row>
    <row r="4284" spans="16:42">
      <c r="P4284" s="123"/>
      <c r="Q4284" s="124"/>
      <c r="R4284" s="123"/>
      <c r="S4284" s="123"/>
      <c r="T4284" s="123"/>
      <c r="U4284" s="123"/>
      <c r="V4284" s="123"/>
      <c r="W4284" s="123"/>
      <c r="X4284" s="123"/>
      <c r="Y4284" s="125"/>
      <c r="Z4284" s="125"/>
      <c r="AA4284" s="123"/>
      <c r="AB4284" s="123"/>
      <c r="AC4284" s="123"/>
      <c r="AD4284" s="123"/>
      <c r="AE4284" s="123"/>
      <c r="AF4284" s="123"/>
      <c r="AG4284" s="123"/>
      <c r="AH4284" s="123"/>
      <c r="AI4284" s="123"/>
      <c r="AJ4284" s="123"/>
      <c r="AK4284" s="123"/>
      <c r="AL4284" s="123"/>
      <c r="AM4284" s="123"/>
      <c r="AN4284" s="123"/>
      <c r="AO4284" s="123"/>
      <c r="AP4284" s="167"/>
    </row>
    <row r="4285" spans="16:42">
      <c r="P4285" s="123"/>
      <c r="Q4285" s="124"/>
      <c r="R4285" s="123"/>
      <c r="S4285" s="123"/>
      <c r="T4285" s="123"/>
      <c r="U4285" s="123"/>
      <c r="V4285" s="123"/>
      <c r="W4285" s="123"/>
      <c r="X4285" s="123"/>
      <c r="Y4285" s="125"/>
      <c r="Z4285" s="125"/>
      <c r="AA4285" s="123"/>
      <c r="AB4285" s="123"/>
      <c r="AC4285" s="123"/>
      <c r="AD4285" s="123"/>
      <c r="AE4285" s="123"/>
      <c r="AF4285" s="123"/>
      <c r="AG4285" s="123"/>
      <c r="AH4285" s="123"/>
      <c r="AI4285" s="123"/>
      <c r="AJ4285" s="123"/>
      <c r="AK4285" s="123"/>
      <c r="AL4285" s="123"/>
      <c r="AM4285" s="123"/>
      <c r="AN4285" s="123"/>
      <c r="AO4285" s="123"/>
      <c r="AP4285" s="167"/>
    </row>
    <row r="4286" spans="16:42">
      <c r="P4286" s="123"/>
      <c r="Q4286" s="124"/>
      <c r="R4286" s="123"/>
      <c r="S4286" s="123"/>
      <c r="T4286" s="123"/>
      <c r="U4286" s="123"/>
      <c r="V4286" s="123"/>
      <c r="W4286" s="123"/>
      <c r="X4286" s="123"/>
      <c r="Y4286" s="125"/>
      <c r="Z4286" s="125"/>
      <c r="AA4286" s="123"/>
      <c r="AB4286" s="123"/>
      <c r="AC4286" s="123"/>
      <c r="AD4286" s="123"/>
      <c r="AE4286" s="123"/>
      <c r="AF4286" s="123"/>
      <c r="AG4286" s="123"/>
      <c r="AH4286" s="123"/>
      <c r="AI4286" s="123"/>
      <c r="AJ4286" s="123"/>
      <c r="AK4286" s="123"/>
      <c r="AL4286" s="123"/>
      <c r="AM4286" s="123"/>
      <c r="AN4286" s="123"/>
      <c r="AO4286" s="123"/>
      <c r="AP4286" s="167"/>
    </row>
    <row r="4287" spans="16:42">
      <c r="P4287" s="123"/>
      <c r="Q4287" s="124"/>
      <c r="R4287" s="123"/>
      <c r="S4287" s="123"/>
      <c r="T4287" s="123"/>
      <c r="U4287" s="123"/>
      <c r="V4287" s="123"/>
      <c r="W4287" s="123"/>
      <c r="X4287" s="123"/>
      <c r="Y4287" s="125"/>
      <c r="Z4287" s="125"/>
      <c r="AA4287" s="123"/>
      <c r="AB4287" s="123"/>
      <c r="AC4287" s="123"/>
      <c r="AD4287" s="123"/>
      <c r="AE4287" s="123"/>
      <c r="AF4287" s="123"/>
      <c r="AG4287" s="123"/>
      <c r="AH4287" s="123"/>
      <c r="AI4287" s="123"/>
      <c r="AJ4287" s="123"/>
      <c r="AK4287" s="123"/>
      <c r="AL4287" s="123"/>
      <c r="AM4287" s="123"/>
      <c r="AN4287" s="123"/>
      <c r="AO4287" s="123"/>
      <c r="AP4287" s="167"/>
    </row>
    <row r="4288" spans="16:42">
      <c r="P4288" s="123"/>
      <c r="Q4288" s="124"/>
      <c r="R4288" s="123"/>
      <c r="S4288" s="123"/>
      <c r="T4288" s="123"/>
      <c r="U4288" s="123"/>
      <c r="V4288" s="123"/>
      <c r="W4288" s="123"/>
      <c r="X4288" s="123"/>
      <c r="Y4288" s="125"/>
      <c r="Z4288" s="125"/>
      <c r="AA4288" s="123"/>
      <c r="AB4288" s="123"/>
      <c r="AC4288" s="123"/>
      <c r="AD4288" s="123"/>
      <c r="AE4288" s="123"/>
      <c r="AF4288" s="123"/>
      <c r="AG4288" s="123"/>
      <c r="AH4288" s="123"/>
      <c r="AI4288" s="123"/>
      <c r="AJ4288" s="123"/>
      <c r="AK4288" s="123"/>
      <c r="AL4288" s="123"/>
      <c r="AM4288" s="123"/>
      <c r="AN4288" s="123"/>
      <c r="AO4288" s="123"/>
      <c r="AP4288" s="167"/>
    </row>
    <row r="4289" spans="16:42">
      <c r="P4289" s="123"/>
      <c r="Q4289" s="124"/>
      <c r="R4289" s="123"/>
      <c r="S4289" s="123"/>
      <c r="T4289" s="123"/>
      <c r="U4289" s="123"/>
      <c r="V4289" s="123"/>
      <c r="W4289" s="123"/>
      <c r="X4289" s="123"/>
      <c r="Y4289" s="125"/>
      <c r="Z4289" s="125"/>
      <c r="AA4289" s="123"/>
      <c r="AB4289" s="123"/>
      <c r="AC4289" s="123"/>
      <c r="AD4289" s="123"/>
      <c r="AE4289" s="123"/>
      <c r="AF4289" s="123"/>
      <c r="AG4289" s="123"/>
      <c r="AH4289" s="123"/>
      <c r="AI4289" s="123"/>
      <c r="AJ4289" s="123"/>
      <c r="AK4289" s="123"/>
      <c r="AL4289" s="123"/>
      <c r="AM4289" s="123"/>
      <c r="AN4289" s="123"/>
      <c r="AO4289" s="123"/>
      <c r="AP4289" s="167"/>
    </row>
    <row r="4290" spans="16:42">
      <c r="P4290" s="123"/>
      <c r="Q4290" s="124"/>
      <c r="R4290" s="123"/>
      <c r="S4290" s="123"/>
      <c r="T4290" s="123"/>
      <c r="U4290" s="123"/>
      <c r="V4290" s="123"/>
      <c r="W4290" s="123"/>
      <c r="X4290" s="123"/>
      <c r="Y4290" s="125"/>
      <c r="Z4290" s="125"/>
      <c r="AA4290" s="123"/>
      <c r="AB4290" s="123"/>
      <c r="AC4290" s="123"/>
      <c r="AD4290" s="123"/>
      <c r="AE4290" s="123"/>
      <c r="AF4290" s="123"/>
      <c r="AG4290" s="123"/>
      <c r="AH4290" s="123"/>
      <c r="AI4290" s="123"/>
      <c r="AJ4290" s="123"/>
      <c r="AK4290" s="123"/>
      <c r="AL4290" s="123"/>
      <c r="AM4290" s="123"/>
      <c r="AN4290" s="123"/>
      <c r="AO4290" s="123"/>
      <c r="AP4290" s="167"/>
    </row>
    <row r="4291" spans="16:42">
      <c r="P4291" s="123"/>
      <c r="Q4291" s="124"/>
      <c r="R4291" s="123"/>
      <c r="S4291" s="123"/>
      <c r="T4291" s="123"/>
      <c r="U4291" s="123"/>
      <c r="V4291" s="123"/>
      <c r="W4291" s="123"/>
      <c r="X4291" s="123"/>
      <c r="Y4291" s="125"/>
      <c r="Z4291" s="125"/>
      <c r="AA4291" s="123"/>
      <c r="AB4291" s="123"/>
      <c r="AC4291" s="123"/>
      <c r="AD4291" s="123"/>
      <c r="AE4291" s="123"/>
      <c r="AF4291" s="123"/>
      <c r="AG4291" s="123"/>
      <c r="AH4291" s="123"/>
      <c r="AI4291" s="123"/>
      <c r="AJ4291" s="123"/>
      <c r="AK4291" s="123"/>
      <c r="AL4291" s="123"/>
      <c r="AM4291" s="123"/>
      <c r="AN4291" s="123"/>
      <c r="AO4291" s="123"/>
      <c r="AP4291" s="167"/>
    </row>
    <row r="4292" spans="16:42">
      <c r="P4292" s="123"/>
      <c r="Q4292" s="124"/>
      <c r="R4292" s="123"/>
      <c r="S4292" s="123"/>
      <c r="T4292" s="123"/>
      <c r="U4292" s="123"/>
      <c r="V4292" s="123"/>
      <c r="W4292" s="123"/>
      <c r="X4292" s="123"/>
      <c r="Y4292" s="125"/>
      <c r="Z4292" s="125"/>
      <c r="AA4292" s="123"/>
      <c r="AB4292" s="123"/>
      <c r="AC4292" s="123"/>
      <c r="AD4292" s="123"/>
      <c r="AE4292" s="123"/>
      <c r="AF4292" s="123"/>
      <c r="AG4292" s="123"/>
      <c r="AH4292" s="123"/>
      <c r="AI4292" s="123"/>
      <c r="AJ4292" s="123"/>
      <c r="AK4292" s="123"/>
      <c r="AL4292" s="123"/>
      <c r="AM4292" s="123"/>
      <c r="AN4292" s="123"/>
      <c r="AO4292" s="123"/>
      <c r="AP4292" s="167"/>
    </row>
    <row r="4293" spans="16:42">
      <c r="P4293" s="123"/>
      <c r="Q4293" s="124"/>
      <c r="R4293" s="123"/>
      <c r="S4293" s="123"/>
      <c r="T4293" s="123"/>
      <c r="U4293" s="123"/>
      <c r="V4293" s="123"/>
      <c r="W4293" s="123"/>
      <c r="X4293" s="123"/>
      <c r="Y4293" s="125"/>
      <c r="Z4293" s="125"/>
      <c r="AA4293" s="123"/>
      <c r="AB4293" s="123"/>
      <c r="AC4293" s="123"/>
      <c r="AD4293" s="123"/>
      <c r="AE4293" s="123"/>
      <c r="AF4293" s="123"/>
      <c r="AG4293" s="123"/>
      <c r="AH4293" s="123"/>
      <c r="AI4293" s="123"/>
      <c r="AJ4293" s="123"/>
      <c r="AK4293" s="123"/>
      <c r="AL4293" s="123"/>
      <c r="AM4293" s="123"/>
      <c r="AN4293" s="123"/>
      <c r="AO4293" s="123"/>
      <c r="AP4293" s="167"/>
    </row>
    <row r="4294" spans="16:42">
      <c r="P4294" s="123"/>
      <c r="Q4294" s="124"/>
      <c r="R4294" s="123"/>
      <c r="S4294" s="123"/>
      <c r="T4294" s="123"/>
      <c r="U4294" s="123"/>
      <c r="V4294" s="123"/>
      <c r="W4294" s="123"/>
      <c r="X4294" s="123"/>
      <c r="Y4294" s="125"/>
      <c r="Z4294" s="125"/>
      <c r="AA4294" s="123"/>
      <c r="AB4294" s="123"/>
      <c r="AC4294" s="123"/>
      <c r="AD4294" s="123"/>
      <c r="AE4294" s="123"/>
      <c r="AF4294" s="123"/>
      <c r="AG4294" s="123"/>
      <c r="AH4294" s="123"/>
      <c r="AI4294" s="123"/>
      <c r="AJ4294" s="123"/>
      <c r="AK4294" s="123"/>
      <c r="AL4294" s="123"/>
      <c r="AM4294" s="123"/>
      <c r="AN4294" s="123"/>
      <c r="AO4294" s="123"/>
      <c r="AP4294" s="167"/>
    </row>
    <row r="4295" spans="16:42">
      <c r="P4295" s="123"/>
      <c r="Q4295" s="124"/>
      <c r="R4295" s="123"/>
      <c r="S4295" s="123"/>
      <c r="T4295" s="123"/>
      <c r="U4295" s="123"/>
      <c r="V4295" s="123"/>
      <c r="W4295" s="123"/>
      <c r="X4295" s="123"/>
      <c r="Y4295" s="125"/>
      <c r="Z4295" s="125"/>
      <c r="AA4295" s="123"/>
      <c r="AB4295" s="123"/>
      <c r="AC4295" s="123"/>
      <c r="AD4295" s="123"/>
      <c r="AE4295" s="123"/>
      <c r="AF4295" s="123"/>
      <c r="AG4295" s="123"/>
      <c r="AH4295" s="123"/>
      <c r="AI4295" s="123"/>
      <c r="AJ4295" s="123"/>
      <c r="AK4295" s="123"/>
      <c r="AL4295" s="123"/>
      <c r="AM4295" s="123"/>
      <c r="AN4295" s="123"/>
      <c r="AO4295" s="123"/>
      <c r="AP4295" s="167"/>
    </row>
    <row r="4296" spans="16:42">
      <c r="P4296" s="123"/>
      <c r="Q4296" s="124"/>
      <c r="R4296" s="123"/>
      <c r="S4296" s="123"/>
      <c r="T4296" s="123"/>
      <c r="U4296" s="123"/>
      <c r="V4296" s="123"/>
      <c r="W4296" s="123"/>
      <c r="X4296" s="123"/>
      <c r="Y4296" s="125"/>
      <c r="Z4296" s="125"/>
      <c r="AA4296" s="123"/>
      <c r="AB4296" s="123"/>
      <c r="AC4296" s="123"/>
      <c r="AD4296" s="123"/>
      <c r="AE4296" s="123"/>
      <c r="AF4296" s="123"/>
      <c r="AG4296" s="123"/>
      <c r="AH4296" s="123"/>
      <c r="AI4296" s="123"/>
      <c r="AJ4296" s="123"/>
      <c r="AK4296" s="123"/>
      <c r="AL4296" s="123"/>
      <c r="AM4296" s="123"/>
      <c r="AN4296" s="123"/>
      <c r="AO4296" s="123"/>
      <c r="AP4296" s="167"/>
    </row>
    <row r="4297" spans="16:42">
      <c r="P4297" s="123"/>
      <c r="Q4297" s="124"/>
      <c r="R4297" s="123"/>
      <c r="S4297" s="123"/>
      <c r="T4297" s="123"/>
      <c r="U4297" s="123"/>
      <c r="V4297" s="123"/>
      <c r="W4297" s="123"/>
      <c r="X4297" s="123"/>
      <c r="Y4297" s="125"/>
      <c r="Z4297" s="125"/>
      <c r="AA4297" s="123"/>
      <c r="AB4297" s="123"/>
      <c r="AC4297" s="123"/>
      <c r="AD4297" s="123"/>
      <c r="AE4297" s="123"/>
      <c r="AF4297" s="123"/>
      <c r="AG4297" s="123"/>
      <c r="AH4297" s="123"/>
      <c r="AI4297" s="123"/>
      <c r="AJ4297" s="123"/>
      <c r="AK4297" s="123"/>
      <c r="AL4297" s="123"/>
      <c r="AM4297" s="123"/>
      <c r="AN4297" s="123"/>
      <c r="AO4297" s="123"/>
      <c r="AP4297" s="167"/>
    </row>
    <row r="4298" spans="16:42">
      <c r="P4298" s="123"/>
      <c r="Q4298" s="124"/>
      <c r="R4298" s="123"/>
      <c r="S4298" s="123"/>
      <c r="T4298" s="123"/>
      <c r="U4298" s="123"/>
      <c r="V4298" s="123"/>
      <c r="W4298" s="123"/>
      <c r="X4298" s="123"/>
      <c r="Y4298" s="125"/>
      <c r="Z4298" s="125"/>
      <c r="AA4298" s="123"/>
      <c r="AB4298" s="123"/>
      <c r="AC4298" s="123"/>
      <c r="AD4298" s="123"/>
      <c r="AE4298" s="123"/>
      <c r="AF4298" s="123"/>
      <c r="AG4298" s="123"/>
      <c r="AH4298" s="123"/>
      <c r="AI4298" s="123"/>
      <c r="AJ4298" s="123"/>
      <c r="AK4298" s="123"/>
      <c r="AL4298" s="123"/>
      <c r="AM4298" s="123"/>
      <c r="AN4298" s="123"/>
      <c r="AO4298" s="123"/>
      <c r="AP4298" s="167"/>
    </row>
    <row r="4299" spans="16:42">
      <c r="P4299" s="123"/>
      <c r="Q4299" s="124"/>
      <c r="R4299" s="123"/>
      <c r="S4299" s="123"/>
      <c r="T4299" s="123"/>
      <c r="U4299" s="123"/>
      <c r="V4299" s="123"/>
      <c r="W4299" s="123"/>
      <c r="X4299" s="123"/>
      <c r="Y4299" s="125"/>
      <c r="Z4299" s="125"/>
      <c r="AA4299" s="123"/>
      <c r="AB4299" s="123"/>
      <c r="AC4299" s="123"/>
      <c r="AD4299" s="123"/>
      <c r="AE4299" s="123"/>
      <c r="AF4299" s="123"/>
      <c r="AG4299" s="123"/>
      <c r="AH4299" s="123"/>
      <c r="AI4299" s="123"/>
      <c r="AJ4299" s="123"/>
      <c r="AK4299" s="123"/>
      <c r="AL4299" s="123"/>
      <c r="AM4299" s="123"/>
      <c r="AN4299" s="123"/>
      <c r="AO4299" s="123"/>
      <c r="AP4299" s="167"/>
    </row>
    <row r="4300" spans="16:42">
      <c r="P4300" s="123"/>
      <c r="Q4300" s="124"/>
      <c r="R4300" s="123"/>
      <c r="S4300" s="123"/>
      <c r="T4300" s="123"/>
      <c r="U4300" s="123"/>
      <c r="V4300" s="123"/>
      <c r="W4300" s="123"/>
      <c r="X4300" s="123"/>
      <c r="Y4300" s="125"/>
      <c r="Z4300" s="125"/>
      <c r="AA4300" s="123"/>
      <c r="AB4300" s="123"/>
      <c r="AC4300" s="123"/>
      <c r="AD4300" s="123"/>
      <c r="AE4300" s="123"/>
      <c r="AF4300" s="123"/>
      <c r="AG4300" s="123"/>
      <c r="AH4300" s="123"/>
      <c r="AI4300" s="123"/>
      <c r="AJ4300" s="123"/>
      <c r="AK4300" s="123"/>
      <c r="AL4300" s="123"/>
      <c r="AM4300" s="123"/>
      <c r="AN4300" s="123"/>
      <c r="AO4300" s="123"/>
      <c r="AP4300" s="167"/>
    </row>
    <row r="4301" spans="16:42">
      <c r="P4301" s="123"/>
      <c r="Q4301" s="124"/>
      <c r="R4301" s="123"/>
      <c r="S4301" s="123"/>
      <c r="T4301" s="123"/>
      <c r="U4301" s="123"/>
      <c r="V4301" s="123"/>
      <c r="W4301" s="123"/>
      <c r="X4301" s="123"/>
      <c r="Y4301" s="125"/>
      <c r="Z4301" s="125"/>
      <c r="AA4301" s="123"/>
      <c r="AB4301" s="123"/>
      <c r="AC4301" s="123"/>
      <c r="AD4301" s="123"/>
      <c r="AE4301" s="123"/>
      <c r="AF4301" s="123"/>
      <c r="AG4301" s="123"/>
      <c r="AH4301" s="123"/>
      <c r="AI4301" s="123"/>
      <c r="AJ4301" s="123"/>
      <c r="AK4301" s="123"/>
      <c r="AL4301" s="123"/>
      <c r="AM4301" s="123"/>
      <c r="AN4301" s="123"/>
      <c r="AO4301" s="123"/>
      <c r="AP4301" s="167"/>
    </row>
    <row r="4302" spans="16:42">
      <c r="P4302" s="123"/>
      <c r="Q4302" s="124"/>
      <c r="R4302" s="123"/>
      <c r="S4302" s="123"/>
      <c r="T4302" s="123"/>
      <c r="U4302" s="123"/>
      <c r="V4302" s="123"/>
      <c r="W4302" s="123"/>
      <c r="X4302" s="123"/>
      <c r="Y4302" s="125"/>
      <c r="Z4302" s="125"/>
      <c r="AA4302" s="123"/>
      <c r="AB4302" s="123"/>
      <c r="AC4302" s="123"/>
      <c r="AD4302" s="123"/>
      <c r="AE4302" s="123"/>
      <c r="AF4302" s="123"/>
      <c r="AG4302" s="123"/>
      <c r="AH4302" s="123"/>
      <c r="AI4302" s="123"/>
      <c r="AJ4302" s="123"/>
      <c r="AK4302" s="123"/>
      <c r="AL4302" s="123"/>
      <c r="AM4302" s="123"/>
      <c r="AN4302" s="123"/>
      <c r="AO4302" s="123"/>
      <c r="AP4302" s="167"/>
    </row>
    <row r="4303" spans="16:42">
      <c r="P4303" s="123"/>
      <c r="Q4303" s="124"/>
      <c r="R4303" s="123"/>
      <c r="S4303" s="123"/>
      <c r="T4303" s="123"/>
      <c r="U4303" s="123"/>
      <c r="V4303" s="123"/>
      <c r="W4303" s="123"/>
      <c r="X4303" s="123"/>
      <c r="Y4303" s="125"/>
      <c r="Z4303" s="125"/>
      <c r="AA4303" s="123"/>
      <c r="AB4303" s="123"/>
      <c r="AC4303" s="123"/>
      <c r="AD4303" s="123"/>
      <c r="AE4303" s="123"/>
      <c r="AF4303" s="123"/>
      <c r="AG4303" s="123"/>
      <c r="AH4303" s="123"/>
      <c r="AI4303" s="123"/>
      <c r="AJ4303" s="123"/>
      <c r="AK4303" s="123"/>
      <c r="AL4303" s="123"/>
      <c r="AM4303" s="123"/>
      <c r="AN4303" s="123"/>
      <c r="AO4303" s="123"/>
      <c r="AP4303" s="167"/>
    </row>
    <row r="4304" spans="16:42">
      <c r="P4304" s="123"/>
      <c r="Q4304" s="124"/>
      <c r="R4304" s="123"/>
      <c r="S4304" s="123"/>
      <c r="T4304" s="123"/>
      <c r="U4304" s="123"/>
      <c r="V4304" s="123"/>
      <c r="W4304" s="123"/>
      <c r="X4304" s="123"/>
      <c r="Y4304" s="125"/>
      <c r="Z4304" s="125"/>
      <c r="AA4304" s="123"/>
      <c r="AB4304" s="123"/>
      <c r="AC4304" s="123"/>
      <c r="AD4304" s="123"/>
      <c r="AE4304" s="123"/>
      <c r="AF4304" s="123"/>
      <c r="AG4304" s="123"/>
      <c r="AH4304" s="123"/>
      <c r="AI4304" s="123"/>
      <c r="AJ4304" s="123"/>
      <c r="AK4304" s="123"/>
      <c r="AL4304" s="123"/>
      <c r="AM4304" s="123"/>
      <c r="AN4304" s="123"/>
      <c r="AO4304" s="123"/>
      <c r="AP4304" s="167"/>
    </row>
    <row r="4305" spans="16:42">
      <c r="P4305" s="123"/>
      <c r="Q4305" s="124"/>
      <c r="R4305" s="123"/>
      <c r="S4305" s="123"/>
      <c r="T4305" s="123"/>
      <c r="U4305" s="123"/>
      <c r="V4305" s="123"/>
      <c r="W4305" s="123"/>
      <c r="X4305" s="123"/>
      <c r="Y4305" s="125"/>
      <c r="Z4305" s="125"/>
      <c r="AA4305" s="123"/>
      <c r="AB4305" s="123"/>
      <c r="AC4305" s="123"/>
      <c r="AD4305" s="123"/>
      <c r="AE4305" s="123"/>
      <c r="AF4305" s="123"/>
      <c r="AG4305" s="123"/>
      <c r="AH4305" s="123"/>
      <c r="AI4305" s="123"/>
      <c r="AJ4305" s="123"/>
      <c r="AK4305" s="123"/>
      <c r="AL4305" s="123"/>
      <c r="AM4305" s="123"/>
      <c r="AN4305" s="123"/>
      <c r="AO4305" s="123"/>
      <c r="AP4305" s="167"/>
    </row>
    <row r="4306" spans="16:42">
      <c r="P4306" s="123"/>
      <c r="Q4306" s="124"/>
      <c r="R4306" s="123"/>
      <c r="S4306" s="123"/>
      <c r="T4306" s="123"/>
      <c r="U4306" s="123"/>
      <c r="V4306" s="123"/>
      <c r="W4306" s="123"/>
      <c r="X4306" s="123"/>
      <c r="Y4306" s="125"/>
      <c r="Z4306" s="125"/>
      <c r="AA4306" s="123"/>
      <c r="AB4306" s="123"/>
      <c r="AC4306" s="123"/>
      <c r="AD4306" s="123"/>
      <c r="AE4306" s="123"/>
      <c r="AF4306" s="123"/>
      <c r="AG4306" s="123"/>
      <c r="AH4306" s="123"/>
      <c r="AI4306" s="123"/>
      <c r="AJ4306" s="123"/>
      <c r="AK4306" s="123"/>
      <c r="AL4306" s="123"/>
      <c r="AM4306" s="123"/>
      <c r="AN4306" s="123"/>
      <c r="AO4306" s="123"/>
      <c r="AP4306" s="167"/>
    </row>
    <row r="4307" spans="16:42">
      <c r="P4307" s="123"/>
      <c r="Q4307" s="124"/>
      <c r="R4307" s="123"/>
      <c r="S4307" s="123"/>
      <c r="T4307" s="123"/>
      <c r="U4307" s="123"/>
      <c r="V4307" s="123"/>
      <c r="W4307" s="123"/>
      <c r="X4307" s="123"/>
      <c r="Y4307" s="125"/>
      <c r="Z4307" s="125"/>
      <c r="AA4307" s="123"/>
      <c r="AB4307" s="123"/>
      <c r="AC4307" s="123"/>
      <c r="AD4307" s="123"/>
      <c r="AE4307" s="123"/>
      <c r="AF4307" s="123"/>
      <c r="AG4307" s="123"/>
      <c r="AH4307" s="123"/>
      <c r="AI4307" s="123"/>
      <c r="AJ4307" s="123"/>
      <c r="AK4307" s="123"/>
      <c r="AL4307" s="123"/>
      <c r="AM4307" s="123"/>
      <c r="AN4307" s="123"/>
      <c r="AO4307" s="123"/>
      <c r="AP4307" s="167"/>
    </row>
    <row r="4308" spans="16:42">
      <c r="P4308" s="123"/>
      <c r="Q4308" s="124"/>
      <c r="R4308" s="123"/>
      <c r="S4308" s="123"/>
      <c r="T4308" s="123"/>
      <c r="U4308" s="123"/>
      <c r="V4308" s="123"/>
      <c r="W4308" s="123"/>
      <c r="X4308" s="123"/>
      <c r="Y4308" s="125"/>
      <c r="Z4308" s="125"/>
      <c r="AA4308" s="123"/>
      <c r="AB4308" s="123"/>
      <c r="AC4308" s="123"/>
      <c r="AD4308" s="123"/>
      <c r="AE4308" s="123"/>
      <c r="AF4308" s="123"/>
      <c r="AG4308" s="123"/>
      <c r="AH4308" s="123"/>
      <c r="AI4308" s="123"/>
      <c r="AJ4308" s="123"/>
      <c r="AK4308" s="123"/>
      <c r="AL4308" s="123"/>
      <c r="AM4308" s="123"/>
      <c r="AN4308" s="123"/>
      <c r="AO4308" s="123"/>
      <c r="AP4308" s="167"/>
    </row>
    <row r="4309" spans="16:42">
      <c r="P4309" s="123"/>
      <c r="Q4309" s="124"/>
      <c r="R4309" s="123"/>
      <c r="S4309" s="123"/>
      <c r="T4309" s="123"/>
      <c r="U4309" s="123"/>
      <c r="V4309" s="123"/>
      <c r="W4309" s="123"/>
      <c r="X4309" s="123"/>
      <c r="Y4309" s="125"/>
      <c r="Z4309" s="125"/>
      <c r="AA4309" s="123"/>
      <c r="AB4309" s="123"/>
      <c r="AC4309" s="123"/>
      <c r="AD4309" s="123"/>
      <c r="AE4309" s="123"/>
      <c r="AF4309" s="123"/>
      <c r="AG4309" s="123"/>
      <c r="AH4309" s="123"/>
      <c r="AI4309" s="123"/>
      <c r="AJ4309" s="123"/>
      <c r="AK4309" s="123"/>
      <c r="AL4309" s="123"/>
      <c r="AM4309" s="123"/>
      <c r="AN4309" s="123"/>
      <c r="AO4309" s="123"/>
      <c r="AP4309" s="167"/>
    </row>
    <row r="4310" spans="16:42">
      <c r="P4310" s="123"/>
      <c r="Q4310" s="124"/>
      <c r="R4310" s="123"/>
      <c r="S4310" s="123"/>
      <c r="T4310" s="123"/>
      <c r="U4310" s="123"/>
      <c r="V4310" s="123"/>
      <c r="W4310" s="123"/>
      <c r="X4310" s="123"/>
      <c r="Y4310" s="125"/>
      <c r="Z4310" s="125"/>
      <c r="AA4310" s="123"/>
      <c r="AB4310" s="123"/>
      <c r="AC4310" s="123"/>
      <c r="AD4310" s="123"/>
      <c r="AE4310" s="123"/>
      <c r="AF4310" s="123"/>
      <c r="AG4310" s="123"/>
      <c r="AH4310" s="123"/>
      <c r="AI4310" s="123"/>
      <c r="AJ4310" s="123"/>
      <c r="AK4310" s="123"/>
      <c r="AL4310" s="123"/>
      <c r="AM4310" s="123"/>
      <c r="AN4310" s="123"/>
      <c r="AO4310" s="123"/>
      <c r="AP4310" s="167"/>
    </row>
    <row r="4311" spans="16:42">
      <c r="P4311" s="123"/>
      <c r="Q4311" s="124"/>
      <c r="R4311" s="123"/>
      <c r="S4311" s="123"/>
      <c r="T4311" s="123"/>
      <c r="U4311" s="123"/>
      <c r="V4311" s="123"/>
      <c r="W4311" s="123"/>
      <c r="X4311" s="123"/>
      <c r="Y4311" s="125"/>
      <c r="Z4311" s="125"/>
      <c r="AA4311" s="123"/>
      <c r="AB4311" s="123"/>
      <c r="AC4311" s="123"/>
      <c r="AD4311" s="123"/>
      <c r="AE4311" s="123"/>
      <c r="AF4311" s="123"/>
      <c r="AG4311" s="123"/>
      <c r="AH4311" s="123"/>
      <c r="AI4311" s="123"/>
      <c r="AJ4311" s="123"/>
      <c r="AK4311" s="123"/>
      <c r="AL4311" s="123"/>
      <c r="AM4311" s="123"/>
      <c r="AN4311" s="123"/>
      <c r="AO4311" s="123"/>
      <c r="AP4311" s="167"/>
    </row>
    <row r="4312" spans="16:42">
      <c r="P4312" s="123"/>
      <c r="Q4312" s="124"/>
      <c r="R4312" s="123"/>
      <c r="S4312" s="123"/>
      <c r="T4312" s="123"/>
      <c r="U4312" s="123"/>
      <c r="V4312" s="123"/>
      <c r="W4312" s="123"/>
      <c r="X4312" s="123"/>
      <c r="Y4312" s="125"/>
      <c r="Z4312" s="125"/>
      <c r="AA4312" s="123"/>
      <c r="AB4312" s="123"/>
      <c r="AC4312" s="123"/>
      <c r="AD4312" s="123"/>
      <c r="AE4312" s="123"/>
      <c r="AF4312" s="123"/>
      <c r="AG4312" s="123"/>
      <c r="AH4312" s="123"/>
      <c r="AI4312" s="123"/>
      <c r="AJ4312" s="123"/>
      <c r="AK4312" s="123"/>
      <c r="AL4312" s="123"/>
      <c r="AM4312" s="123"/>
      <c r="AN4312" s="123"/>
      <c r="AO4312" s="123"/>
      <c r="AP4312" s="167"/>
    </row>
    <row r="4313" spans="16:42">
      <c r="P4313" s="123"/>
      <c r="Q4313" s="124"/>
      <c r="R4313" s="123"/>
      <c r="S4313" s="123"/>
      <c r="T4313" s="123"/>
      <c r="U4313" s="123"/>
      <c r="V4313" s="123"/>
      <c r="W4313" s="123"/>
      <c r="X4313" s="123"/>
      <c r="Y4313" s="125"/>
      <c r="Z4313" s="125"/>
      <c r="AA4313" s="123"/>
      <c r="AB4313" s="123"/>
      <c r="AC4313" s="123"/>
      <c r="AD4313" s="123"/>
      <c r="AE4313" s="123"/>
      <c r="AF4313" s="123"/>
      <c r="AG4313" s="123"/>
      <c r="AH4313" s="123"/>
      <c r="AI4313" s="123"/>
      <c r="AJ4313" s="123"/>
      <c r="AK4313" s="123"/>
      <c r="AL4313" s="123"/>
      <c r="AM4313" s="123"/>
      <c r="AN4313" s="123"/>
      <c r="AO4313" s="123"/>
      <c r="AP4313" s="167"/>
    </row>
    <row r="4314" spans="16:42">
      <c r="P4314" s="123"/>
      <c r="Q4314" s="124"/>
      <c r="R4314" s="123"/>
      <c r="S4314" s="123"/>
      <c r="T4314" s="123"/>
      <c r="U4314" s="123"/>
      <c r="V4314" s="123"/>
      <c r="W4314" s="123"/>
      <c r="X4314" s="123"/>
      <c r="Y4314" s="125"/>
      <c r="Z4314" s="125"/>
      <c r="AA4314" s="123"/>
      <c r="AB4314" s="123"/>
      <c r="AC4314" s="123"/>
      <c r="AD4314" s="123"/>
      <c r="AE4314" s="123"/>
      <c r="AF4314" s="123"/>
      <c r="AG4314" s="123"/>
      <c r="AH4314" s="123"/>
      <c r="AI4314" s="123"/>
      <c r="AJ4314" s="123"/>
      <c r="AK4314" s="123"/>
      <c r="AL4314" s="123"/>
      <c r="AM4314" s="123"/>
      <c r="AN4314" s="123"/>
      <c r="AO4314" s="123"/>
      <c r="AP4314" s="167"/>
    </row>
    <row r="4315" spans="16:42">
      <c r="P4315" s="123"/>
      <c r="Q4315" s="124"/>
      <c r="R4315" s="123"/>
      <c r="S4315" s="123"/>
      <c r="T4315" s="123"/>
      <c r="U4315" s="123"/>
      <c r="V4315" s="123"/>
      <c r="W4315" s="123"/>
      <c r="X4315" s="123"/>
      <c r="Y4315" s="125"/>
      <c r="Z4315" s="125"/>
      <c r="AA4315" s="123"/>
      <c r="AB4315" s="123"/>
      <c r="AC4315" s="123"/>
      <c r="AD4315" s="123"/>
      <c r="AE4315" s="123"/>
      <c r="AF4315" s="123"/>
      <c r="AG4315" s="123"/>
      <c r="AH4315" s="123"/>
      <c r="AI4315" s="123"/>
      <c r="AJ4315" s="123"/>
      <c r="AK4315" s="123"/>
      <c r="AL4315" s="123"/>
      <c r="AM4315" s="123"/>
      <c r="AN4315" s="123"/>
      <c r="AO4315" s="123"/>
      <c r="AP4315" s="167"/>
    </row>
    <row r="4316" spans="16:42">
      <c r="P4316" s="123"/>
      <c r="Q4316" s="124"/>
      <c r="R4316" s="123"/>
      <c r="S4316" s="123"/>
      <c r="T4316" s="123"/>
      <c r="U4316" s="123"/>
      <c r="V4316" s="123"/>
      <c r="W4316" s="123"/>
      <c r="X4316" s="123"/>
      <c r="Y4316" s="125"/>
      <c r="Z4316" s="125"/>
      <c r="AA4316" s="123"/>
      <c r="AB4316" s="123"/>
      <c r="AC4316" s="123"/>
      <c r="AD4316" s="123"/>
      <c r="AE4316" s="123"/>
      <c r="AF4316" s="123"/>
      <c r="AG4316" s="123"/>
      <c r="AH4316" s="123"/>
      <c r="AI4316" s="123"/>
      <c r="AJ4316" s="123"/>
      <c r="AK4316" s="123"/>
      <c r="AL4316" s="123"/>
      <c r="AM4316" s="123"/>
      <c r="AN4316" s="123"/>
      <c r="AO4316" s="123"/>
      <c r="AP4316" s="167"/>
    </row>
    <row r="4317" spans="16:42">
      <c r="P4317" s="123"/>
      <c r="Q4317" s="124"/>
      <c r="R4317" s="123"/>
      <c r="S4317" s="123"/>
      <c r="T4317" s="123"/>
      <c r="U4317" s="123"/>
      <c r="V4317" s="123"/>
      <c r="W4317" s="123"/>
      <c r="X4317" s="123"/>
      <c r="Y4317" s="125"/>
      <c r="Z4317" s="125"/>
      <c r="AA4317" s="123"/>
      <c r="AB4317" s="123"/>
      <c r="AC4317" s="123"/>
      <c r="AD4317" s="123"/>
      <c r="AE4317" s="123"/>
      <c r="AF4317" s="123"/>
      <c r="AG4317" s="123"/>
      <c r="AH4317" s="123"/>
      <c r="AI4317" s="123"/>
      <c r="AJ4317" s="123"/>
      <c r="AK4317" s="123"/>
      <c r="AL4317" s="123"/>
      <c r="AM4317" s="123"/>
      <c r="AN4317" s="123"/>
      <c r="AO4317" s="123"/>
      <c r="AP4317" s="167"/>
    </row>
    <row r="4318" spans="16:42">
      <c r="P4318" s="123"/>
      <c r="Q4318" s="124"/>
      <c r="R4318" s="123"/>
      <c r="S4318" s="123"/>
      <c r="T4318" s="123"/>
      <c r="U4318" s="123"/>
      <c r="V4318" s="123"/>
      <c r="W4318" s="123"/>
      <c r="X4318" s="123"/>
      <c r="Y4318" s="125"/>
      <c r="Z4318" s="125"/>
      <c r="AA4318" s="123"/>
      <c r="AB4318" s="123"/>
      <c r="AC4318" s="123"/>
      <c r="AD4318" s="123"/>
      <c r="AE4318" s="123"/>
      <c r="AF4318" s="123"/>
      <c r="AG4318" s="123"/>
      <c r="AH4318" s="123"/>
      <c r="AI4318" s="123"/>
      <c r="AJ4318" s="123"/>
      <c r="AK4318" s="123"/>
      <c r="AL4318" s="123"/>
      <c r="AM4318" s="123"/>
      <c r="AN4318" s="123"/>
      <c r="AO4318" s="123"/>
      <c r="AP4318" s="167"/>
    </row>
    <row r="4319" spans="16:42">
      <c r="P4319" s="123"/>
      <c r="Q4319" s="124"/>
      <c r="R4319" s="123"/>
      <c r="S4319" s="123"/>
      <c r="T4319" s="123"/>
      <c r="U4319" s="123"/>
      <c r="V4319" s="123"/>
      <c r="W4319" s="123"/>
      <c r="X4319" s="123"/>
      <c r="Y4319" s="125"/>
      <c r="Z4319" s="125"/>
      <c r="AA4319" s="123"/>
      <c r="AB4319" s="123"/>
      <c r="AC4319" s="123"/>
      <c r="AD4319" s="123"/>
      <c r="AE4319" s="123"/>
      <c r="AF4319" s="123"/>
      <c r="AG4319" s="123"/>
      <c r="AH4319" s="123"/>
      <c r="AI4319" s="123"/>
      <c r="AJ4319" s="123"/>
      <c r="AK4319" s="123"/>
      <c r="AL4319" s="123"/>
      <c r="AM4319" s="123"/>
      <c r="AN4319" s="123"/>
      <c r="AO4319" s="123"/>
      <c r="AP4319" s="167"/>
    </row>
    <row r="4320" spans="16:42">
      <c r="P4320" s="123"/>
      <c r="Q4320" s="124"/>
      <c r="R4320" s="123"/>
      <c r="S4320" s="123"/>
      <c r="T4320" s="123"/>
      <c r="U4320" s="123"/>
      <c r="V4320" s="123"/>
      <c r="W4320" s="123"/>
      <c r="X4320" s="123"/>
      <c r="Y4320" s="125"/>
      <c r="Z4320" s="125"/>
      <c r="AA4320" s="123"/>
      <c r="AB4320" s="123"/>
      <c r="AC4320" s="123"/>
      <c r="AD4320" s="123"/>
      <c r="AE4320" s="123"/>
      <c r="AF4320" s="123"/>
      <c r="AG4320" s="123"/>
      <c r="AH4320" s="123"/>
      <c r="AI4320" s="123"/>
      <c r="AJ4320" s="123"/>
      <c r="AK4320" s="123"/>
      <c r="AL4320" s="123"/>
      <c r="AM4320" s="123"/>
      <c r="AN4320" s="123"/>
      <c r="AO4320" s="123"/>
      <c r="AP4320" s="167"/>
    </row>
    <row r="4321" spans="16:42">
      <c r="P4321" s="123"/>
      <c r="Q4321" s="124"/>
      <c r="R4321" s="123"/>
      <c r="S4321" s="123"/>
      <c r="T4321" s="123"/>
      <c r="U4321" s="123"/>
      <c r="V4321" s="123"/>
      <c r="W4321" s="123"/>
      <c r="X4321" s="123"/>
      <c r="Y4321" s="125"/>
      <c r="Z4321" s="125"/>
      <c r="AA4321" s="123"/>
      <c r="AB4321" s="123"/>
      <c r="AC4321" s="123"/>
      <c r="AD4321" s="123"/>
      <c r="AE4321" s="123"/>
      <c r="AF4321" s="123"/>
      <c r="AG4321" s="123"/>
      <c r="AH4321" s="123"/>
      <c r="AI4321" s="123"/>
      <c r="AJ4321" s="123"/>
      <c r="AK4321" s="123"/>
      <c r="AL4321" s="123"/>
      <c r="AM4321" s="123"/>
      <c r="AN4321" s="123"/>
      <c r="AO4321" s="123"/>
      <c r="AP4321" s="167"/>
    </row>
    <row r="4322" spans="16:42">
      <c r="P4322" s="123"/>
      <c r="Q4322" s="124"/>
      <c r="R4322" s="123"/>
      <c r="S4322" s="123"/>
      <c r="T4322" s="123"/>
      <c r="U4322" s="123"/>
      <c r="V4322" s="123"/>
      <c r="W4322" s="123"/>
      <c r="X4322" s="123"/>
      <c r="Y4322" s="125"/>
      <c r="Z4322" s="125"/>
      <c r="AA4322" s="123"/>
      <c r="AB4322" s="123"/>
      <c r="AC4322" s="123"/>
      <c r="AD4322" s="123"/>
      <c r="AE4322" s="123"/>
      <c r="AF4322" s="123"/>
      <c r="AG4322" s="123"/>
      <c r="AH4322" s="123"/>
      <c r="AI4322" s="123"/>
      <c r="AJ4322" s="123"/>
      <c r="AK4322" s="123"/>
      <c r="AL4322" s="123"/>
      <c r="AM4322" s="123"/>
      <c r="AN4322" s="123"/>
      <c r="AO4322" s="123"/>
      <c r="AP4322" s="167"/>
    </row>
    <row r="4323" spans="16:42">
      <c r="P4323" s="123"/>
      <c r="Q4323" s="124"/>
      <c r="R4323" s="123"/>
      <c r="S4323" s="123"/>
      <c r="T4323" s="123"/>
      <c r="U4323" s="123"/>
      <c r="V4323" s="123"/>
      <c r="W4323" s="123"/>
      <c r="X4323" s="123"/>
      <c r="Y4323" s="125"/>
      <c r="Z4323" s="125"/>
      <c r="AA4323" s="123"/>
      <c r="AB4323" s="123"/>
      <c r="AC4323" s="123"/>
      <c r="AD4323" s="123"/>
      <c r="AE4323" s="123"/>
      <c r="AF4323" s="123"/>
      <c r="AG4323" s="123"/>
      <c r="AH4323" s="123"/>
      <c r="AI4323" s="123"/>
      <c r="AJ4323" s="123"/>
      <c r="AK4323" s="123"/>
      <c r="AL4323" s="123"/>
      <c r="AM4323" s="123"/>
      <c r="AN4323" s="123"/>
      <c r="AO4323" s="123"/>
      <c r="AP4323" s="167"/>
    </row>
    <row r="4324" spans="16:42">
      <c r="P4324" s="123"/>
      <c r="Q4324" s="124"/>
      <c r="R4324" s="123"/>
      <c r="S4324" s="123"/>
      <c r="T4324" s="123"/>
      <c r="U4324" s="123"/>
      <c r="V4324" s="123"/>
      <c r="W4324" s="123"/>
      <c r="X4324" s="123"/>
      <c r="Y4324" s="125"/>
      <c r="Z4324" s="125"/>
      <c r="AA4324" s="123"/>
      <c r="AB4324" s="123"/>
      <c r="AC4324" s="123"/>
      <c r="AD4324" s="123"/>
      <c r="AE4324" s="123"/>
      <c r="AF4324" s="123"/>
      <c r="AG4324" s="123"/>
      <c r="AH4324" s="123"/>
      <c r="AI4324" s="123"/>
      <c r="AJ4324" s="123"/>
      <c r="AK4324" s="123"/>
      <c r="AL4324" s="123"/>
      <c r="AM4324" s="123"/>
      <c r="AN4324" s="123"/>
      <c r="AO4324" s="123"/>
      <c r="AP4324" s="167"/>
    </row>
    <row r="4325" spans="16:42">
      <c r="P4325" s="123"/>
      <c r="Q4325" s="124"/>
      <c r="R4325" s="123"/>
      <c r="S4325" s="123"/>
      <c r="T4325" s="123"/>
      <c r="U4325" s="123"/>
      <c r="V4325" s="123"/>
      <c r="W4325" s="123"/>
      <c r="X4325" s="123"/>
      <c r="Y4325" s="125"/>
      <c r="Z4325" s="125"/>
      <c r="AA4325" s="123"/>
      <c r="AB4325" s="123"/>
      <c r="AC4325" s="123"/>
      <c r="AD4325" s="123"/>
      <c r="AE4325" s="123"/>
      <c r="AF4325" s="123"/>
      <c r="AG4325" s="123"/>
      <c r="AH4325" s="123"/>
      <c r="AI4325" s="123"/>
      <c r="AJ4325" s="123"/>
      <c r="AK4325" s="123"/>
      <c r="AL4325" s="123"/>
      <c r="AM4325" s="123"/>
      <c r="AN4325" s="123"/>
      <c r="AO4325" s="123"/>
      <c r="AP4325" s="167"/>
    </row>
    <row r="4326" spans="16:42">
      <c r="P4326" s="123"/>
      <c r="Q4326" s="124"/>
      <c r="R4326" s="123"/>
      <c r="S4326" s="123"/>
      <c r="T4326" s="123"/>
      <c r="U4326" s="123"/>
      <c r="V4326" s="123"/>
      <c r="W4326" s="123"/>
      <c r="X4326" s="123"/>
      <c r="Y4326" s="125"/>
      <c r="Z4326" s="125"/>
      <c r="AA4326" s="123"/>
      <c r="AB4326" s="123"/>
      <c r="AC4326" s="123"/>
      <c r="AD4326" s="123"/>
      <c r="AE4326" s="123"/>
      <c r="AF4326" s="123"/>
      <c r="AG4326" s="123"/>
      <c r="AH4326" s="123"/>
      <c r="AI4326" s="123"/>
      <c r="AJ4326" s="123"/>
      <c r="AK4326" s="123"/>
      <c r="AL4326" s="123"/>
      <c r="AM4326" s="123"/>
      <c r="AN4326" s="123"/>
      <c r="AO4326" s="123"/>
      <c r="AP4326" s="167"/>
    </row>
    <row r="4327" spans="16:42">
      <c r="P4327" s="123"/>
      <c r="Q4327" s="124"/>
      <c r="R4327" s="123"/>
      <c r="S4327" s="123"/>
      <c r="T4327" s="123"/>
      <c r="U4327" s="123"/>
      <c r="V4327" s="123"/>
      <c r="W4327" s="123"/>
      <c r="X4327" s="123"/>
      <c r="Y4327" s="125"/>
      <c r="Z4327" s="125"/>
      <c r="AA4327" s="123"/>
      <c r="AB4327" s="123"/>
      <c r="AC4327" s="123"/>
      <c r="AD4327" s="123"/>
      <c r="AE4327" s="123"/>
      <c r="AF4327" s="123"/>
      <c r="AG4327" s="123"/>
      <c r="AH4327" s="123"/>
      <c r="AI4327" s="123"/>
      <c r="AJ4327" s="123"/>
      <c r="AK4327" s="123"/>
      <c r="AL4327" s="123"/>
      <c r="AM4327" s="123"/>
      <c r="AN4327" s="123"/>
      <c r="AO4327" s="123"/>
      <c r="AP4327" s="167"/>
    </row>
    <row r="4328" spans="16:42">
      <c r="P4328" s="123"/>
      <c r="Q4328" s="124"/>
      <c r="R4328" s="123"/>
      <c r="S4328" s="123"/>
      <c r="T4328" s="123"/>
      <c r="U4328" s="123"/>
      <c r="V4328" s="123"/>
      <c r="W4328" s="123"/>
      <c r="X4328" s="123"/>
      <c r="Y4328" s="125"/>
      <c r="Z4328" s="125"/>
      <c r="AA4328" s="123"/>
      <c r="AB4328" s="123"/>
      <c r="AC4328" s="123"/>
      <c r="AD4328" s="123"/>
      <c r="AE4328" s="123"/>
      <c r="AF4328" s="123"/>
      <c r="AG4328" s="123"/>
      <c r="AH4328" s="123"/>
      <c r="AI4328" s="123"/>
      <c r="AJ4328" s="123"/>
      <c r="AK4328" s="123"/>
      <c r="AL4328" s="123"/>
      <c r="AM4328" s="123"/>
      <c r="AN4328" s="123"/>
      <c r="AO4328" s="123"/>
      <c r="AP4328" s="167"/>
    </row>
    <row r="4329" spans="16:42">
      <c r="P4329" s="123"/>
      <c r="Q4329" s="124"/>
      <c r="R4329" s="123"/>
      <c r="S4329" s="123"/>
      <c r="T4329" s="123"/>
      <c r="U4329" s="123"/>
      <c r="V4329" s="123"/>
      <c r="W4329" s="123"/>
      <c r="X4329" s="123"/>
      <c r="Y4329" s="125"/>
      <c r="Z4329" s="125"/>
      <c r="AA4329" s="123"/>
      <c r="AB4329" s="123"/>
      <c r="AC4329" s="123"/>
      <c r="AD4329" s="123"/>
      <c r="AE4329" s="123"/>
      <c r="AF4329" s="123"/>
      <c r="AG4329" s="123"/>
      <c r="AH4329" s="123"/>
      <c r="AI4329" s="123"/>
      <c r="AJ4329" s="123"/>
      <c r="AK4329" s="123"/>
      <c r="AL4329" s="123"/>
      <c r="AM4329" s="123"/>
      <c r="AN4329" s="123"/>
      <c r="AO4329" s="123"/>
      <c r="AP4329" s="167"/>
    </row>
    <row r="4330" spans="16:42">
      <c r="P4330" s="123"/>
      <c r="Q4330" s="124"/>
      <c r="R4330" s="123"/>
      <c r="S4330" s="123"/>
      <c r="T4330" s="123"/>
      <c r="U4330" s="123"/>
      <c r="V4330" s="123"/>
      <c r="W4330" s="123"/>
      <c r="X4330" s="123"/>
      <c r="Y4330" s="125"/>
      <c r="Z4330" s="125"/>
      <c r="AA4330" s="123"/>
      <c r="AB4330" s="123"/>
      <c r="AC4330" s="123"/>
      <c r="AD4330" s="123"/>
      <c r="AE4330" s="123"/>
      <c r="AF4330" s="123"/>
      <c r="AG4330" s="123"/>
      <c r="AH4330" s="123"/>
      <c r="AI4330" s="123"/>
      <c r="AJ4330" s="123"/>
      <c r="AK4330" s="123"/>
      <c r="AL4330" s="123"/>
      <c r="AM4330" s="123"/>
      <c r="AN4330" s="123"/>
      <c r="AO4330" s="123"/>
      <c r="AP4330" s="167"/>
    </row>
    <row r="4331" spans="16:42">
      <c r="P4331" s="123"/>
      <c r="Q4331" s="124"/>
      <c r="R4331" s="123"/>
      <c r="S4331" s="123"/>
      <c r="T4331" s="123"/>
      <c r="U4331" s="123"/>
      <c r="V4331" s="123"/>
      <c r="W4331" s="123"/>
      <c r="X4331" s="123"/>
      <c r="Y4331" s="125"/>
      <c r="Z4331" s="125"/>
      <c r="AA4331" s="123"/>
      <c r="AB4331" s="123"/>
      <c r="AC4331" s="123"/>
      <c r="AD4331" s="123"/>
      <c r="AE4331" s="123"/>
      <c r="AF4331" s="123"/>
      <c r="AG4331" s="123"/>
      <c r="AH4331" s="123"/>
      <c r="AI4331" s="123"/>
      <c r="AJ4331" s="123"/>
      <c r="AK4331" s="123"/>
      <c r="AL4331" s="123"/>
      <c r="AM4331" s="123"/>
      <c r="AN4331" s="123"/>
      <c r="AO4331" s="123"/>
      <c r="AP4331" s="167"/>
    </row>
    <row r="4332" spans="16:42">
      <c r="P4332" s="123"/>
      <c r="Q4332" s="124"/>
      <c r="R4332" s="123"/>
      <c r="S4332" s="123"/>
      <c r="T4332" s="123"/>
      <c r="U4332" s="123"/>
      <c r="V4332" s="123"/>
      <c r="W4332" s="123"/>
      <c r="X4332" s="123"/>
      <c r="Y4332" s="125"/>
      <c r="Z4332" s="125"/>
      <c r="AA4332" s="123"/>
      <c r="AB4332" s="123"/>
      <c r="AC4332" s="123"/>
      <c r="AD4332" s="123"/>
      <c r="AE4332" s="123"/>
      <c r="AF4332" s="123"/>
      <c r="AG4332" s="123"/>
      <c r="AH4332" s="123"/>
      <c r="AI4332" s="123"/>
      <c r="AJ4332" s="123"/>
      <c r="AK4332" s="123"/>
      <c r="AL4332" s="123"/>
      <c r="AM4332" s="123"/>
      <c r="AN4332" s="123"/>
      <c r="AO4332" s="123"/>
      <c r="AP4332" s="167"/>
    </row>
    <row r="4333" spans="16:42">
      <c r="P4333" s="123"/>
      <c r="Q4333" s="124"/>
      <c r="R4333" s="123"/>
      <c r="S4333" s="123"/>
      <c r="T4333" s="123"/>
      <c r="U4333" s="123"/>
      <c r="V4333" s="123"/>
      <c r="W4333" s="123"/>
      <c r="X4333" s="123"/>
      <c r="Y4333" s="125"/>
      <c r="Z4333" s="125"/>
      <c r="AA4333" s="123"/>
      <c r="AB4333" s="123"/>
      <c r="AC4333" s="123"/>
      <c r="AD4333" s="123"/>
      <c r="AE4333" s="123"/>
      <c r="AF4333" s="123"/>
      <c r="AG4333" s="123"/>
      <c r="AH4333" s="123"/>
      <c r="AI4333" s="123"/>
      <c r="AJ4333" s="123"/>
      <c r="AK4333" s="123"/>
      <c r="AL4333" s="123"/>
      <c r="AM4333" s="123"/>
      <c r="AN4333" s="123"/>
      <c r="AO4333" s="123"/>
      <c r="AP4333" s="167"/>
    </row>
    <row r="4334" spans="16:42">
      <c r="P4334" s="123"/>
      <c r="Q4334" s="124"/>
      <c r="R4334" s="123"/>
      <c r="S4334" s="123"/>
      <c r="T4334" s="123"/>
      <c r="U4334" s="123"/>
      <c r="V4334" s="123"/>
      <c r="W4334" s="123"/>
      <c r="X4334" s="123"/>
      <c r="Y4334" s="125"/>
      <c r="Z4334" s="125"/>
      <c r="AA4334" s="123"/>
      <c r="AB4334" s="123"/>
      <c r="AC4334" s="123"/>
      <c r="AD4334" s="123"/>
      <c r="AE4334" s="123"/>
      <c r="AF4334" s="123"/>
      <c r="AG4334" s="123"/>
      <c r="AH4334" s="123"/>
      <c r="AI4334" s="123"/>
      <c r="AJ4334" s="123"/>
      <c r="AK4334" s="123"/>
      <c r="AL4334" s="123"/>
      <c r="AM4334" s="123"/>
      <c r="AN4334" s="123"/>
      <c r="AO4334" s="123"/>
      <c r="AP4334" s="167"/>
    </row>
    <row r="4335" spans="16:42">
      <c r="P4335" s="123"/>
      <c r="Q4335" s="124"/>
      <c r="R4335" s="123"/>
      <c r="S4335" s="123"/>
      <c r="T4335" s="123"/>
      <c r="U4335" s="123"/>
      <c r="V4335" s="123"/>
      <c r="W4335" s="123"/>
      <c r="X4335" s="123"/>
      <c r="Y4335" s="125"/>
      <c r="Z4335" s="125"/>
      <c r="AA4335" s="123"/>
      <c r="AB4335" s="123"/>
      <c r="AC4335" s="123"/>
      <c r="AD4335" s="123"/>
      <c r="AE4335" s="123"/>
      <c r="AF4335" s="123"/>
      <c r="AG4335" s="123"/>
      <c r="AH4335" s="123"/>
      <c r="AI4335" s="123"/>
      <c r="AJ4335" s="123"/>
      <c r="AK4335" s="123"/>
      <c r="AL4335" s="123"/>
      <c r="AM4335" s="123"/>
      <c r="AN4335" s="123"/>
      <c r="AO4335" s="123"/>
      <c r="AP4335" s="167"/>
    </row>
    <row r="4336" spans="16:42">
      <c r="P4336" s="123"/>
      <c r="Q4336" s="124"/>
      <c r="R4336" s="123"/>
      <c r="S4336" s="123"/>
      <c r="T4336" s="123"/>
      <c r="U4336" s="123"/>
      <c r="V4336" s="123"/>
      <c r="W4336" s="123"/>
      <c r="X4336" s="123"/>
      <c r="Y4336" s="125"/>
      <c r="Z4336" s="125"/>
      <c r="AA4336" s="123"/>
      <c r="AB4336" s="123"/>
      <c r="AC4336" s="123"/>
      <c r="AD4336" s="123"/>
      <c r="AE4336" s="123"/>
      <c r="AF4336" s="123"/>
      <c r="AG4336" s="123"/>
      <c r="AH4336" s="123"/>
      <c r="AI4336" s="123"/>
      <c r="AJ4336" s="123"/>
      <c r="AK4336" s="123"/>
      <c r="AL4336" s="123"/>
      <c r="AM4336" s="123"/>
      <c r="AN4336" s="123"/>
      <c r="AO4336" s="123"/>
      <c r="AP4336" s="167"/>
    </row>
    <row r="4337" spans="16:42">
      <c r="P4337" s="123"/>
      <c r="Q4337" s="124"/>
      <c r="R4337" s="123"/>
      <c r="S4337" s="123"/>
      <c r="T4337" s="123"/>
      <c r="U4337" s="123"/>
      <c r="V4337" s="123"/>
      <c r="W4337" s="123"/>
      <c r="X4337" s="123"/>
      <c r="Y4337" s="125"/>
      <c r="Z4337" s="125"/>
      <c r="AA4337" s="123"/>
      <c r="AB4337" s="123"/>
      <c r="AC4337" s="123"/>
      <c r="AD4337" s="123"/>
      <c r="AE4337" s="123"/>
      <c r="AF4337" s="123"/>
      <c r="AG4337" s="123"/>
      <c r="AH4337" s="123"/>
      <c r="AI4337" s="123"/>
      <c r="AJ4337" s="123"/>
      <c r="AK4337" s="123"/>
      <c r="AL4337" s="123"/>
      <c r="AM4337" s="123"/>
      <c r="AN4337" s="123"/>
      <c r="AO4337" s="123"/>
      <c r="AP4337" s="167"/>
    </row>
    <row r="4338" spans="16:42">
      <c r="P4338" s="123"/>
      <c r="Q4338" s="124"/>
      <c r="R4338" s="123"/>
      <c r="S4338" s="123"/>
      <c r="T4338" s="123"/>
      <c r="U4338" s="123"/>
      <c r="V4338" s="123"/>
      <c r="W4338" s="123"/>
      <c r="X4338" s="123"/>
      <c r="Y4338" s="125"/>
      <c r="Z4338" s="125"/>
      <c r="AA4338" s="123"/>
      <c r="AB4338" s="123"/>
      <c r="AC4338" s="123"/>
      <c r="AD4338" s="123"/>
      <c r="AE4338" s="123"/>
      <c r="AF4338" s="123"/>
      <c r="AG4338" s="123"/>
      <c r="AH4338" s="123"/>
      <c r="AI4338" s="123"/>
      <c r="AJ4338" s="123"/>
      <c r="AK4338" s="123"/>
      <c r="AL4338" s="123"/>
      <c r="AM4338" s="123"/>
      <c r="AN4338" s="123"/>
      <c r="AO4338" s="123"/>
      <c r="AP4338" s="167"/>
    </row>
    <row r="4339" spans="16:42">
      <c r="P4339" s="123"/>
      <c r="Q4339" s="124"/>
      <c r="R4339" s="123"/>
      <c r="S4339" s="123"/>
      <c r="T4339" s="123"/>
      <c r="U4339" s="123"/>
      <c r="V4339" s="123"/>
      <c r="W4339" s="123"/>
      <c r="X4339" s="123"/>
      <c r="Y4339" s="125"/>
      <c r="Z4339" s="125"/>
      <c r="AA4339" s="123"/>
      <c r="AB4339" s="123"/>
      <c r="AC4339" s="123"/>
      <c r="AD4339" s="123"/>
      <c r="AE4339" s="123"/>
      <c r="AF4339" s="123"/>
      <c r="AG4339" s="123"/>
      <c r="AH4339" s="123"/>
      <c r="AI4339" s="123"/>
      <c r="AJ4339" s="123"/>
      <c r="AK4339" s="123"/>
      <c r="AL4339" s="123"/>
      <c r="AM4339" s="123"/>
      <c r="AN4339" s="123"/>
      <c r="AO4339" s="123"/>
      <c r="AP4339" s="167"/>
    </row>
    <row r="4340" spans="16:42">
      <c r="P4340" s="123"/>
      <c r="Q4340" s="124"/>
      <c r="R4340" s="123"/>
      <c r="S4340" s="123"/>
      <c r="T4340" s="123"/>
      <c r="U4340" s="123"/>
      <c r="V4340" s="123"/>
      <c r="W4340" s="123"/>
      <c r="X4340" s="123"/>
      <c r="Y4340" s="125"/>
      <c r="Z4340" s="125"/>
      <c r="AA4340" s="123"/>
      <c r="AB4340" s="123"/>
      <c r="AC4340" s="123"/>
      <c r="AD4340" s="123"/>
      <c r="AE4340" s="123"/>
      <c r="AF4340" s="123"/>
      <c r="AG4340" s="123"/>
      <c r="AH4340" s="123"/>
      <c r="AI4340" s="123"/>
      <c r="AJ4340" s="123"/>
      <c r="AK4340" s="123"/>
      <c r="AL4340" s="123"/>
      <c r="AM4340" s="123"/>
      <c r="AN4340" s="123"/>
      <c r="AO4340" s="123"/>
      <c r="AP4340" s="167"/>
    </row>
    <row r="4341" spans="16:42">
      <c r="P4341" s="123"/>
      <c r="Q4341" s="124"/>
      <c r="R4341" s="123"/>
      <c r="S4341" s="123"/>
      <c r="T4341" s="123"/>
      <c r="U4341" s="123"/>
      <c r="V4341" s="123"/>
      <c r="W4341" s="123"/>
      <c r="X4341" s="123"/>
      <c r="Y4341" s="125"/>
      <c r="Z4341" s="125"/>
      <c r="AA4341" s="123"/>
      <c r="AB4341" s="123"/>
      <c r="AC4341" s="123"/>
      <c r="AD4341" s="123"/>
      <c r="AE4341" s="123"/>
      <c r="AF4341" s="123"/>
      <c r="AG4341" s="123"/>
      <c r="AH4341" s="123"/>
      <c r="AI4341" s="123"/>
      <c r="AJ4341" s="123"/>
      <c r="AK4341" s="123"/>
      <c r="AL4341" s="123"/>
      <c r="AM4341" s="123"/>
      <c r="AN4341" s="123"/>
      <c r="AO4341" s="123"/>
      <c r="AP4341" s="167"/>
    </row>
    <row r="4342" spans="16:42">
      <c r="P4342" s="123"/>
      <c r="Q4342" s="124"/>
      <c r="R4342" s="123"/>
      <c r="S4342" s="123"/>
      <c r="T4342" s="123"/>
      <c r="U4342" s="123"/>
      <c r="V4342" s="123"/>
      <c r="W4342" s="123"/>
      <c r="X4342" s="123"/>
      <c r="Y4342" s="125"/>
      <c r="Z4342" s="125"/>
      <c r="AA4342" s="123"/>
      <c r="AB4342" s="123"/>
      <c r="AC4342" s="123"/>
      <c r="AD4342" s="123"/>
      <c r="AE4342" s="123"/>
      <c r="AF4342" s="123"/>
      <c r="AG4342" s="123"/>
      <c r="AH4342" s="123"/>
      <c r="AI4342" s="123"/>
      <c r="AJ4342" s="123"/>
      <c r="AK4342" s="123"/>
      <c r="AL4342" s="123"/>
      <c r="AM4342" s="123"/>
      <c r="AN4342" s="123"/>
      <c r="AO4342" s="123"/>
      <c r="AP4342" s="167"/>
    </row>
    <row r="4343" spans="16:42">
      <c r="P4343" s="123"/>
      <c r="Q4343" s="124"/>
      <c r="R4343" s="123"/>
      <c r="S4343" s="123"/>
      <c r="T4343" s="123"/>
      <c r="U4343" s="123"/>
      <c r="V4343" s="123"/>
      <c r="W4343" s="123"/>
      <c r="X4343" s="123"/>
      <c r="Y4343" s="125"/>
      <c r="Z4343" s="125"/>
      <c r="AA4343" s="123"/>
      <c r="AB4343" s="123"/>
      <c r="AC4343" s="123"/>
      <c r="AD4343" s="123"/>
      <c r="AE4343" s="123"/>
      <c r="AF4343" s="123"/>
      <c r="AG4343" s="123"/>
      <c r="AH4343" s="123"/>
      <c r="AI4343" s="123"/>
      <c r="AJ4343" s="123"/>
      <c r="AK4343" s="123"/>
      <c r="AL4343" s="123"/>
      <c r="AM4343" s="123"/>
      <c r="AN4343" s="123"/>
      <c r="AO4343" s="123"/>
      <c r="AP4343" s="167"/>
    </row>
    <row r="4344" spans="16:42">
      <c r="P4344" s="123"/>
      <c r="Q4344" s="124"/>
      <c r="R4344" s="123"/>
      <c r="S4344" s="123"/>
      <c r="T4344" s="123"/>
      <c r="U4344" s="123"/>
      <c r="V4344" s="123"/>
      <c r="W4344" s="123"/>
      <c r="X4344" s="123"/>
      <c r="Y4344" s="125"/>
      <c r="Z4344" s="125"/>
      <c r="AA4344" s="123"/>
      <c r="AB4344" s="123"/>
      <c r="AC4344" s="123"/>
      <c r="AD4344" s="123"/>
      <c r="AE4344" s="123"/>
      <c r="AF4344" s="123"/>
      <c r="AG4344" s="123"/>
      <c r="AH4344" s="123"/>
      <c r="AI4344" s="123"/>
      <c r="AJ4344" s="123"/>
      <c r="AK4344" s="123"/>
      <c r="AL4344" s="123"/>
      <c r="AM4344" s="123"/>
      <c r="AN4344" s="123"/>
      <c r="AO4344" s="123"/>
      <c r="AP4344" s="167"/>
    </row>
    <row r="4345" spans="16:42">
      <c r="P4345" s="123"/>
      <c r="Q4345" s="124"/>
      <c r="R4345" s="123"/>
      <c r="S4345" s="123"/>
      <c r="T4345" s="123"/>
      <c r="U4345" s="123"/>
      <c r="V4345" s="123"/>
      <c r="W4345" s="123"/>
      <c r="X4345" s="123"/>
      <c r="Y4345" s="125"/>
      <c r="Z4345" s="125"/>
      <c r="AA4345" s="123"/>
      <c r="AB4345" s="123"/>
      <c r="AC4345" s="123"/>
      <c r="AD4345" s="123"/>
      <c r="AE4345" s="123"/>
      <c r="AF4345" s="123"/>
      <c r="AG4345" s="123"/>
      <c r="AH4345" s="123"/>
      <c r="AI4345" s="123"/>
      <c r="AJ4345" s="123"/>
      <c r="AK4345" s="123"/>
      <c r="AL4345" s="123"/>
      <c r="AM4345" s="123"/>
      <c r="AN4345" s="123"/>
      <c r="AO4345" s="123"/>
      <c r="AP4345" s="167"/>
    </row>
    <row r="4346" spans="16:42">
      <c r="P4346" s="123"/>
      <c r="Q4346" s="124"/>
      <c r="R4346" s="123"/>
      <c r="S4346" s="123"/>
      <c r="T4346" s="123"/>
      <c r="U4346" s="123"/>
      <c r="V4346" s="123"/>
      <c r="W4346" s="123"/>
      <c r="X4346" s="123"/>
      <c r="Y4346" s="125"/>
      <c r="Z4346" s="125"/>
      <c r="AA4346" s="123"/>
      <c r="AB4346" s="123"/>
      <c r="AC4346" s="123"/>
      <c r="AD4346" s="123"/>
      <c r="AE4346" s="123"/>
      <c r="AF4346" s="123"/>
      <c r="AG4346" s="123"/>
      <c r="AH4346" s="123"/>
      <c r="AI4346" s="123"/>
      <c r="AJ4346" s="123"/>
      <c r="AK4346" s="123"/>
      <c r="AL4346" s="123"/>
      <c r="AM4346" s="123"/>
      <c r="AN4346" s="123"/>
      <c r="AO4346" s="123"/>
      <c r="AP4346" s="167"/>
    </row>
    <row r="4347" spans="16:42">
      <c r="P4347" s="123"/>
      <c r="Q4347" s="124"/>
      <c r="R4347" s="123"/>
      <c r="S4347" s="123"/>
      <c r="T4347" s="123"/>
      <c r="U4347" s="123"/>
      <c r="V4347" s="123"/>
      <c r="W4347" s="123"/>
      <c r="X4347" s="123"/>
      <c r="Y4347" s="125"/>
      <c r="Z4347" s="125"/>
      <c r="AA4347" s="123"/>
      <c r="AB4347" s="123"/>
      <c r="AC4347" s="123"/>
      <c r="AD4347" s="123"/>
      <c r="AE4347" s="123"/>
      <c r="AF4347" s="123"/>
      <c r="AG4347" s="123"/>
      <c r="AH4347" s="123"/>
      <c r="AI4347" s="123"/>
      <c r="AJ4347" s="123"/>
      <c r="AK4347" s="123"/>
      <c r="AL4347" s="123"/>
      <c r="AM4347" s="123"/>
      <c r="AN4347" s="123"/>
      <c r="AO4347" s="123"/>
      <c r="AP4347" s="167"/>
    </row>
    <row r="4348" spans="16:42">
      <c r="P4348" s="123"/>
      <c r="Q4348" s="124"/>
      <c r="R4348" s="123"/>
      <c r="S4348" s="123"/>
      <c r="T4348" s="123"/>
      <c r="U4348" s="123"/>
      <c r="V4348" s="123"/>
      <c r="W4348" s="123"/>
      <c r="X4348" s="123"/>
      <c r="Y4348" s="125"/>
      <c r="Z4348" s="125"/>
      <c r="AA4348" s="123"/>
      <c r="AB4348" s="123"/>
      <c r="AC4348" s="123"/>
      <c r="AD4348" s="123"/>
      <c r="AE4348" s="123"/>
      <c r="AF4348" s="123"/>
      <c r="AG4348" s="123"/>
      <c r="AH4348" s="123"/>
      <c r="AI4348" s="123"/>
      <c r="AJ4348" s="123"/>
      <c r="AK4348" s="123"/>
      <c r="AL4348" s="123"/>
      <c r="AM4348" s="123"/>
      <c r="AN4348" s="123"/>
      <c r="AO4348" s="123"/>
      <c r="AP4348" s="167"/>
    </row>
    <row r="4349" spans="16:42">
      <c r="P4349" s="123"/>
      <c r="Q4349" s="124"/>
      <c r="R4349" s="123"/>
      <c r="S4349" s="123"/>
      <c r="T4349" s="123"/>
      <c r="U4349" s="123"/>
      <c r="V4349" s="123"/>
      <c r="W4349" s="123"/>
      <c r="X4349" s="123"/>
      <c r="Y4349" s="125"/>
      <c r="Z4349" s="125"/>
      <c r="AA4349" s="123"/>
      <c r="AB4349" s="123"/>
      <c r="AC4349" s="123"/>
      <c r="AD4349" s="123"/>
      <c r="AE4349" s="123"/>
      <c r="AF4349" s="123"/>
      <c r="AG4349" s="123"/>
      <c r="AH4349" s="123"/>
      <c r="AI4349" s="123"/>
      <c r="AJ4349" s="123"/>
      <c r="AK4349" s="123"/>
      <c r="AL4349" s="123"/>
      <c r="AM4349" s="123"/>
      <c r="AN4349" s="123"/>
      <c r="AO4349" s="123"/>
      <c r="AP4349" s="167"/>
    </row>
    <row r="4350" spans="16:42">
      <c r="P4350" s="123"/>
      <c r="Q4350" s="124"/>
      <c r="R4350" s="123"/>
      <c r="S4350" s="123"/>
      <c r="T4350" s="123"/>
      <c r="U4350" s="123"/>
      <c r="V4350" s="123"/>
      <c r="W4350" s="123"/>
      <c r="X4350" s="123"/>
      <c r="Y4350" s="125"/>
      <c r="Z4350" s="125"/>
      <c r="AA4350" s="123"/>
      <c r="AB4350" s="123"/>
      <c r="AC4350" s="123"/>
      <c r="AD4350" s="123"/>
      <c r="AE4350" s="123"/>
      <c r="AF4350" s="123"/>
      <c r="AG4350" s="123"/>
      <c r="AH4350" s="123"/>
      <c r="AI4350" s="123"/>
      <c r="AJ4350" s="123"/>
      <c r="AK4350" s="123"/>
      <c r="AL4350" s="123"/>
      <c r="AM4350" s="123"/>
      <c r="AN4350" s="123"/>
      <c r="AO4350" s="123"/>
      <c r="AP4350" s="167"/>
    </row>
    <row r="4351" spans="16:42">
      <c r="P4351" s="123"/>
      <c r="Q4351" s="124"/>
      <c r="R4351" s="123"/>
      <c r="S4351" s="123"/>
      <c r="T4351" s="123"/>
      <c r="U4351" s="123"/>
      <c r="V4351" s="123"/>
      <c r="W4351" s="123"/>
      <c r="X4351" s="123"/>
      <c r="Y4351" s="125"/>
      <c r="Z4351" s="125"/>
      <c r="AA4351" s="123"/>
      <c r="AB4351" s="123"/>
      <c r="AC4351" s="123"/>
      <c r="AD4351" s="123"/>
      <c r="AE4351" s="123"/>
      <c r="AF4351" s="123"/>
      <c r="AG4351" s="123"/>
      <c r="AH4351" s="123"/>
      <c r="AI4351" s="123"/>
      <c r="AJ4351" s="123"/>
      <c r="AK4351" s="123"/>
      <c r="AL4351" s="123"/>
      <c r="AM4351" s="123"/>
      <c r="AN4351" s="123"/>
      <c r="AO4351" s="123"/>
      <c r="AP4351" s="167"/>
    </row>
    <row r="4352" spans="16:42">
      <c r="P4352" s="123"/>
      <c r="Q4352" s="124"/>
      <c r="R4352" s="123"/>
      <c r="S4352" s="123"/>
      <c r="T4352" s="123"/>
      <c r="U4352" s="123"/>
      <c r="V4352" s="123"/>
      <c r="W4352" s="123"/>
      <c r="X4352" s="123"/>
      <c r="Y4352" s="125"/>
      <c r="Z4352" s="125"/>
      <c r="AA4352" s="123"/>
      <c r="AB4352" s="123"/>
      <c r="AC4352" s="123"/>
      <c r="AD4352" s="123"/>
      <c r="AE4352" s="123"/>
      <c r="AF4352" s="123"/>
      <c r="AG4352" s="123"/>
      <c r="AH4352" s="123"/>
      <c r="AI4352" s="123"/>
      <c r="AJ4352" s="123"/>
      <c r="AK4352" s="123"/>
      <c r="AL4352" s="123"/>
      <c r="AM4352" s="123"/>
      <c r="AN4352" s="123"/>
      <c r="AO4352" s="123"/>
      <c r="AP4352" s="167"/>
    </row>
    <row r="4353" spans="16:42">
      <c r="P4353" s="123"/>
      <c r="Q4353" s="124"/>
      <c r="R4353" s="123"/>
      <c r="S4353" s="123"/>
      <c r="T4353" s="123"/>
      <c r="U4353" s="123"/>
      <c r="V4353" s="123"/>
      <c r="W4353" s="123"/>
      <c r="X4353" s="123"/>
      <c r="Y4353" s="125"/>
      <c r="Z4353" s="125"/>
      <c r="AA4353" s="123"/>
      <c r="AB4353" s="123"/>
      <c r="AC4353" s="123"/>
      <c r="AD4353" s="123"/>
      <c r="AE4353" s="123"/>
      <c r="AF4353" s="123"/>
      <c r="AG4353" s="123"/>
      <c r="AH4353" s="123"/>
      <c r="AI4353" s="123"/>
      <c r="AJ4353" s="123"/>
      <c r="AK4353" s="123"/>
      <c r="AL4353" s="123"/>
      <c r="AM4353" s="123"/>
      <c r="AN4353" s="123"/>
      <c r="AO4353" s="123"/>
      <c r="AP4353" s="167"/>
    </row>
    <row r="4354" spans="16:42">
      <c r="P4354" s="123"/>
      <c r="Q4354" s="124"/>
      <c r="R4354" s="123"/>
      <c r="S4354" s="123"/>
      <c r="T4354" s="123"/>
      <c r="U4354" s="123"/>
      <c r="V4354" s="123"/>
      <c r="W4354" s="123"/>
      <c r="X4354" s="123"/>
      <c r="Y4354" s="125"/>
      <c r="Z4354" s="125"/>
      <c r="AA4354" s="123"/>
      <c r="AB4354" s="123"/>
      <c r="AC4354" s="123"/>
      <c r="AD4354" s="123"/>
      <c r="AE4354" s="123"/>
      <c r="AF4354" s="123"/>
      <c r="AG4354" s="123"/>
      <c r="AH4354" s="123"/>
      <c r="AI4354" s="123"/>
      <c r="AJ4354" s="123"/>
      <c r="AK4354" s="123"/>
      <c r="AL4354" s="123"/>
      <c r="AM4354" s="123"/>
      <c r="AN4354" s="123"/>
      <c r="AO4354" s="123"/>
      <c r="AP4354" s="167"/>
    </row>
    <row r="4355" spans="16:42">
      <c r="P4355" s="123"/>
      <c r="Q4355" s="124"/>
      <c r="R4355" s="123"/>
      <c r="S4355" s="123"/>
      <c r="T4355" s="123"/>
      <c r="U4355" s="123"/>
      <c r="V4355" s="123"/>
      <c r="W4355" s="123"/>
      <c r="X4355" s="123"/>
      <c r="Y4355" s="125"/>
      <c r="Z4355" s="125"/>
      <c r="AA4355" s="123"/>
      <c r="AB4355" s="123"/>
      <c r="AC4355" s="123"/>
      <c r="AD4355" s="123"/>
      <c r="AE4355" s="123"/>
      <c r="AF4355" s="123"/>
      <c r="AG4355" s="123"/>
      <c r="AH4355" s="123"/>
      <c r="AI4355" s="123"/>
      <c r="AJ4355" s="123"/>
      <c r="AK4355" s="123"/>
      <c r="AL4355" s="123"/>
      <c r="AM4355" s="123"/>
      <c r="AN4355" s="123"/>
      <c r="AO4355" s="123"/>
      <c r="AP4355" s="167"/>
    </row>
    <row r="4356" spans="16:42">
      <c r="P4356" s="123"/>
      <c r="Q4356" s="124"/>
      <c r="R4356" s="123"/>
      <c r="S4356" s="123"/>
      <c r="T4356" s="123"/>
      <c r="U4356" s="123"/>
      <c r="V4356" s="123"/>
      <c r="W4356" s="123"/>
      <c r="X4356" s="123"/>
      <c r="Y4356" s="125"/>
      <c r="Z4356" s="125"/>
      <c r="AA4356" s="123"/>
      <c r="AB4356" s="123"/>
      <c r="AC4356" s="123"/>
      <c r="AD4356" s="123"/>
      <c r="AE4356" s="123"/>
      <c r="AF4356" s="123"/>
      <c r="AG4356" s="123"/>
      <c r="AH4356" s="123"/>
      <c r="AI4356" s="123"/>
      <c r="AJ4356" s="123"/>
      <c r="AK4356" s="123"/>
      <c r="AL4356" s="123"/>
      <c r="AM4356" s="123"/>
      <c r="AN4356" s="123"/>
      <c r="AO4356" s="123"/>
      <c r="AP4356" s="167"/>
    </row>
    <row r="4357" spans="16:42">
      <c r="P4357" s="123"/>
      <c r="Q4357" s="124"/>
      <c r="R4357" s="123"/>
      <c r="S4357" s="123"/>
      <c r="T4357" s="123"/>
      <c r="U4357" s="123"/>
      <c r="V4357" s="123"/>
      <c r="W4357" s="123"/>
      <c r="X4357" s="123"/>
      <c r="Y4357" s="125"/>
      <c r="Z4357" s="125"/>
      <c r="AA4357" s="123"/>
      <c r="AB4357" s="123"/>
      <c r="AC4357" s="123"/>
      <c r="AD4357" s="123"/>
      <c r="AE4357" s="123"/>
      <c r="AF4357" s="123"/>
      <c r="AG4357" s="123"/>
      <c r="AH4357" s="123"/>
      <c r="AI4357" s="123"/>
      <c r="AJ4357" s="123"/>
      <c r="AK4357" s="123"/>
      <c r="AL4357" s="123"/>
      <c r="AM4357" s="123"/>
      <c r="AN4357" s="123"/>
      <c r="AO4357" s="123"/>
      <c r="AP4357" s="167"/>
    </row>
    <row r="4358" spans="16:42">
      <c r="P4358" s="123"/>
      <c r="Q4358" s="124"/>
      <c r="R4358" s="123"/>
      <c r="S4358" s="123"/>
      <c r="T4358" s="123"/>
      <c r="U4358" s="123"/>
      <c r="V4358" s="123"/>
      <c r="W4358" s="123"/>
      <c r="X4358" s="123"/>
      <c r="Y4358" s="125"/>
      <c r="Z4358" s="125"/>
      <c r="AA4358" s="123"/>
      <c r="AB4358" s="123"/>
      <c r="AC4358" s="123"/>
      <c r="AD4358" s="123"/>
      <c r="AE4358" s="123"/>
      <c r="AF4358" s="123"/>
      <c r="AG4358" s="123"/>
      <c r="AH4358" s="123"/>
      <c r="AI4358" s="123"/>
      <c r="AJ4358" s="123"/>
      <c r="AK4358" s="123"/>
      <c r="AL4358" s="123"/>
      <c r="AM4358" s="123"/>
      <c r="AN4358" s="123"/>
      <c r="AO4358" s="123"/>
      <c r="AP4358" s="167"/>
    </row>
    <row r="4359" spans="16:42">
      <c r="P4359" s="123"/>
      <c r="Q4359" s="124"/>
      <c r="R4359" s="123"/>
      <c r="S4359" s="123"/>
      <c r="T4359" s="123"/>
      <c r="U4359" s="123"/>
      <c r="V4359" s="123"/>
      <c r="W4359" s="123"/>
      <c r="X4359" s="123"/>
      <c r="Y4359" s="125"/>
      <c r="Z4359" s="125"/>
      <c r="AA4359" s="123"/>
      <c r="AB4359" s="123"/>
      <c r="AC4359" s="123"/>
      <c r="AD4359" s="123"/>
      <c r="AE4359" s="123"/>
      <c r="AF4359" s="123"/>
      <c r="AG4359" s="123"/>
      <c r="AH4359" s="123"/>
      <c r="AI4359" s="123"/>
      <c r="AJ4359" s="123"/>
      <c r="AK4359" s="123"/>
      <c r="AL4359" s="123"/>
      <c r="AM4359" s="123"/>
      <c r="AN4359" s="123"/>
      <c r="AO4359" s="123"/>
      <c r="AP4359" s="167"/>
    </row>
    <row r="4360" spans="16:42">
      <c r="P4360" s="123"/>
      <c r="Q4360" s="124"/>
      <c r="R4360" s="123"/>
      <c r="S4360" s="123"/>
      <c r="T4360" s="123"/>
      <c r="U4360" s="123"/>
      <c r="V4360" s="123"/>
      <c r="W4360" s="123"/>
      <c r="X4360" s="123"/>
      <c r="Y4360" s="125"/>
      <c r="Z4360" s="125"/>
      <c r="AA4360" s="123"/>
      <c r="AB4360" s="123"/>
      <c r="AC4360" s="123"/>
      <c r="AD4360" s="123"/>
      <c r="AE4360" s="123"/>
      <c r="AF4360" s="123"/>
      <c r="AG4360" s="123"/>
      <c r="AH4360" s="123"/>
      <c r="AI4360" s="123"/>
      <c r="AJ4360" s="123"/>
      <c r="AK4360" s="123"/>
      <c r="AL4360" s="123"/>
      <c r="AM4360" s="123"/>
      <c r="AN4360" s="123"/>
      <c r="AO4360" s="123"/>
      <c r="AP4360" s="167"/>
    </row>
    <row r="4361" spans="16:42">
      <c r="P4361" s="123"/>
      <c r="Q4361" s="124"/>
      <c r="R4361" s="123"/>
      <c r="S4361" s="123"/>
      <c r="T4361" s="123"/>
      <c r="U4361" s="123"/>
      <c r="V4361" s="123"/>
      <c r="W4361" s="123"/>
      <c r="X4361" s="123"/>
      <c r="Y4361" s="125"/>
      <c r="Z4361" s="125"/>
      <c r="AA4361" s="123"/>
      <c r="AB4361" s="123"/>
      <c r="AC4361" s="123"/>
      <c r="AD4361" s="123"/>
      <c r="AE4361" s="123"/>
      <c r="AF4361" s="123"/>
      <c r="AG4361" s="123"/>
      <c r="AH4361" s="123"/>
      <c r="AI4361" s="123"/>
      <c r="AJ4361" s="123"/>
      <c r="AK4361" s="123"/>
      <c r="AL4361" s="123"/>
      <c r="AM4361" s="123"/>
      <c r="AN4361" s="123"/>
      <c r="AO4361" s="123"/>
      <c r="AP4361" s="167"/>
    </row>
    <row r="4362" spans="16:42">
      <c r="P4362" s="123"/>
      <c r="Q4362" s="124"/>
      <c r="R4362" s="123"/>
      <c r="S4362" s="123"/>
      <c r="T4362" s="123"/>
      <c r="U4362" s="123"/>
      <c r="V4362" s="123"/>
      <c r="W4362" s="123"/>
      <c r="X4362" s="123"/>
      <c r="Y4362" s="125"/>
      <c r="Z4362" s="125"/>
      <c r="AA4362" s="123"/>
      <c r="AB4362" s="123"/>
      <c r="AC4362" s="123"/>
      <c r="AD4362" s="123"/>
      <c r="AE4362" s="123"/>
      <c r="AF4362" s="123"/>
      <c r="AG4362" s="123"/>
      <c r="AH4362" s="123"/>
      <c r="AI4362" s="123"/>
      <c r="AJ4362" s="123"/>
      <c r="AK4362" s="123"/>
      <c r="AL4362" s="123"/>
      <c r="AM4362" s="123"/>
      <c r="AN4362" s="123"/>
      <c r="AO4362" s="123"/>
      <c r="AP4362" s="167"/>
    </row>
    <row r="4363" spans="16:42">
      <c r="P4363" s="123"/>
      <c r="Q4363" s="124"/>
      <c r="R4363" s="123"/>
      <c r="S4363" s="123"/>
      <c r="T4363" s="123"/>
      <c r="U4363" s="123"/>
      <c r="V4363" s="123"/>
      <c r="W4363" s="123"/>
      <c r="X4363" s="123"/>
      <c r="Y4363" s="125"/>
      <c r="Z4363" s="125"/>
      <c r="AA4363" s="123"/>
      <c r="AB4363" s="123"/>
      <c r="AC4363" s="123"/>
      <c r="AD4363" s="123"/>
      <c r="AE4363" s="123"/>
      <c r="AF4363" s="123"/>
      <c r="AG4363" s="123"/>
      <c r="AH4363" s="123"/>
      <c r="AI4363" s="123"/>
      <c r="AJ4363" s="123"/>
      <c r="AK4363" s="123"/>
      <c r="AL4363" s="123"/>
      <c r="AM4363" s="123"/>
      <c r="AN4363" s="123"/>
      <c r="AO4363" s="123"/>
      <c r="AP4363" s="167"/>
    </row>
    <row r="4364" spans="16:42">
      <c r="P4364" s="123"/>
      <c r="Q4364" s="124"/>
      <c r="R4364" s="123"/>
      <c r="S4364" s="123"/>
      <c r="T4364" s="123"/>
      <c r="U4364" s="123"/>
      <c r="V4364" s="123"/>
      <c r="W4364" s="123"/>
      <c r="X4364" s="123"/>
      <c r="Y4364" s="125"/>
      <c r="Z4364" s="125"/>
      <c r="AA4364" s="123"/>
      <c r="AB4364" s="123"/>
      <c r="AC4364" s="123"/>
      <c r="AD4364" s="123"/>
      <c r="AE4364" s="123"/>
      <c r="AF4364" s="123"/>
      <c r="AG4364" s="123"/>
      <c r="AH4364" s="123"/>
      <c r="AI4364" s="123"/>
      <c r="AJ4364" s="123"/>
      <c r="AK4364" s="123"/>
      <c r="AL4364" s="123"/>
      <c r="AM4364" s="123"/>
      <c r="AN4364" s="123"/>
      <c r="AO4364" s="123"/>
      <c r="AP4364" s="167"/>
    </row>
    <row r="4365" spans="16:42">
      <c r="P4365" s="123"/>
      <c r="Q4365" s="124"/>
      <c r="R4365" s="123"/>
      <c r="S4365" s="123"/>
      <c r="T4365" s="123"/>
      <c r="U4365" s="123"/>
      <c r="V4365" s="123"/>
      <c r="W4365" s="123"/>
      <c r="X4365" s="123"/>
      <c r="Y4365" s="125"/>
      <c r="Z4365" s="125"/>
      <c r="AA4365" s="123"/>
      <c r="AB4365" s="123"/>
      <c r="AC4365" s="123"/>
      <c r="AD4365" s="123"/>
      <c r="AE4365" s="123"/>
      <c r="AF4365" s="123"/>
      <c r="AG4365" s="123"/>
      <c r="AH4365" s="123"/>
      <c r="AI4365" s="123"/>
      <c r="AJ4365" s="123"/>
      <c r="AK4365" s="123"/>
      <c r="AL4365" s="123"/>
      <c r="AM4365" s="123"/>
      <c r="AN4365" s="123"/>
      <c r="AO4365" s="123"/>
      <c r="AP4365" s="167"/>
    </row>
    <row r="4366" spans="16:42">
      <c r="P4366" s="123"/>
      <c r="Q4366" s="124"/>
      <c r="R4366" s="123"/>
      <c r="S4366" s="123"/>
      <c r="T4366" s="123"/>
      <c r="U4366" s="123"/>
      <c r="V4366" s="123"/>
      <c r="W4366" s="123"/>
      <c r="X4366" s="123"/>
      <c r="Y4366" s="125"/>
      <c r="Z4366" s="125"/>
      <c r="AA4366" s="123"/>
      <c r="AB4366" s="123"/>
      <c r="AC4366" s="123"/>
      <c r="AD4366" s="123"/>
      <c r="AE4366" s="123"/>
      <c r="AF4366" s="123"/>
      <c r="AG4366" s="123"/>
      <c r="AH4366" s="123"/>
      <c r="AI4366" s="123"/>
      <c r="AJ4366" s="123"/>
      <c r="AK4366" s="123"/>
      <c r="AL4366" s="123"/>
      <c r="AM4366" s="123"/>
      <c r="AN4366" s="123"/>
      <c r="AO4366" s="123"/>
      <c r="AP4366" s="167"/>
    </row>
    <row r="4367" spans="16:42">
      <c r="P4367" s="123"/>
      <c r="Q4367" s="124"/>
      <c r="R4367" s="123"/>
      <c r="S4367" s="123"/>
      <c r="T4367" s="123"/>
      <c r="U4367" s="123"/>
      <c r="V4367" s="123"/>
      <c r="W4367" s="123"/>
      <c r="X4367" s="123"/>
      <c r="Y4367" s="125"/>
      <c r="Z4367" s="125"/>
      <c r="AA4367" s="123"/>
      <c r="AB4367" s="123"/>
      <c r="AC4367" s="123"/>
      <c r="AD4367" s="123"/>
      <c r="AE4367" s="123"/>
      <c r="AF4367" s="123"/>
      <c r="AG4367" s="123"/>
      <c r="AH4367" s="123"/>
      <c r="AI4367" s="123"/>
      <c r="AJ4367" s="123"/>
      <c r="AK4367" s="123"/>
      <c r="AL4367" s="123"/>
      <c r="AM4367" s="123"/>
      <c r="AN4367" s="123"/>
      <c r="AO4367" s="123"/>
      <c r="AP4367" s="167"/>
    </row>
    <row r="4368" spans="16:42">
      <c r="P4368" s="123"/>
      <c r="Q4368" s="124"/>
      <c r="R4368" s="123"/>
      <c r="S4368" s="123"/>
      <c r="T4368" s="123"/>
      <c r="U4368" s="123"/>
      <c r="V4368" s="123"/>
      <c r="W4368" s="123"/>
      <c r="X4368" s="123"/>
      <c r="Y4368" s="125"/>
      <c r="Z4368" s="125"/>
      <c r="AA4368" s="123"/>
      <c r="AB4368" s="123"/>
      <c r="AC4368" s="123"/>
      <c r="AD4368" s="123"/>
      <c r="AE4368" s="123"/>
      <c r="AF4368" s="123"/>
      <c r="AG4368" s="123"/>
      <c r="AH4368" s="123"/>
      <c r="AI4368" s="123"/>
      <c r="AJ4368" s="123"/>
      <c r="AK4368" s="123"/>
      <c r="AL4368" s="123"/>
      <c r="AM4368" s="123"/>
      <c r="AN4368" s="123"/>
      <c r="AO4368" s="123"/>
      <c r="AP4368" s="167"/>
    </row>
    <row r="4369" spans="16:42">
      <c r="P4369" s="123"/>
      <c r="Q4369" s="124"/>
      <c r="R4369" s="123"/>
      <c r="S4369" s="123"/>
      <c r="T4369" s="123"/>
      <c r="U4369" s="123"/>
      <c r="V4369" s="123"/>
      <c r="W4369" s="123"/>
      <c r="X4369" s="123"/>
      <c r="Y4369" s="125"/>
      <c r="Z4369" s="125"/>
      <c r="AA4369" s="123"/>
      <c r="AB4369" s="123"/>
      <c r="AC4369" s="123"/>
      <c r="AD4369" s="123"/>
      <c r="AE4369" s="123"/>
      <c r="AF4369" s="123"/>
      <c r="AG4369" s="123"/>
      <c r="AH4369" s="123"/>
      <c r="AI4369" s="123"/>
      <c r="AJ4369" s="123"/>
      <c r="AK4369" s="123"/>
      <c r="AL4369" s="123"/>
      <c r="AM4369" s="123"/>
      <c r="AN4369" s="123"/>
      <c r="AO4369" s="123"/>
      <c r="AP4369" s="167"/>
    </row>
    <row r="4370" spans="16:42">
      <c r="P4370" s="123"/>
      <c r="Q4370" s="124"/>
      <c r="R4370" s="123"/>
      <c r="S4370" s="123"/>
      <c r="T4370" s="123"/>
      <c r="U4370" s="123"/>
      <c r="V4370" s="123"/>
      <c r="W4370" s="123"/>
      <c r="X4370" s="123"/>
      <c r="Y4370" s="125"/>
      <c r="Z4370" s="125"/>
      <c r="AA4370" s="123"/>
      <c r="AB4370" s="123"/>
      <c r="AC4370" s="123"/>
      <c r="AD4370" s="123"/>
      <c r="AE4370" s="123"/>
      <c r="AF4370" s="123"/>
      <c r="AG4370" s="123"/>
      <c r="AH4370" s="123"/>
      <c r="AI4370" s="123"/>
      <c r="AJ4370" s="123"/>
      <c r="AK4370" s="123"/>
      <c r="AL4370" s="123"/>
      <c r="AM4370" s="123"/>
      <c r="AN4370" s="123"/>
      <c r="AO4370" s="123"/>
      <c r="AP4370" s="167"/>
    </row>
    <row r="4371" spans="16:42">
      <c r="P4371" s="123"/>
      <c r="Q4371" s="124"/>
      <c r="R4371" s="123"/>
      <c r="S4371" s="123"/>
      <c r="T4371" s="123"/>
      <c r="U4371" s="123"/>
      <c r="V4371" s="123"/>
      <c r="W4371" s="123"/>
      <c r="X4371" s="123"/>
      <c r="Y4371" s="125"/>
      <c r="Z4371" s="125"/>
      <c r="AA4371" s="123"/>
      <c r="AB4371" s="123"/>
      <c r="AC4371" s="123"/>
      <c r="AD4371" s="123"/>
      <c r="AE4371" s="123"/>
      <c r="AF4371" s="123"/>
      <c r="AG4371" s="123"/>
      <c r="AH4371" s="123"/>
      <c r="AI4371" s="123"/>
      <c r="AJ4371" s="123"/>
      <c r="AK4371" s="123"/>
      <c r="AL4371" s="123"/>
      <c r="AM4371" s="123"/>
      <c r="AN4371" s="123"/>
      <c r="AO4371" s="123"/>
      <c r="AP4371" s="167"/>
    </row>
    <row r="4372" spans="16:42">
      <c r="P4372" s="123"/>
      <c r="Q4372" s="124"/>
      <c r="R4372" s="123"/>
      <c r="S4372" s="123"/>
      <c r="T4372" s="123"/>
      <c r="U4372" s="123"/>
      <c r="V4372" s="123"/>
      <c r="W4372" s="123"/>
      <c r="X4372" s="123"/>
      <c r="Y4372" s="125"/>
      <c r="Z4372" s="125"/>
      <c r="AA4372" s="123"/>
      <c r="AB4372" s="123"/>
      <c r="AC4372" s="123"/>
      <c r="AD4372" s="123"/>
      <c r="AE4372" s="123"/>
      <c r="AF4372" s="123"/>
      <c r="AG4372" s="123"/>
      <c r="AH4372" s="123"/>
      <c r="AI4372" s="123"/>
      <c r="AJ4372" s="123"/>
      <c r="AK4372" s="123"/>
      <c r="AL4372" s="123"/>
      <c r="AM4372" s="123"/>
      <c r="AN4372" s="123"/>
      <c r="AO4372" s="123"/>
      <c r="AP4372" s="167"/>
    </row>
    <row r="4373" spans="16:42">
      <c r="P4373" s="123"/>
      <c r="Q4373" s="124"/>
      <c r="R4373" s="123"/>
      <c r="S4373" s="123"/>
      <c r="T4373" s="123"/>
      <c r="U4373" s="123"/>
      <c r="V4373" s="123"/>
      <c r="W4373" s="123"/>
      <c r="X4373" s="123"/>
      <c r="Y4373" s="125"/>
      <c r="Z4373" s="125"/>
      <c r="AA4373" s="123"/>
      <c r="AB4373" s="123"/>
      <c r="AC4373" s="123"/>
      <c r="AD4373" s="123"/>
      <c r="AE4373" s="123"/>
      <c r="AF4373" s="123"/>
      <c r="AG4373" s="123"/>
      <c r="AH4373" s="123"/>
      <c r="AI4373" s="123"/>
      <c r="AJ4373" s="123"/>
      <c r="AK4373" s="123"/>
      <c r="AL4373" s="123"/>
      <c r="AM4373" s="123"/>
      <c r="AN4373" s="123"/>
      <c r="AO4373" s="123"/>
      <c r="AP4373" s="167"/>
    </row>
    <row r="4374" spans="16:42">
      <c r="P4374" s="123"/>
      <c r="Q4374" s="124"/>
      <c r="R4374" s="123"/>
      <c r="S4374" s="123"/>
      <c r="T4374" s="123"/>
      <c r="U4374" s="123"/>
      <c r="V4374" s="123"/>
      <c r="W4374" s="123"/>
      <c r="X4374" s="123"/>
      <c r="Y4374" s="125"/>
      <c r="Z4374" s="125"/>
      <c r="AA4374" s="123"/>
      <c r="AB4374" s="123"/>
      <c r="AC4374" s="123"/>
      <c r="AD4374" s="123"/>
      <c r="AE4374" s="123"/>
      <c r="AF4374" s="123"/>
      <c r="AG4374" s="123"/>
      <c r="AH4374" s="123"/>
      <c r="AI4374" s="123"/>
      <c r="AJ4374" s="123"/>
      <c r="AK4374" s="123"/>
      <c r="AL4374" s="123"/>
      <c r="AM4374" s="123"/>
      <c r="AN4374" s="123"/>
      <c r="AO4374" s="123"/>
      <c r="AP4374" s="167"/>
    </row>
    <row r="4375" spans="16:42">
      <c r="P4375" s="123"/>
      <c r="Q4375" s="124"/>
      <c r="R4375" s="123"/>
      <c r="S4375" s="123"/>
      <c r="T4375" s="123"/>
      <c r="U4375" s="123"/>
      <c r="V4375" s="123"/>
      <c r="W4375" s="123"/>
      <c r="X4375" s="123"/>
      <c r="Y4375" s="125"/>
      <c r="Z4375" s="125"/>
      <c r="AA4375" s="123"/>
      <c r="AB4375" s="123"/>
      <c r="AC4375" s="123"/>
      <c r="AD4375" s="123"/>
      <c r="AE4375" s="123"/>
      <c r="AF4375" s="123"/>
      <c r="AG4375" s="123"/>
      <c r="AH4375" s="123"/>
      <c r="AI4375" s="123"/>
      <c r="AJ4375" s="123"/>
      <c r="AK4375" s="123"/>
      <c r="AL4375" s="123"/>
      <c r="AM4375" s="123"/>
      <c r="AN4375" s="123"/>
      <c r="AO4375" s="123"/>
      <c r="AP4375" s="167"/>
    </row>
    <row r="4376" spans="16:42">
      <c r="P4376" s="123"/>
      <c r="Q4376" s="124"/>
      <c r="R4376" s="123"/>
      <c r="S4376" s="123"/>
      <c r="T4376" s="123"/>
      <c r="U4376" s="123"/>
      <c r="V4376" s="123"/>
      <c r="W4376" s="123"/>
      <c r="X4376" s="123"/>
      <c r="Y4376" s="125"/>
      <c r="Z4376" s="125"/>
      <c r="AA4376" s="123"/>
      <c r="AB4376" s="123"/>
      <c r="AC4376" s="123"/>
      <c r="AD4376" s="123"/>
      <c r="AE4376" s="123"/>
      <c r="AF4376" s="123"/>
      <c r="AG4376" s="123"/>
      <c r="AH4376" s="123"/>
      <c r="AI4376" s="123"/>
      <c r="AJ4376" s="123"/>
      <c r="AK4376" s="123"/>
      <c r="AL4376" s="123"/>
      <c r="AM4376" s="123"/>
      <c r="AN4376" s="123"/>
      <c r="AO4376" s="123"/>
      <c r="AP4376" s="167"/>
    </row>
    <row r="4377" spans="16:42">
      <c r="P4377" s="123"/>
      <c r="Q4377" s="124"/>
      <c r="R4377" s="123"/>
      <c r="S4377" s="123"/>
      <c r="T4377" s="123"/>
      <c r="U4377" s="123"/>
      <c r="V4377" s="123"/>
      <c r="W4377" s="123"/>
      <c r="X4377" s="123"/>
      <c r="Y4377" s="125"/>
      <c r="Z4377" s="125"/>
      <c r="AA4377" s="123"/>
      <c r="AB4377" s="123"/>
      <c r="AC4377" s="123"/>
      <c r="AD4377" s="123"/>
      <c r="AE4377" s="123"/>
      <c r="AF4377" s="123"/>
      <c r="AG4377" s="123"/>
      <c r="AH4377" s="123"/>
      <c r="AI4377" s="123"/>
      <c r="AJ4377" s="123"/>
      <c r="AK4377" s="123"/>
      <c r="AL4377" s="123"/>
      <c r="AM4377" s="123"/>
      <c r="AN4377" s="123"/>
      <c r="AO4377" s="123"/>
      <c r="AP4377" s="167"/>
    </row>
    <row r="4378" spans="16:42">
      <c r="P4378" s="123"/>
      <c r="Q4378" s="124"/>
      <c r="R4378" s="123"/>
      <c r="S4378" s="123"/>
      <c r="T4378" s="123"/>
      <c r="U4378" s="123"/>
      <c r="V4378" s="123"/>
      <c r="W4378" s="123"/>
      <c r="X4378" s="123"/>
      <c r="Y4378" s="125"/>
      <c r="Z4378" s="125"/>
      <c r="AA4378" s="123"/>
      <c r="AB4378" s="123"/>
      <c r="AC4378" s="123"/>
      <c r="AD4378" s="123"/>
      <c r="AE4378" s="123"/>
      <c r="AF4378" s="123"/>
      <c r="AG4378" s="123"/>
      <c r="AH4378" s="123"/>
      <c r="AI4378" s="123"/>
      <c r="AJ4378" s="123"/>
      <c r="AK4378" s="123"/>
      <c r="AL4378" s="123"/>
      <c r="AM4378" s="123"/>
      <c r="AN4378" s="123"/>
      <c r="AO4378" s="123"/>
      <c r="AP4378" s="167"/>
    </row>
    <row r="4379" spans="16:42">
      <c r="P4379" s="123"/>
      <c r="Q4379" s="124"/>
      <c r="R4379" s="123"/>
      <c r="S4379" s="123"/>
      <c r="T4379" s="123"/>
      <c r="U4379" s="123"/>
      <c r="V4379" s="123"/>
      <c r="W4379" s="123"/>
      <c r="X4379" s="123"/>
      <c r="Y4379" s="125"/>
      <c r="Z4379" s="125"/>
      <c r="AA4379" s="123"/>
      <c r="AB4379" s="123"/>
      <c r="AC4379" s="123"/>
      <c r="AD4379" s="123"/>
      <c r="AE4379" s="123"/>
      <c r="AF4379" s="123"/>
      <c r="AG4379" s="123"/>
      <c r="AH4379" s="123"/>
      <c r="AI4379" s="123"/>
      <c r="AJ4379" s="123"/>
      <c r="AK4379" s="123"/>
      <c r="AL4379" s="123"/>
      <c r="AM4379" s="123"/>
      <c r="AN4379" s="123"/>
      <c r="AO4379" s="123"/>
      <c r="AP4379" s="167"/>
    </row>
    <row r="4380" spans="16:42">
      <c r="P4380" s="123"/>
      <c r="Q4380" s="124"/>
      <c r="R4380" s="123"/>
      <c r="S4380" s="123"/>
      <c r="T4380" s="123"/>
      <c r="U4380" s="123"/>
      <c r="V4380" s="123"/>
      <c r="W4380" s="123"/>
      <c r="X4380" s="123"/>
      <c r="Y4380" s="125"/>
      <c r="Z4380" s="125"/>
      <c r="AA4380" s="123"/>
      <c r="AB4380" s="123"/>
      <c r="AC4380" s="123"/>
      <c r="AD4380" s="123"/>
      <c r="AE4380" s="123"/>
      <c r="AF4380" s="123"/>
      <c r="AG4380" s="123"/>
      <c r="AH4380" s="123"/>
      <c r="AI4380" s="123"/>
      <c r="AJ4380" s="123"/>
      <c r="AK4380" s="123"/>
      <c r="AL4380" s="123"/>
      <c r="AM4380" s="123"/>
      <c r="AN4380" s="123"/>
      <c r="AO4380" s="123"/>
      <c r="AP4380" s="167"/>
    </row>
    <row r="4381" spans="16:42">
      <c r="P4381" s="123"/>
      <c r="Q4381" s="124"/>
      <c r="R4381" s="123"/>
      <c r="S4381" s="123"/>
      <c r="T4381" s="123"/>
      <c r="U4381" s="123"/>
      <c r="V4381" s="123"/>
      <c r="W4381" s="123"/>
      <c r="X4381" s="123"/>
      <c r="Y4381" s="125"/>
      <c r="Z4381" s="125"/>
      <c r="AA4381" s="123"/>
      <c r="AB4381" s="123"/>
      <c r="AC4381" s="123"/>
      <c r="AD4381" s="123"/>
      <c r="AE4381" s="123"/>
      <c r="AF4381" s="123"/>
      <c r="AG4381" s="123"/>
      <c r="AH4381" s="123"/>
      <c r="AI4381" s="123"/>
      <c r="AJ4381" s="123"/>
      <c r="AK4381" s="123"/>
      <c r="AL4381" s="123"/>
      <c r="AM4381" s="123"/>
      <c r="AN4381" s="123"/>
      <c r="AO4381" s="123"/>
      <c r="AP4381" s="167"/>
    </row>
    <row r="4382" spans="16:42">
      <c r="P4382" s="123"/>
      <c r="Q4382" s="124"/>
      <c r="R4382" s="123"/>
      <c r="S4382" s="123"/>
      <c r="T4382" s="123"/>
      <c r="U4382" s="123"/>
      <c r="V4382" s="123"/>
      <c r="W4382" s="123"/>
      <c r="X4382" s="123"/>
      <c r="Y4382" s="125"/>
      <c r="Z4382" s="125"/>
      <c r="AA4382" s="123"/>
      <c r="AB4382" s="123"/>
      <c r="AC4382" s="123"/>
      <c r="AD4382" s="123"/>
      <c r="AE4382" s="123"/>
      <c r="AF4382" s="123"/>
      <c r="AG4382" s="123"/>
      <c r="AH4382" s="123"/>
      <c r="AI4382" s="123"/>
      <c r="AJ4382" s="123"/>
      <c r="AK4382" s="123"/>
      <c r="AL4382" s="123"/>
      <c r="AM4382" s="123"/>
      <c r="AN4382" s="123"/>
      <c r="AO4382" s="123"/>
      <c r="AP4382" s="167"/>
    </row>
    <row r="4383" spans="16:42">
      <c r="P4383" s="123"/>
      <c r="Q4383" s="124"/>
      <c r="R4383" s="123"/>
      <c r="S4383" s="123"/>
      <c r="T4383" s="123"/>
      <c r="U4383" s="123"/>
      <c r="V4383" s="123"/>
      <c r="W4383" s="123"/>
      <c r="X4383" s="123"/>
      <c r="Y4383" s="125"/>
      <c r="Z4383" s="125"/>
      <c r="AA4383" s="123"/>
      <c r="AB4383" s="123"/>
      <c r="AC4383" s="123"/>
      <c r="AD4383" s="123"/>
      <c r="AE4383" s="123"/>
      <c r="AF4383" s="123"/>
      <c r="AG4383" s="123"/>
      <c r="AH4383" s="123"/>
      <c r="AI4383" s="123"/>
      <c r="AJ4383" s="123"/>
      <c r="AK4383" s="123"/>
      <c r="AL4383" s="123"/>
      <c r="AM4383" s="123"/>
      <c r="AN4383" s="123"/>
      <c r="AO4383" s="123"/>
      <c r="AP4383" s="167"/>
    </row>
    <row r="4384" spans="16:42">
      <c r="P4384" s="123"/>
      <c r="Q4384" s="124"/>
      <c r="R4384" s="123"/>
      <c r="S4384" s="123"/>
      <c r="T4384" s="123"/>
      <c r="U4384" s="123"/>
      <c r="V4384" s="123"/>
      <c r="W4384" s="123"/>
      <c r="X4384" s="123"/>
      <c r="Y4384" s="125"/>
      <c r="Z4384" s="125"/>
      <c r="AA4384" s="123"/>
      <c r="AB4384" s="123"/>
      <c r="AC4384" s="123"/>
      <c r="AD4384" s="123"/>
      <c r="AE4384" s="123"/>
      <c r="AF4384" s="123"/>
      <c r="AG4384" s="123"/>
      <c r="AH4384" s="123"/>
      <c r="AI4384" s="123"/>
      <c r="AJ4384" s="123"/>
      <c r="AK4384" s="123"/>
      <c r="AL4384" s="123"/>
      <c r="AM4384" s="123"/>
      <c r="AN4384" s="123"/>
      <c r="AO4384" s="123"/>
      <c r="AP4384" s="167"/>
    </row>
    <row r="4385" spans="16:42">
      <c r="P4385" s="123"/>
      <c r="Q4385" s="124"/>
      <c r="R4385" s="123"/>
      <c r="S4385" s="123"/>
      <c r="T4385" s="123"/>
      <c r="U4385" s="123"/>
      <c r="V4385" s="123"/>
      <c r="W4385" s="123"/>
      <c r="X4385" s="123"/>
      <c r="Y4385" s="125"/>
      <c r="Z4385" s="125"/>
      <c r="AA4385" s="123"/>
      <c r="AB4385" s="123"/>
      <c r="AC4385" s="123"/>
      <c r="AD4385" s="123"/>
      <c r="AE4385" s="123"/>
      <c r="AF4385" s="123"/>
      <c r="AG4385" s="123"/>
      <c r="AH4385" s="123"/>
      <c r="AI4385" s="123"/>
      <c r="AJ4385" s="123"/>
      <c r="AK4385" s="123"/>
      <c r="AL4385" s="123"/>
      <c r="AM4385" s="123"/>
      <c r="AN4385" s="123"/>
      <c r="AO4385" s="123"/>
      <c r="AP4385" s="167"/>
    </row>
    <row r="4386" spans="16:42">
      <c r="P4386" s="123"/>
      <c r="Q4386" s="124"/>
      <c r="R4386" s="123"/>
      <c r="S4386" s="123"/>
      <c r="T4386" s="123"/>
      <c r="U4386" s="123"/>
      <c r="V4386" s="123"/>
      <c r="W4386" s="123"/>
      <c r="X4386" s="123"/>
      <c r="Y4386" s="125"/>
      <c r="Z4386" s="125"/>
      <c r="AA4386" s="123"/>
      <c r="AB4386" s="123"/>
      <c r="AC4386" s="123"/>
      <c r="AD4386" s="123"/>
      <c r="AE4386" s="123"/>
      <c r="AF4386" s="123"/>
      <c r="AG4386" s="123"/>
      <c r="AH4386" s="123"/>
      <c r="AI4386" s="123"/>
      <c r="AJ4386" s="123"/>
      <c r="AK4386" s="123"/>
      <c r="AL4386" s="123"/>
      <c r="AM4386" s="123"/>
      <c r="AN4386" s="123"/>
      <c r="AO4386" s="123"/>
      <c r="AP4386" s="167"/>
    </row>
    <row r="4387" spans="16:42">
      <c r="P4387" s="123"/>
      <c r="Q4387" s="124"/>
      <c r="R4387" s="123"/>
      <c r="S4387" s="123"/>
      <c r="T4387" s="123"/>
      <c r="U4387" s="123"/>
      <c r="V4387" s="123"/>
      <c r="W4387" s="123"/>
      <c r="X4387" s="123"/>
      <c r="Y4387" s="125"/>
      <c r="Z4387" s="125"/>
      <c r="AA4387" s="123"/>
      <c r="AB4387" s="123"/>
      <c r="AC4387" s="123"/>
      <c r="AD4387" s="123"/>
      <c r="AE4387" s="123"/>
      <c r="AF4387" s="123"/>
      <c r="AG4387" s="123"/>
      <c r="AH4387" s="123"/>
      <c r="AI4387" s="123"/>
      <c r="AJ4387" s="123"/>
      <c r="AK4387" s="123"/>
      <c r="AL4387" s="123"/>
      <c r="AM4387" s="123"/>
      <c r="AN4387" s="123"/>
      <c r="AO4387" s="123"/>
      <c r="AP4387" s="167"/>
    </row>
    <row r="4388" spans="16:42">
      <c r="P4388" s="123"/>
      <c r="Q4388" s="124"/>
      <c r="R4388" s="123"/>
      <c r="S4388" s="123"/>
      <c r="T4388" s="123"/>
      <c r="U4388" s="123"/>
      <c r="V4388" s="123"/>
      <c r="W4388" s="123"/>
      <c r="X4388" s="123"/>
      <c r="Y4388" s="125"/>
      <c r="Z4388" s="125"/>
      <c r="AA4388" s="123"/>
      <c r="AB4388" s="123"/>
      <c r="AC4388" s="123"/>
      <c r="AD4388" s="123"/>
      <c r="AE4388" s="123"/>
      <c r="AF4388" s="123"/>
      <c r="AG4388" s="123"/>
      <c r="AH4388" s="123"/>
      <c r="AI4388" s="123"/>
      <c r="AJ4388" s="123"/>
      <c r="AK4388" s="123"/>
      <c r="AL4388" s="123"/>
      <c r="AM4388" s="123"/>
      <c r="AN4388" s="123"/>
      <c r="AO4388" s="123"/>
      <c r="AP4388" s="167"/>
    </row>
    <row r="4389" spans="16:42">
      <c r="P4389" s="123"/>
      <c r="Q4389" s="124"/>
      <c r="R4389" s="123"/>
      <c r="S4389" s="123"/>
      <c r="T4389" s="123"/>
      <c r="U4389" s="123"/>
      <c r="V4389" s="123"/>
      <c r="W4389" s="123"/>
      <c r="X4389" s="123"/>
      <c r="Y4389" s="125"/>
      <c r="Z4389" s="125"/>
      <c r="AA4389" s="123"/>
      <c r="AB4389" s="123"/>
      <c r="AC4389" s="123"/>
      <c r="AD4389" s="123"/>
      <c r="AE4389" s="123"/>
      <c r="AF4389" s="123"/>
      <c r="AG4389" s="123"/>
      <c r="AH4389" s="123"/>
      <c r="AI4389" s="123"/>
      <c r="AJ4389" s="123"/>
      <c r="AK4389" s="123"/>
      <c r="AL4389" s="123"/>
      <c r="AM4389" s="123"/>
      <c r="AN4389" s="123"/>
      <c r="AO4389" s="123"/>
      <c r="AP4389" s="167"/>
    </row>
    <row r="4390" spans="16:42">
      <c r="P4390" s="123"/>
      <c r="Q4390" s="124"/>
      <c r="R4390" s="123"/>
      <c r="S4390" s="123"/>
      <c r="T4390" s="123"/>
      <c r="U4390" s="123"/>
      <c r="V4390" s="123"/>
      <c r="W4390" s="123"/>
      <c r="X4390" s="123"/>
      <c r="Y4390" s="125"/>
      <c r="Z4390" s="125"/>
      <c r="AA4390" s="123"/>
      <c r="AB4390" s="123"/>
      <c r="AC4390" s="123"/>
      <c r="AD4390" s="123"/>
      <c r="AE4390" s="123"/>
      <c r="AF4390" s="123"/>
      <c r="AG4390" s="123"/>
      <c r="AH4390" s="123"/>
      <c r="AI4390" s="123"/>
      <c r="AJ4390" s="123"/>
      <c r="AK4390" s="123"/>
      <c r="AL4390" s="123"/>
      <c r="AM4390" s="123"/>
      <c r="AN4390" s="123"/>
      <c r="AO4390" s="123"/>
      <c r="AP4390" s="167"/>
    </row>
    <row r="4391" spans="16:42">
      <c r="P4391" s="123"/>
      <c r="Q4391" s="124"/>
      <c r="R4391" s="123"/>
      <c r="S4391" s="123"/>
      <c r="T4391" s="123"/>
      <c r="U4391" s="123"/>
      <c r="V4391" s="123"/>
      <c r="W4391" s="123"/>
      <c r="X4391" s="123"/>
      <c r="Y4391" s="125"/>
      <c r="Z4391" s="125"/>
      <c r="AA4391" s="123"/>
      <c r="AB4391" s="123"/>
      <c r="AC4391" s="123"/>
      <c r="AD4391" s="123"/>
      <c r="AE4391" s="123"/>
      <c r="AF4391" s="123"/>
      <c r="AG4391" s="123"/>
      <c r="AH4391" s="123"/>
      <c r="AI4391" s="123"/>
      <c r="AJ4391" s="123"/>
      <c r="AK4391" s="123"/>
      <c r="AL4391" s="123"/>
      <c r="AM4391" s="123"/>
      <c r="AN4391" s="123"/>
      <c r="AO4391" s="123"/>
      <c r="AP4391" s="167"/>
    </row>
    <row r="4392" spans="16:42">
      <c r="P4392" s="123"/>
      <c r="Q4392" s="124"/>
      <c r="R4392" s="123"/>
      <c r="S4392" s="123"/>
      <c r="T4392" s="123"/>
      <c r="U4392" s="123"/>
      <c r="V4392" s="123"/>
      <c r="W4392" s="123"/>
      <c r="X4392" s="123"/>
      <c r="Y4392" s="125"/>
      <c r="Z4392" s="125"/>
      <c r="AA4392" s="123"/>
      <c r="AB4392" s="123"/>
      <c r="AC4392" s="123"/>
      <c r="AD4392" s="123"/>
      <c r="AE4392" s="123"/>
      <c r="AF4392" s="123"/>
      <c r="AG4392" s="123"/>
      <c r="AH4392" s="123"/>
      <c r="AI4392" s="123"/>
      <c r="AJ4392" s="123"/>
      <c r="AK4392" s="123"/>
      <c r="AL4392" s="123"/>
      <c r="AM4392" s="123"/>
      <c r="AN4392" s="123"/>
      <c r="AO4392" s="123"/>
      <c r="AP4392" s="167"/>
    </row>
    <row r="4393" spans="16:42">
      <c r="P4393" s="123"/>
      <c r="Q4393" s="124"/>
      <c r="R4393" s="123"/>
      <c r="S4393" s="123"/>
      <c r="T4393" s="123"/>
      <c r="U4393" s="123"/>
      <c r="V4393" s="123"/>
      <c r="W4393" s="123"/>
      <c r="X4393" s="123"/>
      <c r="Y4393" s="125"/>
      <c r="Z4393" s="125"/>
      <c r="AA4393" s="123"/>
      <c r="AB4393" s="123"/>
      <c r="AC4393" s="123"/>
      <c r="AD4393" s="123"/>
      <c r="AE4393" s="123"/>
      <c r="AF4393" s="123"/>
      <c r="AG4393" s="123"/>
      <c r="AH4393" s="123"/>
      <c r="AI4393" s="123"/>
      <c r="AJ4393" s="123"/>
      <c r="AK4393" s="123"/>
      <c r="AL4393" s="123"/>
      <c r="AM4393" s="123"/>
      <c r="AN4393" s="123"/>
      <c r="AO4393" s="123"/>
      <c r="AP4393" s="167"/>
    </row>
    <row r="4394" spans="16:42">
      <c r="P4394" s="123"/>
      <c r="Q4394" s="124"/>
      <c r="R4394" s="123"/>
      <c r="S4394" s="123"/>
      <c r="T4394" s="123"/>
      <c r="U4394" s="123"/>
      <c r="V4394" s="123"/>
      <c r="W4394" s="123"/>
      <c r="X4394" s="123"/>
      <c r="Y4394" s="125"/>
      <c r="Z4394" s="125"/>
      <c r="AA4394" s="123"/>
      <c r="AB4394" s="123"/>
      <c r="AC4394" s="123"/>
      <c r="AD4394" s="123"/>
      <c r="AE4394" s="123"/>
      <c r="AF4394" s="123"/>
      <c r="AG4394" s="123"/>
      <c r="AH4394" s="123"/>
      <c r="AI4394" s="123"/>
      <c r="AJ4394" s="123"/>
      <c r="AK4394" s="123"/>
      <c r="AL4394" s="123"/>
      <c r="AM4394" s="123"/>
      <c r="AN4394" s="123"/>
      <c r="AO4394" s="123"/>
      <c r="AP4394" s="167"/>
    </row>
    <row r="4395" spans="16:42">
      <c r="P4395" s="123"/>
      <c r="Q4395" s="124"/>
      <c r="R4395" s="123"/>
      <c r="S4395" s="123"/>
      <c r="T4395" s="123"/>
      <c r="U4395" s="123"/>
      <c r="V4395" s="123"/>
      <c r="W4395" s="123"/>
      <c r="X4395" s="123"/>
      <c r="Y4395" s="125"/>
      <c r="Z4395" s="125"/>
      <c r="AA4395" s="123"/>
      <c r="AB4395" s="123"/>
      <c r="AC4395" s="123"/>
      <c r="AD4395" s="123"/>
      <c r="AE4395" s="123"/>
      <c r="AF4395" s="123"/>
      <c r="AG4395" s="123"/>
      <c r="AH4395" s="123"/>
      <c r="AI4395" s="123"/>
      <c r="AJ4395" s="123"/>
      <c r="AK4395" s="123"/>
      <c r="AL4395" s="123"/>
      <c r="AM4395" s="123"/>
      <c r="AN4395" s="123"/>
      <c r="AO4395" s="123"/>
      <c r="AP4395" s="167"/>
    </row>
    <row r="4396" spans="16:42">
      <c r="P4396" s="123"/>
      <c r="Q4396" s="124"/>
      <c r="R4396" s="123"/>
      <c r="S4396" s="123"/>
      <c r="T4396" s="123"/>
      <c r="U4396" s="123"/>
      <c r="V4396" s="123"/>
      <c r="W4396" s="123"/>
      <c r="X4396" s="123"/>
      <c r="Y4396" s="125"/>
      <c r="Z4396" s="125"/>
      <c r="AA4396" s="123"/>
      <c r="AB4396" s="123"/>
      <c r="AC4396" s="123"/>
      <c r="AD4396" s="123"/>
      <c r="AE4396" s="123"/>
      <c r="AF4396" s="123"/>
      <c r="AG4396" s="123"/>
      <c r="AH4396" s="123"/>
      <c r="AI4396" s="123"/>
      <c r="AJ4396" s="123"/>
      <c r="AK4396" s="123"/>
      <c r="AL4396" s="123"/>
      <c r="AM4396" s="123"/>
      <c r="AN4396" s="123"/>
      <c r="AO4396" s="123"/>
      <c r="AP4396" s="167"/>
    </row>
    <row r="4397" spans="16:42">
      <c r="P4397" s="123"/>
      <c r="Q4397" s="124"/>
      <c r="R4397" s="123"/>
      <c r="S4397" s="123"/>
      <c r="T4397" s="123"/>
      <c r="U4397" s="123"/>
      <c r="V4397" s="123"/>
      <c r="W4397" s="123"/>
      <c r="X4397" s="123"/>
      <c r="Y4397" s="125"/>
      <c r="Z4397" s="125"/>
      <c r="AA4397" s="123"/>
      <c r="AB4397" s="123"/>
      <c r="AC4397" s="123"/>
      <c r="AD4397" s="123"/>
      <c r="AE4397" s="123"/>
      <c r="AF4397" s="123"/>
      <c r="AG4397" s="123"/>
      <c r="AH4397" s="123"/>
      <c r="AI4397" s="123"/>
      <c r="AJ4397" s="123"/>
      <c r="AK4397" s="123"/>
      <c r="AL4397" s="123"/>
      <c r="AM4397" s="123"/>
      <c r="AN4397" s="123"/>
      <c r="AO4397" s="123"/>
      <c r="AP4397" s="167"/>
    </row>
    <row r="4398" spans="16:42">
      <c r="P4398" s="123"/>
      <c r="Q4398" s="124"/>
      <c r="R4398" s="123"/>
      <c r="S4398" s="123"/>
      <c r="T4398" s="123"/>
      <c r="U4398" s="123"/>
      <c r="V4398" s="123"/>
      <c r="W4398" s="123"/>
      <c r="X4398" s="123"/>
      <c r="Y4398" s="125"/>
      <c r="Z4398" s="125"/>
      <c r="AA4398" s="123"/>
      <c r="AB4398" s="123"/>
      <c r="AC4398" s="123"/>
      <c r="AD4398" s="123"/>
      <c r="AE4398" s="123"/>
      <c r="AF4398" s="123"/>
      <c r="AG4398" s="123"/>
      <c r="AH4398" s="123"/>
      <c r="AI4398" s="123"/>
      <c r="AJ4398" s="123"/>
      <c r="AK4398" s="123"/>
      <c r="AL4398" s="123"/>
      <c r="AM4398" s="123"/>
      <c r="AN4398" s="123"/>
      <c r="AO4398" s="123"/>
      <c r="AP4398" s="167"/>
    </row>
    <row r="4399" spans="16:42">
      <c r="P4399" s="123"/>
      <c r="Q4399" s="124"/>
      <c r="R4399" s="123"/>
      <c r="S4399" s="123"/>
      <c r="T4399" s="123"/>
      <c r="U4399" s="123"/>
      <c r="V4399" s="123"/>
      <c r="W4399" s="123"/>
      <c r="X4399" s="123"/>
      <c r="Y4399" s="125"/>
      <c r="Z4399" s="125"/>
      <c r="AA4399" s="123"/>
      <c r="AB4399" s="123"/>
      <c r="AC4399" s="123"/>
      <c r="AD4399" s="123"/>
      <c r="AE4399" s="123"/>
      <c r="AF4399" s="123"/>
      <c r="AG4399" s="123"/>
      <c r="AH4399" s="123"/>
      <c r="AI4399" s="123"/>
      <c r="AJ4399" s="123"/>
      <c r="AK4399" s="123"/>
      <c r="AL4399" s="123"/>
      <c r="AM4399" s="123"/>
      <c r="AN4399" s="123"/>
      <c r="AO4399" s="123"/>
      <c r="AP4399" s="167"/>
    </row>
    <row r="4400" spans="16:42">
      <c r="P4400" s="123"/>
      <c r="Q4400" s="124"/>
      <c r="R4400" s="123"/>
      <c r="S4400" s="123"/>
      <c r="T4400" s="123"/>
      <c r="U4400" s="123"/>
      <c r="V4400" s="123"/>
      <c r="W4400" s="123"/>
      <c r="X4400" s="123"/>
      <c r="Y4400" s="125"/>
      <c r="Z4400" s="125"/>
      <c r="AA4400" s="123"/>
      <c r="AB4400" s="123"/>
      <c r="AC4400" s="123"/>
      <c r="AD4400" s="123"/>
      <c r="AE4400" s="123"/>
      <c r="AF4400" s="123"/>
      <c r="AG4400" s="123"/>
      <c r="AH4400" s="123"/>
      <c r="AI4400" s="123"/>
      <c r="AJ4400" s="123"/>
      <c r="AK4400" s="123"/>
      <c r="AL4400" s="123"/>
      <c r="AM4400" s="123"/>
      <c r="AN4400" s="123"/>
      <c r="AO4400" s="123"/>
      <c r="AP4400" s="167"/>
    </row>
    <row r="4401" spans="16:42">
      <c r="P4401" s="123"/>
      <c r="Q4401" s="124"/>
      <c r="R4401" s="123"/>
      <c r="S4401" s="123"/>
      <c r="T4401" s="123"/>
      <c r="U4401" s="123"/>
      <c r="V4401" s="123"/>
      <c r="W4401" s="123"/>
      <c r="X4401" s="123"/>
      <c r="Y4401" s="125"/>
      <c r="Z4401" s="125"/>
      <c r="AA4401" s="123"/>
      <c r="AB4401" s="123"/>
      <c r="AC4401" s="123"/>
      <c r="AD4401" s="123"/>
      <c r="AE4401" s="123"/>
      <c r="AF4401" s="123"/>
      <c r="AG4401" s="123"/>
      <c r="AH4401" s="123"/>
      <c r="AI4401" s="123"/>
      <c r="AJ4401" s="123"/>
      <c r="AK4401" s="123"/>
      <c r="AL4401" s="123"/>
      <c r="AM4401" s="123"/>
      <c r="AN4401" s="123"/>
      <c r="AO4401" s="123"/>
      <c r="AP4401" s="167"/>
    </row>
    <row r="4402" spans="16:42">
      <c r="P4402" s="123"/>
      <c r="Q4402" s="124"/>
      <c r="R4402" s="123"/>
      <c r="S4402" s="123"/>
      <c r="T4402" s="123"/>
      <c r="U4402" s="123"/>
      <c r="V4402" s="123"/>
      <c r="W4402" s="123"/>
      <c r="X4402" s="123"/>
      <c r="Y4402" s="125"/>
      <c r="Z4402" s="125"/>
      <c r="AA4402" s="123"/>
      <c r="AB4402" s="123"/>
      <c r="AC4402" s="123"/>
      <c r="AD4402" s="123"/>
      <c r="AE4402" s="123"/>
      <c r="AF4402" s="123"/>
      <c r="AG4402" s="123"/>
      <c r="AH4402" s="123"/>
      <c r="AI4402" s="123"/>
      <c r="AJ4402" s="123"/>
      <c r="AK4402" s="123"/>
      <c r="AL4402" s="123"/>
      <c r="AM4402" s="123"/>
      <c r="AN4402" s="123"/>
      <c r="AO4402" s="123"/>
      <c r="AP4402" s="167"/>
    </row>
    <row r="4403" spans="16:42">
      <c r="P4403" s="123"/>
      <c r="Q4403" s="124"/>
      <c r="R4403" s="123"/>
      <c r="S4403" s="123"/>
      <c r="T4403" s="123"/>
      <c r="U4403" s="123"/>
      <c r="V4403" s="123"/>
      <c r="W4403" s="123"/>
      <c r="X4403" s="123"/>
      <c r="Y4403" s="125"/>
      <c r="Z4403" s="125"/>
      <c r="AA4403" s="123"/>
      <c r="AB4403" s="123"/>
      <c r="AC4403" s="123"/>
      <c r="AD4403" s="123"/>
      <c r="AE4403" s="123"/>
      <c r="AF4403" s="123"/>
      <c r="AG4403" s="123"/>
      <c r="AH4403" s="123"/>
      <c r="AI4403" s="123"/>
      <c r="AJ4403" s="123"/>
      <c r="AK4403" s="123"/>
      <c r="AL4403" s="123"/>
      <c r="AM4403" s="123"/>
      <c r="AN4403" s="123"/>
      <c r="AO4403" s="123"/>
      <c r="AP4403" s="167"/>
    </row>
    <row r="4404" spans="16:42">
      <c r="P4404" s="123"/>
      <c r="Q4404" s="124"/>
      <c r="R4404" s="123"/>
      <c r="S4404" s="123"/>
      <c r="T4404" s="123"/>
      <c r="U4404" s="123"/>
      <c r="V4404" s="123"/>
      <c r="W4404" s="123"/>
      <c r="X4404" s="123"/>
      <c r="Y4404" s="125"/>
      <c r="Z4404" s="125"/>
      <c r="AA4404" s="123"/>
      <c r="AB4404" s="123"/>
      <c r="AC4404" s="123"/>
      <c r="AD4404" s="123"/>
      <c r="AE4404" s="123"/>
      <c r="AF4404" s="123"/>
      <c r="AG4404" s="123"/>
      <c r="AH4404" s="123"/>
      <c r="AI4404" s="123"/>
      <c r="AJ4404" s="123"/>
      <c r="AK4404" s="123"/>
      <c r="AL4404" s="123"/>
      <c r="AM4404" s="123"/>
      <c r="AN4404" s="123"/>
      <c r="AO4404" s="123"/>
      <c r="AP4404" s="167"/>
    </row>
    <row r="4405" spans="16:42">
      <c r="P4405" s="123"/>
      <c r="Q4405" s="124"/>
      <c r="R4405" s="123"/>
      <c r="S4405" s="123"/>
      <c r="T4405" s="123"/>
      <c r="U4405" s="123"/>
      <c r="V4405" s="123"/>
      <c r="W4405" s="123"/>
      <c r="X4405" s="123"/>
      <c r="Y4405" s="125"/>
      <c r="Z4405" s="125"/>
      <c r="AA4405" s="123"/>
      <c r="AB4405" s="123"/>
      <c r="AC4405" s="123"/>
      <c r="AD4405" s="123"/>
      <c r="AE4405" s="123"/>
      <c r="AF4405" s="123"/>
      <c r="AG4405" s="123"/>
      <c r="AH4405" s="123"/>
      <c r="AI4405" s="123"/>
      <c r="AJ4405" s="123"/>
      <c r="AK4405" s="123"/>
      <c r="AL4405" s="123"/>
      <c r="AM4405" s="123"/>
      <c r="AN4405" s="123"/>
      <c r="AO4405" s="123"/>
      <c r="AP4405" s="167"/>
    </row>
    <row r="4406" spans="16:42">
      <c r="P4406" s="123"/>
      <c r="Q4406" s="124"/>
      <c r="R4406" s="123"/>
      <c r="S4406" s="123"/>
      <c r="T4406" s="123"/>
      <c r="U4406" s="123"/>
      <c r="V4406" s="123"/>
      <c r="W4406" s="123"/>
      <c r="X4406" s="123"/>
      <c r="Y4406" s="125"/>
      <c r="Z4406" s="125"/>
      <c r="AA4406" s="123"/>
      <c r="AB4406" s="123"/>
      <c r="AC4406" s="123"/>
      <c r="AD4406" s="123"/>
      <c r="AE4406" s="123"/>
      <c r="AF4406" s="123"/>
      <c r="AG4406" s="123"/>
      <c r="AH4406" s="123"/>
      <c r="AI4406" s="123"/>
      <c r="AJ4406" s="123"/>
      <c r="AK4406" s="123"/>
      <c r="AL4406" s="123"/>
      <c r="AM4406" s="123"/>
      <c r="AN4406" s="123"/>
      <c r="AO4406" s="123"/>
      <c r="AP4406" s="167"/>
    </row>
    <row r="4407" spans="16:42">
      <c r="P4407" s="123"/>
      <c r="Q4407" s="124"/>
      <c r="R4407" s="123"/>
      <c r="S4407" s="123"/>
      <c r="T4407" s="123"/>
      <c r="U4407" s="123"/>
      <c r="V4407" s="123"/>
      <c r="W4407" s="123"/>
      <c r="X4407" s="123"/>
      <c r="Y4407" s="125"/>
      <c r="Z4407" s="125"/>
      <c r="AA4407" s="123"/>
      <c r="AB4407" s="123"/>
      <c r="AC4407" s="123"/>
      <c r="AD4407" s="123"/>
      <c r="AE4407" s="123"/>
      <c r="AF4407" s="123"/>
      <c r="AG4407" s="123"/>
      <c r="AH4407" s="123"/>
      <c r="AI4407" s="123"/>
      <c r="AJ4407" s="123"/>
      <c r="AK4407" s="123"/>
      <c r="AL4407" s="123"/>
      <c r="AM4407" s="123"/>
      <c r="AN4407" s="123"/>
      <c r="AO4407" s="123"/>
      <c r="AP4407" s="167"/>
    </row>
    <row r="4408" spans="16:42">
      <c r="P4408" s="123"/>
      <c r="Q4408" s="124"/>
      <c r="R4408" s="123"/>
      <c r="S4408" s="123"/>
      <c r="T4408" s="123"/>
      <c r="U4408" s="123"/>
      <c r="V4408" s="123"/>
      <c r="W4408" s="123"/>
      <c r="X4408" s="123"/>
      <c r="Y4408" s="125"/>
      <c r="Z4408" s="125"/>
      <c r="AA4408" s="123"/>
      <c r="AB4408" s="123"/>
      <c r="AC4408" s="123"/>
      <c r="AD4408" s="123"/>
      <c r="AE4408" s="123"/>
      <c r="AF4408" s="123"/>
      <c r="AG4408" s="123"/>
      <c r="AH4408" s="123"/>
      <c r="AI4408" s="123"/>
      <c r="AJ4408" s="123"/>
      <c r="AK4408" s="123"/>
      <c r="AL4408" s="123"/>
      <c r="AM4408" s="123"/>
      <c r="AN4408" s="123"/>
      <c r="AO4408" s="123"/>
      <c r="AP4408" s="167"/>
    </row>
    <row r="4409" spans="16:42">
      <c r="P4409" s="123"/>
      <c r="Q4409" s="124"/>
      <c r="R4409" s="123"/>
      <c r="S4409" s="123"/>
      <c r="T4409" s="123"/>
      <c r="U4409" s="123"/>
      <c r="V4409" s="123"/>
      <c r="W4409" s="123"/>
      <c r="X4409" s="123"/>
      <c r="Y4409" s="125"/>
      <c r="Z4409" s="125"/>
      <c r="AA4409" s="123"/>
      <c r="AB4409" s="123"/>
      <c r="AC4409" s="123"/>
      <c r="AD4409" s="123"/>
      <c r="AE4409" s="123"/>
      <c r="AF4409" s="123"/>
      <c r="AG4409" s="123"/>
      <c r="AH4409" s="123"/>
      <c r="AI4409" s="123"/>
      <c r="AJ4409" s="123"/>
      <c r="AK4409" s="123"/>
      <c r="AL4409" s="123"/>
      <c r="AM4409" s="123"/>
      <c r="AN4409" s="123"/>
      <c r="AO4409" s="123"/>
      <c r="AP4409" s="167"/>
    </row>
    <row r="4410" spans="16:42">
      <c r="P4410" s="123"/>
      <c r="Q4410" s="124"/>
      <c r="R4410" s="123"/>
      <c r="S4410" s="123"/>
      <c r="T4410" s="123"/>
      <c r="U4410" s="123"/>
      <c r="V4410" s="123"/>
      <c r="W4410" s="123"/>
      <c r="X4410" s="123"/>
      <c r="Y4410" s="125"/>
      <c r="Z4410" s="125"/>
      <c r="AA4410" s="123"/>
      <c r="AB4410" s="123"/>
      <c r="AC4410" s="123"/>
      <c r="AD4410" s="123"/>
      <c r="AE4410" s="123"/>
      <c r="AF4410" s="123"/>
      <c r="AG4410" s="123"/>
      <c r="AH4410" s="123"/>
      <c r="AI4410" s="123"/>
      <c r="AJ4410" s="123"/>
      <c r="AK4410" s="123"/>
      <c r="AL4410" s="123"/>
      <c r="AM4410" s="123"/>
      <c r="AN4410" s="123"/>
      <c r="AO4410" s="123"/>
      <c r="AP4410" s="167"/>
    </row>
    <row r="4411" spans="16:42">
      <c r="P4411" s="123"/>
      <c r="Q4411" s="124"/>
      <c r="R4411" s="123"/>
      <c r="S4411" s="123"/>
      <c r="T4411" s="123"/>
      <c r="U4411" s="123"/>
      <c r="V4411" s="123"/>
      <c r="W4411" s="123"/>
      <c r="X4411" s="123"/>
      <c r="Y4411" s="125"/>
      <c r="Z4411" s="125"/>
      <c r="AA4411" s="123"/>
      <c r="AB4411" s="123"/>
      <c r="AC4411" s="123"/>
      <c r="AD4411" s="123"/>
      <c r="AE4411" s="123"/>
      <c r="AF4411" s="123"/>
      <c r="AG4411" s="123"/>
      <c r="AH4411" s="123"/>
      <c r="AI4411" s="123"/>
      <c r="AJ4411" s="123"/>
      <c r="AK4411" s="123"/>
      <c r="AL4411" s="123"/>
      <c r="AM4411" s="123"/>
      <c r="AN4411" s="123"/>
      <c r="AO4411" s="123"/>
      <c r="AP4411" s="167"/>
    </row>
    <row r="4412" spans="16:42">
      <c r="P4412" s="123"/>
      <c r="Q4412" s="124"/>
      <c r="R4412" s="123"/>
      <c r="S4412" s="123"/>
      <c r="T4412" s="123"/>
      <c r="U4412" s="123"/>
      <c r="V4412" s="123"/>
      <c r="W4412" s="123"/>
      <c r="X4412" s="123"/>
      <c r="Y4412" s="125"/>
      <c r="Z4412" s="125"/>
      <c r="AA4412" s="123"/>
      <c r="AB4412" s="123"/>
      <c r="AC4412" s="123"/>
      <c r="AD4412" s="123"/>
      <c r="AE4412" s="123"/>
      <c r="AF4412" s="123"/>
      <c r="AG4412" s="123"/>
      <c r="AH4412" s="123"/>
      <c r="AI4412" s="123"/>
      <c r="AJ4412" s="123"/>
      <c r="AK4412" s="123"/>
      <c r="AL4412" s="123"/>
      <c r="AM4412" s="123"/>
      <c r="AN4412" s="123"/>
      <c r="AO4412" s="123"/>
      <c r="AP4412" s="167"/>
    </row>
    <row r="4413" spans="16:42">
      <c r="P4413" s="123"/>
      <c r="Q4413" s="124"/>
      <c r="R4413" s="123"/>
      <c r="S4413" s="123"/>
      <c r="T4413" s="123"/>
      <c r="U4413" s="123"/>
      <c r="V4413" s="123"/>
      <c r="W4413" s="123"/>
      <c r="X4413" s="123"/>
      <c r="Y4413" s="125"/>
      <c r="Z4413" s="125"/>
      <c r="AA4413" s="123"/>
      <c r="AB4413" s="123"/>
      <c r="AC4413" s="123"/>
      <c r="AD4413" s="123"/>
      <c r="AE4413" s="123"/>
      <c r="AF4413" s="123"/>
      <c r="AG4413" s="123"/>
      <c r="AH4413" s="123"/>
      <c r="AI4413" s="123"/>
      <c r="AJ4413" s="123"/>
      <c r="AK4413" s="123"/>
      <c r="AL4413" s="123"/>
      <c r="AM4413" s="123"/>
      <c r="AN4413" s="123"/>
      <c r="AO4413" s="123"/>
      <c r="AP4413" s="167"/>
    </row>
    <row r="4414" spans="16:42">
      <c r="P4414" s="123"/>
      <c r="Q4414" s="124"/>
      <c r="R4414" s="123"/>
      <c r="S4414" s="123"/>
      <c r="T4414" s="123"/>
      <c r="U4414" s="123"/>
      <c r="V4414" s="123"/>
      <c r="W4414" s="123"/>
      <c r="X4414" s="123"/>
      <c r="Y4414" s="125"/>
      <c r="Z4414" s="125"/>
      <c r="AA4414" s="123"/>
      <c r="AB4414" s="123"/>
      <c r="AC4414" s="123"/>
      <c r="AD4414" s="123"/>
      <c r="AE4414" s="123"/>
      <c r="AF4414" s="123"/>
      <c r="AG4414" s="123"/>
      <c r="AH4414" s="123"/>
      <c r="AI4414" s="123"/>
      <c r="AJ4414" s="123"/>
      <c r="AK4414" s="123"/>
      <c r="AL4414" s="123"/>
      <c r="AM4414" s="123"/>
      <c r="AN4414" s="123"/>
      <c r="AO4414" s="123"/>
      <c r="AP4414" s="167"/>
    </row>
    <row r="4415" spans="16:42">
      <c r="P4415" s="123"/>
      <c r="Q4415" s="124"/>
      <c r="R4415" s="123"/>
      <c r="S4415" s="123"/>
      <c r="T4415" s="123"/>
      <c r="U4415" s="123"/>
      <c r="V4415" s="123"/>
      <c r="W4415" s="123"/>
      <c r="X4415" s="123"/>
      <c r="Y4415" s="125"/>
      <c r="Z4415" s="125"/>
      <c r="AA4415" s="123"/>
      <c r="AB4415" s="123"/>
      <c r="AC4415" s="123"/>
      <c r="AD4415" s="123"/>
      <c r="AE4415" s="123"/>
      <c r="AF4415" s="123"/>
      <c r="AG4415" s="123"/>
      <c r="AH4415" s="123"/>
      <c r="AI4415" s="123"/>
      <c r="AJ4415" s="123"/>
      <c r="AK4415" s="123"/>
      <c r="AL4415" s="123"/>
      <c r="AM4415" s="123"/>
      <c r="AN4415" s="123"/>
      <c r="AO4415" s="123"/>
      <c r="AP4415" s="167"/>
    </row>
    <row r="4416" spans="16:42">
      <c r="P4416" s="123"/>
      <c r="Q4416" s="124"/>
      <c r="R4416" s="123"/>
      <c r="S4416" s="123"/>
      <c r="T4416" s="123"/>
      <c r="U4416" s="123"/>
      <c r="V4416" s="123"/>
      <c r="W4416" s="123"/>
      <c r="X4416" s="123"/>
      <c r="Y4416" s="125"/>
      <c r="Z4416" s="125"/>
      <c r="AA4416" s="123"/>
      <c r="AB4416" s="123"/>
      <c r="AC4416" s="123"/>
      <c r="AD4416" s="123"/>
      <c r="AE4416" s="123"/>
      <c r="AF4416" s="123"/>
      <c r="AG4416" s="123"/>
      <c r="AH4416" s="123"/>
      <c r="AI4416" s="123"/>
      <c r="AJ4416" s="123"/>
      <c r="AK4416" s="123"/>
      <c r="AL4416" s="123"/>
      <c r="AM4416" s="123"/>
      <c r="AN4416" s="123"/>
      <c r="AO4416" s="123"/>
      <c r="AP4416" s="167"/>
    </row>
    <row r="4417" spans="16:42">
      <c r="P4417" s="123"/>
      <c r="Q4417" s="124"/>
      <c r="R4417" s="123"/>
      <c r="S4417" s="123"/>
      <c r="T4417" s="123"/>
      <c r="U4417" s="123"/>
      <c r="V4417" s="123"/>
      <c r="W4417" s="123"/>
      <c r="X4417" s="123"/>
      <c r="Y4417" s="125"/>
      <c r="Z4417" s="125"/>
      <c r="AA4417" s="123"/>
      <c r="AB4417" s="123"/>
      <c r="AC4417" s="123"/>
      <c r="AD4417" s="123"/>
      <c r="AE4417" s="123"/>
      <c r="AF4417" s="123"/>
      <c r="AG4417" s="123"/>
      <c r="AH4417" s="123"/>
      <c r="AI4417" s="123"/>
      <c r="AJ4417" s="123"/>
      <c r="AK4417" s="123"/>
      <c r="AL4417" s="123"/>
      <c r="AM4417" s="123"/>
      <c r="AN4417" s="123"/>
      <c r="AO4417" s="123"/>
      <c r="AP4417" s="167"/>
    </row>
    <row r="4418" spans="16:42">
      <c r="P4418" s="123"/>
      <c r="Q4418" s="124"/>
      <c r="R4418" s="123"/>
      <c r="S4418" s="123"/>
      <c r="T4418" s="123"/>
      <c r="U4418" s="123"/>
      <c r="V4418" s="123"/>
      <c r="W4418" s="123"/>
      <c r="X4418" s="123"/>
      <c r="Y4418" s="125"/>
      <c r="Z4418" s="125"/>
      <c r="AA4418" s="123"/>
      <c r="AB4418" s="123"/>
      <c r="AC4418" s="123"/>
      <c r="AD4418" s="123"/>
      <c r="AE4418" s="123"/>
      <c r="AF4418" s="123"/>
      <c r="AG4418" s="123"/>
      <c r="AH4418" s="123"/>
      <c r="AI4418" s="123"/>
      <c r="AJ4418" s="123"/>
      <c r="AK4418" s="123"/>
      <c r="AL4418" s="123"/>
      <c r="AM4418" s="123"/>
      <c r="AN4418" s="123"/>
      <c r="AO4418" s="123"/>
      <c r="AP4418" s="167"/>
    </row>
    <row r="4419" spans="16:42">
      <c r="P4419" s="123"/>
      <c r="Q4419" s="124"/>
      <c r="R4419" s="123"/>
      <c r="S4419" s="123"/>
      <c r="T4419" s="123"/>
      <c r="U4419" s="123"/>
      <c r="V4419" s="123"/>
      <c r="W4419" s="123"/>
      <c r="X4419" s="123"/>
      <c r="Y4419" s="125"/>
      <c r="Z4419" s="125"/>
      <c r="AA4419" s="123"/>
      <c r="AB4419" s="123"/>
      <c r="AC4419" s="123"/>
      <c r="AD4419" s="123"/>
      <c r="AE4419" s="123"/>
      <c r="AF4419" s="123"/>
      <c r="AG4419" s="123"/>
      <c r="AH4419" s="123"/>
      <c r="AI4419" s="123"/>
      <c r="AJ4419" s="123"/>
      <c r="AK4419" s="123"/>
      <c r="AL4419" s="123"/>
      <c r="AM4419" s="123"/>
      <c r="AN4419" s="123"/>
      <c r="AO4419" s="123"/>
      <c r="AP4419" s="167"/>
    </row>
    <row r="4420" spans="16:42">
      <c r="P4420" s="123"/>
      <c r="Q4420" s="124"/>
      <c r="R4420" s="123"/>
      <c r="S4420" s="123"/>
      <c r="T4420" s="123"/>
      <c r="U4420" s="123"/>
      <c r="V4420" s="123"/>
      <c r="W4420" s="123"/>
      <c r="X4420" s="123"/>
      <c r="Y4420" s="125"/>
      <c r="Z4420" s="125"/>
      <c r="AA4420" s="123"/>
      <c r="AB4420" s="123"/>
      <c r="AC4420" s="123"/>
      <c r="AD4420" s="123"/>
      <c r="AE4420" s="123"/>
      <c r="AF4420" s="123"/>
      <c r="AG4420" s="123"/>
      <c r="AH4420" s="123"/>
      <c r="AI4420" s="123"/>
      <c r="AJ4420" s="123"/>
      <c r="AK4420" s="123"/>
      <c r="AL4420" s="123"/>
      <c r="AM4420" s="123"/>
      <c r="AN4420" s="123"/>
      <c r="AO4420" s="123"/>
      <c r="AP4420" s="167"/>
    </row>
    <row r="4421" spans="16:42">
      <c r="P4421" s="123"/>
      <c r="Q4421" s="124"/>
      <c r="R4421" s="123"/>
      <c r="S4421" s="123"/>
      <c r="T4421" s="123"/>
      <c r="U4421" s="123"/>
      <c r="V4421" s="123"/>
      <c r="W4421" s="123"/>
      <c r="X4421" s="123"/>
      <c r="Y4421" s="125"/>
      <c r="Z4421" s="125"/>
      <c r="AA4421" s="123"/>
      <c r="AB4421" s="123"/>
      <c r="AC4421" s="123"/>
      <c r="AD4421" s="123"/>
      <c r="AE4421" s="123"/>
      <c r="AF4421" s="123"/>
      <c r="AG4421" s="123"/>
      <c r="AH4421" s="123"/>
      <c r="AI4421" s="123"/>
      <c r="AJ4421" s="123"/>
      <c r="AK4421" s="123"/>
      <c r="AL4421" s="123"/>
      <c r="AM4421" s="123"/>
      <c r="AN4421" s="123"/>
      <c r="AO4421" s="123"/>
      <c r="AP4421" s="167"/>
    </row>
    <row r="4422" spans="16:42">
      <c r="P4422" s="123"/>
      <c r="Q4422" s="124"/>
      <c r="R4422" s="123"/>
      <c r="S4422" s="123"/>
      <c r="T4422" s="123"/>
      <c r="U4422" s="123"/>
      <c r="V4422" s="123"/>
      <c r="W4422" s="123"/>
      <c r="X4422" s="123"/>
      <c r="Y4422" s="125"/>
      <c r="Z4422" s="125"/>
      <c r="AA4422" s="123"/>
      <c r="AB4422" s="123"/>
      <c r="AC4422" s="123"/>
      <c r="AD4422" s="123"/>
      <c r="AE4422" s="123"/>
      <c r="AF4422" s="123"/>
      <c r="AG4422" s="123"/>
      <c r="AH4422" s="123"/>
      <c r="AI4422" s="123"/>
      <c r="AJ4422" s="123"/>
      <c r="AK4422" s="123"/>
      <c r="AL4422" s="123"/>
      <c r="AM4422" s="123"/>
      <c r="AN4422" s="123"/>
      <c r="AO4422" s="123"/>
      <c r="AP4422" s="167"/>
    </row>
    <row r="4423" spans="16:42">
      <c r="P4423" s="123"/>
      <c r="Q4423" s="124"/>
      <c r="R4423" s="123"/>
      <c r="S4423" s="123"/>
      <c r="T4423" s="123"/>
      <c r="U4423" s="123"/>
      <c r="V4423" s="123"/>
      <c r="W4423" s="123"/>
      <c r="X4423" s="123"/>
      <c r="Y4423" s="125"/>
      <c r="Z4423" s="125"/>
      <c r="AA4423" s="123"/>
      <c r="AB4423" s="123"/>
      <c r="AC4423" s="123"/>
      <c r="AD4423" s="123"/>
      <c r="AE4423" s="123"/>
      <c r="AF4423" s="123"/>
      <c r="AG4423" s="123"/>
      <c r="AH4423" s="123"/>
      <c r="AI4423" s="123"/>
      <c r="AJ4423" s="123"/>
      <c r="AK4423" s="123"/>
      <c r="AL4423" s="123"/>
      <c r="AM4423" s="123"/>
      <c r="AN4423" s="123"/>
      <c r="AO4423" s="123"/>
      <c r="AP4423" s="167"/>
    </row>
    <row r="4424" spans="16:42">
      <c r="P4424" s="123"/>
      <c r="Q4424" s="124"/>
      <c r="R4424" s="123"/>
      <c r="S4424" s="123"/>
      <c r="T4424" s="123"/>
      <c r="U4424" s="123"/>
      <c r="V4424" s="123"/>
      <c r="W4424" s="123"/>
      <c r="X4424" s="123"/>
      <c r="Y4424" s="125"/>
      <c r="Z4424" s="125"/>
      <c r="AA4424" s="123"/>
      <c r="AB4424" s="123"/>
      <c r="AC4424" s="123"/>
      <c r="AD4424" s="123"/>
      <c r="AE4424" s="123"/>
      <c r="AF4424" s="123"/>
      <c r="AG4424" s="123"/>
      <c r="AH4424" s="123"/>
      <c r="AI4424" s="123"/>
      <c r="AJ4424" s="123"/>
      <c r="AK4424" s="123"/>
      <c r="AL4424" s="123"/>
      <c r="AM4424" s="123"/>
      <c r="AN4424" s="123"/>
      <c r="AO4424" s="123"/>
      <c r="AP4424" s="167"/>
    </row>
    <row r="4425" spans="16:42">
      <c r="P4425" s="123"/>
      <c r="Q4425" s="124"/>
      <c r="R4425" s="123"/>
      <c r="S4425" s="123"/>
      <c r="T4425" s="123"/>
      <c r="U4425" s="123"/>
      <c r="V4425" s="123"/>
      <c r="W4425" s="123"/>
      <c r="X4425" s="123"/>
      <c r="Y4425" s="125"/>
      <c r="Z4425" s="125"/>
      <c r="AA4425" s="123"/>
      <c r="AB4425" s="123"/>
      <c r="AC4425" s="123"/>
      <c r="AD4425" s="123"/>
      <c r="AE4425" s="123"/>
      <c r="AF4425" s="123"/>
      <c r="AG4425" s="123"/>
      <c r="AH4425" s="123"/>
      <c r="AI4425" s="123"/>
      <c r="AJ4425" s="123"/>
      <c r="AK4425" s="123"/>
      <c r="AL4425" s="123"/>
      <c r="AM4425" s="123"/>
      <c r="AN4425" s="123"/>
      <c r="AO4425" s="123"/>
      <c r="AP4425" s="167"/>
    </row>
    <row r="4426" spans="16:42">
      <c r="P4426" s="123"/>
      <c r="Q4426" s="124"/>
      <c r="R4426" s="123"/>
      <c r="S4426" s="123"/>
      <c r="T4426" s="123"/>
      <c r="U4426" s="123"/>
      <c r="V4426" s="123"/>
      <c r="W4426" s="123"/>
      <c r="X4426" s="123"/>
      <c r="Y4426" s="125"/>
      <c r="Z4426" s="125"/>
      <c r="AA4426" s="123"/>
      <c r="AB4426" s="123"/>
      <c r="AC4426" s="123"/>
      <c r="AD4426" s="123"/>
      <c r="AE4426" s="123"/>
      <c r="AF4426" s="123"/>
      <c r="AG4426" s="123"/>
      <c r="AH4426" s="123"/>
      <c r="AI4426" s="123"/>
      <c r="AJ4426" s="123"/>
      <c r="AK4426" s="123"/>
      <c r="AL4426" s="123"/>
      <c r="AM4426" s="123"/>
      <c r="AN4426" s="123"/>
      <c r="AO4426" s="123"/>
      <c r="AP4426" s="167"/>
    </row>
    <row r="4427" spans="16:42">
      <c r="P4427" s="123"/>
      <c r="Q4427" s="124"/>
      <c r="R4427" s="123"/>
      <c r="S4427" s="123"/>
      <c r="T4427" s="123"/>
      <c r="U4427" s="123"/>
      <c r="V4427" s="123"/>
      <c r="W4427" s="123"/>
      <c r="X4427" s="123"/>
      <c r="Y4427" s="125"/>
      <c r="Z4427" s="125"/>
      <c r="AA4427" s="123"/>
      <c r="AB4427" s="123"/>
      <c r="AC4427" s="123"/>
      <c r="AD4427" s="123"/>
      <c r="AE4427" s="123"/>
      <c r="AF4427" s="123"/>
      <c r="AG4427" s="123"/>
      <c r="AH4427" s="123"/>
      <c r="AI4427" s="123"/>
      <c r="AJ4427" s="123"/>
      <c r="AK4427" s="123"/>
      <c r="AL4427" s="123"/>
      <c r="AM4427" s="123"/>
      <c r="AN4427" s="123"/>
      <c r="AO4427" s="123"/>
      <c r="AP4427" s="167"/>
    </row>
    <row r="4428" spans="16:42">
      <c r="P4428" s="123"/>
      <c r="Q4428" s="124"/>
      <c r="R4428" s="123"/>
      <c r="S4428" s="123"/>
      <c r="T4428" s="123"/>
      <c r="U4428" s="123"/>
      <c r="V4428" s="123"/>
      <c r="W4428" s="123"/>
      <c r="X4428" s="123"/>
      <c r="Y4428" s="125"/>
      <c r="Z4428" s="125"/>
      <c r="AA4428" s="123"/>
      <c r="AB4428" s="123"/>
      <c r="AC4428" s="123"/>
      <c r="AD4428" s="123"/>
      <c r="AE4428" s="123"/>
      <c r="AF4428" s="123"/>
      <c r="AG4428" s="123"/>
      <c r="AH4428" s="123"/>
      <c r="AI4428" s="123"/>
      <c r="AJ4428" s="123"/>
      <c r="AK4428" s="123"/>
      <c r="AL4428" s="123"/>
      <c r="AM4428" s="123"/>
      <c r="AN4428" s="123"/>
      <c r="AO4428" s="123"/>
      <c r="AP4428" s="167"/>
    </row>
    <row r="4429" spans="16:42">
      <c r="P4429" s="123"/>
      <c r="Q4429" s="124"/>
      <c r="R4429" s="123"/>
      <c r="S4429" s="123"/>
      <c r="T4429" s="123"/>
      <c r="U4429" s="123"/>
      <c r="V4429" s="123"/>
      <c r="W4429" s="123"/>
      <c r="X4429" s="123"/>
      <c r="Y4429" s="125"/>
      <c r="Z4429" s="125"/>
      <c r="AA4429" s="123"/>
      <c r="AB4429" s="123"/>
      <c r="AC4429" s="123"/>
      <c r="AD4429" s="123"/>
      <c r="AE4429" s="123"/>
      <c r="AF4429" s="123"/>
      <c r="AG4429" s="123"/>
      <c r="AH4429" s="123"/>
      <c r="AI4429" s="123"/>
      <c r="AJ4429" s="123"/>
      <c r="AK4429" s="123"/>
      <c r="AL4429" s="123"/>
      <c r="AM4429" s="123"/>
      <c r="AN4429" s="123"/>
      <c r="AO4429" s="123"/>
      <c r="AP4429" s="167"/>
    </row>
    <row r="4430" spans="16:42">
      <c r="P4430" s="123"/>
      <c r="Q4430" s="124"/>
      <c r="R4430" s="123"/>
      <c r="S4430" s="123"/>
      <c r="T4430" s="123"/>
      <c r="U4430" s="123"/>
      <c r="V4430" s="123"/>
      <c r="W4430" s="123"/>
      <c r="X4430" s="123"/>
      <c r="Y4430" s="125"/>
      <c r="Z4430" s="125"/>
      <c r="AA4430" s="123"/>
      <c r="AB4430" s="123"/>
      <c r="AC4430" s="123"/>
      <c r="AD4430" s="123"/>
      <c r="AE4430" s="123"/>
      <c r="AF4430" s="123"/>
      <c r="AG4430" s="123"/>
      <c r="AH4430" s="123"/>
      <c r="AI4430" s="123"/>
      <c r="AJ4430" s="123"/>
      <c r="AK4430" s="123"/>
      <c r="AL4430" s="123"/>
      <c r="AM4430" s="123"/>
      <c r="AN4430" s="123"/>
      <c r="AO4430" s="123"/>
      <c r="AP4430" s="167"/>
    </row>
    <row r="4431" spans="16:42">
      <c r="P4431" s="123"/>
      <c r="Q4431" s="124"/>
      <c r="R4431" s="123"/>
      <c r="S4431" s="123"/>
      <c r="T4431" s="123"/>
      <c r="U4431" s="123"/>
      <c r="V4431" s="123"/>
      <c r="W4431" s="123"/>
      <c r="X4431" s="123"/>
      <c r="Y4431" s="125"/>
      <c r="Z4431" s="125"/>
      <c r="AA4431" s="123"/>
      <c r="AB4431" s="123"/>
      <c r="AC4431" s="123"/>
      <c r="AD4431" s="123"/>
      <c r="AE4431" s="123"/>
      <c r="AF4431" s="123"/>
      <c r="AG4431" s="123"/>
      <c r="AH4431" s="123"/>
      <c r="AI4431" s="123"/>
      <c r="AJ4431" s="123"/>
      <c r="AK4431" s="123"/>
      <c r="AL4431" s="123"/>
      <c r="AM4431" s="123"/>
      <c r="AN4431" s="123"/>
      <c r="AO4431" s="123"/>
      <c r="AP4431" s="167"/>
    </row>
    <row r="4432" spans="16:42">
      <c r="P4432" s="123"/>
      <c r="Q4432" s="124"/>
      <c r="R4432" s="123"/>
      <c r="S4432" s="123"/>
      <c r="T4432" s="123"/>
      <c r="U4432" s="123"/>
      <c r="V4432" s="123"/>
      <c r="W4432" s="123"/>
      <c r="X4432" s="123"/>
      <c r="Y4432" s="125"/>
      <c r="Z4432" s="125"/>
      <c r="AA4432" s="123"/>
      <c r="AB4432" s="123"/>
      <c r="AC4432" s="123"/>
      <c r="AD4432" s="123"/>
      <c r="AE4432" s="123"/>
      <c r="AF4432" s="123"/>
      <c r="AG4432" s="123"/>
      <c r="AH4432" s="123"/>
      <c r="AI4432" s="123"/>
      <c r="AJ4432" s="123"/>
      <c r="AK4432" s="123"/>
      <c r="AL4432" s="123"/>
      <c r="AM4432" s="123"/>
      <c r="AN4432" s="123"/>
      <c r="AO4432" s="123"/>
      <c r="AP4432" s="167"/>
    </row>
    <row r="4433" spans="16:42">
      <c r="P4433" s="123"/>
      <c r="Q4433" s="124"/>
      <c r="R4433" s="123"/>
      <c r="S4433" s="123"/>
      <c r="T4433" s="123"/>
      <c r="U4433" s="123"/>
      <c r="V4433" s="123"/>
      <c r="W4433" s="123"/>
      <c r="X4433" s="123"/>
      <c r="Y4433" s="125"/>
      <c r="Z4433" s="125"/>
      <c r="AA4433" s="123"/>
      <c r="AB4433" s="123"/>
      <c r="AC4433" s="123"/>
      <c r="AD4433" s="123"/>
      <c r="AE4433" s="123"/>
      <c r="AF4433" s="123"/>
      <c r="AG4433" s="123"/>
      <c r="AH4433" s="123"/>
      <c r="AI4433" s="123"/>
      <c r="AJ4433" s="123"/>
      <c r="AK4433" s="123"/>
      <c r="AL4433" s="123"/>
      <c r="AM4433" s="123"/>
      <c r="AN4433" s="123"/>
      <c r="AO4433" s="123"/>
      <c r="AP4433" s="167"/>
    </row>
    <row r="4434" spans="16:42">
      <c r="P4434" s="123"/>
      <c r="Q4434" s="124"/>
      <c r="R4434" s="123"/>
      <c r="S4434" s="123"/>
      <c r="T4434" s="123"/>
      <c r="U4434" s="123"/>
      <c r="V4434" s="123"/>
      <c r="W4434" s="123"/>
      <c r="X4434" s="123"/>
      <c r="Y4434" s="125"/>
      <c r="Z4434" s="125"/>
      <c r="AA4434" s="123"/>
      <c r="AB4434" s="123"/>
      <c r="AC4434" s="123"/>
      <c r="AD4434" s="123"/>
      <c r="AE4434" s="123"/>
      <c r="AF4434" s="123"/>
      <c r="AG4434" s="123"/>
      <c r="AH4434" s="123"/>
      <c r="AI4434" s="123"/>
      <c r="AJ4434" s="123"/>
      <c r="AK4434" s="123"/>
      <c r="AL4434" s="123"/>
      <c r="AM4434" s="123"/>
      <c r="AN4434" s="123"/>
      <c r="AO4434" s="123"/>
      <c r="AP4434" s="167"/>
    </row>
    <row r="4435" spans="16:42">
      <c r="P4435" s="123"/>
      <c r="Q4435" s="124"/>
      <c r="R4435" s="123"/>
      <c r="S4435" s="123"/>
      <c r="T4435" s="123"/>
      <c r="U4435" s="123"/>
      <c r="V4435" s="123"/>
      <c r="W4435" s="123"/>
      <c r="X4435" s="123"/>
      <c r="Y4435" s="125"/>
      <c r="Z4435" s="125"/>
      <c r="AA4435" s="123"/>
      <c r="AB4435" s="123"/>
      <c r="AC4435" s="123"/>
      <c r="AD4435" s="123"/>
      <c r="AE4435" s="123"/>
      <c r="AF4435" s="123"/>
      <c r="AG4435" s="123"/>
      <c r="AH4435" s="123"/>
      <c r="AI4435" s="123"/>
      <c r="AJ4435" s="123"/>
      <c r="AK4435" s="123"/>
      <c r="AL4435" s="123"/>
      <c r="AM4435" s="123"/>
      <c r="AN4435" s="123"/>
      <c r="AO4435" s="123"/>
      <c r="AP4435" s="167"/>
    </row>
    <row r="4436" spans="16:42">
      <c r="P4436" s="123"/>
      <c r="Q4436" s="124"/>
      <c r="R4436" s="123"/>
      <c r="S4436" s="123"/>
      <c r="T4436" s="123"/>
      <c r="U4436" s="123"/>
      <c r="V4436" s="123"/>
      <c r="W4436" s="123"/>
      <c r="X4436" s="123"/>
      <c r="Y4436" s="125"/>
      <c r="Z4436" s="125"/>
      <c r="AA4436" s="123"/>
      <c r="AB4436" s="123"/>
      <c r="AC4436" s="123"/>
      <c r="AD4436" s="123"/>
      <c r="AE4436" s="123"/>
      <c r="AF4436" s="123"/>
      <c r="AG4436" s="123"/>
      <c r="AH4436" s="123"/>
      <c r="AI4436" s="123"/>
      <c r="AJ4436" s="123"/>
      <c r="AK4436" s="123"/>
      <c r="AL4436" s="123"/>
      <c r="AM4436" s="123"/>
      <c r="AN4436" s="123"/>
      <c r="AO4436" s="123"/>
      <c r="AP4436" s="167"/>
    </row>
    <row r="4437" spans="16:42">
      <c r="P4437" s="123"/>
      <c r="Q4437" s="124"/>
      <c r="R4437" s="123"/>
      <c r="S4437" s="123"/>
      <c r="T4437" s="123"/>
      <c r="U4437" s="123"/>
      <c r="V4437" s="123"/>
      <c r="W4437" s="123"/>
      <c r="X4437" s="123"/>
      <c r="Y4437" s="125"/>
      <c r="Z4437" s="125"/>
      <c r="AA4437" s="123"/>
      <c r="AB4437" s="123"/>
      <c r="AC4437" s="123"/>
      <c r="AD4437" s="123"/>
      <c r="AE4437" s="123"/>
      <c r="AF4437" s="123"/>
      <c r="AG4437" s="123"/>
      <c r="AH4437" s="123"/>
      <c r="AI4437" s="123"/>
      <c r="AJ4437" s="123"/>
      <c r="AK4437" s="123"/>
      <c r="AL4437" s="123"/>
      <c r="AM4437" s="123"/>
      <c r="AN4437" s="123"/>
      <c r="AO4437" s="123"/>
      <c r="AP4437" s="167"/>
    </row>
    <row r="4438" spans="16:42">
      <c r="P4438" s="123"/>
      <c r="Q4438" s="124"/>
      <c r="R4438" s="123"/>
      <c r="S4438" s="123"/>
      <c r="T4438" s="123"/>
      <c r="U4438" s="123"/>
      <c r="V4438" s="123"/>
      <c r="W4438" s="123"/>
      <c r="X4438" s="123"/>
      <c r="Y4438" s="125"/>
      <c r="Z4438" s="125"/>
      <c r="AA4438" s="123"/>
      <c r="AB4438" s="123"/>
      <c r="AC4438" s="123"/>
      <c r="AD4438" s="123"/>
      <c r="AE4438" s="123"/>
      <c r="AF4438" s="123"/>
      <c r="AG4438" s="123"/>
      <c r="AH4438" s="123"/>
      <c r="AI4438" s="123"/>
      <c r="AJ4438" s="123"/>
      <c r="AK4438" s="123"/>
      <c r="AL4438" s="123"/>
      <c r="AM4438" s="123"/>
      <c r="AN4438" s="123"/>
      <c r="AO4438" s="123"/>
      <c r="AP4438" s="167"/>
    </row>
    <row r="4439" spans="16:42">
      <c r="P4439" s="123"/>
      <c r="Q4439" s="124"/>
      <c r="R4439" s="123"/>
      <c r="S4439" s="123"/>
      <c r="T4439" s="123"/>
      <c r="U4439" s="123"/>
      <c r="V4439" s="123"/>
      <c r="W4439" s="123"/>
      <c r="X4439" s="123"/>
      <c r="Y4439" s="125"/>
      <c r="Z4439" s="125"/>
      <c r="AA4439" s="123"/>
      <c r="AB4439" s="123"/>
      <c r="AC4439" s="123"/>
      <c r="AD4439" s="123"/>
      <c r="AE4439" s="123"/>
      <c r="AF4439" s="123"/>
      <c r="AG4439" s="123"/>
      <c r="AH4439" s="123"/>
      <c r="AI4439" s="123"/>
      <c r="AJ4439" s="123"/>
      <c r="AK4439" s="123"/>
      <c r="AL4439" s="123"/>
      <c r="AM4439" s="123"/>
      <c r="AN4439" s="123"/>
      <c r="AO4439" s="123"/>
      <c r="AP4439" s="167"/>
    </row>
    <row r="4440" spans="16:42">
      <c r="P4440" s="123"/>
      <c r="Q4440" s="124"/>
      <c r="R4440" s="123"/>
      <c r="S4440" s="123"/>
      <c r="T4440" s="123"/>
      <c r="U4440" s="123"/>
      <c r="V4440" s="123"/>
      <c r="W4440" s="123"/>
      <c r="X4440" s="123"/>
      <c r="Y4440" s="125"/>
      <c r="Z4440" s="125"/>
      <c r="AA4440" s="123"/>
      <c r="AB4440" s="123"/>
      <c r="AC4440" s="123"/>
      <c r="AD4440" s="123"/>
      <c r="AE4440" s="123"/>
      <c r="AF4440" s="123"/>
      <c r="AG4440" s="123"/>
      <c r="AH4440" s="123"/>
      <c r="AI4440" s="123"/>
      <c r="AJ4440" s="123"/>
      <c r="AK4440" s="123"/>
      <c r="AL4440" s="123"/>
      <c r="AM4440" s="123"/>
      <c r="AN4440" s="123"/>
      <c r="AO4440" s="123"/>
      <c r="AP4440" s="167"/>
    </row>
    <row r="4441" spans="16:42">
      <c r="P4441" s="123"/>
      <c r="Q4441" s="124"/>
      <c r="R4441" s="123"/>
      <c r="S4441" s="123"/>
      <c r="T4441" s="123"/>
      <c r="U4441" s="123"/>
      <c r="V4441" s="123"/>
      <c r="W4441" s="123"/>
      <c r="X4441" s="123"/>
      <c r="Y4441" s="125"/>
      <c r="Z4441" s="125"/>
      <c r="AA4441" s="123"/>
      <c r="AB4441" s="123"/>
      <c r="AC4441" s="123"/>
      <c r="AD4441" s="123"/>
      <c r="AE4441" s="123"/>
      <c r="AF4441" s="123"/>
      <c r="AG4441" s="123"/>
      <c r="AH4441" s="123"/>
      <c r="AI4441" s="123"/>
      <c r="AJ4441" s="123"/>
      <c r="AK4441" s="123"/>
      <c r="AL4441" s="123"/>
      <c r="AM4441" s="123"/>
      <c r="AN4441" s="123"/>
      <c r="AO4441" s="123"/>
      <c r="AP4441" s="167"/>
    </row>
    <row r="4442" spans="16:42">
      <c r="P4442" s="123"/>
      <c r="Q4442" s="124"/>
      <c r="R4442" s="123"/>
      <c r="S4442" s="123"/>
      <c r="T4442" s="123"/>
      <c r="U4442" s="123"/>
      <c r="V4442" s="123"/>
      <c r="W4442" s="123"/>
      <c r="X4442" s="123"/>
      <c r="Y4442" s="125"/>
      <c r="Z4442" s="125"/>
      <c r="AA4442" s="123"/>
      <c r="AB4442" s="123"/>
      <c r="AC4442" s="123"/>
      <c r="AD4442" s="123"/>
      <c r="AE4442" s="123"/>
      <c r="AF4442" s="123"/>
      <c r="AG4442" s="123"/>
      <c r="AH4442" s="123"/>
      <c r="AI4442" s="123"/>
      <c r="AJ4442" s="123"/>
      <c r="AK4442" s="123"/>
      <c r="AL4442" s="123"/>
      <c r="AM4442" s="123"/>
      <c r="AN4442" s="123"/>
      <c r="AO4442" s="123"/>
      <c r="AP4442" s="167"/>
    </row>
    <row r="4443" spans="16:42">
      <c r="P4443" s="123"/>
      <c r="Q4443" s="124"/>
      <c r="R4443" s="123"/>
      <c r="S4443" s="123"/>
      <c r="T4443" s="123"/>
      <c r="U4443" s="123"/>
      <c r="V4443" s="123"/>
      <c r="W4443" s="123"/>
      <c r="X4443" s="123"/>
      <c r="Y4443" s="125"/>
      <c r="Z4443" s="125"/>
      <c r="AA4443" s="123"/>
      <c r="AB4443" s="123"/>
      <c r="AC4443" s="123"/>
      <c r="AD4443" s="123"/>
      <c r="AE4443" s="123"/>
      <c r="AF4443" s="123"/>
      <c r="AG4443" s="123"/>
      <c r="AH4443" s="123"/>
      <c r="AI4443" s="123"/>
      <c r="AJ4443" s="123"/>
      <c r="AK4443" s="123"/>
      <c r="AL4443" s="123"/>
      <c r="AM4443" s="123"/>
      <c r="AN4443" s="123"/>
      <c r="AO4443" s="123"/>
      <c r="AP4443" s="167"/>
    </row>
    <row r="4444" spans="16:42">
      <c r="P4444" s="123"/>
      <c r="Q4444" s="124"/>
      <c r="R4444" s="123"/>
      <c r="S4444" s="123"/>
      <c r="T4444" s="123"/>
      <c r="U4444" s="123"/>
      <c r="V4444" s="123"/>
      <c r="W4444" s="123"/>
      <c r="X4444" s="123"/>
      <c r="Y4444" s="125"/>
      <c r="Z4444" s="125"/>
      <c r="AA4444" s="123"/>
      <c r="AB4444" s="123"/>
      <c r="AC4444" s="123"/>
      <c r="AD4444" s="123"/>
      <c r="AE4444" s="123"/>
      <c r="AF4444" s="123"/>
      <c r="AG4444" s="123"/>
      <c r="AH4444" s="123"/>
      <c r="AI4444" s="123"/>
      <c r="AJ4444" s="123"/>
      <c r="AK4444" s="123"/>
      <c r="AL4444" s="123"/>
      <c r="AM4444" s="123"/>
      <c r="AN4444" s="123"/>
      <c r="AO4444" s="123"/>
      <c r="AP4444" s="167"/>
    </row>
    <row r="4445" spans="16:42">
      <c r="P4445" s="123"/>
      <c r="Q4445" s="124"/>
      <c r="R4445" s="123"/>
      <c r="S4445" s="123"/>
      <c r="T4445" s="123"/>
      <c r="U4445" s="123"/>
      <c r="V4445" s="123"/>
      <c r="W4445" s="123"/>
      <c r="X4445" s="123"/>
      <c r="Y4445" s="125"/>
      <c r="Z4445" s="125"/>
      <c r="AA4445" s="123"/>
      <c r="AB4445" s="123"/>
      <c r="AC4445" s="123"/>
      <c r="AD4445" s="123"/>
      <c r="AE4445" s="123"/>
      <c r="AF4445" s="123"/>
      <c r="AG4445" s="123"/>
      <c r="AH4445" s="123"/>
      <c r="AI4445" s="123"/>
      <c r="AJ4445" s="123"/>
      <c r="AK4445" s="123"/>
      <c r="AL4445" s="123"/>
      <c r="AM4445" s="123"/>
      <c r="AN4445" s="123"/>
      <c r="AO4445" s="123"/>
      <c r="AP4445" s="167"/>
    </row>
    <row r="4446" spans="16:42">
      <c r="P4446" s="123"/>
      <c r="Q4446" s="124"/>
      <c r="R4446" s="123"/>
      <c r="S4446" s="123"/>
      <c r="T4446" s="123"/>
      <c r="U4446" s="123"/>
      <c r="V4446" s="123"/>
      <c r="W4446" s="123"/>
      <c r="X4446" s="123"/>
      <c r="Y4446" s="125"/>
      <c r="Z4446" s="125"/>
      <c r="AA4446" s="123"/>
      <c r="AB4446" s="123"/>
      <c r="AC4446" s="123"/>
      <c r="AD4446" s="123"/>
      <c r="AE4446" s="123"/>
      <c r="AF4446" s="123"/>
      <c r="AG4446" s="123"/>
      <c r="AH4446" s="123"/>
      <c r="AI4446" s="123"/>
      <c r="AJ4446" s="123"/>
      <c r="AK4446" s="123"/>
      <c r="AL4446" s="123"/>
      <c r="AM4446" s="123"/>
      <c r="AN4446" s="123"/>
      <c r="AO4446" s="123"/>
      <c r="AP4446" s="167"/>
    </row>
    <row r="4447" spans="16:42">
      <c r="P4447" s="123"/>
      <c r="Q4447" s="124"/>
      <c r="R4447" s="123"/>
      <c r="S4447" s="123"/>
      <c r="T4447" s="123"/>
      <c r="U4447" s="123"/>
      <c r="V4447" s="123"/>
      <c r="W4447" s="123"/>
      <c r="X4447" s="123"/>
      <c r="Y4447" s="125"/>
      <c r="Z4447" s="125"/>
      <c r="AA4447" s="123"/>
      <c r="AB4447" s="123"/>
      <c r="AC4447" s="123"/>
      <c r="AD4447" s="123"/>
      <c r="AE4447" s="123"/>
      <c r="AF4447" s="123"/>
      <c r="AG4447" s="123"/>
      <c r="AH4447" s="123"/>
      <c r="AI4447" s="123"/>
      <c r="AJ4447" s="123"/>
      <c r="AK4447" s="123"/>
      <c r="AL4447" s="123"/>
      <c r="AM4447" s="123"/>
      <c r="AN4447" s="123"/>
      <c r="AO4447" s="123"/>
      <c r="AP4447" s="167"/>
    </row>
    <row r="4448" spans="16:42">
      <c r="P4448" s="123"/>
      <c r="Q4448" s="124"/>
      <c r="R4448" s="123"/>
      <c r="S4448" s="123"/>
      <c r="T4448" s="123"/>
      <c r="U4448" s="123"/>
      <c r="V4448" s="123"/>
      <c r="W4448" s="123"/>
      <c r="X4448" s="123"/>
      <c r="Y4448" s="125"/>
      <c r="Z4448" s="125"/>
      <c r="AA4448" s="123"/>
      <c r="AB4448" s="123"/>
      <c r="AC4448" s="123"/>
      <c r="AD4448" s="123"/>
      <c r="AE4448" s="123"/>
      <c r="AF4448" s="123"/>
      <c r="AG4448" s="123"/>
      <c r="AH4448" s="123"/>
      <c r="AI4448" s="123"/>
      <c r="AJ4448" s="123"/>
      <c r="AK4448" s="123"/>
      <c r="AL4448" s="123"/>
      <c r="AM4448" s="123"/>
      <c r="AN4448" s="123"/>
      <c r="AO4448" s="123"/>
      <c r="AP4448" s="167"/>
    </row>
    <row r="4449" spans="16:42">
      <c r="P4449" s="123"/>
      <c r="Q4449" s="124"/>
      <c r="R4449" s="123"/>
      <c r="S4449" s="123"/>
      <c r="T4449" s="123"/>
      <c r="U4449" s="123"/>
      <c r="V4449" s="123"/>
      <c r="W4449" s="123"/>
      <c r="X4449" s="123"/>
      <c r="Y4449" s="125"/>
      <c r="Z4449" s="125"/>
      <c r="AA4449" s="123"/>
      <c r="AB4449" s="123"/>
      <c r="AC4449" s="123"/>
      <c r="AD4449" s="123"/>
      <c r="AE4449" s="123"/>
      <c r="AF4449" s="123"/>
      <c r="AG4449" s="123"/>
      <c r="AH4449" s="123"/>
      <c r="AI4449" s="123"/>
      <c r="AJ4449" s="123"/>
      <c r="AK4449" s="123"/>
      <c r="AL4449" s="123"/>
      <c r="AM4449" s="123"/>
      <c r="AN4449" s="123"/>
      <c r="AO4449" s="123"/>
      <c r="AP4449" s="167"/>
    </row>
    <row r="4450" spans="16:42">
      <c r="P4450" s="123"/>
      <c r="Q4450" s="124"/>
      <c r="R4450" s="123"/>
      <c r="S4450" s="123"/>
      <c r="T4450" s="123"/>
      <c r="U4450" s="123"/>
      <c r="V4450" s="123"/>
      <c r="W4450" s="123"/>
      <c r="X4450" s="123"/>
      <c r="Y4450" s="125"/>
      <c r="Z4450" s="125"/>
      <c r="AA4450" s="123"/>
      <c r="AB4450" s="123"/>
      <c r="AC4450" s="123"/>
      <c r="AD4450" s="123"/>
      <c r="AE4450" s="123"/>
      <c r="AF4450" s="123"/>
      <c r="AG4450" s="123"/>
      <c r="AH4450" s="123"/>
      <c r="AI4450" s="123"/>
      <c r="AJ4450" s="123"/>
      <c r="AK4450" s="123"/>
      <c r="AL4450" s="123"/>
      <c r="AM4450" s="123"/>
      <c r="AN4450" s="123"/>
      <c r="AO4450" s="123"/>
      <c r="AP4450" s="167"/>
    </row>
    <row r="4451" spans="16:42">
      <c r="P4451" s="123"/>
      <c r="Q4451" s="124"/>
      <c r="R4451" s="123"/>
      <c r="S4451" s="123"/>
      <c r="T4451" s="123"/>
      <c r="U4451" s="123"/>
      <c r="V4451" s="123"/>
      <c r="W4451" s="123"/>
      <c r="X4451" s="123"/>
      <c r="Y4451" s="125"/>
      <c r="Z4451" s="125"/>
      <c r="AA4451" s="123"/>
      <c r="AB4451" s="123"/>
      <c r="AC4451" s="123"/>
      <c r="AD4451" s="123"/>
      <c r="AE4451" s="123"/>
      <c r="AF4451" s="123"/>
      <c r="AG4451" s="123"/>
      <c r="AH4451" s="123"/>
      <c r="AI4451" s="123"/>
      <c r="AJ4451" s="123"/>
      <c r="AK4451" s="123"/>
      <c r="AL4451" s="123"/>
      <c r="AM4451" s="123"/>
      <c r="AN4451" s="123"/>
      <c r="AO4451" s="123"/>
      <c r="AP4451" s="167"/>
    </row>
    <row r="4452" spans="16:42">
      <c r="P4452" s="123"/>
      <c r="Q4452" s="124"/>
      <c r="R4452" s="123"/>
      <c r="S4452" s="123"/>
      <c r="T4452" s="123"/>
      <c r="U4452" s="123"/>
      <c r="V4452" s="123"/>
      <c r="W4452" s="123"/>
      <c r="X4452" s="123"/>
      <c r="Y4452" s="125"/>
      <c r="Z4452" s="125"/>
      <c r="AA4452" s="123"/>
      <c r="AB4452" s="123"/>
      <c r="AC4452" s="123"/>
      <c r="AD4452" s="123"/>
      <c r="AE4452" s="123"/>
      <c r="AF4452" s="123"/>
      <c r="AG4452" s="123"/>
      <c r="AH4452" s="123"/>
      <c r="AI4452" s="123"/>
      <c r="AJ4452" s="123"/>
      <c r="AK4452" s="123"/>
      <c r="AL4452" s="123"/>
      <c r="AM4452" s="123"/>
      <c r="AN4452" s="123"/>
      <c r="AO4452" s="123"/>
      <c r="AP4452" s="167"/>
    </row>
    <row r="4453" spans="16:42">
      <c r="P4453" s="123"/>
      <c r="Q4453" s="124"/>
      <c r="R4453" s="123"/>
      <c r="S4453" s="123"/>
      <c r="T4453" s="123"/>
      <c r="U4453" s="123"/>
      <c r="V4453" s="123"/>
      <c r="W4453" s="123"/>
      <c r="X4453" s="123"/>
      <c r="Y4453" s="125"/>
      <c r="Z4453" s="125"/>
      <c r="AA4453" s="123"/>
      <c r="AB4453" s="123"/>
      <c r="AC4453" s="123"/>
      <c r="AD4453" s="123"/>
      <c r="AE4453" s="123"/>
      <c r="AF4453" s="123"/>
      <c r="AG4453" s="123"/>
      <c r="AH4453" s="123"/>
      <c r="AI4453" s="123"/>
      <c r="AJ4453" s="123"/>
      <c r="AK4453" s="123"/>
      <c r="AL4453" s="123"/>
      <c r="AM4453" s="123"/>
      <c r="AN4453" s="123"/>
      <c r="AO4453" s="123"/>
      <c r="AP4453" s="167"/>
    </row>
    <row r="4454" spans="16:42">
      <c r="P4454" s="123"/>
      <c r="Q4454" s="124"/>
      <c r="R4454" s="123"/>
      <c r="S4454" s="123"/>
      <c r="T4454" s="123"/>
      <c r="U4454" s="123"/>
      <c r="V4454" s="123"/>
      <c r="W4454" s="123"/>
      <c r="X4454" s="123"/>
      <c r="Y4454" s="125"/>
      <c r="Z4454" s="125"/>
      <c r="AA4454" s="123"/>
      <c r="AB4454" s="123"/>
      <c r="AC4454" s="123"/>
      <c r="AD4454" s="123"/>
      <c r="AE4454" s="123"/>
      <c r="AF4454" s="123"/>
      <c r="AG4454" s="123"/>
      <c r="AH4454" s="123"/>
      <c r="AI4454" s="123"/>
      <c r="AJ4454" s="123"/>
      <c r="AK4454" s="123"/>
      <c r="AL4454" s="123"/>
      <c r="AM4454" s="123"/>
      <c r="AN4454" s="123"/>
      <c r="AO4454" s="123"/>
      <c r="AP4454" s="167"/>
    </row>
    <row r="4455" spans="16:42">
      <c r="P4455" s="123"/>
      <c r="Q4455" s="124"/>
      <c r="R4455" s="123"/>
      <c r="S4455" s="123"/>
      <c r="T4455" s="123"/>
      <c r="U4455" s="123"/>
      <c r="V4455" s="123"/>
      <c r="W4455" s="123"/>
      <c r="X4455" s="123"/>
      <c r="Y4455" s="125"/>
      <c r="Z4455" s="125"/>
      <c r="AA4455" s="123"/>
      <c r="AB4455" s="123"/>
      <c r="AC4455" s="123"/>
      <c r="AD4455" s="123"/>
      <c r="AE4455" s="123"/>
      <c r="AF4455" s="123"/>
      <c r="AG4455" s="123"/>
      <c r="AH4455" s="123"/>
      <c r="AI4455" s="123"/>
      <c r="AJ4455" s="123"/>
      <c r="AK4455" s="123"/>
      <c r="AL4455" s="123"/>
      <c r="AM4455" s="123"/>
      <c r="AN4455" s="123"/>
      <c r="AO4455" s="123"/>
      <c r="AP4455" s="167"/>
    </row>
    <row r="4456" spans="16:42">
      <c r="P4456" s="123"/>
      <c r="Q4456" s="124"/>
      <c r="R4456" s="123"/>
      <c r="S4456" s="123"/>
      <c r="T4456" s="123"/>
      <c r="U4456" s="123"/>
      <c r="V4456" s="123"/>
      <c r="W4456" s="123"/>
      <c r="X4456" s="123"/>
      <c r="Y4456" s="125"/>
      <c r="Z4456" s="125"/>
      <c r="AA4456" s="123"/>
      <c r="AB4456" s="123"/>
      <c r="AC4456" s="123"/>
      <c r="AD4456" s="123"/>
      <c r="AE4456" s="123"/>
      <c r="AF4456" s="123"/>
      <c r="AG4456" s="123"/>
      <c r="AH4456" s="123"/>
      <c r="AI4456" s="123"/>
      <c r="AJ4456" s="123"/>
      <c r="AK4456" s="123"/>
      <c r="AL4456" s="123"/>
      <c r="AM4456" s="123"/>
      <c r="AN4456" s="123"/>
      <c r="AO4456" s="123"/>
      <c r="AP4456" s="167"/>
    </row>
    <row r="4457" spans="16:42">
      <c r="P4457" s="123"/>
      <c r="Q4457" s="124"/>
      <c r="R4457" s="123"/>
      <c r="S4457" s="123"/>
      <c r="T4457" s="123"/>
      <c r="U4457" s="123"/>
      <c r="V4457" s="123"/>
      <c r="W4457" s="123"/>
      <c r="X4457" s="123"/>
      <c r="Y4457" s="125"/>
      <c r="Z4457" s="125"/>
      <c r="AA4457" s="123"/>
      <c r="AB4457" s="123"/>
      <c r="AC4457" s="123"/>
      <c r="AD4457" s="123"/>
      <c r="AE4457" s="123"/>
      <c r="AF4457" s="123"/>
      <c r="AG4457" s="123"/>
      <c r="AH4457" s="123"/>
      <c r="AI4457" s="123"/>
      <c r="AJ4457" s="123"/>
      <c r="AK4457" s="123"/>
      <c r="AL4457" s="123"/>
      <c r="AM4457" s="123"/>
      <c r="AN4457" s="123"/>
      <c r="AO4457" s="123"/>
      <c r="AP4457" s="167"/>
    </row>
    <row r="4458" spans="16:42">
      <c r="P4458" s="123"/>
      <c r="Q4458" s="124"/>
      <c r="R4458" s="123"/>
      <c r="S4458" s="123"/>
      <c r="T4458" s="123"/>
      <c r="U4458" s="123"/>
      <c r="V4458" s="123"/>
      <c r="W4458" s="123"/>
      <c r="X4458" s="123"/>
      <c r="Y4458" s="125"/>
      <c r="Z4458" s="125"/>
      <c r="AA4458" s="123"/>
      <c r="AB4458" s="123"/>
      <c r="AC4458" s="123"/>
      <c r="AD4458" s="123"/>
      <c r="AE4458" s="123"/>
      <c r="AF4458" s="123"/>
      <c r="AG4458" s="123"/>
      <c r="AH4458" s="123"/>
      <c r="AI4458" s="123"/>
      <c r="AJ4458" s="123"/>
      <c r="AK4458" s="123"/>
      <c r="AL4458" s="123"/>
      <c r="AM4458" s="123"/>
      <c r="AN4458" s="123"/>
      <c r="AO4458" s="123"/>
      <c r="AP4458" s="167"/>
    </row>
    <row r="4459" spans="16:42">
      <c r="P4459" s="123"/>
      <c r="Q4459" s="124"/>
      <c r="R4459" s="123"/>
      <c r="S4459" s="123"/>
      <c r="T4459" s="123"/>
      <c r="U4459" s="123"/>
      <c r="V4459" s="123"/>
      <c r="W4459" s="123"/>
      <c r="X4459" s="123"/>
      <c r="Y4459" s="125"/>
      <c r="Z4459" s="125"/>
      <c r="AA4459" s="123"/>
      <c r="AB4459" s="123"/>
      <c r="AC4459" s="123"/>
      <c r="AD4459" s="123"/>
      <c r="AE4459" s="123"/>
      <c r="AF4459" s="123"/>
      <c r="AG4459" s="123"/>
      <c r="AH4459" s="123"/>
      <c r="AI4459" s="123"/>
      <c r="AJ4459" s="123"/>
      <c r="AK4459" s="123"/>
      <c r="AL4459" s="123"/>
      <c r="AM4459" s="123"/>
      <c r="AN4459" s="123"/>
      <c r="AO4459" s="123"/>
      <c r="AP4459" s="167"/>
    </row>
    <row r="4460" spans="16:42">
      <c r="P4460" s="123"/>
      <c r="Q4460" s="124"/>
      <c r="R4460" s="123"/>
      <c r="S4460" s="123"/>
      <c r="T4460" s="123"/>
      <c r="U4460" s="123"/>
      <c r="V4460" s="123"/>
      <c r="W4460" s="123"/>
      <c r="X4460" s="123"/>
      <c r="Y4460" s="125"/>
      <c r="Z4460" s="125"/>
      <c r="AA4460" s="123"/>
      <c r="AB4460" s="123"/>
      <c r="AC4460" s="123"/>
      <c r="AD4460" s="123"/>
      <c r="AE4460" s="123"/>
      <c r="AF4460" s="123"/>
      <c r="AG4460" s="123"/>
      <c r="AH4460" s="123"/>
      <c r="AI4460" s="123"/>
      <c r="AJ4460" s="123"/>
      <c r="AK4460" s="123"/>
      <c r="AL4460" s="123"/>
      <c r="AM4460" s="123"/>
      <c r="AN4460" s="123"/>
      <c r="AO4460" s="123"/>
      <c r="AP4460" s="167"/>
    </row>
    <row r="4461" spans="16:42">
      <c r="P4461" s="123"/>
      <c r="Q4461" s="124"/>
      <c r="R4461" s="123"/>
      <c r="S4461" s="123"/>
      <c r="T4461" s="123"/>
      <c r="U4461" s="123"/>
      <c r="V4461" s="123"/>
      <c r="W4461" s="123"/>
      <c r="X4461" s="123"/>
      <c r="Y4461" s="125"/>
      <c r="Z4461" s="125"/>
      <c r="AA4461" s="123"/>
      <c r="AB4461" s="123"/>
      <c r="AC4461" s="123"/>
      <c r="AD4461" s="123"/>
      <c r="AE4461" s="123"/>
      <c r="AF4461" s="123"/>
      <c r="AG4461" s="123"/>
      <c r="AH4461" s="123"/>
      <c r="AI4461" s="123"/>
      <c r="AJ4461" s="123"/>
      <c r="AK4461" s="123"/>
      <c r="AL4461" s="123"/>
      <c r="AM4461" s="123"/>
      <c r="AN4461" s="123"/>
      <c r="AO4461" s="123"/>
      <c r="AP4461" s="167"/>
    </row>
    <row r="4462" spans="16:42">
      <c r="P4462" s="123"/>
      <c r="Q4462" s="124"/>
      <c r="R4462" s="123"/>
      <c r="S4462" s="123"/>
      <c r="T4462" s="123"/>
      <c r="U4462" s="123"/>
      <c r="V4462" s="123"/>
      <c r="W4462" s="123"/>
      <c r="X4462" s="123"/>
      <c r="Y4462" s="125"/>
      <c r="Z4462" s="125"/>
      <c r="AA4462" s="123"/>
      <c r="AB4462" s="123"/>
      <c r="AC4462" s="123"/>
      <c r="AD4462" s="123"/>
      <c r="AE4462" s="123"/>
      <c r="AF4462" s="123"/>
      <c r="AG4462" s="123"/>
      <c r="AH4462" s="123"/>
      <c r="AI4462" s="123"/>
      <c r="AJ4462" s="123"/>
      <c r="AK4462" s="123"/>
      <c r="AL4462" s="123"/>
      <c r="AM4462" s="123"/>
      <c r="AN4462" s="123"/>
      <c r="AO4462" s="123"/>
      <c r="AP4462" s="167"/>
    </row>
    <row r="4463" spans="16:42">
      <c r="P4463" s="123"/>
      <c r="Q4463" s="124"/>
      <c r="R4463" s="123"/>
      <c r="S4463" s="123"/>
      <c r="T4463" s="123"/>
      <c r="U4463" s="123"/>
      <c r="V4463" s="123"/>
      <c r="W4463" s="123"/>
      <c r="X4463" s="123"/>
      <c r="Y4463" s="125"/>
      <c r="Z4463" s="125"/>
      <c r="AA4463" s="123"/>
      <c r="AB4463" s="123"/>
      <c r="AC4463" s="123"/>
      <c r="AD4463" s="123"/>
      <c r="AE4463" s="123"/>
      <c r="AF4463" s="123"/>
      <c r="AG4463" s="123"/>
      <c r="AH4463" s="123"/>
      <c r="AI4463" s="123"/>
      <c r="AJ4463" s="123"/>
      <c r="AK4463" s="123"/>
      <c r="AL4463" s="123"/>
      <c r="AM4463" s="123"/>
      <c r="AN4463" s="123"/>
      <c r="AO4463" s="123"/>
      <c r="AP4463" s="167"/>
    </row>
    <row r="4464" spans="16:42">
      <c r="P4464" s="123"/>
      <c r="Q4464" s="124"/>
      <c r="R4464" s="123"/>
      <c r="S4464" s="123"/>
      <c r="T4464" s="123"/>
      <c r="U4464" s="123"/>
      <c r="V4464" s="123"/>
      <c r="W4464" s="123"/>
      <c r="X4464" s="123"/>
      <c r="Y4464" s="125"/>
      <c r="Z4464" s="125"/>
      <c r="AA4464" s="123"/>
      <c r="AB4464" s="123"/>
      <c r="AC4464" s="123"/>
      <c r="AD4464" s="123"/>
      <c r="AE4464" s="123"/>
      <c r="AF4464" s="123"/>
      <c r="AG4464" s="123"/>
      <c r="AH4464" s="123"/>
      <c r="AI4464" s="123"/>
      <c r="AJ4464" s="123"/>
      <c r="AK4464" s="123"/>
      <c r="AL4464" s="123"/>
      <c r="AM4464" s="123"/>
      <c r="AN4464" s="123"/>
      <c r="AO4464" s="123"/>
      <c r="AP4464" s="167"/>
    </row>
    <row r="4465" spans="16:42">
      <c r="P4465" s="123"/>
      <c r="Q4465" s="124"/>
      <c r="R4465" s="123"/>
      <c r="S4465" s="123"/>
      <c r="T4465" s="123"/>
      <c r="U4465" s="123"/>
      <c r="V4465" s="123"/>
      <c r="W4465" s="123"/>
      <c r="X4465" s="123"/>
      <c r="Y4465" s="125"/>
      <c r="Z4465" s="125"/>
      <c r="AA4465" s="123"/>
      <c r="AB4465" s="123"/>
      <c r="AC4465" s="123"/>
      <c r="AD4465" s="123"/>
      <c r="AE4465" s="123"/>
      <c r="AF4465" s="123"/>
      <c r="AG4465" s="123"/>
      <c r="AH4465" s="123"/>
      <c r="AI4465" s="123"/>
      <c r="AJ4465" s="123"/>
      <c r="AK4465" s="123"/>
      <c r="AL4465" s="123"/>
      <c r="AM4465" s="123"/>
      <c r="AN4465" s="123"/>
      <c r="AO4465" s="123"/>
      <c r="AP4465" s="167"/>
    </row>
    <row r="4466" spans="16:42">
      <c r="P4466" s="123"/>
      <c r="Q4466" s="124"/>
      <c r="R4466" s="123"/>
      <c r="S4466" s="123"/>
      <c r="T4466" s="123"/>
      <c r="U4466" s="123"/>
      <c r="V4466" s="123"/>
      <c r="W4466" s="123"/>
      <c r="X4466" s="123"/>
      <c r="Y4466" s="125"/>
      <c r="Z4466" s="125"/>
      <c r="AA4466" s="123"/>
      <c r="AB4466" s="123"/>
      <c r="AC4466" s="123"/>
      <c r="AD4466" s="123"/>
      <c r="AE4466" s="123"/>
      <c r="AF4466" s="123"/>
      <c r="AG4466" s="123"/>
      <c r="AH4466" s="123"/>
      <c r="AI4466" s="123"/>
      <c r="AJ4466" s="123"/>
      <c r="AK4466" s="123"/>
      <c r="AL4466" s="123"/>
      <c r="AM4466" s="123"/>
      <c r="AN4466" s="123"/>
      <c r="AO4466" s="123"/>
      <c r="AP4466" s="167"/>
    </row>
    <row r="4467" spans="16:42">
      <c r="P4467" s="123"/>
      <c r="Q4467" s="124"/>
      <c r="R4467" s="123"/>
      <c r="S4467" s="123"/>
      <c r="T4467" s="123"/>
      <c r="U4467" s="123"/>
      <c r="V4467" s="123"/>
      <c r="W4467" s="123"/>
      <c r="X4467" s="123"/>
      <c r="Y4467" s="125"/>
      <c r="Z4467" s="125"/>
      <c r="AA4467" s="123"/>
      <c r="AB4467" s="123"/>
      <c r="AC4467" s="123"/>
      <c r="AD4467" s="123"/>
      <c r="AE4467" s="123"/>
      <c r="AF4467" s="123"/>
      <c r="AG4467" s="123"/>
      <c r="AH4467" s="123"/>
      <c r="AI4467" s="123"/>
      <c r="AJ4467" s="123"/>
      <c r="AK4467" s="123"/>
      <c r="AL4467" s="123"/>
      <c r="AM4467" s="123"/>
      <c r="AN4467" s="123"/>
      <c r="AO4467" s="123"/>
      <c r="AP4467" s="167"/>
    </row>
    <row r="4468" spans="16:42">
      <c r="P4468" s="123"/>
      <c r="Q4468" s="124"/>
      <c r="R4468" s="123"/>
      <c r="S4468" s="123"/>
      <c r="T4468" s="123"/>
      <c r="U4468" s="123"/>
      <c r="V4468" s="123"/>
      <c r="W4468" s="123"/>
      <c r="X4468" s="123"/>
      <c r="Y4468" s="125"/>
      <c r="Z4468" s="125"/>
      <c r="AA4468" s="123"/>
      <c r="AB4468" s="123"/>
      <c r="AC4468" s="123"/>
      <c r="AD4468" s="123"/>
      <c r="AE4468" s="123"/>
      <c r="AF4468" s="123"/>
      <c r="AG4468" s="123"/>
      <c r="AH4468" s="123"/>
      <c r="AI4468" s="123"/>
      <c r="AJ4468" s="123"/>
      <c r="AK4468" s="123"/>
      <c r="AL4468" s="123"/>
      <c r="AM4468" s="123"/>
      <c r="AN4468" s="123"/>
      <c r="AO4468" s="123"/>
      <c r="AP4468" s="167"/>
    </row>
    <row r="4469" spans="16:42">
      <c r="P4469" s="123"/>
      <c r="Q4469" s="124"/>
      <c r="R4469" s="123"/>
      <c r="S4469" s="123"/>
      <c r="T4469" s="123"/>
      <c r="U4469" s="123"/>
      <c r="V4469" s="123"/>
      <c r="W4469" s="123"/>
      <c r="X4469" s="123"/>
      <c r="Y4469" s="125"/>
      <c r="Z4469" s="125"/>
      <c r="AA4469" s="123"/>
      <c r="AB4469" s="123"/>
      <c r="AC4469" s="123"/>
      <c r="AD4469" s="123"/>
      <c r="AE4469" s="123"/>
      <c r="AF4469" s="123"/>
      <c r="AG4469" s="123"/>
      <c r="AH4469" s="123"/>
      <c r="AI4469" s="123"/>
      <c r="AJ4469" s="123"/>
      <c r="AK4469" s="123"/>
      <c r="AL4469" s="123"/>
      <c r="AM4469" s="123"/>
      <c r="AN4469" s="123"/>
      <c r="AO4469" s="123"/>
      <c r="AP4469" s="167"/>
    </row>
    <row r="4470" spans="16:42">
      <c r="P4470" s="123"/>
      <c r="Q4470" s="124"/>
      <c r="R4470" s="123"/>
      <c r="S4470" s="123"/>
      <c r="T4470" s="123"/>
      <c r="U4470" s="123"/>
      <c r="V4470" s="123"/>
      <c r="W4470" s="123"/>
      <c r="X4470" s="123"/>
      <c r="Y4470" s="125"/>
      <c r="Z4470" s="125"/>
      <c r="AA4470" s="123"/>
      <c r="AB4470" s="123"/>
      <c r="AC4470" s="123"/>
      <c r="AD4470" s="123"/>
      <c r="AE4470" s="123"/>
      <c r="AF4470" s="123"/>
      <c r="AG4470" s="123"/>
      <c r="AH4470" s="123"/>
      <c r="AI4470" s="123"/>
      <c r="AJ4470" s="123"/>
      <c r="AK4470" s="123"/>
      <c r="AL4470" s="123"/>
      <c r="AM4470" s="123"/>
      <c r="AN4470" s="123"/>
      <c r="AO4470" s="123"/>
      <c r="AP4470" s="167"/>
    </row>
    <row r="4471" spans="16:42">
      <c r="P4471" s="123"/>
      <c r="Q4471" s="124"/>
      <c r="R4471" s="123"/>
      <c r="S4471" s="123"/>
      <c r="T4471" s="123"/>
      <c r="U4471" s="123"/>
      <c r="V4471" s="123"/>
      <c r="W4471" s="123"/>
      <c r="X4471" s="123"/>
      <c r="Y4471" s="125"/>
      <c r="Z4471" s="125"/>
      <c r="AA4471" s="123"/>
      <c r="AB4471" s="123"/>
      <c r="AC4471" s="123"/>
      <c r="AD4471" s="123"/>
      <c r="AE4471" s="123"/>
      <c r="AF4471" s="123"/>
      <c r="AG4471" s="123"/>
      <c r="AH4471" s="123"/>
      <c r="AI4471" s="123"/>
      <c r="AJ4471" s="123"/>
      <c r="AK4471" s="123"/>
      <c r="AL4471" s="123"/>
      <c r="AM4471" s="123"/>
      <c r="AN4471" s="123"/>
      <c r="AO4471" s="123"/>
      <c r="AP4471" s="167"/>
    </row>
    <row r="4472" spans="16:42">
      <c r="P4472" s="123"/>
      <c r="Q4472" s="124"/>
      <c r="R4472" s="123"/>
      <c r="S4472" s="123"/>
      <c r="T4472" s="123"/>
      <c r="U4472" s="123"/>
      <c r="V4472" s="123"/>
      <c r="W4472" s="123"/>
      <c r="X4472" s="123"/>
      <c r="Y4472" s="125"/>
      <c r="Z4472" s="125"/>
      <c r="AA4472" s="123"/>
      <c r="AB4472" s="123"/>
      <c r="AC4472" s="123"/>
      <c r="AD4472" s="123"/>
      <c r="AE4472" s="123"/>
      <c r="AF4472" s="123"/>
      <c r="AG4472" s="123"/>
      <c r="AH4472" s="123"/>
      <c r="AI4472" s="123"/>
      <c r="AJ4472" s="123"/>
      <c r="AK4472" s="123"/>
      <c r="AL4472" s="123"/>
      <c r="AM4472" s="123"/>
      <c r="AN4472" s="123"/>
      <c r="AO4472" s="123"/>
      <c r="AP4472" s="167"/>
    </row>
    <row r="4473" spans="16:42">
      <c r="P4473" s="123"/>
      <c r="Q4473" s="124"/>
      <c r="R4473" s="123"/>
      <c r="S4473" s="123"/>
      <c r="T4473" s="123"/>
      <c r="U4473" s="123"/>
      <c r="V4473" s="123"/>
      <c r="W4473" s="123"/>
      <c r="X4473" s="123"/>
      <c r="Y4473" s="125"/>
      <c r="Z4473" s="125"/>
      <c r="AA4473" s="123"/>
      <c r="AB4473" s="123"/>
      <c r="AC4473" s="123"/>
      <c r="AD4473" s="123"/>
      <c r="AE4473" s="123"/>
      <c r="AF4473" s="123"/>
      <c r="AG4473" s="123"/>
      <c r="AH4473" s="123"/>
      <c r="AI4473" s="123"/>
      <c r="AJ4473" s="123"/>
      <c r="AK4473" s="123"/>
      <c r="AL4473" s="123"/>
      <c r="AM4473" s="123"/>
      <c r="AN4473" s="123"/>
      <c r="AO4473" s="123"/>
      <c r="AP4473" s="167"/>
    </row>
    <row r="4474" spans="16:42">
      <c r="P4474" s="123"/>
      <c r="Q4474" s="124"/>
      <c r="R4474" s="123"/>
      <c r="S4474" s="123"/>
      <c r="T4474" s="123"/>
      <c r="U4474" s="123"/>
      <c r="V4474" s="123"/>
      <c r="W4474" s="123"/>
      <c r="X4474" s="123"/>
      <c r="Y4474" s="125"/>
      <c r="Z4474" s="125"/>
      <c r="AA4474" s="123"/>
      <c r="AB4474" s="123"/>
      <c r="AC4474" s="123"/>
      <c r="AD4474" s="123"/>
      <c r="AE4474" s="123"/>
      <c r="AF4474" s="123"/>
      <c r="AG4474" s="123"/>
      <c r="AH4474" s="123"/>
      <c r="AI4474" s="123"/>
      <c r="AJ4474" s="123"/>
      <c r="AK4474" s="123"/>
      <c r="AL4474" s="123"/>
      <c r="AM4474" s="123"/>
      <c r="AN4474" s="123"/>
      <c r="AO4474" s="123"/>
      <c r="AP4474" s="167"/>
    </row>
    <row r="4475" spans="16:42">
      <c r="P4475" s="123"/>
      <c r="Q4475" s="124"/>
      <c r="R4475" s="123"/>
      <c r="S4475" s="123"/>
      <c r="T4475" s="123"/>
      <c r="U4475" s="123"/>
      <c r="V4475" s="123"/>
      <c r="W4475" s="123"/>
      <c r="X4475" s="123"/>
      <c r="Y4475" s="125"/>
      <c r="Z4475" s="125"/>
      <c r="AA4475" s="123"/>
      <c r="AB4475" s="123"/>
      <c r="AC4475" s="123"/>
      <c r="AD4475" s="123"/>
      <c r="AE4475" s="123"/>
      <c r="AF4475" s="123"/>
      <c r="AG4475" s="123"/>
      <c r="AH4475" s="123"/>
      <c r="AI4475" s="123"/>
      <c r="AJ4475" s="123"/>
      <c r="AK4475" s="123"/>
      <c r="AL4475" s="123"/>
      <c r="AM4475" s="123"/>
      <c r="AN4475" s="123"/>
      <c r="AO4475" s="123"/>
      <c r="AP4475" s="167"/>
    </row>
    <row r="4476" spans="16:42">
      <c r="P4476" s="123"/>
      <c r="Q4476" s="124"/>
      <c r="R4476" s="123"/>
      <c r="S4476" s="123"/>
      <c r="T4476" s="123"/>
      <c r="U4476" s="123"/>
      <c r="V4476" s="123"/>
      <c r="W4476" s="123"/>
      <c r="X4476" s="123"/>
      <c r="Y4476" s="125"/>
      <c r="Z4476" s="125"/>
      <c r="AA4476" s="123"/>
      <c r="AB4476" s="123"/>
      <c r="AC4476" s="123"/>
      <c r="AD4476" s="123"/>
      <c r="AE4476" s="123"/>
      <c r="AF4476" s="123"/>
      <c r="AG4476" s="123"/>
      <c r="AH4476" s="123"/>
      <c r="AI4476" s="123"/>
      <c r="AJ4476" s="123"/>
      <c r="AK4476" s="123"/>
      <c r="AL4476" s="123"/>
      <c r="AM4476" s="123"/>
      <c r="AN4476" s="123"/>
      <c r="AO4476" s="123"/>
      <c r="AP4476" s="167"/>
    </row>
    <row r="4477" spans="16:42">
      <c r="P4477" s="123"/>
      <c r="Q4477" s="124"/>
      <c r="R4477" s="123"/>
      <c r="S4477" s="123"/>
      <c r="T4477" s="123"/>
      <c r="U4477" s="123"/>
      <c r="V4477" s="123"/>
      <c r="W4477" s="123"/>
      <c r="X4477" s="123"/>
      <c r="Y4477" s="125"/>
      <c r="Z4477" s="125"/>
      <c r="AA4477" s="123"/>
      <c r="AB4477" s="123"/>
      <c r="AC4477" s="123"/>
      <c r="AD4477" s="123"/>
      <c r="AE4477" s="123"/>
      <c r="AF4477" s="123"/>
      <c r="AG4477" s="123"/>
      <c r="AH4477" s="123"/>
      <c r="AI4477" s="123"/>
      <c r="AJ4477" s="123"/>
      <c r="AK4477" s="123"/>
      <c r="AL4477" s="123"/>
      <c r="AM4477" s="123"/>
      <c r="AN4477" s="123"/>
      <c r="AO4477" s="123"/>
      <c r="AP4477" s="167"/>
    </row>
    <row r="4478" spans="16:42">
      <c r="P4478" s="123"/>
      <c r="Q4478" s="124"/>
      <c r="R4478" s="123"/>
      <c r="S4478" s="123"/>
      <c r="T4478" s="123"/>
      <c r="U4478" s="123"/>
      <c r="V4478" s="123"/>
      <c r="W4478" s="123"/>
      <c r="X4478" s="123"/>
      <c r="Y4478" s="125"/>
      <c r="Z4478" s="125"/>
      <c r="AA4478" s="123"/>
      <c r="AB4478" s="123"/>
      <c r="AC4478" s="123"/>
      <c r="AD4478" s="123"/>
      <c r="AE4478" s="123"/>
      <c r="AF4478" s="123"/>
      <c r="AG4478" s="123"/>
      <c r="AH4478" s="123"/>
      <c r="AI4478" s="123"/>
      <c r="AJ4478" s="123"/>
      <c r="AK4478" s="123"/>
      <c r="AL4478" s="123"/>
      <c r="AM4478" s="123"/>
      <c r="AN4478" s="123"/>
      <c r="AO4478" s="123"/>
      <c r="AP4478" s="167"/>
    </row>
    <row r="4479" spans="16:42">
      <c r="P4479" s="123"/>
      <c r="Q4479" s="124"/>
      <c r="R4479" s="123"/>
      <c r="S4479" s="123"/>
      <c r="T4479" s="123"/>
      <c r="U4479" s="123"/>
      <c r="V4479" s="123"/>
      <c r="W4479" s="123"/>
      <c r="X4479" s="123"/>
      <c r="Y4479" s="125"/>
      <c r="Z4479" s="125"/>
      <c r="AA4479" s="123"/>
      <c r="AB4479" s="123"/>
      <c r="AC4479" s="123"/>
      <c r="AD4479" s="123"/>
      <c r="AE4479" s="123"/>
      <c r="AF4479" s="123"/>
      <c r="AG4479" s="123"/>
      <c r="AH4479" s="123"/>
      <c r="AI4479" s="123"/>
      <c r="AJ4479" s="123"/>
      <c r="AK4479" s="123"/>
      <c r="AL4479" s="123"/>
      <c r="AM4479" s="123"/>
      <c r="AN4479" s="123"/>
      <c r="AO4479" s="123"/>
      <c r="AP4479" s="167"/>
    </row>
    <row r="4480" spans="16:42">
      <c r="P4480" s="123"/>
      <c r="Q4480" s="124"/>
      <c r="R4480" s="123"/>
      <c r="S4480" s="123"/>
      <c r="T4480" s="123"/>
      <c r="U4480" s="123"/>
      <c r="V4480" s="123"/>
      <c r="W4480" s="123"/>
      <c r="X4480" s="123"/>
      <c r="Y4480" s="125"/>
      <c r="Z4480" s="125"/>
      <c r="AA4480" s="123"/>
      <c r="AB4480" s="123"/>
      <c r="AC4480" s="123"/>
      <c r="AD4480" s="123"/>
      <c r="AE4480" s="123"/>
      <c r="AF4480" s="123"/>
      <c r="AG4480" s="123"/>
      <c r="AH4480" s="123"/>
      <c r="AI4480" s="123"/>
      <c r="AJ4480" s="123"/>
      <c r="AK4480" s="123"/>
      <c r="AL4480" s="123"/>
      <c r="AM4480" s="123"/>
      <c r="AN4480" s="123"/>
      <c r="AO4480" s="123"/>
      <c r="AP4480" s="167"/>
    </row>
    <row r="4481" spans="16:42">
      <c r="P4481" s="123"/>
      <c r="Q4481" s="124"/>
      <c r="R4481" s="123"/>
      <c r="S4481" s="123"/>
      <c r="T4481" s="123"/>
      <c r="U4481" s="123"/>
      <c r="V4481" s="123"/>
      <c r="W4481" s="123"/>
      <c r="X4481" s="123"/>
      <c r="Y4481" s="125"/>
      <c r="Z4481" s="125"/>
      <c r="AA4481" s="123"/>
      <c r="AB4481" s="123"/>
      <c r="AC4481" s="123"/>
      <c r="AD4481" s="123"/>
      <c r="AE4481" s="123"/>
      <c r="AF4481" s="123"/>
      <c r="AG4481" s="123"/>
      <c r="AH4481" s="123"/>
      <c r="AI4481" s="123"/>
      <c r="AJ4481" s="123"/>
      <c r="AK4481" s="123"/>
      <c r="AL4481" s="123"/>
      <c r="AM4481" s="123"/>
      <c r="AN4481" s="123"/>
      <c r="AO4481" s="123"/>
      <c r="AP4481" s="167"/>
    </row>
    <row r="4482" spans="16:42">
      <c r="P4482" s="123"/>
      <c r="Q4482" s="124"/>
      <c r="R4482" s="123"/>
      <c r="S4482" s="123"/>
      <c r="T4482" s="123"/>
      <c r="U4482" s="123"/>
      <c r="V4482" s="123"/>
      <c r="W4482" s="123"/>
      <c r="X4482" s="123"/>
      <c r="Y4482" s="125"/>
      <c r="Z4482" s="125"/>
      <c r="AA4482" s="123"/>
      <c r="AB4482" s="123"/>
      <c r="AC4482" s="123"/>
      <c r="AD4482" s="123"/>
      <c r="AE4482" s="123"/>
      <c r="AF4482" s="123"/>
      <c r="AG4482" s="123"/>
      <c r="AH4482" s="123"/>
      <c r="AI4482" s="123"/>
      <c r="AJ4482" s="123"/>
      <c r="AK4482" s="123"/>
      <c r="AL4482" s="123"/>
      <c r="AM4482" s="123"/>
      <c r="AN4482" s="123"/>
      <c r="AO4482" s="123"/>
      <c r="AP4482" s="167"/>
    </row>
    <row r="4483" spans="16:42">
      <c r="P4483" s="123"/>
      <c r="Q4483" s="124"/>
      <c r="R4483" s="123"/>
      <c r="S4483" s="123"/>
      <c r="T4483" s="123"/>
      <c r="U4483" s="123"/>
      <c r="V4483" s="123"/>
      <c r="W4483" s="123"/>
      <c r="X4483" s="123"/>
      <c r="Y4483" s="125"/>
      <c r="Z4483" s="125"/>
      <c r="AA4483" s="123"/>
      <c r="AB4483" s="123"/>
      <c r="AC4483" s="123"/>
      <c r="AD4483" s="123"/>
      <c r="AE4483" s="123"/>
      <c r="AF4483" s="123"/>
      <c r="AG4483" s="123"/>
      <c r="AH4483" s="123"/>
      <c r="AI4483" s="123"/>
      <c r="AJ4483" s="123"/>
      <c r="AK4483" s="123"/>
      <c r="AL4483" s="123"/>
      <c r="AM4483" s="123"/>
      <c r="AN4483" s="123"/>
      <c r="AO4483" s="123"/>
      <c r="AP4483" s="167"/>
    </row>
    <row r="4484" spans="16:42">
      <c r="P4484" s="123"/>
      <c r="Q4484" s="124"/>
      <c r="R4484" s="123"/>
      <c r="S4484" s="123"/>
      <c r="T4484" s="123"/>
      <c r="U4484" s="123"/>
      <c r="V4484" s="123"/>
      <c r="W4484" s="123"/>
      <c r="X4484" s="123"/>
      <c r="Y4484" s="125"/>
      <c r="Z4484" s="125"/>
      <c r="AA4484" s="123"/>
      <c r="AB4484" s="123"/>
      <c r="AC4484" s="123"/>
      <c r="AD4484" s="123"/>
      <c r="AE4484" s="123"/>
      <c r="AF4484" s="123"/>
      <c r="AG4484" s="123"/>
      <c r="AH4484" s="123"/>
      <c r="AI4484" s="123"/>
      <c r="AJ4484" s="123"/>
      <c r="AK4484" s="123"/>
      <c r="AL4484" s="123"/>
      <c r="AM4484" s="123"/>
      <c r="AN4484" s="123"/>
      <c r="AO4484" s="123"/>
      <c r="AP4484" s="167"/>
    </row>
    <row r="4485" spans="16:42">
      <c r="P4485" s="123"/>
      <c r="Q4485" s="124"/>
      <c r="R4485" s="123"/>
      <c r="S4485" s="123"/>
      <c r="T4485" s="123"/>
      <c r="U4485" s="123"/>
      <c r="V4485" s="123"/>
      <c r="W4485" s="123"/>
      <c r="X4485" s="123"/>
      <c r="Y4485" s="125"/>
      <c r="Z4485" s="125"/>
      <c r="AA4485" s="123"/>
      <c r="AB4485" s="123"/>
      <c r="AC4485" s="123"/>
      <c r="AD4485" s="123"/>
      <c r="AE4485" s="123"/>
      <c r="AF4485" s="123"/>
      <c r="AG4485" s="123"/>
      <c r="AH4485" s="123"/>
      <c r="AI4485" s="123"/>
      <c r="AJ4485" s="123"/>
      <c r="AK4485" s="123"/>
      <c r="AL4485" s="123"/>
      <c r="AM4485" s="123"/>
      <c r="AN4485" s="123"/>
      <c r="AO4485" s="123"/>
      <c r="AP4485" s="167"/>
    </row>
    <row r="4486" spans="16:42">
      <c r="P4486" s="123"/>
      <c r="Q4486" s="124"/>
      <c r="R4486" s="123"/>
      <c r="S4486" s="123"/>
      <c r="T4486" s="123"/>
      <c r="U4486" s="123"/>
      <c r="V4486" s="123"/>
      <c r="W4486" s="123"/>
      <c r="X4486" s="123"/>
      <c r="Y4486" s="125"/>
      <c r="Z4486" s="125"/>
      <c r="AA4486" s="123"/>
      <c r="AB4486" s="123"/>
      <c r="AC4486" s="123"/>
      <c r="AD4486" s="123"/>
      <c r="AE4486" s="123"/>
      <c r="AF4486" s="123"/>
      <c r="AG4486" s="123"/>
      <c r="AH4486" s="123"/>
      <c r="AI4486" s="123"/>
      <c r="AJ4486" s="123"/>
      <c r="AK4486" s="123"/>
      <c r="AL4486" s="123"/>
      <c r="AM4486" s="123"/>
      <c r="AN4486" s="123"/>
      <c r="AO4486" s="123"/>
      <c r="AP4486" s="167"/>
    </row>
    <row r="4487" spans="16:42">
      <c r="P4487" s="123"/>
      <c r="Q4487" s="124"/>
      <c r="R4487" s="123"/>
      <c r="S4487" s="123"/>
      <c r="T4487" s="123"/>
      <c r="U4487" s="123"/>
      <c r="V4487" s="123"/>
      <c r="W4487" s="123"/>
      <c r="X4487" s="123"/>
      <c r="Y4487" s="125"/>
      <c r="Z4487" s="125"/>
      <c r="AA4487" s="123"/>
      <c r="AB4487" s="123"/>
      <c r="AC4487" s="123"/>
      <c r="AD4487" s="123"/>
      <c r="AE4487" s="123"/>
      <c r="AF4487" s="123"/>
      <c r="AG4487" s="123"/>
      <c r="AH4487" s="123"/>
      <c r="AI4487" s="123"/>
      <c r="AJ4487" s="123"/>
      <c r="AK4487" s="123"/>
      <c r="AL4487" s="123"/>
      <c r="AM4487" s="123"/>
      <c r="AN4487" s="123"/>
      <c r="AO4487" s="123"/>
      <c r="AP4487" s="167"/>
    </row>
    <row r="4488" spans="16:42">
      <c r="P4488" s="123"/>
      <c r="Q4488" s="124"/>
      <c r="R4488" s="123"/>
      <c r="S4488" s="123"/>
      <c r="T4488" s="123"/>
      <c r="U4488" s="123"/>
      <c r="V4488" s="123"/>
      <c r="W4488" s="123"/>
      <c r="X4488" s="123"/>
      <c r="Y4488" s="125"/>
      <c r="Z4488" s="125"/>
      <c r="AA4488" s="123"/>
      <c r="AB4488" s="123"/>
      <c r="AC4488" s="123"/>
      <c r="AD4488" s="123"/>
      <c r="AE4488" s="123"/>
      <c r="AF4488" s="123"/>
      <c r="AG4488" s="123"/>
      <c r="AH4488" s="123"/>
      <c r="AI4488" s="123"/>
      <c r="AJ4488" s="123"/>
      <c r="AK4488" s="123"/>
      <c r="AL4488" s="123"/>
      <c r="AM4488" s="123"/>
      <c r="AN4488" s="123"/>
      <c r="AO4488" s="123"/>
      <c r="AP4488" s="167"/>
    </row>
    <row r="4489" spans="16:42">
      <c r="P4489" s="123"/>
      <c r="Q4489" s="124"/>
      <c r="R4489" s="123"/>
      <c r="S4489" s="123"/>
      <c r="T4489" s="123"/>
      <c r="U4489" s="123"/>
      <c r="V4489" s="123"/>
      <c r="W4489" s="123"/>
      <c r="X4489" s="123"/>
      <c r="Y4489" s="125"/>
      <c r="Z4489" s="125"/>
      <c r="AA4489" s="123"/>
      <c r="AB4489" s="123"/>
      <c r="AC4489" s="123"/>
      <c r="AD4489" s="123"/>
      <c r="AE4489" s="123"/>
      <c r="AF4489" s="123"/>
      <c r="AG4489" s="123"/>
      <c r="AH4489" s="123"/>
      <c r="AI4489" s="123"/>
      <c r="AJ4489" s="123"/>
      <c r="AK4489" s="123"/>
      <c r="AL4489" s="123"/>
      <c r="AM4489" s="123"/>
      <c r="AN4489" s="123"/>
      <c r="AO4489" s="123"/>
      <c r="AP4489" s="167"/>
    </row>
    <row r="4490" spans="16:42">
      <c r="P4490" s="123"/>
      <c r="Q4490" s="124"/>
      <c r="R4490" s="123"/>
      <c r="S4490" s="123"/>
      <c r="T4490" s="123"/>
      <c r="U4490" s="123"/>
      <c r="V4490" s="123"/>
      <c r="W4490" s="123"/>
      <c r="X4490" s="123"/>
      <c r="Y4490" s="125"/>
      <c r="Z4490" s="125"/>
      <c r="AA4490" s="123"/>
      <c r="AB4490" s="123"/>
      <c r="AC4490" s="123"/>
      <c r="AD4490" s="123"/>
      <c r="AE4490" s="123"/>
      <c r="AF4490" s="123"/>
      <c r="AG4490" s="123"/>
      <c r="AH4490" s="123"/>
      <c r="AI4490" s="123"/>
      <c r="AJ4490" s="123"/>
      <c r="AK4490" s="123"/>
      <c r="AL4490" s="123"/>
      <c r="AM4490" s="123"/>
      <c r="AN4490" s="123"/>
      <c r="AO4490" s="123"/>
      <c r="AP4490" s="167"/>
    </row>
    <row r="4491" spans="16:42">
      <c r="P4491" s="123"/>
      <c r="Q4491" s="124"/>
      <c r="R4491" s="123"/>
      <c r="S4491" s="123"/>
      <c r="T4491" s="123"/>
      <c r="U4491" s="123"/>
      <c r="V4491" s="123"/>
      <c r="W4491" s="123"/>
      <c r="X4491" s="123"/>
      <c r="Y4491" s="125"/>
      <c r="Z4491" s="125"/>
      <c r="AA4491" s="123"/>
      <c r="AB4491" s="123"/>
      <c r="AC4491" s="123"/>
      <c r="AD4491" s="123"/>
      <c r="AE4491" s="123"/>
      <c r="AF4491" s="123"/>
      <c r="AG4491" s="123"/>
      <c r="AH4491" s="123"/>
      <c r="AI4491" s="123"/>
      <c r="AJ4491" s="123"/>
      <c r="AK4491" s="123"/>
      <c r="AL4491" s="123"/>
      <c r="AM4491" s="123"/>
      <c r="AN4491" s="123"/>
      <c r="AO4491" s="123"/>
      <c r="AP4491" s="167"/>
    </row>
    <row r="4492" spans="16:42">
      <c r="P4492" s="123"/>
      <c r="Q4492" s="124"/>
      <c r="R4492" s="123"/>
      <c r="S4492" s="123"/>
      <c r="T4492" s="123"/>
      <c r="U4492" s="123"/>
      <c r="V4492" s="123"/>
      <c r="W4492" s="123"/>
      <c r="X4492" s="123"/>
      <c r="Y4492" s="125"/>
      <c r="Z4492" s="125"/>
      <c r="AA4492" s="123"/>
      <c r="AB4492" s="123"/>
      <c r="AC4492" s="123"/>
      <c r="AD4492" s="123"/>
      <c r="AE4492" s="123"/>
      <c r="AF4492" s="123"/>
      <c r="AG4492" s="123"/>
      <c r="AH4492" s="123"/>
      <c r="AI4492" s="123"/>
      <c r="AJ4492" s="123"/>
      <c r="AK4492" s="123"/>
      <c r="AL4492" s="123"/>
      <c r="AM4492" s="123"/>
      <c r="AN4492" s="123"/>
      <c r="AO4492" s="123"/>
      <c r="AP4492" s="167"/>
    </row>
    <row r="4493" spans="16:42">
      <c r="P4493" s="123"/>
      <c r="Q4493" s="124"/>
      <c r="R4493" s="123"/>
      <c r="S4493" s="123"/>
      <c r="T4493" s="123"/>
      <c r="U4493" s="123"/>
      <c r="V4493" s="123"/>
      <c r="W4493" s="123"/>
      <c r="X4493" s="123"/>
      <c r="Y4493" s="125"/>
      <c r="Z4493" s="125"/>
      <c r="AA4493" s="123"/>
      <c r="AB4493" s="123"/>
      <c r="AC4493" s="123"/>
      <c r="AD4493" s="123"/>
      <c r="AE4493" s="123"/>
      <c r="AF4493" s="123"/>
      <c r="AG4493" s="123"/>
      <c r="AH4493" s="123"/>
      <c r="AI4493" s="123"/>
      <c r="AJ4493" s="123"/>
      <c r="AK4493" s="123"/>
      <c r="AL4493" s="123"/>
      <c r="AM4493" s="123"/>
      <c r="AN4493" s="123"/>
      <c r="AO4493" s="123"/>
      <c r="AP4493" s="167"/>
    </row>
    <row r="4494" spans="16:42">
      <c r="P4494" s="123"/>
      <c r="Q4494" s="124"/>
      <c r="R4494" s="123"/>
      <c r="S4494" s="123"/>
      <c r="T4494" s="123"/>
      <c r="U4494" s="123"/>
      <c r="V4494" s="123"/>
      <c r="W4494" s="123"/>
      <c r="X4494" s="123"/>
      <c r="Y4494" s="125"/>
      <c r="Z4494" s="125"/>
      <c r="AA4494" s="123"/>
      <c r="AB4494" s="123"/>
      <c r="AC4494" s="123"/>
      <c r="AD4494" s="123"/>
      <c r="AE4494" s="123"/>
      <c r="AF4494" s="123"/>
      <c r="AG4494" s="123"/>
      <c r="AH4494" s="123"/>
      <c r="AI4494" s="123"/>
      <c r="AJ4494" s="123"/>
      <c r="AK4494" s="123"/>
      <c r="AL4494" s="123"/>
      <c r="AM4494" s="123"/>
      <c r="AN4494" s="123"/>
      <c r="AO4494" s="123"/>
      <c r="AP4494" s="167"/>
    </row>
    <row r="4495" spans="16:42">
      <c r="P4495" s="123"/>
      <c r="Q4495" s="124"/>
      <c r="R4495" s="123"/>
      <c r="S4495" s="123"/>
      <c r="T4495" s="123"/>
      <c r="U4495" s="123"/>
      <c r="V4495" s="123"/>
      <c r="W4495" s="123"/>
      <c r="X4495" s="123"/>
      <c r="Y4495" s="125"/>
      <c r="Z4495" s="125"/>
      <c r="AA4495" s="123"/>
      <c r="AB4495" s="123"/>
      <c r="AC4495" s="123"/>
      <c r="AD4495" s="123"/>
      <c r="AE4495" s="123"/>
      <c r="AF4495" s="123"/>
      <c r="AG4495" s="123"/>
      <c r="AH4495" s="123"/>
      <c r="AI4495" s="123"/>
      <c r="AJ4495" s="123"/>
      <c r="AK4495" s="123"/>
      <c r="AL4495" s="123"/>
      <c r="AM4495" s="123"/>
      <c r="AN4495" s="123"/>
      <c r="AO4495" s="123"/>
      <c r="AP4495" s="167"/>
    </row>
    <row r="4496" spans="16:42">
      <c r="P4496" s="123"/>
      <c r="Q4496" s="124"/>
      <c r="R4496" s="123"/>
      <c r="S4496" s="123"/>
      <c r="T4496" s="123"/>
      <c r="U4496" s="123"/>
      <c r="V4496" s="123"/>
      <c r="W4496" s="123"/>
      <c r="X4496" s="123"/>
      <c r="Y4496" s="125"/>
      <c r="Z4496" s="125"/>
      <c r="AA4496" s="123"/>
      <c r="AB4496" s="123"/>
      <c r="AC4496" s="123"/>
      <c r="AD4496" s="123"/>
      <c r="AE4496" s="123"/>
      <c r="AF4496" s="123"/>
      <c r="AG4496" s="123"/>
      <c r="AH4496" s="123"/>
      <c r="AI4496" s="123"/>
      <c r="AJ4496" s="123"/>
      <c r="AK4496" s="123"/>
      <c r="AL4496" s="123"/>
      <c r="AM4496" s="123"/>
      <c r="AN4496" s="123"/>
      <c r="AO4496" s="123"/>
      <c r="AP4496" s="167"/>
    </row>
    <row r="4497" spans="16:42">
      <c r="P4497" s="123"/>
      <c r="Q4497" s="124"/>
      <c r="R4497" s="123"/>
      <c r="S4497" s="123"/>
      <c r="T4497" s="123"/>
      <c r="U4497" s="123"/>
      <c r="V4497" s="123"/>
      <c r="W4497" s="123"/>
      <c r="X4497" s="123"/>
      <c r="Y4497" s="125"/>
      <c r="Z4497" s="125"/>
      <c r="AA4497" s="123"/>
      <c r="AB4497" s="123"/>
      <c r="AC4497" s="123"/>
      <c r="AD4497" s="123"/>
      <c r="AE4497" s="123"/>
      <c r="AF4497" s="123"/>
      <c r="AG4497" s="123"/>
      <c r="AH4497" s="123"/>
      <c r="AI4497" s="123"/>
      <c r="AJ4497" s="123"/>
      <c r="AK4497" s="123"/>
      <c r="AL4497" s="123"/>
      <c r="AM4497" s="123"/>
      <c r="AN4497" s="123"/>
      <c r="AO4497" s="123"/>
      <c r="AP4497" s="167"/>
    </row>
    <row r="4498" spans="16:42">
      <c r="P4498" s="123"/>
      <c r="Q4498" s="124"/>
      <c r="R4498" s="123"/>
      <c r="S4498" s="123"/>
      <c r="T4498" s="123"/>
      <c r="U4498" s="123"/>
      <c r="V4498" s="123"/>
      <c r="W4498" s="123"/>
      <c r="X4498" s="123"/>
      <c r="Y4498" s="125"/>
      <c r="Z4498" s="125"/>
      <c r="AA4498" s="123"/>
      <c r="AB4498" s="123"/>
      <c r="AC4498" s="123"/>
      <c r="AD4498" s="123"/>
      <c r="AE4498" s="123"/>
      <c r="AF4498" s="123"/>
      <c r="AG4498" s="123"/>
      <c r="AH4498" s="123"/>
      <c r="AI4498" s="123"/>
      <c r="AJ4498" s="123"/>
      <c r="AK4498" s="123"/>
      <c r="AL4498" s="123"/>
      <c r="AM4498" s="123"/>
      <c r="AN4498" s="123"/>
      <c r="AO4498" s="123"/>
      <c r="AP4498" s="167"/>
    </row>
    <row r="4499" spans="16:42">
      <c r="P4499" s="123"/>
      <c r="Q4499" s="124"/>
      <c r="R4499" s="123"/>
      <c r="S4499" s="123"/>
      <c r="T4499" s="123"/>
      <c r="U4499" s="123"/>
      <c r="V4499" s="123"/>
      <c r="W4499" s="123"/>
      <c r="X4499" s="123"/>
      <c r="Y4499" s="125"/>
      <c r="Z4499" s="125"/>
      <c r="AA4499" s="123"/>
      <c r="AB4499" s="123"/>
      <c r="AC4499" s="123"/>
      <c r="AD4499" s="123"/>
      <c r="AE4499" s="123"/>
      <c r="AF4499" s="123"/>
      <c r="AG4499" s="123"/>
      <c r="AH4499" s="123"/>
      <c r="AI4499" s="123"/>
      <c r="AJ4499" s="123"/>
      <c r="AK4499" s="123"/>
      <c r="AL4499" s="123"/>
      <c r="AM4499" s="123"/>
      <c r="AN4499" s="123"/>
      <c r="AO4499" s="123"/>
      <c r="AP4499" s="167"/>
    </row>
    <row r="4500" spans="16:42">
      <c r="P4500" s="123"/>
      <c r="Q4500" s="124"/>
      <c r="R4500" s="123"/>
      <c r="S4500" s="123"/>
      <c r="T4500" s="123"/>
      <c r="U4500" s="123"/>
      <c r="V4500" s="123"/>
      <c r="W4500" s="123"/>
      <c r="X4500" s="123"/>
      <c r="Y4500" s="125"/>
      <c r="Z4500" s="125"/>
      <c r="AA4500" s="123"/>
      <c r="AB4500" s="123"/>
      <c r="AC4500" s="123"/>
      <c r="AD4500" s="123"/>
      <c r="AE4500" s="123"/>
      <c r="AF4500" s="123"/>
      <c r="AG4500" s="123"/>
      <c r="AH4500" s="123"/>
      <c r="AI4500" s="123"/>
      <c r="AJ4500" s="123"/>
      <c r="AK4500" s="123"/>
      <c r="AL4500" s="123"/>
      <c r="AM4500" s="123"/>
      <c r="AN4500" s="123"/>
      <c r="AO4500" s="123"/>
      <c r="AP4500" s="167"/>
    </row>
    <row r="4501" spans="16:42">
      <c r="P4501" s="123"/>
      <c r="Q4501" s="124"/>
      <c r="R4501" s="123"/>
      <c r="S4501" s="123"/>
      <c r="T4501" s="123"/>
      <c r="U4501" s="123"/>
      <c r="V4501" s="123"/>
      <c r="W4501" s="123"/>
      <c r="X4501" s="123"/>
      <c r="Y4501" s="125"/>
      <c r="Z4501" s="125"/>
      <c r="AA4501" s="123"/>
      <c r="AB4501" s="123"/>
      <c r="AC4501" s="123"/>
      <c r="AD4501" s="123"/>
      <c r="AE4501" s="123"/>
      <c r="AF4501" s="123"/>
      <c r="AG4501" s="123"/>
      <c r="AH4501" s="123"/>
      <c r="AI4501" s="123"/>
      <c r="AJ4501" s="123"/>
      <c r="AK4501" s="123"/>
      <c r="AL4501" s="123"/>
      <c r="AM4501" s="123"/>
      <c r="AN4501" s="123"/>
      <c r="AO4501" s="123"/>
      <c r="AP4501" s="167"/>
    </row>
    <row r="4502" spans="16:42">
      <c r="P4502" s="123"/>
      <c r="Q4502" s="124"/>
      <c r="R4502" s="123"/>
      <c r="S4502" s="123"/>
      <c r="T4502" s="123"/>
      <c r="U4502" s="123"/>
      <c r="V4502" s="123"/>
      <c r="W4502" s="123"/>
      <c r="X4502" s="123"/>
      <c r="Y4502" s="125"/>
      <c r="Z4502" s="125"/>
      <c r="AA4502" s="123"/>
      <c r="AB4502" s="123"/>
      <c r="AC4502" s="123"/>
      <c r="AD4502" s="123"/>
      <c r="AE4502" s="123"/>
      <c r="AF4502" s="123"/>
      <c r="AG4502" s="123"/>
      <c r="AH4502" s="123"/>
      <c r="AI4502" s="123"/>
      <c r="AJ4502" s="123"/>
      <c r="AK4502" s="123"/>
      <c r="AL4502" s="123"/>
      <c r="AM4502" s="123"/>
      <c r="AN4502" s="123"/>
      <c r="AO4502" s="123"/>
      <c r="AP4502" s="167"/>
    </row>
    <row r="4503" spans="16:42">
      <c r="P4503" s="123"/>
      <c r="Q4503" s="124"/>
      <c r="R4503" s="123"/>
      <c r="S4503" s="123"/>
      <c r="T4503" s="123"/>
      <c r="U4503" s="123"/>
      <c r="V4503" s="123"/>
      <c r="W4503" s="123"/>
      <c r="X4503" s="123"/>
      <c r="Y4503" s="125"/>
      <c r="Z4503" s="125"/>
      <c r="AA4503" s="123"/>
      <c r="AB4503" s="123"/>
      <c r="AC4503" s="123"/>
      <c r="AD4503" s="123"/>
      <c r="AE4503" s="123"/>
      <c r="AF4503" s="123"/>
      <c r="AG4503" s="123"/>
      <c r="AH4503" s="123"/>
      <c r="AI4503" s="123"/>
      <c r="AJ4503" s="123"/>
      <c r="AK4503" s="123"/>
      <c r="AL4503" s="123"/>
      <c r="AM4503" s="123"/>
      <c r="AN4503" s="123"/>
      <c r="AO4503" s="123"/>
      <c r="AP4503" s="167"/>
    </row>
    <row r="4504" spans="16:42">
      <c r="P4504" s="123"/>
      <c r="Q4504" s="124"/>
      <c r="R4504" s="123"/>
      <c r="S4504" s="123"/>
      <c r="T4504" s="123"/>
      <c r="U4504" s="123"/>
      <c r="V4504" s="123"/>
      <c r="W4504" s="123"/>
      <c r="X4504" s="123"/>
      <c r="Y4504" s="125"/>
      <c r="Z4504" s="125"/>
      <c r="AA4504" s="123"/>
      <c r="AB4504" s="123"/>
      <c r="AC4504" s="123"/>
      <c r="AD4504" s="123"/>
      <c r="AE4504" s="123"/>
      <c r="AF4504" s="123"/>
      <c r="AG4504" s="123"/>
      <c r="AH4504" s="123"/>
      <c r="AI4504" s="123"/>
      <c r="AJ4504" s="123"/>
      <c r="AK4504" s="123"/>
      <c r="AL4504" s="123"/>
      <c r="AM4504" s="123"/>
      <c r="AN4504" s="123"/>
      <c r="AO4504" s="123"/>
      <c r="AP4504" s="167"/>
    </row>
    <row r="4505" spans="16:42">
      <c r="P4505" s="123"/>
      <c r="Q4505" s="124"/>
      <c r="R4505" s="123"/>
      <c r="S4505" s="123"/>
      <c r="T4505" s="123"/>
      <c r="U4505" s="123"/>
      <c r="V4505" s="123"/>
      <c r="W4505" s="123"/>
      <c r="X4505" s="123"/>
      <c r="Y4505" s="125"/>
      <c r="Z4505" s="125"/>
      <c r="AA4505" s="123"/>
      <c r="AB4505" s="123"/>
      <c r="AC4505" s="123"/>
      <c r="AD4505" s="123"/>
      <c r="AE4505" s="123"/>
      <c r="AF4505" s="123"/>
      <c r="AG4505" s="123"/>
      <c r="AH4505" s="123"/>
      <c r="AI4505" s="123"/>
      <c r="AJ4505" s="123"/>
      <c r="AK4505" s="123"/>
      <c r="AL4505" s="123"/>
      <c r="AM4505" s="123"/>
      <c r="AN4505" s="123"/>
      <c r="AO4505" s="123"/>
      <c r="AP4505" s="167"/>
    </row>
    <row r="4506" spans="16:42">
      <c r="P4506" s="123"/>
      <c r="Q4506" s="124"/>
      <c r="R4506" s="123"/>
      <c r="S4506" s="123"/>
      <c r="T4506" s="123"/>
      <c r="U4506" s="123"/>
      <c r="V4506" s="123"/>
      <c r="W4506" s="123"/>
      <c r="X4506" s="123"/>
      <c r="Y4506" s="125"/>
      <c r="Z4506" s="125"/>
      <c r="AA4506" s="123"/>
      <c r="AB4506" s="123"/>
      <c r="AC4506" s="123"/>
      <c r="AD4506" s="123"/>
      <c r="AE4506" s="123"/>
      <c r="AF4506" s="123"/>
      <c r="AG4506" s="123"/>
      <c r="AH4506" s="123"/>
      <c r="AI4506" s="123"/>
      <c r="AJ4506" s="123"/>
      <c r="AK4506" s="123"/>
      <c r="AL4506" s="123"/>
      <c r="AM4506" s="123"/>
      <c r="AN4506" s="123"/>
      <c r="AO4506" s="123"/>
      <c r="AP4506" s="167"/>
    </row>
    <row r="4507" spans="16:42">
      <c r="P4507" s="123"/>
      <c r="Q4507" s="124"/>
      <c r="R4507" s="123"/>
      <c r="S4507" s="123"/>
      <c r="T4507" s="123"/>
      <c r="U4507" s="123"/>
      <c r="V4507" s="123"/>
      <c r="W4507" s="123"/>
      <c r="X4507" s="123"/>
      <c r="Y4507" s="125"/>
      <c r="Z4507" s="125"/>
      <c r="AA4507" s="123"/>
      <c r="AB4507" s="123"/>
      <c r="AC4507" s="123"/>
      <c r="AD4507" s="123"/>
      <c r="AE4507" s="123"/>
      <c r="AF4507" s="123"/>
      <c r="AG4507" s="123"/>
      <c r="AH4507" s="123"/>
      <c r="AI4507" s="123"/>
      <c r="AJ4507" s="123"/>
      <c r="AK4507" s="123"/>
      <c r="AL4507" s="123"/>
      <c r="AM4507" s="123"/>
      <c r="AN4507" s="123"/>
      <c r="AO4507" s="123"/>
      <c r="AP4507" s="167"/>
    </row>
    <row r="4508" spans="16:42">
      <c r="P4508" s="123"/>
      <c r="Q4508" s="124"/>
      <c r="R4508" s="123"/>
      <c r="S4508" s="123"/>
      <c r="T4508" s="123"/>
      <c r="U4508" s="123"/>
      <c r="V4508" s="123"/>
      <c r="W4508" s="123"/>
      <c r="X4508" s="123"/>
      <c r="Y4508" s="125"/>
      <c r="Z4508" s="125"/>
      <c r="AA4508" s="123"/>
      <c r="AB4508" s="123"/>
      <c r="AC4508" s="123"/>
      <c r="AD4508" s="123"/>
      <c r="AE4508" s="123"/>
      <c r="AF4508" s="123"/>
      <c r="AG4508" s="123"/>
      <c r="AH4508" s="123"/>
      <c r="AI4508" s="123"/>
      <c r="AJ4508" s="123"/>
      <c r="AK4508" s="123"/>
      <c r="AL4508" s="123"/>
      <c r="AM4508" s="123"/>
      <c r="AN4508" s="123"/>
      <c r="AO4508" s="123"/>
      <c r="AP4508" s="167"/>
    </row>
    <row r="4509" spans="16:42">
      <c r="P4509" s="123"/>
      <c r="Q4509" s="124"/>
      <c r="R4509" s="123"/>
      <c r="S4509" s="123"/>
      <c r="T4509" s="123"/>
      <c r="U4509" s="123"/>
      <c r="V4509" s="123"/>
      <c r="W4509" s="123"/>
      <c r="X4509" s="123"/>
      <c r="Y4509" s="125"/>
      <c r="Z4509" s="125"/>
      <c r="AA4509" s="123"/>
      <c r="AB4509" s="123"/>
      <c r="AC4509" s="123"/>
      <c r="AD4509" s="123"/>
      <c r="AE4509" s="123"/>
      <c r="AF4509" s="123"/>
      <c r="AG4509" s="123"/>
      <c r="AH4509" s="123"/>
      <c r="AI4509" s="123"/>
      <c r="AJ4509" s="123"/>
      <c r="AK4509" s="123"/>
      <c r="AL4509" s="123"/>
      <c r="AM4509" s="123"/>
      <c r="AN4509" s="123"/>
      <c r="AO4509" s="123"/>
      <c r="AP4509" s="167"/>
    </row>
    <row r="4510" spans="16:42">
      <c r="P4510" s="123"/>
      <c r="Q4510" s="124"/>
      <c r="R4510" s="123"/>
      <c r="S4510" s="123"/>
      <c r="T4510" s="123"/>
      <c r="U4510" s="123"/>
      <c r="V4510" s="123"/>
      <c r="W4510" s="123"/>
      <c r="X4510" s="123"/>
      <c r="Y4510" s="125"/>
      <c r="Z4510" s="125"/>
      <c r="AA4510" s="123"/>
      <c r="AB4510" s="123"/>
      <c r="AC4510" s="123"/>
      <c r="AD4510" s="123"/>
      <c r="AE4510" s="123"/>
      <c r="AF4510" s="123"/>
      <c r="AG4510" s="123"/>
      <c r="AH4510" s="123"/>
      <c r="AI4510" s="123"/>
      <c r="AJ4510" s="123"/>
      <c r="AK4510" s="123"/>
      <c r="AL4510" s="123"/>
      <c r="AM4510" s="123"/>
      <c r="AN4510" s="123"/>
      <c r="AO4510" s="123"/>
      <c r="AP4510" s="167"/>
    </row>
    <row r="4511" spans="16:42">
      <c r="P4511" s="123"/>
      <c r="Q4511" s="124"/>
      <c r="R4511" s="123"/>
      <c r="S4511" s="123"/>
      <c r="T4511" s="123"/>
      <c r="U4511" s="123"/>
      <c r="V4511" s="123"/>
      <c r="W4511" s="123"/>
      <c r="X4511" s="123"/>
      <c r="Y4511" s="125"/>
      <c r="Z4511" s="125"/>
      <c r="AA4511" s="123"/>
      <c r="AB4511" s="123"/>
      <c r="AC4511" s="123"/>
      <c r="AD4511" s="123"/>
      <c r="AE4511" s="123"/>
      <c r="AF4511" s="123"/>
      <c r="AG4511" s="123"/>
      <c r="AH4511" s="123"/>
      <c r="AI4511" s="123"/>
      <c r="AJ4511" s="123"/>
      <c r="AK4511" s="123"/>
      <c r="AL4511" s="123"/>
      <c r="AM4511" s="123"/>
      <c r="AN4511" s="123"/>
      <c r="AO4511" s="123"/>
      <c r="AP4511" s="167"/>
    </row>
    <row r="4512" spans="16:42">
      <c r="P4512" s="123"/>
      <c r="Q4512" s="124"/>
      <c r="R4512" s="123"/>
      <c r="S4512" s="123"/>
      <c r="T4512" s="123"/>
      <c r="U4512" s="123"/>
      <c r="V4512" s="123"/>
      <c r="W4512" s="123"/>
      <c r="X4512" s="123"/>
      <c r="Y4512" s="125"/>
      <c r="Z4512" s="125"/>
      <c r="AA4512" s="123"/>
      <c r="AB4512" s="123"/>
      <c r="AC4512" s="123"/>
      <c r="AD4512" s="123"/>
      <c r="AE4512" s="123"/>
      <c r="AF4512" s="123"/>
      <c r="AG4512" s="123"/>
      <c r="AH4512" s="123"/>
      <c r="AI4512" s="123"/>
      <c r="AJ4512" s="123"/>
      <c r="AK4512" s="123"/>
      <c r="AL4512" s="123"/>
      <c r="AM4512" s="123"/>
      <c r="AN4512" s="123"/>
      <c r="AO4512" s="123"/>
      <c r="AP4512" s="167"/>
    </row>
    <row r="4513" spans="16:42">
      <c r="P4513" s="123"/>
      <c r="Q4513" s="124"/>
      <c r="R4513" s="123"/>
      <c r="S4513" s="123"/>
      <c r="T4513" s="123"/>
      <c r="U4513" s="123"/>
      <c r="V4513" s="123"/>
      <c r="W4513" s="123"/>
      <c r="X4513" s="123"/>
      <c r="Y4513" s="125"/>
      <c r="Z4513" s="125"/>
      <c r="AA4513" s="123"/>
      <c r="AB4513" s="123"/>
      <c r="AC4513" s="123"/>
      <c r="AD4513" s="123"/>
      <c r="AE4513" s="123"/>
      <c r="AF4513" s="123"/>
      <c r="AG4513" s="123"/>
      <c r="AH4513" s="123"/>
      <c r="AI4513" s="123"/>
      <c r="AJ4513" s="123"/>
      <c r="AK4513" s="123"/>
      <c r="AL4513" s="123"/>
      <c r="AM4513" s="123"/>
      <c r="AN4513" s="123"/>
      <c r="AO4513" s="123"/>
      <c r="AP4513" s="167"/>
    </row>
    <row r="4514" spans="16:42">
      <c r="P4514" s="123"/>
      <c r="Q4514" s="124"/>
      <c r="R4514" s="123"/>
      <c r="S4514" s="123"/>
      <c r="T4514" s="123"/>
      <c r="U4514" s="123"/>
      <c r="V4514" s="123"/>
      <c r="W4514" s="123"/>
      <c r="X4514" s="123"/>
      <c r="Y4514" s="125"/>
      <c r="Z4514" s="125"/>
      <c r="AA4514" s="123"/>
      <c r="AB4514" s="123"/>
      <c r="AC4514" s="123"/>
      <c r="AD4514" s="123"/>
      <c r="AE4514" s="123"/>
      <c r="AF4514" s="123"/>
      <c r="AG4514" s="123"/>
      <c r="AH4514" s="123"/>
      <c r="AI4514" s="123"/>
      <c r="AJ4514" s="123"/>
      <c r="AK4514" s="123"/>
      <c r="AL4514" s="123"/>
      <c r="AM4514" s="123"/>
      <c r="AN4514" s="123"/>
      <c r="AO4514" s="123"/>
      <c r="AP4514" s="167"/>
    </row>
    <row r="4515" spans="16:42">
      <c r="P4515" s="123"/>
      <c r="Q4515" s="124"/>
      <c r="R4515" s="123"/>
      <c r="S4515" s="123"/>
      <c r="T4515" s="123"/>
      <c r="U4515" s="123"/>
      <c r="V4515" s="123"/>
      <c r="W4515" s="123"/>
      <c r="X4515" s="123"/>
      <c r="Y4515" s="125"/>
      <c r="Z4515" s="125"/>
      <c r="AA4515" s="123"/>
      <c r="AB4515" s="123"/>
      <c r="AC4515" s="123"/>
      <c r="AD4515" s="123"/>
      <c r="AE4515" s="123"/>
      <c r="AF4515" s="123"/>
      <c r="AG4515" s="123"/>
      <c r="AH4515" s="123"/>
      <c r="AI4515" s="123"/>
      <c r="AJ4515" s="123"/>
      <c r="AK4515" s="123"/>
      <c r="AL4515" s="123"/>
      <c r="AM4515" s="123"/>
      <c r="AN4515" s="123"/>
      <c r="AO4515" s="123"/>
      <c r="AP4515" s="167"/>
    </row>
    <row r="4516" spans="16:42">
      <c r="P4516" s="123"/>
      <c r="Q4516" s="124"/>
      <c r="R4516" s="123"/>
      <c r="S4516" s="123"/>
      <c r="T4516" s="123"/>
      <c r="U4516" s="123"/>
      <c r="V4516" s="123"/>
      <c r="W4516" s="123"/>
      <c r="X4516" s="123"/>
      <c r="Y4516" s="125"/>
      <c r="Z4516" s="125"/>
      <c r="AA4516" s="123"/>
      <c r="AB4516" s="123"/>
      <c r="AC4516" s="123"/>
      <c r="AD4516" s="123"/>
      <c r="AE4516" s="123"/>
      <c r="AF4516" s="123"/>
      <c r="AG4516" s="123"/>
      <c r="AH4516" s="123"/>
      <c r="AI4516" s="123"/>
      <c r="AJ4516" s="123"/>
      <c r="AK4516" s="123"/>
      <c r="AL4516" s="123"/>
      <c r="AM4516" s="123"/>
      <c r="AN4516" s="123"/>
      <c r="AO4516" s="123"/>
      <c r="AP4516" s="167"/>
    </row>
    <row r="4517" spans="16:42">
      <c r="P4517" s="123"/>
      <c r="Q4517" s="124"/>
      <c r="R4517" s="123"/>
      <c r="S4517" s="123"/>
      <c r="T4517" s="123"/>
      <c r="U4517" s="123"/>
      <c r="V4517" s="123"/>
      <c r="W4517" s="123"/>
      <c r="X4517" s="123"/>
      <c r="Y4517" s="125"/>
      <c r="Z4517" s="125"/>
      <c r="AA4517" s="123"/>
      <c r="AB4517" s="123"/>
      <c r="AC4517" s="123"/>
      <c r="AD4517" s="123"/>
      <c r="AE4517" s="123"/>
      <c r="AF4517" s="123"/>
      <c r="AG4517" s="123"/>
      <c r="AH4517" s="123"/>
      <c r="AI4517" s="123"/>
      <c r="AJ4517" s="123"/>
      <c r="AK4517" s="123"/>
      <c r="AL4517" s="123"/>
      <c r="AM4517" s="123"/>
      <c r="AN4517" s="123"/>
      <c r="AO4517" s="123"/>
      <c r="AP4517" s="167"/>
    </row>
    <row r="4518" spans="16:42">
      <c r="P4518" s="123"/>
      <c r="Q4518" s="124"/>
      <c r="R4518" s="123"/>
      <c r="S4518" s="123"/>
      <c r="T4518" s="123"/>
      <c r="U4518" s="123"/>
      <c r="V4518" s="123"/>
      <c r="W4518" s="123"/>
      <c r="X4518" s="123"/>
      <c r="Y4518" s="125"/>
      <c r="Z4518" s="125"/>
      <c r="AA4518" s="123"/>
      <c r="AB4518" s="123"/>
      <c r="AC4518" s="123"/>
      <c r="AD4518" s="123"/>
      <c r="AE4518" s="123"/>
      <c r="AF4518" s="123"/>
      <c r="AG4518" s="123"/>
      <c r="AH4518" s="123"/>
      <c r="AI4518" s="123"/>
      <c r="AJ4518" s="123"/>
      <c r="AK4518" s="123"/>
      <c r="AL4518" s="123"/>
      <c r="AM4518" s="123"/>
      <c r="AN4518" s="123"/>
      <c r="AO4518" s="123"/>
      <c r="AP4518" s="167"/>
    </row>
    <row r="4519" spans="16:42">
      <c r="P4519" s="123"/>
      <c r="Q4519" s="124"/>
      <c r="R4519" s="123"/>
      <c r="S4519" s="123"/>
      <c r="T4519" s="123"/>
      <c r="U4519" s="123"/>
      <c r="V4519" s="123"/>
      <c r="W4519" s="123"/>
      <c r="X4519" s="123"/>
      <c r="Y4519" s="125"/>
      <c r="Z4519" s="125"/>
      <c r="AA4519" s="123"/>
      <c r="AB4519" s="123"/>
      <c r="AC4519" s="123"/>
      <c r="AD4519" s="123"/>
      <c r="AE4519" s="123"/>
      <c r="AF4519" s="123"/>
      <c r="AG4519" s="123"/>
      <c r="AH4519" s="123"/>
      <c r="AI4519" s="123"/>
      <c r="AJ4519" s="123"/>
      <c r="AK4519" s="123"/>
      <c r="AL4519" s="123"/>
      <c r="AM4519" s="123"/>
      <c r="AN4519" s="123"/>
      <c r="AO4519" s="123"/>
      <c r="AP4519" s="167"/>
    </row>
    <row r="4520" spans="16:42">
      <c r="P4520" s="123"/>
      <c r="Q4520" s="124"/>
      <c r="R4520" s="123"/>
      <c r="S4520" s="123"/>
      <c r="T4520" s="123"/>
      <c r="U4520" s="123"/>
      <c r="V4520" s="123"/>
      <c r="W4520" s="123"/>
      <c r="X4520" s="123"/>
      <c r="Y4520" s="125"/>
      <c r="Z4520" s="125"/>
      <c r="AA4520" s="123"/>
      <c r="AB4520" s="123"/>
      <c r="AC4520" s="123"/>
      <c r="AD4520" s="123"/>
      <c r="AE4520" s="123"/>
      <c r="AF4520" s="123"/>
      <c r="AG4520" s="123"/>
      <c r="AH4520" s="123"/>
      <c r="AI4520" s="123"/>
      <c r="AJ4520" s="123"/>
      <c r="AK4520" s="123"/>
      <c r="AL4520" s="123"/>
      <c r="AM4520" s="123"/>
      <c r="AN4520" s="123"/>
      <c r="AO4520" s="123"/>
      <c r="AP4520" s="167"/>
    </row>
    <row r="4521" spans="16:42">
      <c r="P4521" s="123"/>
      <c r="Q4521" s="124"/>
      <c r="R4521" s="123"/>
      <c r="S4521" s="123"/>
      <c r="T4521" s="123"/>
      <c r="U4521" s="123"/>
      <c r="V4521" s="123"/>
      <c r="W4521" s="123"/>
      <c r="X4521" s="123"/>
      <c r="Y4521" s="125"/>
      <c r="Z4521" s="125"/>
      <c r="AA4521" s="123"/>
      <c r="AB4521" s="123"/>
      <c r="AC4521" s="123"/>
      <c r="AD4521" s="123"/>
      <c r="AE4521" s="123"/>
      <c r="AF4521" s="123"/>
      <c r="AG4521" s="123"/>
      <c r="AH4521" s="123"/>
      <c r="AI4521" s="123"/>
      <c r="AJ4521" s="123"/>
      <c r="AK4521" s="123"/>
      <c r="AL4521" s="123"/>
      <c r="AM4521" s="123"/>
      <c r="AN4521" s="123"/>
      <c r="AO4521" s="123"/>
      <c r="AP4521" s="167"/>
    </row>
    <row r="4522" spans="16:42">
      <c r="P4522" s="123"/>
      <c r="Q4522" s="124"/>
      <c r="R4522" s="123"/>
      <c r="S4522" s="123"/>
      <c r="T4522" s="123"/>
      <c r="U4522" s="123"/>
      <c r="V4522" s="123"/>
      <c r="W4522" s="123"/>
      <c r="X4522" s="123"/>
      <c r="Y4522" s="125"/>
      <c r="Z4522" s="125"/>
      <c r="AA4522" s="123"/>
      <c r="AB4522" s="123"/>
      <c r="AC4522" s="123"/>
      <c r="AD4522" s="123"/>
      <c r="AE4522" s="123"/>
      <c r="AF4522" s="123"/>
      <c r="AG4522" s="123"/>
      <c r="AH4522" s="123"/>
      <c r="AI4522" s="123"/>
      <c r="AJ4522" s="123"/>
      <c r="AK4522" s="123"/>
      <c r="AL4522" s="123"/>
      <c r="AM4522" s="123"/>
      <c r="AN4522" s="123"/>
      <c r="AO4522" s="123"/>
      <c r="AP4522" s="167"/>
    </row>
    <row r="4523" spans="16:42">
      <c r="P4523" s="123"/>
      <c r="Q4523" s="124"/>
      <c r="R4523" s="123"/>
      <c r="S4523" s="123"/>
      <c r="T4523" s="123"/>
      <c r="U4523" s="123"/>
      <c r="V4523" s="123"/>
      <c r="W4523" s="123"/>
      <c r="X4523" s="123"/>
      <c r="Y4523" s="125"/>
      <c r="Z4523" s="125"/>
      <c r="AA4523" s="123"/>
      <c r="AB4523" s="123"/>
      <c r="AC4523" s="123"/>
      <c r="AD4523" s="123"/>
      <c r="AE4523" s="123"/>
      <c r="AF4523" s="123"/>
      <c r="AG4523" s="123"/>
      <c r="AH4523" s="123"/>
      <c r="AI4523" s="123"/>
      <c r="AJ4523" s="123"/>
      <c r="AK4523" s="123"/>
      <c r="AL4523" s="123"/>
      <c r="AM4523" s="123"/>
      <c r="AN4523" s="123"/>
      <c r="AO4523" s="123"/>
      <c r="AP4523" s="167"/>
    </row>
    <row r="4524" spans="16:42">
      <c r="P4524" s="123"/>
      <c r="Q4524" s="124"/>
      <c r="R4524" s="123"/>
      <c r="S4524" s="123"/>
      <c r="T4524" s="123"/>
      <c r="U4524" s="123"/>
      <c r="V4524" s="123"/>
      <c r="W4524" s="123"/>
      <c r="X4524" s="123"/>
      <c r="Y4524" s="125"/>
      <c r="Z4524" s="125"/>
      <c r="AA4524" s="123"/>
      <c r="AB4524" s="123"/>
      <c r="AC4524" s="123"/>
      <c r="AD4524" s="123"/>
      <c r="AE4524" s="123"/>
      <c r="AF4524" s="123"/>
      <c r="AG4524" s="123"/>
      <c r="AH4524" s="123"/>
      <c r="AI4524" s="123"/>
      <c r="AJ4524" s="123"/>
      <c r="AK4524" s="123"/>
      <c r="AL4524" s="123"/>
      <c r="AM4524" s="123"/>
      <c r="AN4524" s="123"/>
      <c r="AO4524" s="123"/>
      <c r="AP4524" s="167"/>
    </row>
    <row r="4525" spans="16:42">
      <c r="P4525" s="123"/>
      <c r="Q4525" s="124"/>
      <c r="R4525" s="123"/>
      <c r="S4525" s="123"/>
      <c r="T4525" s="123"/>
      <c r="U4525" s="123"/>
      <c r="V4525" s="123"/>
      <c r="W4525" s="123"/>
      <c r="X4525" s="123"/>
      <c r="Y4525" s="125"/>
      <c r="Z4525" s="125"/>
      <c r="AA4525" s="123"/>
      <c r="AB4525" s="123"/>
      <c r="AC4525" s="123"/>
      <c r="AD4525" s="123"/>
      <c r="AE4525" s="123"/>
      <c r="AF4525" s="123"/>
      <c r="AG4525" s="123"/>
      <c r="AH4525" s="123"/>
      <c r="AI4525" s="123"/>
      <c r="AJ4525" s="123"/>
      <c r="AK4525" s="123"/>
      <c r="AL4525" s="123"/>
      <c r="AM4525" s="123"/>
      <c r="AN4525" s="123"/>
      <c r="AO4525" s="123"/>
      <c r="AP4525" s="167"/>
    </row>
    <row r="4526" spans="16:42">
      <c r="P4526" s="123"/>
      <c r="Q4526" s="124"/>
      <c r="R4526" s="123"/>
      <c r="S4526" s="123"/>
      <c r="T4526" s="123"/>
      <c r="U4526" s="123"/>
      <c r="V4526" s="123"/>
      <c r="W4526" s="123"/>
      <c r="X4526" s="123"/>
      <c r="Y4526" s="125"/>
      <c r="Z4526" s="125"/>
      <c r="AA4526" s="123"/>
      <c r="AB4526" s="123"/>
      <c r="AC4526" s="123"/>
      <c r="AD4526" s="123"/>
      <c r="AE4526" s="123"/>
      <c r="AF4526" s="123"/>
      <c r="AG4526" s="123"/>
      <c r="AH4526" s="123"/>
      <c r="AI4526" s="123"/>
      <c r="AJ4526" s="123"/>
      <c r="AK4526" s="123"/>
      <c r="AL4526" s="123"/>
      <c r="AM4526" s="123"/>
      <c r="AN4526" s="123"/>
      <c r="AO4526" s="123"/>
      <c r="AP4526" s="167"/>
    </row>
    <row r="4527" spans="16:42">
      <c r="P4527" s="123"/>
      <c r="Q4527" s="124"/>
      <c r="R4527" s="123"/>
      <c r="S4527" s="123"/>
      <c r="T4527" s="123"/>
      <c r="U4527" s="123"/>
      <c r="V4527" s="123"/>
      <c r="W4527" s="123"/>
      <c r="X4527" s="123"/>
      <c r="Y4527" s="125"/>
      <c r="Z4527" s="125"/>
      <c r="AA4527" s="123"/>
      <c r="AB4527" s="123"/>
      <c r="AC4527" s="123"/>
      <c r="AD4527" s="123"/>
      <c r="AE4527" s="123"/>
      <c r="AF4527" s="123"/>
      <c r="AG4527" s="123"/>
      <c r="AH4527" s="123"/>
      <c r="AI4527" s="123"/>
      <c r="AJ4527" s="123"/>
      <c r="AK4527" s="123"/>
      <c r="AL4527" s="123"/>
      <c r="AM4527" s="123"/>
      <c r="AN4527" s="123"/>
      <c r="AO4527" s="123"/>
      <c r="AP4527" s="167"/>
    </row>
    <row r="4528" spans="16:42">
      <c r="P4528" s="123"/>
      <c r="Q4528" s="124"/>
      <c r="R4528" s="123"/>
      <c r="S4528" s="123"/>
      <c r="T4528" s="123"/>
      <c r="U4528" s="123"/>
      <c r="V4528" s="123"/>
      <c r="W4528" s="123"/>
      <c r="X4528" s="123"/>
      <c r="Y4528" s="125"/>
      <c r="Z4528" s="125"/>
      <c r="AA4528" s="123"/>
      <c r="AB4528" s="123"/>
      <c r="AC4528" s="123"/>
      <c r="AD4528" s="123"/>
      <c r="AE4528" s="123"/>
      <c r="AF4528" s="123"/>
      <c r="AG4528" s="123"/>
      <c r="AH4528" s="123"/>
      <c r="AI4528" s="123"/>
      <c r="AJ4528" s="123"/>
      <c r="AK4528" s="123"/>
      <c r="AL4528" s="123"/>
      <c r="AM4528" s="123"/>
      <c r="AN4528" s="123"/>
      <c r="AO4528" s="123"/>
      <c r="AP4528" s="167"/>
    </row>
    <row r="4529" spans="16:42">
      <c r="P4529" s="123"/>
      <c r="Q4529" s="124"/>
      <c r="R4529" s="123"/>
      <c r="S4529" s="123"/>
      <c r="T4529" s="123"/>
      <c r="U4529" s="123"/>
      <c r="V4529" s="123"/>
      <c r="W4529" s="123"/>
      <c r="X4529" s="123"/>
      <c r="Y4529" s="125"/>
      <c r="Z4529" s="125"/>
      <c r="AA4529" s="123"/>
      <c r="AB4529" s="123"/>
      <c r="AC4529" s="123"/>
      <c r="AD4529" s="123"/>
      <c r="AE4529" s="123"/>
      <c r="AF4529" s="123"/>
      <c r="AG4529" s="123"/>
      <c r="AH4529" s="123"/>
      <c r="AI4529" s="123"/>
      <c r="AJ4529" s="123"/>
      <c r="AK4529" s="123"/>
      <c r="AL4529" s="123"/>
      <c r="AM4529" s="123"/>
      <c r="AN4529" s="123"/>
      <c r="AO4529" s="123"/>
      <c r="AP4529" s="167"/>
    </row>
    <row r="4530" spans="16:42">
      <c r="P4530" s="123"/>
      <c r="Q4530" s="124"/>
      <c r="R4530" s="123"/>
      <c r="S4530" s="123"/>
      <c r="T4530" s="123"/>
      <c r="U4530" s="123"/>
      <c r="V4530" s="123"/>
      <c r="W4530" s="123"/>
      <c r="X4530" s="123"/>
      <c r="Y4530" s="125"/>
      <c r="Z4530" s="125"/>
      <c r="AA4530" s="123"/>
      <c r="AB4530" s="123"/>
      <c r="AC4530" s="123"/>
      <c r="AD4530" s="123"/>
      <c r="AE4530" s="123"/>
      <c r="AF4530" s="123"/>
      <c r="AG4530" s="123"/>
      <c r="AH4530" s="123"/>
      <c r="AI4530" s="123"/>
      <c r="AJ4530" s="123"/>
      <c r="AK4530" s="123"/>
      <c r="AL4530" s="123"/>
      <c r="AM4530" s="123"/>
      <c r="AN4530" s="123"/>
      <c r="AO4530" s="123"/>
      <c r="AP4530" s="167"/>
    </row>
    <row r="4531" spans="16:42">
      <c r="P4531" s="123"/>
      <c r="Q4531" s="124"/>
      <c r="R4531" s="123"/>
      <c r="S4531" s="123"/>
      <c r="T4531" s="123"/>
      <c r="U4531" s="123"/>
      <c r="V4531" s="123"/>
      <c r="W4531" s="123"/>
      <c r="X4531" s="123"/>
      <c r="Y4531" s="125"/>
      <c r="Z4531" s="125"/>
      <c r="AA4531" s="123"/>
      <c r="AB4531" s="123"/>
      <c r="AC4531" s="123"/>
      <c r="AD4531" s="123"/>
      <c r="AE4531" s="123"/>
      <c r="AF4531" s="123"/>
      <c r="AG4531" s="123"/>
      <c r="AH4531" s="123"/>
      <c r="AI4531" s="123"/>
      <c r="AJ4531" s="123"/>
      <c r="AK4531" s="123"/>
      <c r="AL4531" s="123"/>
      <c r="AM4531" s="123"/>
      <c r="AN4531" s="123"/>
      <c r="AO4531" s="123"/>
      <c r="AP4531" s="167"/>
    </row>
    <row r="4532" spans="16:42">
      <c r="P4532" s="123"/>
      <c r="Q4532" s="124"/>
      <c r="R4532" s="123"/>
      <c r="S4532" s="123"/>
      <c r="T4532" s="123"/>
      <c r="U4532" s="123"/>
      <c r="V4532" s="123"/>
      <c r="W4532" s="123"/>
      <c r="X4532" s="123"/>
      <c r="Y4532" s="125"/>
      <c r="Z4532" s="125"/>
      <c r="AA4532" s="123"/>
      <c r="AB4532" s="123"/>
      <c r="AC4532" s="123"/>
      <c r="AD4532" s="123"/>
      <c r="AE4532" s="123"/>
      <c r="AF4532" s="123"/>
      <c r="AG4532" s="123"/>
      <c r="AH4532" s="123"/>
      <c r="AI4532" s="123"/>
      <c r="AJ4532" s="123"/>
      <c r="AK4532" s="123"/>
      <c r="AL4532" s="123"/>
      <c r="AM4532" s="123"/>
      <c r="AN4532" s="123"/>
      <c r="AO4532" s="123"/>
      <c r="AP4532" s="167"/>
    </row>
    <row r="4533" spans="16:42">
      <c r="P4533" s="123"/>
      <c r="Q4533" s="124"/>
      <c r="R4533" s="123"/>
      <c r="S4533" s="123"/>
      <c r="T4533" s="123"/>
      <c r="U4533" s="123"/>
      <c r="V4533" s="123"/>
      <c r="W4533" s="123"/>
      <c r="X4533" s="123"/>
      <c r="Y4533" s="125"/>
      <c r="Z4533" s="125"/>
      <c r="AA4533" s="123"/>
      <c r="AB4533" s="123"/>
      <c r="AC4533" s="123"/>
      <c r="AD4533" s="123"/>
      <c r="AE4533" s="123"/>
      <c r="AF4533" s="123"/>
      <c r="AG4533" s="123"/>
      <c r="AH4533" s="123"/>
      <c r="AI4533" s="123"/>
      <c r="AJ4533" s="123"/>
      <c r="AK4533" s="123"/>
      <c r="AL4533" s="123"/>
      <c r="AM4533" s="123"/>
      <c r="AN4533" s="123"/>
      <c r="AO4533" s="123"/>
      <c r="AP4533" s="167"/>
    </row>
    <row r="4534" spans="16:42">
      <c r="P4534" s="123"/>
      <c r="Q4534" s="124"/>
      <c r="R4534" s="123"/>
      <c r="S4534" s="123"/>
      <c r="T4534" s="123"/>
      <c r="U4534" s="123"/>
      <c r="V4534" s="123"/>
      <c r="W4534" s="123"/>
      <c r="X4534" s="123"/>
      <c r="Y4534" s="125"/>
      <c r="Z4534" s="125"/>
      <c r="AA4534" s="123"/>
      <c r="AB4534" s="123"/>
      <c r="AC4534" s="123"/>
      <c r="AD4534" s="123"/>
      <c r="AE4534" s="123"/>
      <c r="AF4534" s="123"/>
      <c r="AG4534" s="123"/>
      <c r="AH4534" s="123"/>
      <c r="AI4534" s="123"/>
      <c r="AJ4534" s="123"/>
      <c r="AK4534" s="123"/>
      <c r="AL4534" s="123"/>
      <c r="AM4534" s="123"/>
      <c r="AN4534" s="123"/>
      <c r="AO4534" s="123"/>
      <c r="AP4534" s="167"/>
    </row>
    <row r="4535" spans="16:42">
      <c r="P4535" s="123"/>
      <c r="Q4535" s="124"/>
      <c r="R4535" s="123"/>
      <c r="S4535" s="123"/>
      <c r="T4535" s="123"/>
      <c r="U4535" s="123"/>
      <c r="V4535" s="123"/>
      <c r="W4535" s="123"/>
      <c r="X4535" s="123"/>
      <c r="Y4535" s="125"/>
      <c r="Z4535" s="125"/>
      <c r="AA4535" s="123"/>
      <c r="AB4535" s="123"/>
      <c r="AC4535" s="123"/>
      <c r="AD4535" s="123"/>
      <c r="AE4535" s="123"/>
      <c r="AF4535" s="123"/>
      <c r="AG4535" s="123"/>
      <c r="AH4535" s="123"/>
      <c r="AI4535" s="123"/>
      <c r="AJ4535" s="123"/>
      <c r="AK4535" s="123"/>
      <c r="AL4535" s="123"/>
      <c r="AM4535" s="123"/>
      <c r="AN4535" s="123"/>
      <c r="AO4535" s="123"/>
      <c r="AP4535" s="167"/>
    </row>
    <row r="4536" spans="16:42">
      <c r="P4536" s="123"/>
      <c r="Q4536" s="124"/>
      <c r="R4536" s="123"/>
      <c r="S4536" s="123"/>
      <c r="T4536" s="123"/>
      <c r="U4536" s="123"/>
      <c r="V4536" s="123"/>
      <c r="W4536" s="123"/>
      <c r="X4536" s="123"/>
      <c r="Y4536" s="125"/>
      <c r="Z4536" s="125"/>
      <c r="AA4536" s="123"/>
      <c r="AB4536" s="123"/>
      <c r="AC4536" s="123"/>
      <c r="AD4536" s="123"/>
      <c r="AE4536" s="123"/>
      <c r="AF4536" s="123"/>
      <c r="AG4536" s="123"/>
      <c r="AH4536" s="123"/>
      <c r="AI4536" s="123"/>
      <c r="AJ4536" s="123"/>
      <c r="AK4536" s="123"/>
      <c r="AL4536" s="123"/>
      <c r="AM4536" s="123"/>
      <c r="AN4536" s="123"/>
      <c r="AO4536" s="123"/>
      <c r="AP4536" s="167"/>
    </row>
    <row r="4537" spans="16:42">
      <c r="P4537" s="123"/>
      <c r="Q4537" s="124"/>
      <c r="R4537" s="123"/>
      <c r="S4537" s="123"/>
      <c r="T4537" s="123"/>
      <c r="U4537" s="123"/>
      <c r="V4537" s="123"/>
      <c r="W4537" s="123"/>
      <c r="X4537" s="123"/>
      <c r="Y4537" s="125"/>
      <c r="Z4537" s="125"/>
      <c r="AA4537" s="123"/>
      <c r="AB4537" s="123"/>
      <c r="AC4537" s="123"/>
      <c r="AD4537" s="123"/>
      <c r="AE4537" s="123"/>
      <c r="AF4537" s="123"/>
      <c r="AG4537" s="123"/>
      <c r="AH4537" s="123"/>
      <c r="AI4537" s="123"/>
      <c r="AJ4537" s="123"/>
      <c r="AK4537" s="123"/>
      <c r="AL4537" s="123"/>
      <c r="AM4537" s="123"/>
      <c r="AN4537" s="123"/>
      <c r="AO4537" s="123"/>
      <c r="AP4537" s="167"/>
    </row>
    <row r="4538" spans="16:42">
      <c r="P4538" s="123"/>
      <c r="Q4538" s="124"/>
      <c r="R4538" s="123"/>
      <c r="S4538" s="123"/>
      <c r="T4538" s="123"/>
      <c r="U4538" s="123"/>
      <c r="V4538" s="123"/>
      <c r="W4538" s="123"/>
      <c r="X4538" s="123"/>
      <c r="Y4538" s="125"/>
      <c r="Z4538" s="125"/>
      <c r="AA4538" s="123"/>
      <c r="AB4538" s="123"/>
      <c r="AC4538" s="123"/>
      <c r="AD4538" s="123"/>
      <c r="AE4538" s="123"/>
      <c r="AF4538" s="123"/>
      <c r="AG4538" s="123"/>
      <c r="AH4538" s="123"/>
      <c r="AI4538" s="123"/>
      <c r="AJ4538" s="123"/>
      <c r="AK4538" s="123"/>
      <c r="AL4538" s="123"/>
      <c r="AM4538" s="123"/>
      <c r="AN4538" s="123"/>
      <c r="AO4538" s="123"/>
      <c r="AP4538" s="167"/>
    </row>
    <row r="4539" spans="16:42">
      <c r="P4539" s="123"/>
      <c r="Q4539" s="124"/>
      <c r="R4539" s="123"/>
      <c r="S4539" s="123"/>
      <c r="T4539" s="123"/>
      <c r="U4539" s="123"/>
      <c r="V4539" s="123"/>
      <c r="W4539" s="123"/>
      <c r="X4539" s="123"/>
      <c r="Y4539" s="125"/>
      <c r="Z4539" s="125"/>
      <c r="AA4539" s="123"/>
      <c r="AB4539" s="123"/>
      <c r="AC4539" s="123"/>
      <c r="AD4539" s="123"/>
      <c r="AE4539" s="123"/>
      <c r="AF4539" s="123"/>
      <c r="AG4539" s="123"/>
      <c r="AH4539" s="123"/>
      <c r="AI4539" s="123"/>
      <c r="AJ4539" s="123"/>
      <c r="AK4539" s="123"/>
      <c r="AL4539" s="123"/>
      <c r="AM4539" s="123"/>
      <c r="AN4539" s="123"/>
      <c r="AO4539" s="123"/>
      <c r="AP4539" s="167"/>
    </row>
    <row r="4540" spans="16:42">
      <c r="P4540" s="123"/>
      <c r="Q4540" s="124"/>
      <c r="R4540" s="123"/>
      <c r="S4540" s="123"/>
      <c r="T4540" s="123"/>
      <c r="U4540" s="123"/>
      <c r="V4540" s="123"/>
      <c r="W4540" s="123"/>
      <c r="X4540" s="123"/>
      <c r="Y4540" s="125"/>
      <c r="Z4540" s="125"/>
      <c r="AA4540" s="123"/>
      <c r="AB4540" s="123"/>
      <c r="AC4540" s="123"/>
      <c r="AD4540" s="123"/>
      <c r="AE4540" s="123"/>
      <c r="AF4540" s="123"/>
      <c r="AG4540" s="123"/>
      <c r="AH4540" s="123"/>
      <c r="AI4540" s="123"/>
      <c r="AJ4540" s="123"/>
      <c r="AK4540" s="123"/>
      <c r="AL4540" s="123"/>
      <c r="AM4540" s="123"/>
      <c r="AN4540" s="123"/>
      <c r="AO4540" s="123"/>
      <c r="AP4540" s="167"/>
    </row>
    <row r="4541" spans="16:42">
      <c r="P4541" s="123"/>
      <c r="Q4541" s="124"/>
      <c r="R4541" s="123"/>
      <c r="S4541" s="123"/>
      <c r="T4541" s="123"/>
      <c r="U4541" s="123"/>
      <c r="V4541" s="123"/>
      <c r="W4541" s="123"/>
      <c r="X4541" s="123"/>
      <c r="Y4541" s="125"/>
      <c r="Z4541" s="125"/>
      <c r="AA4541" s="123"/>
      <c r="AB4541" s="123"/>
      <c r="AC4541" s="123"/>
      <c r="AD4541" s="123"/>
      <c r="AE4541" s="123"/>
      <c r="AF4541" s="123"/>
      <c r="AG4541" s="123"/>
      <c r="AH4541" s="123"/>
      <c r="AI4541" s="123"/>
      <c r="AJ4541" s="123"/>
      <c r="AK4541" s="123"/>
      <c r="AL4541" s="123"/>
      <c r="AM4541" s="123"/>
      <c r="AN4541" s="123"/>
      <c r="AO4541" s="123"/>
      <c r="AP4541" s="167"/>
    </row>
    <row r="4542" spans="16:42">
      <c r="P4542" s="123"/>
      <c r="Q4542" s="124"/>
      <c r="R4542" s="123"/>
      <c r="S4542" s="123"/>
      <c r="T4542" s="123"/>
      <c r="U4542" s="123"/>
      <c r="V4542" s="123"/>
      <c r="W4542" s="123"/>
      <c r="X4542" s="123"/>
      <c r="Y4542" s="125"/>
      <c r="Z4542" s="125"/>
      <c r="AA4542" s="123"/>
      <c r="AB4542" s="123"/>
      <c r="AC4542" s="123"/>
      <c r="AD4542" s="123"/>
      <c r="AE4542" s="123"/>
      <c r="AF4542" s="123"/>
      <c r="AG4542" s="123"/>
      <c r="AH4542" s="123"/>
      <c r="AI4542" s="123"/>
      <c r="AJ4542" s="123"/>
      <c r="AK4542" s="123"/>
      <c r="AL4542" s="123"/>
      <c r="AM4542" s="123"/>
      <c r="AN4542" s="123"/>
      <c r="AO4542" s="123"/>
      <c r="AP4542" s="167"/>
    </row>
    <row r="4543" spans="16:42">
      <c r="P4543" s="123"/>
      <c r="Q4543" s="124"/>
      <c r="R4543" s="123"/>
      <c r="S4543" s="123"/>
      <c r="T4543" s="123"/>
      <c r="U4543" s="123"/>
      <c r="V4543" s="123"/>
      <c r="W4543" s="123"/>
      <c r="X4543" s="123"/>
      <c r="Y4543" s="125"/>
      <c r="Z4543" s="125"/>
      <c r="AA4543" s="123"/>
      <c r="AB4543" s="123"/>
      <c r="AC4543" s="123"/>
      <c r="AD4543" s="123"/>
      <c r="AE4543" s="123"/>
      <c r="AF4543" s="123"/>
      <c r="AG4543" s="123"/>
      <c r="AH4543" s="123"/>
      <c r="AI4543" s="123"/>
      <c r="AJ4543" s="123"/>
      <c r="AK4543" s="123"/>
      <c r="AL4543" s="123"/>
      <c r="AM4543" s="123"/>
      <c r="AN4543" s="123"/>
      <c r="AO4543" s="123"/>
      <c r="AP4543" s="167"/>
    </row>
    <row r="4544" spans="16:42">
      <c r="P4544" s="123"/>
      <c r="Q4544" s="124"/>
      <c r="R4544" s="123"/>
      <c r="S4544" s="123"/>
      <c r="T4544" s="123"/>
      <c r="U4544" s="123"/>
      <c r="V4544" s="123"/>
      <c r="W4544" s="123"/>
      <c r="X4544" s="123"/>
      <c r="Y4544" s="125"/>
      <c r="Z4544" s="125"/>
      <c r="AA4544" s="123"/>
      <c r="AB4544" s="123"/>
      <c r="AC4544" s="123"/>
      <c r="AD4544" s="123"/>
      <c r="AE4544" s="123"/>
      <c r="AF4544" s="123"/>
      <c r="AG4544" s="123"/>
      <c r="AH4544" s="123"/>
      <c r="AI4544" s="123"/>
      <c r="AJ4544" s="123"/>
      <c r="AK4544" s="123"/>
      <c r="AL4544" s="123"/>
      <c r="AM4544" s="123"/>
      <c r="AN4544" s="123"/>
      <c r="AO4544" s="123"/>
      <c r="AP4544" s="167"/>
    </row>
    <row r="4545" spans="16:42">
      <c r="P4545" s="123"/>
      <c r="Q4545" s="124"/>
      <c r="R4545" s="123"/>
      <c r="S4545" s="123"/>
      <c r="T4545" s="123"/>
      <c r="U4545" s="123"/>
      <c r="V4545" s="123"/>
      <c r="W4545" s="123"/>
      <c r="X4545" s="123"/>
      <c r="Y4545" s="125"/>
      <c r="Z4545" s="125"/>
      <c r="AA4545" s="123"/>
      <c r="AB4545" s="123"/>
      <c r="AC4545" s="123"/>
      <c r="AD4545" s="123"/>
      <c r="AE4545" s="123"/>
      <c r="AF4545" s="123"/>
      <c r="AG4545" s="123"/>
      <c r="AH4545" s="123"/>
      <c r="AI4545" s="123"/>
      <c r="AJ4545" s="123"/>
      <c r="AK4545" s="123"/>
      <c r="AL4545" s="123"/>
      <c r="AM4545" s="123"/>
      <c r="AN4545" s="123"/>
      <c r="AO4545" s="123"/>
      <c r="AP4545" s="167"/>
    </row>
    <row r="4546" spans="16:42">
      <c r="P4546" s="123"/>
      <c r="Q4546" s="124"/>
      <c r="R4546" s="123"/>
      <c r="S4546" s="123"/>
      <c r="T4546" s="123"/>
      <c r="U4546" s="123"/>
      <c r="V4546" s="123"/>
      <c r="W4546" s="123"/>
      <c r="X4546" s="123"/>
      <c r="Y4546" s="125"/>
      <c r="Z4546" s="125"/>
      <c r="AA4546" s="123"/>
      <c r="AB4546" s="123"/>
      <c r="AC4546" s="123"/>
      <c r="AD4546" s="123"/>
      <c r="AE4546" s="123"/>
      <c r="AF4546" s="123"/>
      <c r="AG4546" s="123"/>
      <c r="AH4546" s="123"/>
      <c r="AI4546" s="123"/>
      <c r="AJ4546" s="123"/>
      <c r="AK4546" s="123"/>
      <c r="AL4546" s="123"/>
      <c r="AM4546" s="123"/>
      <c r="AN4546" s="123"/>
      <c r="AO4546" s="123"/>
      <c r="AP4546" s="167"/>
    </row>
    <row r="4547" spans="16:42">
      <c r="P4547" s="123"/>
      <c r="Q4547" s="124"/>
      <c r="R4547" s="123"/>
      <c r="S4547" s="123"/>
      <c r="T4547" s="123"/>
      <c r="U4547" s="123"/>
      <c r="V4547" s="123"/>
      <c r="W4547" s="123"/>
      <c r="X4547" s="123"/>
      <c r="Y4547" s="125"/>
      <c r="Z4547" s="125"/>
      <c r="AA4547" s="123"/>
      <c r="AB4547" s="123"/>
      <c r="AC4547" s="123"/>
      <c r="AD4547" s="123"/>
      <c r="AE4547" s="123"/>
      <c r="AF4547" s="123"/>
      <c r="AG4547" s="123"/>
      <c r="AH4547" s="123"/>
      <c r="AI4547" s="123"/>
      <c r="AJ4547" s="123"/>
      <c r="AK4547" s="123"/>
      <c r="AL4547" s="123"/>
      <c r="AM4547" s="123"/>
      <c r="AN4547" s="123"/>
      <c r="AO4547" s="123"/>
      <c r="AP4547" s="167"/>
    </row>
    <row r="4548" spans="16:42">
      <c r="P4548" s="123"/>
      <c r="Q4548" s="124"/>
      <c r="R4548" s="123"/>
      <c r="S4548" s="123"/>
      <c r="T4548" s="123"/>
      <c r="U4548" s="123"/>
      <c r="V4548" s="123"/>
      <c r="W4548" s="123"/>
      <c r="X4548" s="123"/>
      <c r="Y4548" s="125"/>
      <c r="Z4548" s="125"/>
      <c r="AA4548" s="123"/>
      <c r="AB4548" s="123"/>
      <c r="AC4548" s="123"/>
      <c r="AD4548" s="123"/>
      <c r="AE4548" s="123"/>
      <c r="AF4548" s="123"/>
      <c r="AG4548" s="123"/>
      <c r="AH4548" s="123"/>
      <c r="AI4548" s="123"/>
      <c r="AJ4548" s="123"/>
      <c r="AK4548" s="123"/>
      <c r="AL4548" s="123"/>
      <c r="AM4548" s="123"/>
      <c r="AN4548" s="123"/>
      <c r="AO4548" s="123"/>
      <c r="AP4548" s="167"/>
    </row>
    <row r="4549" spans="16:42">
      <c r="P4549" s="123"/>
      <c r="Q4549" s="124"/>
      <c r="R4549" s="123"/>
      <c r="S4549" s="123"/>
      <c r="T4549" s="123"/>
      <c r="U4549" s="123"/>
      <c r="V4549" s="123"/>
      <c r="W4549" s="123"/>
      <c r="X4549" s="123"/>
      <c r="Y4549" s="125"/>
      <c r="Z4549" s="125"/>
      <c r="AA4549" s="123"/>
      <c r="AB4549" s="123"/>
      <c r="AC4549" s="123"/>
      <c r="AD4549" s="123"/>
      <c r="AE4549" s="123"/>
      <c r="AF4549" s="123"/>
      <c r="AG4549" s="123"/>
      <c r="AH4549" s="123"/>
      <c r="AI4549" s="123"/>
      <c r="AJ4549" s="123"/>
      <c r="AK4549" s="123"/>
      <c r="AL4549" s="123"/>
      <c r="AM4549" s="123"/>
      <c r="AN4549" s="123"/>
      <c r="AO4549" s="123"/>
      <c r="AP4549" s="167"/>
    </row>
    <row r="4550" spans="16:42">
      <c r="P4550" s="123"/>
      <c r="Q4550" s="124"/>
      <c r="R4550" s="123"/>
      <c r="S4550" s="123"/>
      <c r="T4550" s="123"/>
      <c r="U4550" s="123"/>
      <c r="V4550" s="123"/>
      <c r="W4550" s="123"/>
      <c r="X4550" s="123"/>
      <c r="Y4550" s="125"/>
      <c r="Z4550" s="125"/>
      <c r="AA4550" s="123"/>
      <c r="AB4550" s="123"/>
      <c r="AC4550" s="123"/>
      <c r="AD4550" s="123"/>
      <c r="AE4550" s="123"/>
      <c r="AF4550" s="123"/>
      <c r="AG4550" s="123"/>
      <c r="AH4550" s="123"/>
      <c r="AI4550" s="123"/>
      <c r="AJ4550" s="123"/>
      <c r="AK4550" s="123"/>
      <c r="AL4550" s="123"/>
      <c r="AM4550" s="123"/>
      <c r="AN4550" s="123"/>
      <c r="AO4550" s="123"/>
      <c r="AP4550" s="167"/>
    </row>
    <row r="4551" spans="16:42">
      <c r="P4551" s="123"/>
      <c r="Q4551" s="124"/>
      <c r="R4551" s="123"/>
      <c r="S4551" s="123"/>
      <c r="T4551" s="123"/>
      <c r="U4551" s="123"/>
      <c r="V4551" s="123"/>
      <c r="W4551" s="123"/>
      <c r="X4551" s="123"/>
      <c r="Y4551" s="125"/>
      <c r="Z4551" s="125"/>
      <c r="AA4551" s="123"/>
      <c r="AB4551" s="123"/>
      <c r="AC4551" s="123"/>
      <c r="AD4551" s="123"/>
      <c r="AE4551" s="123"/>
      <c r="AF4551" s="123"/>
      <c r="AG4551" s="123"/>
      <c r="AH4551" s="123"/>
      <c r="AI4551" s="123"/>
      <c r="AJ4551" s="123"/>
      <c r="AK4551" s="123"/>
      <c r="AL4551" s="123"/>
      <c r="AM4551" s="123"/>
      <c r="AN4551" s="123"/>
      <c r="AO4551" s="123"/>
      <c r="AP4551" s="167"/>
    </row>
    <row r="4552" spans="16:42">
      <c r="P4552" s="123"/>
      <c r="Q4552" s="124"/>
      <c r="R4552" s="123"/>
      <c r="S4552" s="123"/>
      <c r="T4552" s="123"/>
      <c r="U4552" s="123"/>
      <c r="V4552" s="123"/>
      <c r="W4552" s="123"/>
      <c r="X4552" s="123"/>
      <c r="Y4552" s="125"/>
      <c r="Z4552" s="125"/>
      <c r="AA4552" s="123"/>
      <c r="AB4552" s="123"/>
      <c r="AC4552" s="123"/>
      <c r="AD4552" s="123"/>
      <c r="AE4552" s="123"/>
      <c r="AF4552" s="123"/>
      <c r="AG4552" s="123"/>
      <c r="AH4552" s="123"/>
      <c r="AI4552" s="123"/>
      <c r="AJ4552" s="123"/>
      <c r="AK4552" s="123"/>
      <c r="AL4552" s="123"/>
      <c r="AM4552" s="123"/>
      <c r="AN4552" s="123"/>
      <c r="AO4552" s="123"/>
      <c r="AP4552" s="167"/>
    </row>
    <row r="4553" spans="16:42">
      <c r="P4553" s="123"/>
      <c r="Q4553" s="124"/>
      <c r="R4553" s="123"/>
      <c r="S4553" s="123"/>
      <c r="T4553" s="123"/>
      <c r="U4553" s="123"/>
      <c r="V4553" s="123"/>
      <c r="W4553" s="123"/>
      <c r="X4553" s="123"/>
      <c r="Y4553" s="125"/>
      <c r="Z4553" s="125"/>
      <c r="AA4553" s="123"/>
      <c r="AB4553" s="123"/>
      <c r="AC4553" s="123"/>
      <c r="AD4553" s="123"/>
      <c r="AE4553" s="123"/>
      <c r="AF4553" s="123"/>
      <c r="AG4553" s="123"/>
      <c r="AH4553" s="123"/>
      <c r="AI4553" s="123"/>
      <c r="AJ4553" s="123"/>
      <c r="AK4553" s="123"/>
      <c r="AL4553" s="123"/>
      <c r="AM4553" s="123"/>
      <c r="AN4553" s="123"/>
      <c r="AO4553" s="123"/>
      <c r="AP4553" s="167"/>
    </row>
    <row r="4554" spans="16:42">
      <c r="P4554" s="123"/>
      <c r="Q4554" s="124"/>
      <c r="R4554" s="123"/>
      <c r="S4554" s="123"/>
      <c r="T4554" s="123"/>
      <c r="U4554" s="123"/>
      <c r="V4554" s="123"/>
      <c r="W4554" s="123"/>
      <c r="X4554" s="123"/>
      <c r="Y4554" s="125"/>
      <c r="Z4554" s="125"/>
      <c r="AA4554" s="123"/>
      <c r="AB4554" s="123"/>
      <c r="AC4554" s="123"/>
      <c r="AD4554" s="123"/>
      <c r="AE4554" s="123"/>
      <c r="AF4554" s="123"/>
      <c r="AG4554" s="123"/>
      <c r="AH4554" s="123"/>
      <c r="AI4554" s="123"/>
      <c r="AJ4554" s="123"/>
      <c r="AK4554" s="123"/>
      <c r="AL4554" s="123"/>
      <c r="AM4554" s="123"/>
      <c r="AN4554" s="123"/>
      <c r="AO4554" s="123"/>
      <c r="AP4554" s="167"/>
    </row>
    <row r="4555" spans="16:42">
      <c r="P4555" s="123"/>
      <c r="Q4555" s="124"/>
      <c r="R4555" s="123"/>
      <c r="S4555" s="123"/>
      <c r="T4555" s="123"/>
      <c r="U4555" s="123"/>
      <c r="V4555" s="123"/>
      <c r="W4555" s="123"/>
      <c r="X4555" s="123"/>
      <c r="Y4555" s="125"/>
      <c r="Z4555" s="125"/>
      <c r="AA4555" s="123"/>
      <c r="AB4555" s="123"/>
      <c r="AC4555" s="123"/>
      <c r="AD4555" s="123"/>
      <c r="AE4555" s="123"/>
      <c r="AF4555" s="123"/>
      <c r="AG4555" s="123"/>
      <c r="AH4555" s="123"/>
      <c r="AI4555" s="123"/>
      <c r="AJ4555" s="123"/>
      <c r="AK4555" s="123"/>
      <c r="AL4555" s="123"/>
      <c r="AM4555" s="123"/>
      <c r="AN4555" s="123"/>
      <c r="AO4555" s="123"/>
      <c r="AP4555" s="167"/>
    </row>
    <row r="4556" spans="16:42">
      <c r="P4556" s="123"/>
      <c r="Q4556" s="124"/>
      <c r="R4556" s="123"/>
      <c r="S4556" s="123"/>
      <c r="T4556" s="123"/>
      <c r="U4556" s="123"/>
      <c r="V4556" s="123"/>
      <c r="W4556" s="123"/>
      <c r="X4556" s="123"/>
      <c r="Y4556" s="125"/>
      <c r="Z4556" s="125"/>
      <c r="AA4556" s="123"/>
      <c r="AB4556" s="123"/>
      <c r="AC4556" s="123"/>
      <c r="AD4556" s="123"/>
      <c r="AE4556" s="123"/>
      <c r="AF4556" s="123"/>
      <c r="AG4556" s="123"/>
      <c r="AH4556" s="123"/>
      <c r="AI4556" s="123"/>
      <c r="AJ4556" s="123"/>
      <c r="AK4556" s="123"/>
      <c r="AL4556" s="123"/>
      <c r="AM4556" s="123"/>
      <c r="AN4556" s="123"/>
      <c r="AO4556" s="123"/>
      <c r="AP4556" s="167"/>
    </row>
    <row r="4557" spans="16:42">
      <c r="P4557" s="123"/>
      <c r="Q4557" s="124"/>
      <c r="R4557" s="123"/>
      <c r="S4557" s="123"/>
      <c r="T4557" s="123"/>
      <c r="U4557" s="123"/>
      <c r="V4557" s="123"/>
      <c r="W4557" s="123"/>
      <c r="X4557" s="123"/>
      <c r="Y4557" s="125"/>
      <c r="Z4557" s="125"/>
      <c r="AA4557" s="123"/>
      <c r="AB4557" s="123"/>
      <c r="AC4557" s="123"/>
      <c r="AD4557" s="123"/>
      <c r="AE4557" s="123"/>
      <c r="AF4557" s="123"/>
      <c r="AG4557" s="123"/>
      <c r="AH4557" s="123"/>
      <c r="AI4557" s="123"/>
      <c r="AJ4557" s="123"/>
      <c r="AK4557" s="123"/>
      <c r="AL4557" s="123"/>
      <c r="AM4557" s="123"/>
      <c r="AN4557" s="123"/>
      <c r="AO4557" s="123"/>
      <c r="AP4557" s="167"/>
    </row>
    <row r="4558" spans="16:42">
      <c r="P4558" s="123"/>
      <c r="Q4558" s="124"/>
      <c r="R4558" s="123"/>
      <c r="S4558" s="123"/>
      <c r="T4558" s="123"/>
      <c r="U4558" s="123"/>
      <c r="V4558" s="123"/>
      <c r="W4558" s="123"/>
      <c r="X4558" s="123"/>
      <c r="Y4558" s="125"/>
      <c r="Z4558" s="125"/>
      <c r="AA4558" s="123"/>
      <c r="AB4558" s="123"/>
      <c r="AC4558" s="123"/>
      <c r="AD4558" s="123"/>
      <c r="AE4558" s="123"/>
      <c r="AF4558" s="123"/>
      <c r="AG4558" s="123"/>
      <c r="AH4558" s="123"/>
      <c r="AI4558" s="123"/>
      <c r="AJ4558" s="123"/>
      <c r="AK4558" s="123"/>
      <c r="AL4558" s="123"/>
      <c r="AM4558" s="123"/>
      <c r="AN4558" s="123"/>
      <c r="AO4558" s="123"/>
      <c r="AP4558" s="167"/>
    </row>
    <row r="4559" spans="16:42">
      <c r="P4559" s="123"/>
      <c r="Q4559" s="124"/>
      <c r="R4559" s="123"/>
      <c r="S4559" s="123"/>
      <c r="T4559" s="123"/>
      <c r="U4559" s="123"/>
      <c r="V4559" s="123"/>
      <c r="W4559" s="123"/>
      <c r="X4559" s="123"/>
      <c r="Y4559" s="125"/>
      <c r="Z4559" s="125"/>
      <c r="AA4559" s="123"/>
      <c r="AB4559" s="123"/>
      <c r="AC4559" s="123"/>
      <c r="AD4559" s="123"/>
      <c r="AE4559" s="123"/>
      <c r="AF4559" s="123"/>
      <c r="AG4559" s="123"/>
      <c r="AH4559" s="123"/>
      <c r="AI4559" s="123"/>
      <c r="AJ4559" s="123"/>
      <c r="AK4559" s="123"/>
      <c r="AL4559" s="123"/>
      <c r="AM4559" s="123"/>
      <c r="AN4559" s="123"/>
      <c r="AO4559" s="123"/>
      <c r="AP4559" s="167"/>
    </row>
    <row r="4560" spans="16:42">
      <c r="P4560" s="123"/>
      <c r="Q4560" s="124"/>
      <c r="R4560" s="123"/>
      <c r="S4560" s="123"/>
      <c r="T4560" s="123"/>
      <c r="U4560" s="123"/>
      <c r="V4560" s="123"/>
      <c r="W4560" s="123"/>
      <c r="X4560" s="123"/>
      <c r="Y4560" s="125"/>
      <c r="Z4560" s="125"/>
      <c r="AA4560" s="123"/>
      <c r="AB4560" s="123"/>
      <c r="AC4560" s="123"/>
      <c r="AD4560" s="123"/>
      <c r="AE4560" s="123"/>
      <c r="AF4560" s="123"/>
      <c r="AG4560" s="123"/>
      <c r="AH4560" s="123"/>
      <c r="AI4560" s="123"/>
      <c r="AJ4560" s="123"/>
      <c r="AK4560" s="123"/>
      <c r="AL4560" s="123"/>
      <c r="AM4560" s="123"/>
      <c r="AN4560" s="123"/>
      <c r="AO4560" s="123"/>
      <c r="AP4560" s="167"/>
    </row>
    <row r="4561" spans="16:42">
      <c r="P4561" s="123"/>
      <c r="Q4561" s="124"/>
      <c r="R4561" s="123"/>
      <c r="S4561" s="123"/>
      <c r="T4561" s="123"/>
      <c r="U4561" s="123"/>
      <c r="V4561" s="123"/>
      <c r="W4561" s="123"/>
      <c r="X4561" s="123"/>
      <c r="Y4561" s="125"/>
      <c r="Z4561" s="125"/>
      <c r="AA4561" s="123"/>
      <c r="AB4561" s="123"/>
      <c r="AC4561" s="123"/>
      <c r="AD4561" s="123"/>
      <c r="AE4561" s="123"/>
      <c r="AF4561" s="123"/>
      <c r="AG4561" s="123"/>
      <c r="AH4561" s="123"/>
      <c r="AI4561" s="123"/>
      <c r="AJ4561" s="123"/>
      <c r="AK4561" s="123"/>
      <c r="AL4561" s="123"/>
      <c r="AM4561" s="123"/>
      <c r="AN4561" s="123"/>
      <c r="AO4561" s="123"/>
      <c r="AP4561" s="167"/>
    </row>
    <row r="4562" spans="16:42">
      <c r="P4562" s="123"/>
      <c r="Q4562" s="124"/>
      <c r="R4562" s="123"/>
      <c r="S4562" s="123"/>
      <c r="T4562" s="123"/>
      <c r="U4562" s="123"/>
      <c r="V4562" s="123"/>
      <c r="W4562" s="123"/>
      <c r="X4562" s="123"/>
      <c r="Y4562" s="125"/>
      <c r="Z4562" s="125"/>
      <c r="AA4562" s="123"/>
      <c r="AB4562" s="123"/>
      <c r="AC4562" s="123"/>
      <c r="AD4562" s="123"/>
      <c r="AE4562" s="123"/>
      <c r="AF4562" s="123"/>
      <c r="AG4562" s="123"/>
      <c r="AH4562" s="123"/>
      <c r="AI4562" s="123"/>
      <c r="AJ4562" s="123"/>
      <c r="AK4562" s="123"/>
      <c r="AL4562" s="123"/>
      <c r="AM4562" s="123"/>
      <c r="AN4562" s="123"/>
      <c r="AO4562" s="123"/>
      <c r="AP4562" s="167"/>
    </row>
    <row r="4563" spans="16:42">
      <c r="P4563" s="123"/>
      <c r="Q4563" s="124"/>
      <c r="R4563" s="123"/>
      <c r="S4563" s="123"/>
      <c r="T4563" s="123"/>
      <c r="U4563" s="123"/>
      <c r="V4563" s="123"/>
      <c r="W4563" s="123"/>
      <c r="X4563" s="123"/>
      <c r="Y4563" s="125"/>
      <c r="Z4563" s="125"/>
      <c r="AA4563" s="123"/>
      <c r="AB4563" s="123"/>
      <c r="AC4563" s="123"/>
      <c r="AD4563" s="123"/>
      <c r="AE4563" s="123"/>
      <c r="AF4563" s="123"/>
      <c r="AG4563" s="123"/>
      <c r="AH4563" s="123"/>
      <c r="AI4563" s="123"/>
      <c r="AJ4563" s="123"/>
      <c r="AK4563" s="123"/>
      <c r="AL4563" s="123"/>
      <c r="AM4563" s="123"/>
      <c r="AN4563" s="123"/>
      <c r="AO4563" s="123"/>
      <c r="AP4563" s="167"/>
    </row>
    <row r="4564" spans="16:42">
      <c r="P4564" s="123"/>
      <c r="Q4564" s="124"/>
      <c r="R4564" s="123"/>
      <c r="S4564" s="123"/>
      <c r="T4564" s="123"/>
      <c r="U4564" s="123"/>
      <c r="V4564" s="123"/>
      <c r="W4564" s="123"/>
      <c r="X4564" s="123"/>
      <c r="Y4564" s="125"/>
      <c r="Z4564" s="125"/>
      <c r="AA4564" s="123"/>
      <c r="AB4564" s="123"/>
      <c r="AC4564" s="123"/>
      <c r="AD4564" s="123"/>
      <c r="AE4564" s="123"/>
      <c r="AF4564" s="123"/>
      <c r="AG4564" s="123"/>
      <c r="AH4564" s="123"/>
      <c r="AI4564" s="123"/>
      <c r="AJ4564" s="123"/>
      <c r="AK4564" s="123"/>
      <c r="AL4564" s="123"/>
      <c r="AM4564" s="123"/>
      <c r="AN4564" s="123"/>
      <c r="AO4564" s="123"/>
      <c r="AP4564" s="167"/>
    </row>
    <row r="4565" spans="16:42">
      <c r="P4565" s="123"/>
      <c r="Q4565" s="124"/>
      <c r="R4565" s="123"/>
      <c r="S4565" s="123"/>
      <c r="T4565" s="123"/>
      <c r="U4565" s="123"/>
      <c r="V4565" s="123"/>
      <c r="W4565" s="123"/>
      <c r="X4565" s="123"/>
      <c r="Y4565" s="125"/>
      <c r="Z4565" s="125"/>
      <c r="AA4565" s="123"/>
      <c r="AB4565" s="123"/>
      <c r="AC4565" s="123"/>
      <c r="AD4565" s="123"/>
      <c r="AE4565" s="123"/>
      <c r="AF4565" s="123"/>
      <c r="AG4565" s="123"/>
      <c r="AH4565" s="123"/>
      <c r="AI4565" s="123"/>
      <c r="AJ4565" s="123"/>
      <c r="AK4565" s="123"/>
      <c r="AL4565" s="123"/>
      <c r="AM4565" s="123"/>
      <c r="AN4565" s="123"/>
      <c r="AO4565" s="123"/>
      <c r="AP4565" s="167"/>
    </row>
    <row r="4566" spans="16:42">
      <c r="P4566" s="123"/>
      <c r="Q4566" s="124"/>
      <c r="R4566" s="123"/>
      <c r="S4566" s="123"/>
      <c r="T4566" s="123"/>
      <c r="U4566" s="123"/>
      <c r="V4566" s="123"/>
      <c r="W4566" s="123"/>
      <c r="X4566" s="123"/>
      <c r="Y4566" s="125"/>
      <c r="Z4566" s="125"/>
      <c r="AA4566" s="123"/>
      <c r="AB4566" s="123"/>
      <c r="AC4566" s="123"/>
      <c r="AD4566" s="123"/>
      <c r="AE4566" s="123"/>
      <c r="AF4566" s="123"/>
      <c r="AG4566" s="123"/>
      <c r="AH4566" s="123"/>
      <c r="AI4566" s="123"/>
      <c r="AJ4566" s="123"/>
      <c r="AK4566" s="123"/>
      <c r="AL4566" s="123"/>
      <c r="AM4566" s="123"/>
      <c r="AN4566" s="123"/>
      <c r="AO4566" s="123"/>
      <c r="AP4566" s="167"/>
    </row>
    <row r="4567" spans="16:42">
      <c r="P4567" s="123"/>
      <c r="Q4567" s="124"/>
      <c r="R4567" s="123"/>
      <c r="S4567" s="123"/>
      <c r="T4567" s="123"/>
      <c r="U4567" s="123"/>
      <c r="V4567" s="123"/>
      <c r="W4567" s="123"/>
      <c r="X4567" s="123"/>
      <c r="Y4567" s="125"/>
      <c r="Z4567" s="125"/>
      <c r="AA4567" s="123"/>
      <c r="AB4567" s="123"/>
      <c r="AC4567" s="123"/>
      <c r="AD4567" s="123"/>
      <c r="AE4567" s="123"/>
      <c r="AF4567" s="123"/>
      <c r="AG4567" s="123"/>
      <c r="AH4567" s="123"/>
      <c r="AI4567" s="123"/>
      <c r="AJ4567" s="123"/>
      <c r="AK4567" s="123"/>
      <c r="AL4567" s="123"/>
      <c r="AM4567" s="123"/>
      <c r="AN4567" s="123"/>
      <c r="AO4567" s="123"/>
      <c r="AP4567" s="167"/>
    </row>
    <row r="4568" spans="16:42">
      <c r="P4568" s="123"/>
      <c r="Q4568" s="124"/>
      <c r="R4568" s="123"/>
      <c r="S4568" s="123"/>
      <c r="T4568" s="123"/>
      <c r="U4568" s="123"/>
      <c r="V4568" s="123"/>
      <c r="W4568" s="123"/>
      <c r="X4568" s="123"/>
      <c r="Y4568" s="125"/>
      <c r="Z4568" s="125"/>
      <c r="AA4568" s="123"/>
      <c r="AB4568" s="123"/>
      <c r="AC4568" s="123"/>
      <c r="AD4568" s="123"/>
      <c r="AE4568" s="123"/>
      <c r="AF4568" s="123"/>
      <c r="AG4568" s="123"/>
      <c r="AH4568" s="123"/>
      <c r="AI4568" s="123"/>
      <c r="AJ4568" s="123"/>
      <c r="AK4568" s="123"/>
      <c r="AL4568" s="123"/>
      <c r="AM4568" s="123"/>
      <c r="AN4568" s="123"/>
      <c r="AO4568" s="123"/>
      <c r="AP4568" s="167"/>
    </row>
    <row r="4569" spans="16:42">
      <c r="P4569" s="123"/>
      <c r="Q4569" s="124"/>
      <c r="R4569" s="123"/>
      <c r="S4569" s="123"/>
      <c r="T4569" s="123"/>
      <c r="U4569" s="123"/>
      <c r="V4569" s="123"/>
      <c r="W4569" s="123"/>
      <c r="X4569" s="123"/>
      <c r="Y4569" s="125"/>
      <c r="Z4569" s="125"/>
      <c r="AA4569" s="123"/>
      <c r="AB4569" s="123"/>
      <c r="AC4569" s="123"/>
      <c r="AD4569" s="123"/>
      <c r="AE4569" s="123"/>
      <c r="AF4569" s="123"/>
      <c r="AG4569" s="123"/>
      <c r="AH4569" s="123"/>
      <c r="AI4569" s="123"/>
      <c r="AJ4569" s="123"/>
      <c r="AK4569" s="123"/>
      <c r="AL4569" s="123"/>
      <c r="AM4569" s="123"/>
      <c r="AN4569" s="123"/>
      <c r="AO4569" s="123"/>
      <c r="AP4569" s="167"/>
    </row>
    <row r="4570" spans="16:42">
      <c r="P4570" s="123"/>
      <c r="Q4570" s="124"/>
      <c r="R4570" s="123"/>
      <c r="S4570" s="123"/>
      <c r="T4570" s="123"/>
      <c r="U4570" s="123"/>
      <c r="V4570" s="123"/>
      <c r="W4570" s="123"/>
      <c r="X4570" s="123"/>
      <c r="Y4570" s="125"/>
      <c r="Z4570" s="125"/>
      <c r="AA4570" s="123"/>
      <c r="AB4570" s="123"/>
      <c r="AC4570" s="123"/>
      <c r="AD4570" s="123"/>
      <c r="AE4570" s="123"/>
      <c r="AF4570" s="123"/>
      <c r="AG4570" s="123"/>
      <c r="AH4570" s="123"/>
      <c r="AI4570" s="123"/>
      <c r="AJ4570" s="123"/>
      <c r="AK4570" s="123"/>
      <c r="AL4570" s="123"/>
      <c r="AM4570" s="123"/>
      <c r="AN4570" s="123"/>
      <c r="AO4570" s="123"/>
      <c r="AP4570" s="167"/>
    </row>
    <row r="4571" spans="16:42">
      <c r="P4571" s="123"/>
      <c r="Q4571" s="124"/>
      <c r="R4571" s="123"/>
      <c r="S4571" s="123"/>
      <c r="T4571" s="123"/>
      <c r="U4571" s="123"/>
      <c r="V4571" s="123"/>
      <c r="W4571" s="123"/>
      <c r="X4571" s="123"/>
      <c r="Y4571" s="125"/>
      <c r="Z4571" s="125"/>
      <c r="AA4571" s="123"/>
      <c r="AB4571" s="123"/>
      <c r="AC4571" s="123"/>
      <c r="AD4571" s="123"/>
      <c r="AE4571" s="123"/>
      <c r="AF4571" s="123"/>
      <c r="AG4571" s="123"/>
      <c r="AH4571" s="123"/>
      <c r="AI4571" s="123"/>
      <c r="AJ4571" s="123"/>
      <c r="AK4571" s="123"/>
      <c r="AL4571" s="123"/>
      <c r="AM4571" s="123"/>
      <c r="AN4571" s="123"/>
      <c r="AO4571" s="123"/>
      <c r="AP4571" s="167"/>
    </row>
    <row r="4572" spans="16:42">
      <c r="P4572" s="123"/>
      <c r="Q4572" s="124"/>
      <c r="R4572" s="123"/>
      <c r="S4572" s="123"/>
      <c r="T4572" s="123"/>
      <c r="U4572" s="123"/>
      <c r="V4572" s="123"/>
      <c r="W4572" s="123"/>
      <c r="X4572" s="123"/>
      <c r="Y4572" s="125"/>
      <c r="Z4572" s="125"/>
      <c r="AA4572" s="123"/>
      <c r="AB4572" s="123"/>
      <c r="AC4572" s="123"/>
      <c r="AD4572" s="123"/>
      <c r="AE4572" s="123"/>
      <c r="AF4572" s="123"/>
      <c r="AG4572" s="123"/>
      <c r="AH4572" s="123"/>
      <c r="AI4572" s="123"/>
      <c r="AJ4572" s="123"/>
      <c r="AK4572" s="123"/>
      <c r="AL4572" s="123"/>
      <c r="AM4572" s="123"/>
      <c r="AN4572" s="123"/>
      <c r="AO4572" s="123"/>
      <c r="AP4572" s="167"/>
    </row>
    <row r="4573" spans="16:42">
      <c r="P4573" s="123"/>
      <c r="Q4573" s="124"/>
      <c r="R4573" s="123"/>
      <c r="S4573" s="123"/>
      <c r="T4573" s="123"/>
      <c r="U4573" s="123"/>
      <c r="V4573" s="123"/>
      <c r="W4573" s="123"/>
      <c r="X4573" s="123"/>
      <c r="Y4573" s="125"/>
      <c r="Z4573" s="125"/>
      <c r="AA4573" s="123"/>
      <c r="AB4573" s="123"/>
      <c r="AC4573" s="123"/>
      <c r="AD4573" s="123"/>
      <c r="AE4573" s="123"/>
      <c r="AF4573" s="123"/>
      <c r="AG4573" s="123"/>
      <c r="AH4573" s="123"/>
      <c r="AI4573" s="123"/>
      <c r="AJ4573" s="123"/>
      <c r="AK4573" s="123"/>
      <c r="AL4573" s="123"/>
      <c r="AM4573" s="123"/>
      <c r="AN4573" s="123"/>
      <c r="AO4573" s="123"/>
      <c r="AP4573" s="167"/>
    </row>
    <row r="4574" spans="16:42">
      <c r="P4574" s="123"/>
      <c r="Q4574" s="124"/>
      <c r="R4574" s="123"/>
      <c r="S4574" s="123"/>
      <c r="T4574" s="123"/>
      <c r="U4574" s="123"/>
      <c r="V4574" s="123"/>
      <c r="W4574" s="123"/>
      <c r="X4574" s="123"/>
      <c r="Y4574" s="125"/>
      <c r="Z4574" s="125"/>
      <c r="AA4574" s="123"/>
      <c r="AB4574" s="123"/>
      <c r="AC4574" s="123"/>
      <c r="AD4574" s="123"/>
      <c r="AE4574" s="123"/>
      <c r="AF4574" s="123"/>
      <c r="AG4574" s="123"/>
      <c r="AH4574" s="123"/>
      <c r="AI4574" s="123"/>
      <c r="AJ4574" s="123"/>
      <c r="AK4574" s="123"/>
      <c r="AL4574" s="123"/>
      <c r="AM4574" s="123"/>
      <c r="AN4574" s="123"/>
      <c r="AO4574" s="123"/>
      <c r="AP4574" s="167"/>
    </row>
    <row r="4575" spans="16:42">
      <c r="P4575" s="123"/>
      <c r="Q4575" s="124"/>
      <c r="R4575" s="123"/>
      <c r="S4575" s="123"/>
      <c r="T4575" s="123"/>
      <c r="U4575" s="123"/>
      <c r="V4575" s="123"/>
      <c r="W4575" s="123"/>
      <c r="X4575" s="123"/>
      <c r="Y4575" s="125"/>
      <c r="Z4575" s="125"/>
      <c r="AA4575" s="123"/>
      <c r="AB4575" s="123"/>
      <c r="AC4575" s="123"/>
      <c r="AD4575" s="123"/>
      <c r="AE4575" s="123"/>
      <c r="AF4575" s="123"/>
      <c r="AG4575" s="123"/>
      <c r="AH4575" s="123"/>
      <c r="AI4575" s="123"/>
      <c r="AJ4575" s="123"/>
      <c r="AK4575" s="123"/>
      <c r="AL4575" s="123"/>
      <c r="AM4575" s="123"/>
      <c r="AN4575" s="123"/>
      <c r="AO4575" s="123"/>
      <c r="AP4575" s="167"/>
    </row>
    <row r="4576" spans="16:42">
      <c r="P4576" s="123"/>
      <c r="Q4576" s="124"/>
      <c r="R4576" s="123"/>
      <c r="S4576" s="123"/>
      <c r="T4576" s="123"/>
      <c r="U4576" s="123"/>
      <c r="V4576" s="123"/>
      <c r="W4576" s="123"/>
      <c r="X4576" s="123"/>
      <c r="Y4576" s="125"/>
      <c r="Z4576" s="125"/>
      <c r="AA4576" s="123"/>
      <c r="AB4576" s="123"/>
      <c r="AC4576" s="123"/>
      <c r="AD4576" s="123"/>
      <c r="AE4576" s="123"/>
      <c r="AF4576" s="123"/>
      <c r="AG4576" s="123"/>
      <c r="AH4576" s="123"/>
      <c r="AI4576" s="123"/>
      <c r="AJ4576" s="123"/>
      <c r="AK4576" s="123"/>
      <c r="AL4576" s="123"/>
      <c r="AM4576" s="123"/>
      <c r="AN4576" s="123"/>
      <c r="AO4576" s="123"/>
      <c r="AP4576" s="167"/>
    </row>
    <row r="4577" spans="16:42">
      <c r="P4577" s="123"/>
      <c r="Q4577" s="124"/>
      <c r="R4577" s="123"/>
      <c r="S4577" s="123"/>
      <c r="T4577" s="123"/>
      <c r="U4577" s="123"/>
      <c r="V4577" s="123"/>
      <c r="W4577" s="123"/>
      <c r="X4577" s="123"/>
      <c r="Y4577" s="125"/>
      <c r="Z4577" s="125"/>
      <c r="AA4577" s="123"/>
      <c r="AB4577" s="123"/>
      <c r="AC4577" s="123"/>
      <c r="AD4577" s="123"/>
      <c r="AE4577" s="123"/>
      <c r="AF4577" s="123"/>
      <c r="AG4577" s="123"/>
      <c r="AH4577" s="123"/>
      <c r="AI4577" s="123"/>
      <c r="AJ4577" s="123"/>
      <c r="AK4577" s="123"/>
      <c r="AL4577" s="123"/>
      <c r="AM4577" s="123"/>
      <c r="AN4577" s="123"/>
      <c r="AO4577" s="123"/>
      <c r="AP4577" s="167"/>
    </row>
    <row r="4578" spans="16:42">
      <c r="P4578" s="123"/>
      <c r="Q4578" s="124"/>
      <c r="R4578" s="123"/>
      <c r="S4578" s="123"/>
      <c r="T4578" s="123"/>
      <c r="U4578" s="123"/>
      <c r="V4578" s="123"/>
      <c r="W4578" s="123"/>
      <c r="X4578" s="123"/>
      <c r="Y4578" s="125"/>
      <c r="Z4578" s="125"/>
      <c r="AA4578" s="123"/>
      <c r="AB4578" s="123"/>
      <c r="AC4578" s="123"/>
      <c r="AD4578" s="123"/>
      <c r="AE4578" s="123"/>
      <c r="AF4578" s="123"/>
      <c r="AG4578" s="123"/>
      <c r="AH4578" s="123"/>
      <c r="AI4578" s="123"/>
      <c r="AJ4578" s="123"/>
      <c r="AK4578" s="123"/>
      <c r="AL4578" s="123"/>
      <c r="AM4578" s="123"/>
      <c r="AN4578" s="123"/>
      <c r="AO4578" s="123"/>
      <c r="AP4578" s="167"/>
    </row>
    <row r="4579" spans="16:42">
      <c r="P4579" s="123"/>
      <c r="Q4579" s="124"/>
      <c r="R4579" s="123"/>
      <c r="S4579" s="123"/>
      <c r="T4579" s="123"/>
      <c r="U4579" s="123"/>
      <c r="V4579" s="123"/>
      <c r="W4579" s="123"/>
      <c r="X4579" s="123"/>
      <c r="Y4579" s="125"/>
      <c r="Z4579" s="125"/>
      <c r="AA4579" s="123"/>
      <c r="AB4579" s="123"/>
      <c r="AC4579" s="123"/>
      <c r="AD4579" s="123"/>
      <c r="AE4579" s="123"/>
      <c r="AF4579" s="123"/>
      <c r="AG4579" s="123"/>
      <c r="AH4579" s="123"/>
      <c r="AI4579" s="123"/>
      <c r="AJ4579" s="123"/>
      <c r="AK4579" s="123"/>
      <c r="AL4579" s="123"/>
      <c r="AM4579" s="123"/>
      <c r="AN4579" s="123"/>
      <c r="AO4579" s="123"/>
      <c r="AP4579" s="167"/>
    </row>
    <row r="4580" spans="16:42">
      <c r="P4580" s="123"/>
      <c r="Q4580" s="124"/>
      <c r="R4580" s="123"/>
      <c r="S4580" s="123"/>
      <c r="T4580" s="123"/>
      <c r="U4580" s="123"/>
      <c r="V4580" s="123"/>
      <c r="W4580" s="123"/>
      <c r="X4580" s="123"/>
      <c r="Y4580" s="125"/>
      <c r="Z4580" s="125"/>
      <c r="AA4580" s="123"/>
      <c r="AB4580" s="123"/>
      <c r="AC4580" s="123"/>
      <c r="AD4580" s="123"/>
      <c r="AE4580" s="123"/>
      <c r="AF4580" s="123"/>
      <c r="AG4580" s="123"/>
      <c r="AH4580" s="123"/>
      <c r="AI4580" s="123"/>
      <c r="AJ4580" s="123"/>
      <c r="AK4580" s="123"/>
      <c r="AL4580" s="123"/>
      <c r="AM4580" s="123"/>
      <c r="AN4580" s="123"/>
      <c r="AO4580" s="123"/>
      <c r="AP4580" s="167"/>
    </row>
    <row r="4581" spans="16:42">
      <c r="P4581" s="123"/>
      <c r="Q4581" s="124"/>
      <c r="R4581" s="123"/>
      <c r="S4581" s="123"/>
      <c r="T4581" s="123"/>
      <c r="U4581" s="123"/>
      <c r="V4581" s="123"/>
      <c r="W4581" s="123"/>
      <c r="X4581" s="123"/>
      <c r="Y4581" s="125"/>
      <c r="Z4581" s="125"/>
      <c r="AA4581" s="123"/>
      <c r="AB4581" s="123"/>
      <c r="AC4581" s="123"/>
      <c r="AD4581" s="123"/>
      <c r="AE4581" s="123"/>
      <c r="AF4581" s="123"/>
      <c r="AG4581" s="123"/>
      <c r="AH4581" s="123"/>
      <c r="AI4581" s="123"/>
      <c r="AJ4581" s="123"/>
      <c r="AK4581" s="123"/>
      <c r="AL4581" s="123"/>
      <c r="AM4581" s="123"/>
      <c r="AN4581" s="123"/>
      <c r="AO4581" s="123"/>
      <c r="AP4581" s="167"/>
    </row>
    <row r="4582" spans="16:42">
      <c r="P4582" s="123"/>
      <c r="Q4582" s="124"/>
      <c r="R4582" s="123"/>
      <c r="S4582" s="123"/>
      <c r="T4582" s="123"/>
      <c r="U4582" s="123"/>
      <c r="V4582" s="123"/>
      <c r="W4582" s="123"/>
      <c r="X4582" s="123"/>
      <c r="Y4582" s="125"/>
      <c r="Z4582" s="125"/>
      <c r="AA4582" s="123"/>
      <c r="AB4582" s="123"/>
      <c r="AC4582" s="123"/>
      <c r="AD4582" s="123"/>
      <c r="AE4582" s="123"/>
      <c r="AF4582" s="123"/>
      <c r="AG4582" s="123"/>
      <c r="AH4582" s="123"/>
      <c r="AI4582" s="123"/>
      <c r="AJ4582" s="123"/>
      <c r="AK4582" s="123"/>
      <c r="AL4582" s="123"/>
      <c r="AM4582" s="123"/>
      <c r="AN4582" s="123"/>
      <c r="AO4582" s="123"/>
      <c r="AP4582" s="167"/>
    </row>
    <row r="4583" spans="16:42">
      <c r="P4583" s="123"/>
      <c r="Q4583" s="124"/>
      <c r="R4583" s="123"/>
      <c r="S4583" s="123"/>
      <c r="T4583" s="123"/>
      <c r="U4583" s="123"/>
      <c r="V4583" s="123"/>
      <c r="W4583" s="123"/>
      <c r="X4583" s="123"/>
      <c r="Y4583" s="125"/>
      <c r="Z4583" s="125"/>
      <c r="AA4583" s="123"/>
      <c r="AB4583" s="123"/>
      <c r="AC4583" s="123"/>
      <c r="AD4583" s="123"/>
      <c r="AE4583" s="123"/>
      <c r="AF4583" s="123"/>
      <c r="AG4583" s="123"/>
      <c r="AH4583" s="123"/>
      <c r="AI4583" s="123"/>
      <c r="AJ4583" s="123"/>
      <c r="AK4583" s="123"/>
      <c r="AL4583" s="123"/>
      <c r="AM4583" s="123"/>
      <c r="AN4583" s="123"/>
      <c r="AO4583" s="123"/>
      <c r="AP4583" s="167"/>
    </row>
    <row r="4584" spans="16:42">
      <c r="P4584" s="123"/>
      <c r="Q4584" s="124"/>
      <c r="R4584" s="123"/>
      <c r="S4584" s="123"/>
      <c r="T4584" s="123"/>
      <c r="U4584" s="123"/>
      <c r="V4584" s="123"/>
      <c r="W4584" s="123"/>
      <c r="X4584" s="123"/>
      <c r="Y4584" s="125"/>
      <c r="Z4584" s="125"/>
      <c r="AA4584" s="123"/>
      <c r="AB4584" s="123"/>
      <c r="AC4584" s="123"/>
      <c r="AD4584" s="123"/>
      <c r="AE4584" s="123"/>
      <c r="AF4584" s="123"/>
      <c r="AG4584" s="123"/>
      <c r="AH4584" s="123"/>
      <c r="AI4584" s="123"/>
      <c r="AJ4584" s="123"/>
      <c r="AK4584" s="123"/>
      <c r="AL4584" s="123"/>
      <c r="AM4584" s="123"/>
      <c r="AN4584" s="123"/>
      <c r="AO4584" s="123"/>
      <c r="AP4584" s="167"/>
    </row>
    <row r="4585" spans="16:42">
      <c r="P4585" s="123"/>
      <c r="Q4585" s="124"/>
      <c r="R4585" s="123"/>
      <c r="S4585" s="123"/>
      <c r="T4585" s="123"/>
      <c r="U4585" s="123"/>
      <c r="V4585" s="123"/>
      <c r="W4585" s="123"/>
      <c r="X4585" s="123"/>
      <c r="Y4585" s="125"/>
      <c r="Z4585" s="125"/>
      <c r="AA4585" s="123"/>
      <c r="AB4585" s="123"/>
      <c r="AC4585" s="123"/>
      <c r="AD4585" s="123"/>
      <c r="AE4585" s="123"/>
      <c r="AF4585" s="123"/>
      <c r="AG4585" s="123"/>
      <c r="AH4585" s="123"/>
      <c r="AI4585" s="123"/>
      <c r="AJ4585" s="123"/>
      <c r="AK4585" s="123"/>
      <c r="AL4585" s="123"/>
      <c r="AM4585" s="123"/>
      <c r="AN4585" s="123"/>
      <c r="AO4585" s="123"/>
      <c r="AP4585" s="167"/>
    </row>
    <row r="4586" spans="16:42">
      <c r="P4586" s="123"/>
      <c r="Q4586" s="124"/>
      <c r="R4586" s="123"/>
      <c r="S4586" s="123"/>
      <c r="T4586" s="123"/>
      <c r="U4586" s="123"/>
      <c r="V4586" s="123"/>
      <c r="W4586" s="123"/>
      <c r="X4586" s="123"/>
      <c r="Y4586" s="125"/>
      <c r="Z4586" s="125"/>
      <c r="AA4586" s="123"/>
      <c r="AB4586" s="123"/>
      <c r="AC4586" s="123"/>
      <c r="AD4586" s="123"/>
      <c r="AE4586" s="123"/>
      <c r="AF4586" s="123"/>
      <c r="AG4586" s="123"/>
      <c r="AH4586" s="123"/>
      <c r="AI4586" s="123"/>
      <c r="AJ4586" s="123"/>
      <c r="AK4586" s="123"/>
      <c r="AL4586" s="123"/>
      <c r="AM4586" s="123"/>
      <c r="AN4586" s="123"/>
      <c r="AO4586" s="123"/>
      <c r="AP4586" s="167"/>
    </row>
    <row r="4587" spans="16:42">
      <c r="P4587" s="123"/>
      <c r="Q4587" s="124"/>
      <c r="R4587" s="123"/>
      <c r="S4587" s="123"/>
      <c r="T4587" s="123"/>
      <c r="U4587" s="123"/>
      <c r="V4587" s="123"/>
      <c r="W4587" s="123"/>
      <c r="X4587" s="123"/>
      <c r="Y4587" s="125"/>
      <c r="Z4587" s="125"/>
      <c r="AA4587" s="123"/>
      <c r="AB4587" s="123"/>
      <c r="AC4587" s="123"/>
      <c r="AD4587" s="123"/>
      <c r="AE4587" s="123"/>
      <c r="AF4587" s="123"/>
      <c r="AG4587" s="123"/>
      <c r="AH4587" s="123"/>
      <c r="AI4587" s="123"/>
      <c r="AJ4587" s="123"/>
      <c r="AK4587" s="123"/>
      <c r="AL4587" s="123"/>
      <c r="AM4587" s="123"/>
      <c r="AN4587" s="123"/>
      <c r="AO4587" s="123"/>
      <c r="AP4587" s="167"/>
    </row>
    <row r="4588" spans="16:42">
      <c r="P4588" s="123"/>
      <c r="Q4588" s="124"/>
      <c r="R4588" s="123"/>
      <c r="S4588" s="123"/>
      <c r="T4588" s="123"/>
      <c r="U4588" s="123"/>
      <c r="V4588" s="123"/>
      <c r="W4588" s="123"/>
      <c r="X4588" s="123"/>
      <c r="Y4588" s="125"/>
      <c r="Z4588" s="125"/>
      <c r="AA4588" s="123"/>
      <c r="AB4588" s="123"/>
      <c r="AC4588" s="123"/>
      <c r="AD4588" s="123"/>
      <c r="AE4588" s="123"/>
      <c r="AF4588" s="123"/>
      <c r="AG4588" s="123"/>
      <c r="AH4588" s="123"/>
      <c r="AI4588" s="123"/>
      <c r="AJ4588" s="123"/>
      <c r="AK4588" s="123"/>
      <c r="AL4588" s="123"/>
      <c r="AM4588" s="123"/>
      <c r="AN4588" s="123"/>
      <c r="AO4588" s="123"/>
      <c r="AP4588" s="167"/>
    </row>
    <row r="4589" spans="16:42">
      <c r="P4589" s="123"/>
      <c r="Q4589" s="124"/>
      <c r="R4589" s="123"/>
      <c r="S4589" s="123"/>
      <c r="T4589" s="123"/>
      <c r="U4589" s="123"/>
      <c r="V4589" s="123"/>
      <c r="W4589" s="123"/>
      <c r="X4589" s="123"/>
      <c r="Y4589" s="125"/>
      <c r="Z4589" s="125"/>
      <c r="AA4589" s="123"/>
      <c r="AB4589" s="123"/>
      <c r="AC4589" s="123"/>
      <c r="AD4589" s="123"/>
      <c r="AE4589" s="123"/>
      <c r="AF4589" s="123"/>
      <c r="AG4589" s="123"/>
      <c r="AH4589" s="123"/>
      <c r="AI4589" s="123"/>
      <c r="AJ4589" s="123"/>
      <c r="AK4589" s="123"/>
      <c r="AL4589" s="123"/>
      <c r="AM4589" s="123"/>
      <c r="AN4589" s="123"/>
      <c r="AO4589" s="123"/>
      <c r="AP4589" s="167"/>
    </row>
    <row r="4590" spans="16:42">
      <c r="P4590" s="123"/>
      <c r="Q4590" s="124"/>
      <c r="R4590" s="123"/>
      <c r="S4590" s="123"/>
      <c r="T4590" s="123"/>
      <c r="U4590" s="123"/>
      <c r="V4590" s="123"/>
      <c r="W4590" s="123"/>
      <c r="X4590" s="123"/>
      <c r="Y4590" s="125"/>
      <c r="Z4590" s="125"/>
      <c r="AA4590" s="123"/>
      <c r="AB4590" s="123"/>
      <c r="AC4590" s="123"/>
      <c r="AD4590" s="123"/>
      <c r="AE4590" s="123"/>
      <c r="AF4590" s="123"/>
      <c r="AG4590" s="123"/>
      <c r="AH4590" s="123"/>
      <c r="AI4590" s="123"/>
      <c r="AJ4590" s="123"/>
      <c r="AK4590" s="123"/>
      <c r="AL4590" s="123"/>
      <c r="AM4590" s="123"/>
      <c r="AN4590" s="123"/>
      <c r="AO4590" s="123"/>
      <c r="AP4590" s="167"/>
    </row>
    <row r="4591" spans="16:42">
      <c r="P4591" s="123"/>
      <c r="Q4591" s="124"/>
      <c r="R4591" s="123"/>
      <c r="S4591" s="123"/>
      <c r="T4591" s="123"/>
      <c r="U4591" s="123"/>
      <c r="V4591" s="123"/>
      <c r="W4591" s="123"/>
      <c r="X4591" s="123"/>
      <c r="Y4591" s="125"/>
      <c r="Z4591" s="125"/>
      <c r="AA4591" s="123"/>
      <c r="AB4591" s="123"/>
      <c r="AC4591" s="123"/>
      <c r="AD4591" s="123"/>
      <c r="AE4591" s="123"/>
      <c r="AF4591" s="123"/>
      <c r="AG4591" s="123"/>
      <c r="AH4591" s="123"/>
      <c r="AI4591" s="123"/>
      <c r="AJ4591" s="123"/>
      <c r="AK4591" s="123"/>
      <c r="AL4591" s="123"/>
      <c r="AM4591" s="123"/>
      <c r="AN4591" s="123"/>
      <c r="AO4591" s="123"/>
      <c r="AP4591" s="167"/>
    </row>
    <row r="4592" spans="16:42">
      <c r="P4592" s="123"/>
      <c r="Q4592" s="124"/>
      <c r="R4592" s="123"/>
      <c r="S4592" s="123"/>
      <c r="T4592" s="123"/>
      <c r="U4592" s="123"/>
      <c r="V4592" s="123"/>
      <c r="W4592" s="123"/>
      <c r="X4592" s="123"/>
      <c r="Y4592" s="125"/>
      <c r="Z4592" s="125"/>
      <c r="AA4592" s="123"/>
      <c r="AB4592" s="123"/>
      <c r="AC4592" s="123"/>
      <c r="AD4592" s="123"/>
      <c r="AE4592" s="123"/>
      <c r="AF4592" s="123"/>
      <c r="AG4592" s="123"/>
      <c r="AH4592" s="123"/>
      <c r="AI4592" s="123"/>
      <c r="AJ4592" s="123"/>
      <c r="AK4592" s="123"/>
      <c r="AL4592" s="123"/>
      <c r="AM4592" s="123"/>
      <c r="AN4592" s="123"/>
      <c r="AO4592" s="123"/>
      <c r="AP4592" s="167"/>
    </row>
    <row r="4593" spans="16:42">
      <c r="P4593" s="123"/>
      <c r="Q4593" s="124"/>
      <c r="R4593" s="123"/>
      <c r="S4593" s="123"/>
      <c r="T4593" s="123"/>
      <c r="U4593" s="123"/>
      <c r="V4593" s="123"/>
      <c r="W4593" s="123"/>
      <c r="X4593" s="123"/>
      <c r="Y4593" s="125"/>
      <c r="Z4593" s="125"/>
      <c r="AA4593" s="123"/>
      <c r="AB4593" s="123"/>
      <c r="AC4593" s="123"/>
      <c r="AD4593" s="123"/>
      <c r="AE4593" s="123"/>
      <c r="AF4593" s="123"/>
      <c r="AG4593" s="123"/>
      <c r="AH4593" s="123"/>
      <c r="AI4593" s="123"/>
      <c r="AJ4593" s="123"/>
      <c r="AK4593" s="123"/>
      <c r="AL4593" s="123"/>
      <c r="AM4593" s="123"/>
      <c r="AN4593" s="123"/>
      <c r="AO4593" s="123"/>
      <c r="AP4593" s="167"/>
    </row>
    <row r="4594" spans="16:42">
      <c r="P4594" s="123"/>
      <c r="Q4594" s="124"/>
      <c r="R4594" s="123"/>
      <c r="S4594" s="123"/>
      <c r="T4594" s="123"/>
      <c r="U4594" s="123"/>
      <c r="V4594" s="123"/>
      <c r="W4594" s="123"/>
      <c r="X4594" s="123"/>
      <c r="Y4594" s="125"/>
      <c r="Z4594" s="125"/>
      <c r="AA4594" s="123"/>
      <c r="AB4594" s="123"/>
      <c r="AC4594" s="123"/>
      <c r="AD4594" s="123"/>
      <c r="AE4594" s="123"/>
      <c r="AF4594" s="123"/>
      <c r="AG4594" s="123"/>
      <c r="AH4594" s="123"/>
      <c r="AI4594" s="123"/>
      <c r="AJ4594" s="123"/>
      <c r="AK4594" s="123"/>
      <c r="AL4594" s="123"/>
      <c r="AM4594" s="123"/>
      <c r="AN4594" s="123"/>
      <c r="AO4594" s="123"/>
      <c r="AP4594" s="167"/>
    </row>
    <row r="4595" spans="16:42">
      <c r="P4595" s="123"/>
      <c r="Q4595" s="124"/>
      <c r="R4595" s="123"/>
      <c r="S4595" s="123"/>
      <c r="T4595" s="123"/>
      <c r="U4595" s="123"/>
      <c r="V4595" s="123"/>
      <c r="W4595" s="123"/>
      <c r="X4595" s="123"/>
      <c r="Y4595" s="125"/>
      <c r="Z4595" s="125"/>
      <c r="AA4595" s="123"/>
      <c r="AB4595" s="123"/>
      <c r="AC4595" s="123"/>
      <c r="AD4595" s="123"/>
      <c r="AE4595" s="123"/>
      <c r="AF4595" s="123"/>
      <c r="AG4595" s="123"/>
      <c r="AH4595" s="123"/>
      <c r="AI4595" s="123"/>
      <c r="AJ4595" s="123"/>
      <c r="AK4595" s="123"/>
      <c r="AL4595" s="123"/>
      <c r="AM4595" s="123"/>
      <c r="AN4595" s="123"/>
      <c r="AO4595" s="123"/>
      <c r="AP4595" s="167"/>
    </row>
    <row r="4596" spans="16:42">
      <c r="P4596" s="123"/>
      <c r="Q4596" s="124"/>
      <c r="R4596" s="123"/>
      <c r="S4596" s="123"/>
      <c r="T4596" s="123"/>
      <c r="U4596" s="123"/>
      <c r="V4596" s="123"/>
      <c r="W4596" s="123"/>
      <c r="X4596" s="123"/>
      <c r="Y4596" s="125"/>
      <c r="Z4596" s="125"/>
      <c r="AA4596" s="123"/>
      <c r="AB4596" s="123"/>
      <c r="AC4596" s="123"/>
      <c r="AD4596" s="123"/>
      <c r="AE4596" s="123"/>
      <c r="AF4596" s="123"/>
      <c r="AG4596" s="123"/>
      <c r="AH4596" s="123"/>
      <c r="AI4596" s="123"/>
      <c r="AJ4596" s="123"/>
      <c r="AK4596" s="123"/>
      <c r="AL4596" s="123"/>
      <c r="AM4596" s="123"/>
      <c r="AN4596" s="123"/>
      <c r="AO4596" s="123"/>
      <c r="AP4596" s="167"/>
    </row>
    <row r="4597" spans="16:42">
      <c r="P4597" s="123"/>
      <c r="Q4597" s="124"/>
      <c r="R4597" s="123"/>
      <c r="S4597" s="123"/>
      <c r="T4597" s="123"/>
      <c r="U4597" s="123"/>
      <c r="V4597" s="123"/>
      <c r="W4597" s="123"/>
      <c r="X4597" s="123"/>
      <c r="Y4597" s="125"/>
      <c r="Z4597" s="125"/>
      <c r="AA4597" s="123"/>
      <c r="AB4597" s="123"/>
      <c r="AC4597" s="123"/>
      <c r="AD4597" s="123"/>
      <c r="AE4597" s="123"/>
      <c r="AF4597" s="123"/>
      <c r="AG4597" s="123"/>
      <c r="AH4597" s="123"/>
      <c r="AI4597" s="123"/>
      <c r="AJ4597" s="123"/>
      <c r="AK4597" s="123"/>
      <c r="AL4597" s="123"/>
      <c r="AM4597" s="123"/>
      <c r="AN4597" s="123"/>
      <c r="AO4597" s="123"/>
      <c r="AP4597" s="167"/>
    </row>
    <row r="4598" spans="16:42">
      <c r="P4598" s="123"/>
      <c r="Q4598" s="124"/>
      <c r="R4598" s="123"/>
      <c r="S4598" s="123"/>
      <c r="T4598" s="123"/>
      <c r="U4598" s="123"/>
      <c r="V4598" s="123"/>
      <c r="W4598" s="123"/>
      <c r="X4598" s="123"/>
      <c r="Y4598" s="125"/>
      <c r="Z4598" s="125"/>
      <c r="AA4598" s="123"/>
      <c r="AB4598" s="123"/>
      <c r="AC4598" s="123"/>
      <c r="AD4598" s="123"/>
      <c r="AE4598" s="123"/>
      <c r="AF4598" s="123"/>
      <c r="AG4598" s="123"/>
      <c r="AH4598" s="123"/>
      <c r="AI4598" s="123"/>
      <c r="AJ4598" s="123"/>
      <c r="AK4598" s="123"/>
      <c r="AL4598" s="123"/>
      <c r="AM4598" s="123"/>
      <c r="AN4598" s="123"/>
      <c r="AO4598" s="123"/>
      <c r="AP4598" s="167"/>
    </row>
    <row r="4599" spans="16:42">
      <c r="P4599" s="123"/>
      <c r="Q4599" s="124"/>
      <c r="R4599" s="123"/>
      <c r="S4599" s="123"/>
      <c r="T4599" s="123"/>
      <c r="U4599" s="123"/>
      <c r="V4599" s="123"/>
      <c r="W4599" s="123"/>
      <c r="X4599" s="123"/>
      <c r="Y4599" s="125"/>
      <c r="Z4599" s="125"/>
      <c r="AA4599" s="123"/>
      <c r="AB4599" s="123"/>
      <c r="AC4599" s="123"/>
      <c r="AD4599" s="123"/>
      <c r="AE4599" s="123"/>
      <c r="AF4599" s="123"/>
      <c r="AG4599" s="123"/>
      <c r="AH4599" s="123"/>
      <c r="AI4599" s="123"/>
      <c r="AJ4599" s="123"/>
      <c r="AK4599" s="123"/>
      <c r="AL4599" s="123"/>
      <c r="AM4599" s="123"/>
      <c r="AN4599" s="123"/>
      <c r="AO4599" s="123"/>
      <c r="AP4599" s="167"/>
    </row>
    <row r="4600" spans="16:42">
      <c r="P4600" s="123"/>
      <c r="Q4600" s="124"/>
      <c r="R4600" s="123"/>
      <c r="S4600" s="123"/>
      <c r="T4600" s="123"/>
      <c r="U4600" s="123"/>
      <c r="V4600" s="123"/>
      <c r="W4600" s="123"/>
      <c r="X4600" s="123"/>
      <c r="Y4600" s="125"/>
      <c r="Z4600" s="125"/>
      <c r="AA4600" s="123"/>
      <c r="AB4600" s="123"/>
      <c r="AC4600" s="123"/>
      <c r="AD4600" s="123"/>
      <c r="AE4600" s="123"/>
      <c r="AF4600" s="123"/>
      <c r="AG4600" s="123"/>
      <c r="AH4600" s="123"/>
      <c r="AI4600" s="123"/>
      <c r="AJ4600" s="123"/>
      <c r="AK4600" s="123"/>
      <c r="AL4600" s="123"/>
      <c r="AM4600" s="123"/>
      <c r="AN4600" s="123"/>
      <c r="AO4600" s="123"/>
      <c r="AP4600" s="167"/>
    </row>
    <row r="4601" spans="16:42">
      <c r="P4601" s="123"/>
      <c r="Q4601" s="124"/>
      <c r="R4601" s="123"/>
      <c r="S4601" s="123"/>
      <c r="T4601" s="123"/>
      <c r="U4601" s="123"/>
      <c r="V4601" s="123"/>
      <c r="W4601" s="123"/>
      <c r="X4601" s="123"/>
      <c r="Y4601" s="125"/>
      <c r="Z4601" s="125"/>
      <c r="AA4601" s="123"/>
      <c r="AB4601" s="123"/>
      <c r="AC4601" s="123"/>
      <c r="AD4601" s="123"/>
      <c r="AE4601" s="123"/>
      <c r="AF4601" s="123"/>
      <c r="AG4601" s="123"/>
      <c r="AH4601" s="123"/>
      <c r="AI4601" s="123"/>
      <c r="AJ4601" s="123"/>
      <c r="AK4601" s="123"/>
      <c r="AL4601" s="123"/>
      <c r="AM4601" s="123"/>
      <c r="AN4601" s="123"/>
      <c r="AO4601" s="123"/>
      <c r="AP4601" s="167"/>
    </row>
    <row r="4602" spans="16:42">
      <c r="P4602" s="123"/>
      <c r="Q4602" s="124"/>
      <c r="R4602" s="123"/>
      <c r="S4602" s="123"/>
      <c r="T4602" s="123"/>
      <c r="U4602" s="123"/>
      <c r="V4602" s="123"/>
      <c r="W4602" s="123"/>
      <c r="X4602" s="123"/>
      <c r="Y4602" s="125"/>
      <c r="Z4602" s="125"/>
      <c r="AA4602" s="123"/>
      <c r="AB4602" s="123"/>
      <c r="AC4602" s="123"/>
      <c r="AD4602" s="123"/>
      <c r="AE4602" s="123"/>
      <c r="AF4602" s="123"/>
      <c r="AG4602" s="123"/>
      <c r="AH4602" s="123"/>
      <c r="AI4602" s="123"/>
      <c r="AJ4602" s="123"/>
      <c r="AK4602" s="123"/>
      <c r="AL4602" s="123"/>
      <c r="AM4602" s="123"/>
      <c r="AN4602" s="123"/>
      <c r="AO4602" s="123"/>
      <c r="AP4602" s="167"/>
    </row>
    <row r="4603" spans="16:42">
      <c r="P4603" s="123"/>
      <c r="Q4603" s="124"/>
      <c r="R4603" s="123"/>
      <c r="S4603" s="123"/>
      <c r="T4603" s="123"/>
      <c r="U4603" s="123"/>
      <c r="V4603" s="123"/>
      <c r="W4603" s="123"/>
      <c r="X4603" s="123"/>
      <c r="Y4603" s="125"/>
      <c r="Z4603" s="125"/>
      <c r="AA4603" s="123"/>
      <c r="AB4603" s="123"/>
      <c r="AC4603" s="123"/>
      <c r="AD4603" s="123"/>
      <c r="AE4603" s="123"/>
      <c r="AF4603" s="123"/>
      <c r="AG4603" s="123"/>
      <c r="AH4603" s="123"/>
      <c r="AI4603" s="123"/>
      <c r="AJ4603" s="123"/>
      <c r="AK4603" s="123"/>
      <c r="AL4603" s="123"/>
      <c r="AM4603" s="123"/>
      <c r="AN4603" s="123"/>
      <c r="AO4603" s="123"/>
      <c r="AP4603" s="167"/>
    </row>
    <row r="4604" spans="16:42">
      <c r="P4604" s="123"/>
      <c r="Q4604" s="124"/>
      <c r="R4604" s="123"/>
      <c r="S4604" s="123"/>
      <c r="T4604" s="123"/>
      <c r="U4604" s="123"/>
      <c r="V4604" s="123"/>
      <c r="W4604" s="123"/>
      <c r="X4604" s="123"/>
      <c r="Y4604" s="125"/>
      <c r="Z4604" s="125"/>
      <c r="AA4604" s="123"/>
      <c r="AB4604" s="123"/>
      <c r="AC4604" s="123"/>
      <c r="AD4604" s="123"/>
      <c r="AE4604" s="123"/>
      <c r="AF4604" s="123"/>
      <c r="AG4604" s="123"/>
      <c r="AH4604" s="123"/>
      <c r="AI4604" s="123"/>
      <c r="AJ4604" s="123"/>
      <c r="AK4604" s="123"/>
      <c r="AL4604" s="123"/>
      <c r="AM4604" s="123"/>
      <c r="AN4604" s="123"/>
      <c r="AO4604" s="123"/>
      <c r="AP4604" s="167"/>
    </row>
    <row r="4605" spans="16:42">
      <c r="P4605" s="123"/>
      <c r="Q4605" s="124"/>
      <c r="R4605" s="123"/>
      <c r="S4605" s="123"/>
      <c r="T4605" s="123"/>
      <c r="U4605" s="123"/>
      <c r="V4605" s="123"/>
      <c r="W4605" s="123"/>
      <c r="X4605" s="123"/>
      <c r="Y4605" s="125"/>
      <c r="Z4605" s="125"/>
      <c r="AA4605" s="123"/>
      <c r="AB4605" s="123"/>
      <c r="AC4605" s="123"/>
      <c r="AD4605" s="123"/>
      <c r="AE4605" s="123"/>
      <c r="AF4605" s="123"/>
      <c r="AG4605" s="123"/>
      <c r="AH4605" s="123"/>
      <c r="AI4605" s="123"/>
      <c r="AJ4605" s="123"/>
      <c r="AK4605" s="123"/>
      <c r="AL4605" s="123"/>
      <c r="AM4605" s="123"/>
      <c r="AN4605" s="123"/>
      <c r="AO4605" s="123"/>
      <c r="AP4605" s="167"/>
    </row>
    <row r="4606" spans="16:42">
      <c r="P4606" s="123"/>
      <c r="Q4606" s="124"/>
      <c r="R4606" s="123"/>
      <c r="S4606" s="123"/>
      <c r="T4606" s="123"/>
      <c r="U4606" s="123"/>
      <c r="V4606" s="123"/>
      <c r="W4606" s="123"/>
      <c r="X4606" s="123"/>
      <c r="Y4606" s="125"/>
      <c r="Z4606" s="125"/>
      <c r="AA4606" s="123"/>
      <c r="AB4606" s="123"/>
      <c r="AC4606" s="123"/>
      <c r="AD4606" s="123"/>
      <c r="AE4606" s="123"/>
      <c r="AF4606" s="123"/>
      <c r="AG4606" s="123"/>
      <c r="AH4606" s="123"/>
      <c r="AI4606" s="123"/>
      <c r="AJ4606" s="123"/>
      <c r="AK4606" s="123"/>
      <c r="AL4606" s="123"/>
      <c r="AM4606" s="123"/>
      <c r="AN4606" s="123"/>
      <c r="AO4606" s="123"/>
      <c r="AP4606" s="167"/>
    </row>
    <row r="4607" spans="16:42">
      <c r="P4607" s="123"/>
      <c r="Q4607" s="124"/>
      <c r="R4607" s="123"/>
      <c r="S4607" s="123"/>
      <c r="T4607" s="123"/>
      <c r="U4607" s="123"/>
      <c r="V4607" s="123"/>
      <c r="W4607" s="123"/>
      <c r="X4607" s="123"/>
      <c r="Y4607" s="125"/>
      <c r="Z4607" s="125"/>
      <c r="AA4607" s="123"/>
      <c r="AB4607" s="123"/>
      <c r="AC4607" s="123"/>
      <c r="AD4607" s="123"/>
      <c r="AE4607" s="123"/>
      <c r="AF4607" s="123"/>
      <c r="AG4607" s="123"/>
      <c r="AH4607" s="123"/>
      <c r="AI4607" s="123"/>
      <c r="AJ4607" s="123"/>
      <c r="AK4607" s="123"/>
      <c r="AL4607" s="123"/>
      <c r="AM4607" s="123"/>
      <c r="AN4607" s="123"/>
      <c r="AO4607" s="123"/>
      <c r="AP4607" s="167"/>
    </row>
    <row r="4608" spans="16:42">
      <c r="P4608" s="123"/>
      <c r="Q4608" s="124"/>
      <c r="R4608" s="123"/>
      <c r="S4608" s="123"/>
      <c r="T4608" s="123"/>
      <c r="U4608" s="123"/>
      <c r="V4608" s="123"/>
      <c r="W4608" s="123"/>
      <c r="X4608" s="123"/>
      <c r="Y4608" s="125"/>
      <c r="Z4608" s="125"/>
      <c r="AA4608" s="123"/>
      <c r="AB4608" s="123"/>
      <c r="AC4608" s="123"/>
      <c r="AD4608" s="123"/>
      <c r="AE4608" s="123"/>
      <c r="AF4608" s="123"/>
      <c r="AG4608" s="123"/>
      <c r="AH4608" s="123"/>
      <c r="AI4608" s="123"/>
      <c r="AJ4608" s="123"/>
      <c r="AK4608" s="123"/>
      <c r="AL4608" s="123"/>
      <c r="AM4608" s="123"/>
      <c r="AN4608" s="123"/>
      <c r="AO4608" s="123"/>
      <c r="AP4608" s="167"/>
    </row>
    <row r="4609" spans="16:42">
      <c r="P4609" s="123"/>
      <c r="Q4609" s="124"/>
      <c r="R4609" s="123"/>
      <c r="S4609" s="123"/>
      <c r="T4609" s="123"/>
      <c r="U4609" s="123"/>
      <c r="V4609" s="123"/>
      <c r="W4609" s="123"/>
      <c r="X4609" s="123"/>
      <c r="Y4609" s="125"/>
      <c r="Z4609" s="125"/>
      <c r="AA4609" s="123"/>
      <c r="AB4609" s="123"/>
      <c r="AC4609" s="123"/>
      <c r="AD4609" s="123"/>
      <c r="AE4609" s="123"/>
      <c r="AF4609" s="123"/>
      <c r="AG4609" s="123"/>
      <c r="AH4609" s="123"/>
      <c r="AI4609" s="123"/>
      <c r="AJ4609" s="123"/>
      <c r="AK4609" s="123"/>
      <c r="AL4609" s="123"/>
      <c r="AM4609" s="123"/>
      <c r="AN4609" s="123"/>
      <c r="AO4609" s="123"/>
      <c r="AP4609" s="167"/>
    </row>
    <row r="4610" spans="16:42">
      <c r="P4610" s="123"/>
      <c r="Q4610" s="124"/>
      <c r="R4610" s="123"/>
      <c r="S4610" s="123"/>
      <c r="T4610" s="123"/>
      <c r="U4610" s="123"/>
      <c r="V4610" s="123"/>
      <c r="W4610" s="123"/>
      <c r="X4610" s="123"/>
      <c r="Y4610" s="125"/>
      <c r="Z4610" s="125"/>
      <c r="AA4610" s="123"/>
      <c r="AB4610" s="123"/>
      <c r="AC4610" s="123"/>
      <c r="AD4610" s="123"/>
      <c r="AE4610" s="123"/>
      <c r="AF4610" s="123"/>
      <c r="AG4610" s="123"/>
      <c r="AH4610" s="123"/>
      <c r="AI4610" s="123"/>
      <c r="AJ4610" s="123"/>
      <c r="AK4610" s="123"/>
      <c r="AL4610" s="123"/>
      <c r="AM4610" s="123"/>
      <c r="AN4610" s="123"/>
      <c r="AO4610" s="123"/>
      <c r="AP4610" s="167"/>
    </row>
    <row r="4611" spans="16:42">
      <c r="P4611" s="123"/>
      <c r="Q4611" s="124"/>
      <c r="R4611" s="123"/>
      <c r="S4611" s="123"/>
      <c r="T4611" s="123"/>
      <c r="U4611" s="123"/>
      <c r="V4611" s="123"/>
      <c r="W4611" s="123"/>
      <c r="X4611" s="123"/>
      <c r="Y4611" s="125"/>
      <c r="Z4611" s="125"/>
      <c r="AA4611" s="123"/>
      <c r="AB4611" s="123"/>
      <c r="AC4611" s="123"/>
      <c r="AD4611" s="123"/>
      <c r="AE4611" s="123"/>
      <c r="AF4611" s="123"/>
      <c r="AG4611" s="123"/>
      <c r="AH4611" s="123"/>
      <c r="AI4611" s="123"/>
      <c r="AJ4611" s="123"/>
      <c r="AK4611" s="123"/>
      <c r="AL4611" s="123"/>
      <c r="AM4611" s="123"/>
      <c r="AN4611" s="123"/>
      <c r="AO4611" s="123"/>
      <c r="AP4611" s="167"/>
    </row>
    <row r="4612" spans="16:42">
      <c r="P4612" s="123"/>
      <c r="Q4612" s="124"/>
      <c r="R4612" s="123"/>
      <c r="S4612" s="123"/>
      <c r="T4612" s="123"/>
      <c r="U4612" s="123"/>
      <c r="V4612" s="123"/>
      <c r="W4612" s="123"/>
      <c r="X4612" s="123"/>
      <c r="Y4612" s="125"/>
      <c r="Z4612" s="125"/>
      <c r="AA4612" s="123"/>
      <c r="AB4612" s="123"/>
      <c r="AC4612" s="123"/>
      <c r="AD4612" s="123"/>
      <c r="AE4612" s="123"/>
      <c r="AF4612" s="123"/>
      <c r="AG4612" s="123"/>
      <c r="AH4612" s="123"/>
      <c r="AI4612" s="123"/>
      <c r="AJ4612" s="123"/>
      <c r="AK4612" s="123"/>
      <c r="AL4612" s="123"/>
      <c r="AM4612" s="123"/>
      <c r="AN4612" s="123"/>
      <c r="AO4612" s="123"/>
      <c r="AP4612" s="167"/>
    </row>
    <row r="4613" spans="16:42">
      <c r="P4613" s="123"/>
      <c r="Q4613" s="124"/>
      <c r="R4613" s="123"/>
      <c r="S4613" s="123"/>
      <c r="T4613" s="123"/>
      <c r="U4613" s="123"/>
      <c r="V4613" s="123"/>
      <c r="W4613" s="123"/>
      <c r="X4613" s="123"/>
      <c r="Y4613" s="125"/>
      <c r="Z4613" s="125"/>
      <c r="AA4613" s="123"/>
      <c r="AB4613" s="123"/>
      <c r="AC4613" s="123"/>
      <c r="AD4613" s="123"/>
      <c r="AE4613" s="123"/>
      <c r="AF4613" s="123"/>
      <c r="AG4613" s="123"/>
      <c r="AH4613" s="123"/>
      <c r="AI4613" s="123"/>
      <c r="AJ4613" s="123"/>
      <c r="AK4613" s="123"/>
      <c r="AL4613" s="123"/>
      <c r="AM4613" s="123"/>
      <c r="AN4613" s="123"/>
      <c r="AO4613" s="123"/>
      <c r="AP4613" s="167"/>
    </row>
    <row r="4614" spans="16:42">
      <c r="P4614" s="123"/>
      <c r="Q4614" s="124"/>
      <c r="R4614" s="123"/>
      <c r="S4614" s="123"/>
      <c r="T4614" s="123"/>
      <c r="U4614" s="123"/>
      <c r="V4614" s="123"/>
      <c r="W4614" s="123"/>
      <c r="X4614" s="123"/>
      <c r="Y4614" s="125"/>
      <c r="Z4614" s="125"/>
      <c r="AA4614" s="123"/>
      <c r="AB4614" s="123"/>
      <c r="AC4614" s="123"/>
      <c r="AD4614" s="123"/>
      <c r="AE4614" s="123"/>
      <c r="AF4614" s="123"/>
      <c r="AG4614" s="123"/>
      <c r="AH4614" s="123"/>
      <c r="AI4614" s="123"/>
      <c r="AJ4614" s="123"/>
      <c r="AK4614" s="123"/>
      <c r="AL4614" s="123"/>
      <c r="AM4614" s="123"/>
      <c r="AN4614" s="123"/>
      <c r="AO4614" s="123"/>
      <c r="AP4614" s="167"/>
    </row>
    <row r="4615" spans="16:42">
      <c r="P4615" s="123"/>
      <c r="Q4615" s="124"/>
      <c r="R4615" s="123"/>
      <c r="S4615" s="123"/>
      <c r="T4615" s="123"/>
      <c r="U4615" s="123"/>
      <c r="V4615" s="123"/>
      <c r="W4615" s="123"/>
      <c r="X4615" s="123"/>
      <c r="Y4615" s="125"/>
      <c r="Z4615" s="125"/>
      <c r="AA4615" s="123"/>
      <c r="AB4615" s="123"/>
      <c r="AC4615" s="123"/>
      <c r="AD4615" s="123"/>
      <c r="AE4615" s="123"/>
      <c r="AF4615" s="123"/>
      <c r="AG4615" s="123"/>
      <c r="AH4615" s="123"/>
      <c r="AI4615" s="123"/>
      <c r="AJ4615" s="123"/>
      <c r="AK4615" s="123"/>
      <c r="AL4615" s="123"/>
      <c r="AM4615" s="123"/>
      <c r="AN4615" s="123"/>
      <c r="AO4615" s="123"/>
      <c r="AP4615" s="167"/>
    </row>
    <row r="4616" spans="16:42">
      <c r="P4616" s="123"/>
      <c r="Q4616" s="124"/>
      <c r="R4616" s="123"/>
      <c r="S4616" s="123"/>
      <c r="T4616" s="123"/>
      <c r="U4616" s="123"/>
      <c r="V4616" s="123"/>
      <c r="W4616" s="123"/>
      <c r="X4616" s="123"/>
      <c r="Y4616" s="125"/>
      <c r="Z4616" s="125"/>
      <c r="AA4616" s="123"/>
      <c r="AB4616" s="123"/>
      <c r="AC4616" s="123"/>
      <c r="AD4616" s="123"/>
      <c r="AE4616" s="123"/>
      <c r="AF4616" s="123"/>
      <c r="AG4616" s="123"/>
      <c r="AH4616" s="123"/>
      <c r="AI4616" s="123"/>
      <c r="AJ4616" s="123"/>
      <c r="AK4616" s="123"/>
      <c r="AL4616" s="123"/>
      <c r="AM4616" s="123"/>
      <c r="AN4616" s="123"/>
      <c r="AO4616" s="123"/>
      <c r="AP4616" s="167"/>
    </row>
    <row r="4617" spans="16:42">
      <c r="P4617" s="123"/>
      <c r="Q4617" s="124"/>
      <c r="R4617" s="123"/>
      <c r="S4617" s="123"/>
      <c r="T4617" s="123"/>
      <c r="U4617" s="123"/>
      <c r="V4617" s="123"/>
      <c r="W4617" s="123"/>
      <c r="X4617" s="123"/>
      <c r="Y4617" s="125"/>
      <c r="Z4617" s="125"/>
      <c r="AA4617" s="123"/>
      <c r="AB4617" s="123"/>
      <c r="AC4617" s="123"/>
      <c r="AD4617" s="123"/>
      <c r="AE4617" s="123"/>
      <c r="AF4617" s="123"/>
      <c r="AG4617" s="123"/>
      <c r="AH4617" s="123"/>
      <c r="AI4617" s="123"/>
      <c r="AJ4617" s="123"/>
      <c r="AK4617" s="123"/>
      <c r="AL4617" s="123"/>
      <c r="AM4617" s="123"/>
      <c r="AN4617" s="123"/>
      <c r="AO4617" s="123"/>
      <c r="AP4617" s="167"/>
    </row>
    <row r="4618" spans="16:42">
      <c r="P4618" s="123"/>
      <c r="Q4618" s="124"/>
      <c r="R4618" s="123"/>
      <c r="S4618" s="123"/>
      <c r="T4618" s="123"/>
      <c r="U4618" s="123"/>
      <c r="V4618" s="123"/>
      <c r="W4618" s="123"/>
      <c r="X4618" s="123"/>
      <c r="Y4618" s="125"/>
      <c r="Z4618" s="125"/>
      <c r="AA4618" s="123"/>
      <c r="AB4618" s="123"/>
      <c r="AC4618" s="123"/>
      <c r="AD4618" s="123"/>
      <c r="AE4618" s="123"/>
      <c r="AF4618" s="123"/>
      <c r="AG4618" s="123"/>
      <c r="AH4618" s="123"/>
      <c r="AI4618" s="123"/>
      <c r="AJ4618" s="123"/>
      <c r="AK4618" s="123"/>
      <c r="AL4618" s="123"/>
      <c r="AM4618" s="123"/>
      <c r="AN4618" s="123"/>
      <c r="AO4618" s="123"/>
      <c r="AP4618" s="167"/>
    </row>
    <row r="4619" spans="16:42">
      <c r="P4619" s="123"/>
      <c r="Q4619" s="124"/>
      <c r="R4619" s="123"/>
      <c r="S4619" s="123"/>
      <c r="T4619" s="123"/>
      <c r="U4619" s="123"/>
      <c r="V4619" s="123"/>
      <c r="W4619" s="123"/>
      <c r="X4619" s="123"/>
      <c r="Y4619" s="125"/>
      <c r="Z4619" s="125"/>
      <c r="AA4619" s="123"/>
      <c r="AB4619" s="123"/>
      <c r="AC4619" s="123"/>
      <c r="AD4619" s="123"/>
      <c r="AE4619" s="123"/>
      <c r="AF4619" s="123"/>
      <c r="AG4619" s="123"/>
      <c r="AH4619" s="123"/>
      <c r="AI4619" s="123"/>
      <c r="AJ4619" s="123"/>
      <c r="AK4619" s="123"/>
      <c r="AL4619" s="123"/>
      <c r="AM4619" s="123"/>
      <c r="AN4619" s="123"/>
      <c r="AO4619" s="123"/>
      <c r="AP4619" s="167"/>
    </row>
    <row r="4620" spans="16:42">
      <c r="P4620" s="123"/>
      <c r="Q4620" s="124"/>
      <c r="R4620" s="123"/>
      <c r="S4620" s="123"/>
      <c r="T4620" s="123"/>
      <c r="U4620" s="123"/>
      <c r="V4620" s="123"/>
      <c r="W4620" s="123"/>
      <c r="X4620" s="123"/>
      <c r="Y4620" s="125"/>
      <c r="Z4620" s="125"/>
      <c r="AA4620" s="123"/>
      <c r="AB4620" s="123"/>
      <c r="AC4620" s="123"/>
      <c r="AD4620" s="123"/>
      <c r="AE4620" s="123"/>
      <c r="AF4620" s="123"/>
      <c r="AG4620" s="123"/>
      <c r="AH4620" s="123"/>
      <c r="AI4620" s="123"/>
      <c r="AJ4620" s="123"/>
      <c r="AK4620" s="123"/>
      <c r="AL4620" s="123"/>
      <c r="AM4620" s="123"/>
      <c r="AN4620" s="123"/>
      <c r="AO4620" s="123"/>
      <c r="AP4620" s="167"/>
    </row>
    <row r="4621" spans="16:42">
      <c r="P4621" s="123"/>
      <c r="Q4621" s="124"/>
      <c r="R4621" s="123"/>
      <c r="S4621" s="123"/>
      <c r="T4621" s="123"/>
      <c r="U4621" s="123"/>
      <c r="V4621" s="123"/>
      <c r="W4621" s="123"/>
      <c r="X4621" s="123"/>
      <c r="Y4621" s="125"/>
      <c r="Z4621" s="125"/>
      <c r="AA4621" s="123"/>
      <c r="AB4621" s="123"/>
      <c r="AC4621" s="123"/>
      <c r="AD4621" s="123"/>
      <c r="AE4621" s="123"/>
      <c r="AF4621" s="123"/>
      <c r="AG4621" s="123"/>
      <c r="AH4621" s="123"/>
      <c r="AI4621" s="123"/>
      <c r="AJ4621" s="123"/>
      <c r="AK4621" s="123"/>
      <c r="AL4621" s="123"/>
      <c r="AM4621" s="123"/>
      <c r="AN4621" s="123"/>
      <c r="AO4621" s="123"/>
      <c r="AP4621" s="167"/>
    </row>
    <row r="4622" spans="16:42">
      <c r="P4622" s="123"/>
      <c r="Q4622" s="124"/>
      <c r="R4622" s="123"/>
      <c r="S4622" s="123"/>
      <c r="T4622" s="123"/>
      <c r="U4622" s="123"/>
      <c r="V4622" s="123"/>
      <c r="W4622" s="123"/>
      <c r="X4622" s="123"/>
      <c r="Y4622" s="125"/>
      <c r="Z4622" s="125"/>
      <c r="AA4622" s="123"/>
      <c r="AB4622" s="123"/>
      <c r="AC4622" s="123"/>
      <c r="AD4622" s="123"/>
      <c r="AE4622" s="123"/>
      <c r="AF4622" s="123"/>
      <c r="AG4622" s="123"/>
      <c r="AH4622" s="123"/>
      <c r="AI4622" s="123"/>
      <c r="AJ4622" s="123"/>
      <c r="AK4622" s="123"/>
      <c r="AL4622" s="123"/>
      <c r="AM4622" s="123"/>
      <c r="AN4622" s="123"/>
      <c r="AO4622" s="123"/>
      <c r="AP4622" s="167"/>
    </row>
    <row r="4623" spans="16:42">
      <c r="P4623" s="123"/>
      <c r="Q4623" s="124"/>
      <c r="R4623" s="123"/>
      <c r="S4623" s="123"/>
      <c r="T4623" s="123"/>
      <c r="U4623" s="123"/>
      <c r="V4623" s="123"/>
      <c r="W4623" s="123"/>
      <c r="X4623" s="123"/>
      <c r="Y4623" s="125"/>
      <c r="Z4623" s="125"/>
      <c r="AA4623" s="123"/>
      <c r="AB4623" s="123"/>
      <c r="AC4623" s="123"/>
      <c r="AD4623" s="123"/>
      <c r="AE4623" s="123"/>
      <c r="AF4623" s="123"/>
      <c r="AG4623" s="123"/>
      <c r="AH4623" s="123"/>
      <c r="AI4623" s="123"/>
      <c r="AJ4623" s="123"/>
      <c r="AK4623" s="123"/>
      <c r="AL4623" s="123"/>
      <c r="AM4623" s="123"/>
      <c r="AN4623" s="123"/>
      <c r="AO4623" s="123"/>
      <c r="AP4623" s="167"/>
    </row>
    <row r="4624" spans="16:42">
      <c r="P4624" s="123"/>
      <c r="Q4624" s="124"/>
      <c r="R4624" s="123"/>
      <c r="S4624" s="123"/>
      <c r="T4624" s="123"/>
      <c r="U4624" s="123"/>
      <c r="V4624" s="123"/>
      <c r="W4624" s="123"/>
      <c r="X4624" s="123"/>
      <c r="Y4624" s="125"/>
      <c r="Z4624" s="125"/>
      <c r="AA4624" s="123"/>
      <c r="AB4624" s="123"/>
      <c r="AC4624" s="123"/>
      <c r="AD4624" s="123"/>
      <c r="AE4624" s="123"/>
      <c r="AF4624" s="123"/>
      <c r="AG4624" s="123"/>
      <c r="AH4624" s="123"/>
      <c r="AI4624" s="123"/>
      <c r="AJ4624" s="123"/>
      <c r="AK4624" s="123"/>
      <c r="AL4624" s="123"/>
      <c r="AM4624" s="123"/>
      <c r="AN4624" s="123"/>
      <c r="AO4624" s="123"/>
      <c r="AP4624" s="167"/>
    </row>
    <row r="4625" spans="16:42">
      <c r="P4625" s="123"/>
      <c r="Q4625" s="124"/>
      <c r="R4625" s="123"/>
      <c r="S4625" s="123"/>
      <c r="T4625" s="123"/>
      <c r="U4625" s="123"/>
      <c r="V4625" s="123"/>
      <c r="W4625" s="123"/>
      <c r="X4625" s="123"/>
      <c r="Y4625" s="125"/>
      <c r="Z4625" s="125"/>
      <c r="AA4625" s="123"/>
      <c r="AB4625" s="123"/>
      <c r="AC4625" s="123"/>
      <c r="AD4625" s="123"/>
      <c r="AE4625" s="123"/>
      <c r="AF4625" s="123"/>
      <c r="AG4625" s="123"/>
      <c r="AH4625" s="123"/>
      <c r="AI4625" s="123"/>
      <c r="AJ4625" s="123"/>
      <c r="AK4625" s="123"/>
      <c r="AL4625" s="123"/>
      <c r="AM4625" s="123"/>
      <c r="AN4625" s="123"/>
      <c r="AO4625" s="123"/>
      <c r="AP4625" s="167"/>
    </row>
    <row r="4626" spans="16:42">
      <c r="P4626" s="123"/>
      <c r="Q4626" s="124"/>
      <c r="R4626" s="123"/>
      <c r="S4626" s="123"/>
      <c r="T4626" s="123"/>
      <c r="U4626" s="123"/>
      <c r="V4626" s="123"/>
      <c r="W4626" s="123"/>
      <c r="X4626" s="123"/>
      <c r="Y4626" s="125"/>
      <c r="Z4626" s="125"/>
      <c r="AA4626" s="123"/>
      <c r="AB4626" s="123"/>
      <c r="AC4626" s="123"/>
      <c r="AD4626" s="123"/>
      <c r="AE4626" s="123"/>
      <c r="AF4626" s="123"/>
      <c r="AG4626" s="123"/>
      <c r="AH4626" s="123"/>
      <c r="AI4626" s="123"/>
      <c r="AJ4626" s="123"/>
      <c r="AK4626" s="123"/>
      <c r="AL4626" s="123"/>
      <c r="AM4626" s="123"/>
      <c r="AN4626" s="123"/>
      <c r="AO4626" s="123"/>
      <c r="AP4626" s="167"/>
    </row>
    <row r="4627" spans="16:42">
      <c r="P4627" s="123"/>
      <c r="Q4627" s="124"/>
      <c r="R4627" s="123"/>
      <c r="S4627" s="123"/>
      <c r="T4627" s="123"/>
      <c r="U4627" s="123"/>
      <c r="V4627" s="123"/>
      <c r="W4627" s="123"/>
      <c r="X4627" s="123"/>
      <c r="Y4627" s="125"/>
      <c r="Z4627" s="125"/>
      <c r="AA4627" s="123"/>
      <c r="AB4627" s="123"/>
      <c r="AC4627" s="123"/>
      <c r="AD4627" s="123"/>
      <c r="AE4627" s="123"/>
      <c r="AF4627" s="123"/>
      <c r="AG4627" s="123"/>
      <c r="AH4627" s="123"/>
      <c r="AI4627" s="123"/>
      <c r="AJ4627" s="123"/>
      <c r="AK4627" s="123"/>
      <c r="AL4627" s="123"/>
      <c r="AM4627" s="123"/>
      <c r="AN4627" s="123"/>
      <c r="AO4627" s="123"/>
      <c r="AP4627" s="167"/>
    </row>
    <row r="4628" spans="16:42">
      <c r="P4628" s="123"/>
      <c r="Q4628" s="124"/>
      <c r="R4628" s="123"/>
      <c r="S4628" s="123"/>
      <c r="T4628" s="123"/>
      <c r="U4628" s="123"/>
      <c r="V4628" s="123"/>
      <c r="W4628" s="123"/>
      <c r="X4628" s="123"/>
      <c r="Y4628" s="125"/>
      <c r="Z4628" s="125"/>
      <c r="AA4628" s="123"/>
      <c r="AB4628" s="123"/>
      <c r="AC4628" s="123"/>
      <c r="AD4628" s="123"/>
      <c r="AE4628" s="123"/>
      <c r="AF4628" s="123"/>
      <c r="AG4628" s="123"/>
      <c r="AH4628" s="123"/>
      <c r="AI4628" s="123"/>
      <c r="AJ4628" s="123"/>
      <c r="AK4628" s="123"/>
      <c r="AL4628" s="123"/>
      <c r="AM4628" s="123"/>
      <c r="AN4628" s="123"/>
      <c r="AO4628" s="123"/>
      <c r="AP4628" s="167"/>
    </row>
    <row r="4629" spans="16:42">
      <c r="P4629" s="123"/>
      <c r="Q4629" s="124"/>
      <c r="R4629" s="123"/>
      <c r="S4629" s="123"/>
      <c r="T4629" s="123"/>
      <c r="U4629" s="123"/>
      <c r="V4629" s="123"/>
      <c r="W4629" s="123"/>
      <c r="X4629" s="123"/>
      <c r="Y4629" s="125"/>
      <c r="Z4629" s="125"/>
      <c r="AA4629" s="123"/>
      <c r="AB4629" s="123"/>
      <c r="AC4629" s="123"/>
      <c r="AD4629" s="123"/>
      <c r="AE4629" s="123"/>
      <c r="AF4629" s="123"/>
      <c r="AG4629" s="123"/>
      <c r="AH4629" s="123"/>
      <c r="AI4629" s="123"/>
      <c r="AJ4629" s="123"/>
      <c r="AK4629" s="123"/>
      <c r="AL4629" s="123"/>
      <c r="AM4629" s="123"/>
      <c r="AN4629" s="123"/>
      <c r="AO4629" s="123"/>
      <c r="AP4629" s="167"/>
    </row>
    <row r="4630" spans="16:42">
      <c r="P4630" s="123"/>
      <c r="Q4630" s="124"/>
      <c r="R4630" s="123"/>
      <c r="S4630" s="123"/>
      <c r="T4630" s="123"/>
      <c r="U4630" s="123"/>
      <c r="V4630" s="123"/>
      <c r="W4630" s="123"/>
      <c r="X4630" s="123"/>
      <c r="Y4630" s="125"/>
      <c r="Z4630" s="125"/>
      <c r="AA4630" s="123"/>
      <c r="AB4630" s="123"/>
      <c r="AC4630" s="123"/>
      <c r="AD4630" s="123"/>
      <c r="AE4630" s="123"/>
      <c r="AF4630" s="123"/>
      <c r="AG4630" s="123"/>
      <c r="AH4630" s="123"/>
      <c r="AI4630" s="123"/>
      <c r="AJ4630" s="123"/>
      <c r="AK4630" s="123"/>
      <c r="AL4630" s="123"/>
      <c r="AM4630" s="123"/>
      <c r="AN4630" s="123"/>
      <c r="AO4630" s="123"/>
      <c r="AP4630" s="167"/>
    </row>
    <row r="4631" spans="16:42">
      <c r="P4631" s="123"/>
      <c r="Q4631" s="124"/>
      <c r="R4631" s="123"/>
      <c r="S4631" s="123"/>
      <c r="T4631" s="123"/>
      <c r="U4631" s="123"/>
      <c r="V4631" s="123"/>
      <c r="W4631" s="123"/>
      <c r="X4631" s="123"/>
      <c r="Y4631" s="125"/>
      <c r="Z4631" s="125"/>
      <c r="AA4631" s="123"/>
      <c r="AB4631" s="123"/>
      <c r="AC4631" s="123"/>
      <c r="AD4631" s="123"/>
      <c r="AE4631" s="123"/>
      <c r="AF4631" s="123"/>
      <c r="AG4631" s="123"/>
      <c r="AH4631" s="123"/>
      <c r="AI4631" s="123"/>
      <c r="AJ4631" s="123"/>
      <c r="AK4631" s="123"/>
      <c r="AL4631" s="123"/>
      <c r="AM4631" s="123"/>
      <c r="AN4631" s="123"/>
      <c r="AO4631" s="123"/>
      <c r="AP4631" s="167"/>
    </row>
    <row r="4632" spans="16:42">
      <c r="P4632" s="123"/>
      <c r="Q4632" s="124"/>
      <c r="R4632" s="123"/>
      <c r="S4632" s="123"/>
      <c r="T4632" s="123"/>
      <c r="U4632" s="123"/>
      <c r="V4632" s="123"/>
      <c r="W4632" s="123"/>
      <c r="X4632" s="123"/>
      <c r="Y4632" s="125"/>
      <c r="Z4632" s="125"/>
      <c r="AA4632" s="123"/>
      <c r="AB4632" s="123"/>
      <c r="AC4632" s="123"/>
      <c r="AD4632" s="123"/>
      <c r="AE4632" s="123"/>
      <c r="AF4632" s="123"/>
      <c r="AG4632" s="123"/>
      <c r="AH4632" s="123"/>
      <c r="AI4632" s="123"/>
      <c r="AJ4632" s="123"/>
      <c r="AK4632" s="123"/>
      <c r="AL4632" s="123"/>
      <c r="AM4632" s="123"/>
      <c r="AN4632" s="123"/>
      <c r="AO4632" s="123"/>
      <c r="AP4632" s="167"/>
    </row>
    <row r="4633" spans="16:42">
      <c r="P4633" s="123"/>
      <c r="Q4633" s="124"/>
      <c r="R4633" s="123"/>
      <c r="S4633" s="123"/>
      <c r="T4633" s="123"/>
      <c r="U4633" s="123"/>
      <c r="V4633" s="123"/>
      <c r="W4633" s="123"/>
      <c r="X4633" s="123"/>
      <c r="Y4633" s="125"/>
      <c r="Z4633" s="125"/>
      <c r="AA4633" s="123"/>
      <c r="AB4633" s="123"/>
      <c r="AC4633" s="123"/>
      <c r="AD4633" s="123"/>
      <c r="AE4633" s="123"/>
      <c r="AF4633" s="123"/>
      <c r="AG4633" s="123"/>
      <c r="AH4633" s="123"/>
      <c r="AI4633" s="123"/>
      <c r="AJ4633" s="123"/>
      <c r="AK4633" s="123"/>
      <c r="AL4633" s="123"/>
      <c r="AM4633" s="123"/>
      <c r="AN4633" s="123"/>
      <c r="AO4633" s="123"/>
      <c r="AP4633" s="167"/>
    </row>
    <row r="4634" spans="16:42">
      <c r="P4634" s="123"/>
      <c r="Q4634" s="124"/>
      <c r="R4634" s="123"/>
      <c r="S4634" s="123"/>
      <c r="T4634" s="123"/>
      <c r="U4634" s="123"/>
      <c r="V4634" s="123"/>
      <c r="W4634" s="123"/>
      <c r="X4634" s="123"/>
      <c r="Y4634" s="125"/>
      <c r="Z4634" s="125"/>
      <c r="AA4634" s="123"/>
      <c r="AB4634" s="123"/>
      <c r="AC4634" s="123"/>
      <c r="AD4634" s="123"/>
      <c r="AE4634" s="123"/>
      <c r="AF4634" s="123"/>
      <c r="AG4634" s="123"/>
      <c r="AH4634" s="123"/>
      <c r="AI4634" s="123"/>
      <c r="AJ4634" s="123"/>
      <c r="AK4634" s="123"/>
      <c r="AL4634" s="123"/>
      <c r="AM4634" s="123"/>
      <c r="AN4634" s="123"/>
      <c r="AO4634" s="123"/>
      <c r="AP4634" s="167"/>
    </row>
    <row r="4635" spans="16:42">
      <c r="P4635" s="123"/>
      <c r="Q4635" s="124"/>
      <c r="R4635" s="123"/>
      <c r="S4635" s="123"/>
      <c r="T4635" s="123"/>
      <c r="U4635" s="123"/>
      <c r="V4635" s="123"/>
      <c r="W4635" s="123"/>
      <c r="X4635" s="123"/>
      <c r="Y4635" s="125"/>
      <c r="Z4635" s="125"/>
      <c r="AA4635" s="123"/>
      <c r="AB4635" s="123"/>
      <c r="AC4635" s="123"/>
      <c r="AD4635" s="123"/>
      <c r="AE4635" s="123"/>
      <c r="AF4635" s="123"/>
      <c r="AG4635" s="123"/>
      <c r="AH4635" s="123"/>
      <c r="AI4635" s="123"/>
      <c r="AJ4635" s="123"/>
      <c r="AK4635" s="123"/>
      <c r="AL4635" s="123"/>
      <c r="AM4635" s="123"/>
      <c r="AN4635" s="123"/>
      <c r="AO4635" s="123"/>
      <c r="AP4635" s="167"/>
    </row>
    <row r="4636" spans="16:42">
      <c r="P4636" s="123"/>
      <c r="Q4636" s="124"/>
      <c r="R4636" s="123"/>
      <c r="S4636" s="123"/>
      <c r="T4636" s="123"/>
      <c r="U4636" s="123"/>
      <c r="V4636" s="123"/>
      <c r="W4636" s="123"/>
      <c r="X4636" s="123"/>
      <c r="Y4636" s="125"/>
      <c r="Z4636" s="125"/>
      <c r="AA4636" s="123"/>
      <c r="AB4636" s="123"/>
      <c r="AC4636" s="123"/>
      <c r="AD4636" s="123"/>
      <c r="AE4636" s="123"/>
      <c r="AF4636" s="123"/>
      <c r="AG4636" s="123"/>
      <c r="AH4636" s="123"/>
      <c r="AI4636" s="123"/>
      <c r="AJ4636" s="123"/>
      <c r="AK4636" s="123"/>
      <c r="AL4636" s="123"/>
      <c r="AM4636" s="123"/>
      <c r="AN4636" s="123"/>
      <c r="AO4636" s="123"/>
      <c r="AP4636" s="167"/>
    </row>
    <row r="4637" spans="16:42">
      <c r="P4637" s="123"/>
      <c r="Q4637" s="124"/>
      <c r="R4637" s="123"/>
      <c r="S4637" s="123"/>
      <c r="T4637" s="123"/>
      <c r="U4637" s="123"/>
      <c r="V4637" s="123"/>
      <c r="W4637" s="123"/>
      <c r="X4637" s="123"/>
      <c r="Y4637" s="125"/>
      <c r="Z4637" s="125"/>
      <c r="AA4637" s="123"/>
      <c r="AB4637" s="123"/>
      <c r="AC4637" s="123"/>
      <c r="AD4637" s="123"/>
      <c r="AE4637" s="123"/>
      <c r="AF4637" s="123"/>
      <c r="AG4637" s="123"/>
      <c r="AH4637" s="123"/>
      <c r="AI4637" s="123"/>
      <c r="AJ4637" s="123"/>
      <c r="AK4637" s="123"/>
      <c r="AL4637" s="123"/>
      <c r="AM4637" s="123"/>
      <c r="AN4637" s="123"/>
      <c r="AO4637" s="123"/>
      <c r="AP4637" s="167"/>
    </row>
    <row r="4638" spans="16:42">
      <c r="P4638" s="123"/>
      <c r="Q4638" s="124"/>
      <c r="R4638" s="123"/>
      <c r="S4638" s="123"/>
      <c r="T4638" s="123"/>
      <c r="U4638" s="123"/>
      <c r="V4638" s="123"/>
      <c r="W4638" s="123"/>
      <c r="X4638" s="123"/>
      <c r="Y4638" s="125"/>
      <c r="Z4638" s="125"/>
      <c r="AA4638" s="123"/>
      <c r="AB4638" s="123"/>
      <c r="AC4638" s="123"/>
      <c r="AD4638" s="123"/>
      <c r="AE4638" s="123"/>
      <c r="AF4638" s="123"/>
      <c r="AG4638" s="123"/>
      <c r="AH4638" s="123"/>
      <c r="AI4638" s="123"/>
      <c r="AJ4638" s="123"/>
      <c r="AK4638" s="123"/>
      <c r="AL4638" s="123"/>
      <c r="AM4638" s="123"/>
      <c r="AN4638" s="123"/>
      <c r="AO4638" s="123"/>
      <c r="AP4638" s="167"/>
    </row>
    <row r="4639" spans="16:42">
      <c r="P4639" s="123"/>
      <c r="Q4639" s="124"/>
      <c r="R4639" s="123"/>
      <c r="S4639" s="123"/>
      <c r="T4639" s="123"/>
      <c r="U4639" s="123"/>
      <c r="V4639" s="123"/>
      <c r="W4639" s="123"/>
      <c r="X4639" s="123"/>
      <c r="Y4639" s="125"/>
      <c r="Z4639" s="125"/>
      <c r="AA4639" s="123"/>
      <c r="AB4639" s="123"/>
      <c r="AC4639" s="123"/>
      <c r="AD4639" s="123"/>
      <c r="AE4639" s="123"/>
      <c r="AF4639" s="123"/>
      <c r="AG4639" s="123"/>
      <c r="AH4639" s="123"/>
      <c r="AI4639" s="123"/>
      <c r="AJ4639" s="123"/>
      <c r="AK4639" s="123"/>
      <c r="AL4639" s="123"/>
      <c r="AM4639" s="123"/>
      <c r="AN4639" s="123"/>
      <c r="AO4639" s="123"/>
      <c r="AP4639" s="167"/>
    </row>
    <row r="4640" spans="16:42">
      <c r="P4640" s="123"/>
      <c r="Q4640" s="124"/>
      <c r="R4640" s="123"/>
      <c r="S4640" s="123"/>
      <c r="T4640" s="123"/>
      <c r="U4640" s="123"/>
      <c r="V4640" s="123"/>
      <c r="W4640" s="123"/>
      <c r="X4640" s="123"/>
      <c r="Y4640" s="125"/>
      <c r="Z4640" s="125"/>
      <c r="AA4640" s="123"/>
      <c r="AB4640" s="123"/>
      <c r="AC4640" s="123"/>
      <c r="AD4640" s="123"/>
      <c r="AE4640" s="123"/>
      <c r="AF4640" s="123"/>
      <c r="AG4640" s="123"/>
      <c r="AH4640" s="123"/>
      <c r="AI4640" s="123"/>
      <c r="AJ4640" s="123"/>
      <c r="AK4640" s="123"/>
      <c r="AL4640" s="123"/>
      <c r="AM4640" s="123"/>
      <c r="AN4640" s="123"/>
      <c r="AO4640" s="123"/>
      <c r="AP4640" s="167"/>
    </row>
    <row r="4641" spans="16:42">
      <c r="P4641" s="123"/>
      <c r="Q4641" s="124"/>
      <c r="R4641" s="123"/>
      <c r="S4641" s="123"/>
      <c r="T4641" s="123"/>
      <c r="U4641" s="123"/>
      <c r="V4641" s="123"/>
      <c r="W4641" s="123"/>
      <c r="X4641" s="123"/>
      <c r="Y4641" s="125"/>
      <c r="Z4641" s="125"/>
      <c r="AA4641" s="123"/>
      <c r="AB4641" s="123"/>
      <c r="AC4641" s="123"/>
      <c r="AD4641" s="123"/>
      <c r="AE4641" s="123"/>
      <c r="AF4641" s="123"/>
      <c r="AG4641" s="123"/>
      <c r="AH4641" s="123"/>
      <c r="AI4641" s="123"/>
      <c r="AJ4641" s="123"/>
      <c r="AK4641" s="123"/>
      <c r="AL4641" s="123"/>
      <c r="AM4641" s="123"/>
      <c r="AN4641" s="123"/>
      <c r="AO4641" s="123"/>
      <c r="AP4641" s="167"/>
    </row>
    <row r="4642" spans="16:42">
      <c r="P4642" s="123"/>
      <c r="Q4642" s="124"/>
      <c r="R4642" s="123"/>
      <c r="S4642" s="123"/>
      <c r="T4642" s="123"/>
      <c r="U4642" s="123"/>
      <c r="V4642" s="123"/>
      <c r="W4642" s="123"/>
      <c r="X4642" s="123"/>
      <c r="Y4642" s="125"/>
      <c r="Z4642" s="125"/>
      <c r="AA4642" s="123"/>
      <c r="AB4642" s="123"/>
      <c r="AC4642" s="123"/>
      <c r="AD4642" s="123"/>
      <c r="AE4642" s="123"/>
      <c r="AF4642" s="123"/>
      <c r="AG4642" s="123"/>
      <c r="AH4642" s="123"/>
      <c r="AI4642" s="123"/>
      <c r="AJ4642" s="123"/>
      <c r="AK4642" s="123"/>
      <c r="AL4642" s="123"/>
      <c r="AM4642" s="123"/>
      <c r="AN4642" s="123"/>
      <c r="AO4642" s="123"/>
      <c r="AP4642" s="167"/>
    </row>
    <row r="4643" spans="16:42">
      <c r="P4643" s="123"/>
      <c r="Q4643" s="124"/>
      <c r="R4643" s="123"/>
      <c r="S4643" s="123"/>
      <c r="T4643" s="123"/>
      <c r="U4643" s="123"/>
      <c r="V4643" s="123"/>
      <c r="W4643" s="123"/>
      <c r="X4643" s="123"/>
      <c r="Y4643" s="125"/>
      <c r="Z4643" s="125"/>
      <c r="AA4643" s="123"/>
      <c r="AB4643" s="123"/>
      <c r="AC4643" s="123"/>
      <c r="AD4643" s="123"/>
      <c r="AE4643" s="123"/>
      <c r="AF4643" s="123"/>
      <c r="AG4643" s="123"/>
      <c r="AH4643" s="123"/>
      <c r="AI4643" s="123"/>
      <c r="AJ4643" s="123"/>
      <c r="AK4643" s="123"/>
      <c r="AL4643" s="123"/>
      <c r="AM4643" s="123"/>
      <c r="AN4643" s="123"/>
      <c r="AO4643" s="123"/>
      <c r="AP4643" s="167"/>
    </row>
    <row r="4644" spans="16:42">
      <c r="P4644" s="123"/>
      <c r="Q4644" s="124"/>
      <c r="R4644" s="123"/>
      <c r="S4644" s="123"/>
      <c r="T4644" s="123"/>
      <c r="U4644" s="123"/>
      <c r="V4644" s="123"/>
      <c r="W4644" s="123"/>
      <c r="X4644" s="123"/>
      <c r="Y4644" s="125"/>
      <c r="Z4644" s="125"/>
      <c r="AA4644" s="123"/>
      <c r="AB4644" s="123"/>
      <c r="AC4644" s="123"/>
      <c r="AD4644" s="123"/>
      <c r="AE4644" s="123"/>
      <c r="AF4644" s="123"/>
      <c r="AG4644" s="123"/>
      <c r="AH4644" s="123"/>
      <c r="AI4644" s="123"/>
      <c r="AJ4644" s="123"/>
      <c r="AK4644" s="123"/>
      <c r="AL4644" s="123"/>
      <c r="AM4644" s="123"/>
      <c r="AN4644" s="123"/>
      <c r="AO4644" s="123"/>
      <c r="AP4644" s="167"/>
    </row>
    <row r="4645" spans="16:42">
      <c r="P4645" s="123"/>
      <c r="Q4645" s="124"/>
      <c r="R4645" s="123"/>
      <c r="S4645" s="123"/>
      <c r="T4645" s="123"/>
      <c r="U4645" s="123"/>
      <c r="V4645" s="123"/>
      <c r="W4645" s="123"/>
      <c r="X4645" s="123"/>
      <c r="Y4645" s="125"/>
      <c r="Z4645" s="125"/>
      <c r="AA4645" s="123"/>
      <c r="AB4645" s="123"/>
      <c r="AC4645" s="123"/>
      <c r="AD4645" s="123"/>
      <c r="AE4645" s="123"/>
      <c r="AF4645" s="123"/>
      <c r="AG4645" s="123"/>
      <c r="AH4645" s="123"/>
      <c r="AI4645" s="123"/>
      <c r="AJ4645" s="123"/>
      <c r="AK4645" s="123"/>
      <c r="AL4645" s="123"/>
      <c r="AM4645" s="123"/>
      <c r="AN4645" s="123"/>
      <c r="AO4645" s="123"/>
      <c r="AP4645" s="167"/>
    </row>
    <row r="4646" spans="16:42">
      <c r="P4646" s="123"/>
      <c r="Q4646" s="124"/>
      <c r="R4646" s="123"/>
      <c r="S4646" s="123"/>
      <c r="T4646" s="123"/>
      <c r="U4646" s="123"/>
      <c r="V4646" s="123"/>
      <c r="W4646" s="123"/>
      <c r="X4646" s="123"/>
      <c r="Y4646" s="125"/>
      <c r="Z4646" s="125"/>
      <c r="AA4646" s="123"/>
      <c r="AB4646" s="123"/>
      <c r="AC4646" s="123"/>
      <c r="AD4646" s="123"/>
      <c r="AE4646" s="123"/>
      <c r="AF4646" s="123"/>
      <c r="AG4646" s="123"/>
      <c r="AH4646" s="123"/>
      <c r="AI4646" s="123"/>
      <c r="AJ4646" s="123"/>
      <c r="AK4646" s="123"/>
      <c r="AL4646" s="123"/>
      <c r="AM4646" s="123"/>
      <c r="AN4646" s="123"/>
      <c r="AO4646" s="123"/>
      <c r="AP4646" s="167"/>
    </row>
    <row r="4647" spans="16:42">
      <c r="P4647" s="123"/>
      <c r="Q4647" s="124"/>
      <c r="R4647" s="123"/>
      <c r="S4647" s="123"/>
      <c r="T4647" s="123"/>
      <c r="U4647" s="123"/>
      <c r="V4647" s="123"/>
      <c r="W4647" s="123"/>
      <c r="X4647" s="123"/>
      <c r="Y4647" s="125"/>
      <c r="Z4647" s="125"/>
      <c r="AA4647" s="123"/>
      <c r="AB4647" s="123"/>
      <c r="AC4647" s="123"/>
      <c r="AD4647" s="123"/>
      <c r="AE4647" s="123"/>
      <c r="AF4647" s="123"/>
      <c r="AG4647" s="123"/>
      <c r="AH4647" s="123"/>
      <c r="AI4647" s="123"/>
      <c r="AJ4647" s="123"/>
      <c r="AK4647" s="123"/>
      <c r="AL4647" s="123"/>
      <c r="AM4647" s="123"/>
      <c r="AN4647" s="123"/>
      <c r="AO4647" s="123"/>
      <c r="AP4647" s="167"/>
    </row>
    <row r="4648" spans="16:42">
      <c r="P4648" s="123"/>
      <c r="Q4648" s="124"/>
      <c r="R4648" s="123"/>
      <c r="S4648" s="123"/>
      <c r="T4648" s="123"/>
      <c r="U4648" s="123"/>
      <c r="V4648" s="123"/>
      <c r="W4648" s="123"/>
      <c r="X4648" s="123"/>
      <c r="Y4648" s="125"/>
      <c r="Z4648" s="125"/>
      <c r="AA4648" s="123"/>
      <c r="AB4648" s="123"/>
      <c r="AC4648" s="123"/>
      <c r="AD4648" s="123"/>
      <c r="AE4648" s="123"/>
      <c r="AF4648" s="123"/>
      <c r="AG4648" s="123"/>
      <c r="AH4648" s="123"/>
      <c r="AI4648" s="123"/>
      <c r="AJ4648" s="123"/>
      <c r="AK4648" s="123"/>
      <c r="AL4648" s="123"/>
      <c r="AM4648" s="123"/>
      <c r="AN4648" s="123"/>
      <c r="AO4648" s="123"/>
      <c r="AP4648" s="167"/>
    </row>
    <row r="4649" spans="16:42">
      <c r="P4649" s="123"/>
      <c r="Q4649" s="124"/>
      <c r="R4649" s="123"/>
      <c r="S4649" s="123"/>
      <c r="T4649" s="123"/>
      <c r="U4649" s="123"/>
      <c r="V4649" s="123"/>
      <c r="W4649" s="123"/>
      <c r="X4649" s="123"/>
      <c r="Y4649" s="125"/>
      <c r="Z4649" s="125"/>
      <c r="AA4649" s="123"/>
      <c r="AB4649" s="123"/>
      <c r="AC4649" s="123"/>
      <c r="AD4649" s="123"/>
      <c r="AE4649" s="123"/>
      <c r="AF4649" s="123"/>
      <c r="AG4649" s="123"/>
      <c r="AH4649" s="123"/>
      <c r="AI4649" s="123"/>
      <c r="AJ4649" s="123"/>
      <c r="AK4649" s="123"/>
      <c r="AL4649" s="123"/>
      <c r="AM4649" s="123"/>
      <c r="AN4649" s="123"/>
      <c r="AO4649" s="123"/>
      <c r="AP4649" s="167"/>
    </row>
    <row r="4650" spans="16:42">
      <c r="P4650" s="123"/>
      <c r="Q4650" s="124"/>
      <c r="R4650" s="123"/>
      <c r="S4650" s="123"/>
      <c r="T4650" s="123"/>
      <c r="U4650" s="123"/>
      <c r="V4650" s="123"/>
      <c r="W4650" s="123"/>
      <c r="X4650" s="123"/>
      <c r="Y4650" s="125"/>
      <c r="Z4650" s="125"/>
      <c r="AA4650" s="123"/>
      <c r="AB4650" s="123"/>
      <c r="AC4650" s="123"/>
      <c r="AD4650" s="123"/>
      <c r="AE4650" s="123"/>
      <c r="AF4650" s="123"/>
      <c r="AG4650" s="123"/>
      <c r="AH4650" s="123"/>
      <c r="AI4650" s="123"/>
      <c r="AJ4650" s="123"/>
      <c r="AK4650" s="123"/>
      <c r="AL4650" s="123"/>
      <c r="AM4650" s="123"/>
      <c r="AN4650" s="123"/>
      <c r="AO4650" s="123"/>
      <c r="AP4650" s="167"/>
    </row>
    <row r="4651" spans="16:42">
      <c r="P4651" s="123"/>
      <c r="Q4651" s="124"/>
      <c r="R4651" s="123"/>
      <c r="S4651" s="123"/>
      <c r="T4651" s="123"/>
      <c r="U4651" s="123"/>
      <c r="V4651" s="123"/>
      <c r="W4651" s="123"/>
      <c r="X4651" s="123"/>
      <c r="Y4651" s="125"/>
      <c r="Z4651" s="125"/>
      <c r="AA4651" s="123"/>
      <c r="AB4651" s="123"/>
      <c r="AC4651" s="123"/>
      <c r="AD4651" s="123"/>
      <c r="AE4651" s="123"/>
      <c r="AF4651" s="123"/>
      <c r="AG4651" s="123"/>
      <c r="AH4651" s="123"/>
      <c r="AI4651" s="123"/>
      <c r="AJ4651" s="123"/>
      <c r="AK4651" s="123"/>
      <c r="AL4651" s="123"/>
      <c r="AM4651" s="123"/>
      <c r="AN4651" s="123"/>
      <c r="AO4651" s="123"/>
      <c r="AP4651" s="167"/>
    </row>
    <row r="4652" spans="16:42">
      <c r="P4652" s="123"/>
      <c r="Q4652" s="124"/>
      <c r="R4652" s="123"/>
      <c r="S4652" s="123"/>
      <c r="T4652" s="123"/>
      <c r="U4652" s="123"/>
      <c r="V4652" s="123"/>
      <c r="W4652" s="123"/>
      <c r="X4652" s="123"/>
      <c r="Y4652" s="125"/>
      <c r="Z4652" s="125"/>
      <c r="AA4652" s="123"/>
      <c r="AB4652" s="123"/>
      <c r="AC4652" s="123"/>
      <c r="AD4652" s="123"/>
      <c r="AE4652" s="123"/>
      <c r="AF4652" s="123"/>
      <c r="AG4652" s="123"/>
      <c r="AH4652" s="123"/>
      <c r="AI4652" s="123"/>
      <c r="AJ4652" s="123"/>
      <c r="AK4652" s="123"/>
      <c r="AL4652" s="123"/>
      <c r="AM4652" s="123"/>
      <c r="AN4652" s="123"/>
      <c r="AO4652" s="123"/>
      <c r="AP4652" s="167"/>
    </row>
    <row r="4653" spans="16:42">
      <c r="P4653" s="123"/>
      <c r="Q4653" s="124"/>
      <c r="R4653" s="123"/>
      <c r="S4653" s="123"/>
      <c r="T4653" s="123"/>
      <c r="U4653" s="123"/>
      <c r="V4653" s="123"/>
      <c r="W4653" s="123"/>
      <c r="X4653" s="123"/>
      <c r="Y4653" s="125"/>
      <c r="Z4653" s="125"/>
      <c r="AA4653" s="123"/>
      <c r="AB4653" s="123"/>
      <c r="AC4653" s="123"/>
      <c r="AD4653" s="123"/>
      <c r="AE4653" s="123"/>
      <c r="AF4653" s="123"/>
      <c r="AG4653" s="123"/>
      <c r="AH4653" s="123"/>
      <c r="AI4653" s="123"/>
      <c r="AJ4653" s="123"/>
      <c r="AK4653" s="123"/>
      <c r="AL4653" s="123"/>
      <c r="AM4653" s="123"/>
      <c r="AN4653" s="123"/>
      <c r="AO4653" s="123"/>
      <c r="AP4653" s="167"/>
    </row>
    <row r="4654" spans="16:42">
      <c r="P4654" s="123"/>
      <c r="Q4654" s="124"/>
      <c r="R4654" s="123"/>
      <c r="S4654" s="123"/>
      <c r="T4654" s="123"/>
      <c r="U4654" s="123"/>
      <c r="V4654" s="123"/>
      <c r="W4654" s="123"/>
      <c r="X4654" s="123"/>
      <c r="Y4654" s="125"/>
      <c r="Z4654" s="125"/>
      <c r="AA4654" s="123"/>
      <c r="AB4654" s="123"/>
      <c r="AC4654" s="123"/>
      <c r="AD4654" s="123"/>
      <c r="AE4654" s="123"/>
      <c r="AF4654" s="123"/>
      <c r="AG4654" s="123"/>
      <c r="AH4654" s="123"/>
      <c r="AI4654" s="123"/>
      <c r="AJ4654" s="123"/>
      <c r="AK4654" s="123"/>
      <c r="AL4654" s="123"/>
      <c r="AM4654" s="123"/>
      <c r="AN4654" s="123"/>
      <c r="AO4654" s="123"/>
      <c r="AP4654" s="167"/>
    </row>
    <row r="4655" spans="16:42">
      <c r="P4655" s="123"/>
      <c r="Q4655" s="124"/>
      <c r="R4655" s="123"/>
      <c r="S4655" s="123"/>
      <c r="T4655" s="123"/>
      <c r="U4655" s="123"/>
      <c r="V4655" s="123"/>
      <c r="W4655" s="123"/>
      <c r="X4655" s="123"/>
      <c r="Y4655" s="125"/>
      <c r="Z4655" s="125"/>
      <c r="AA4655" s="123"/>
      <c r="AB4655" s="123"/>
      <c r="AC4655" s="123"/>
      <c r="AD4655" s="123"/>
      <c r="AE4655" s="123"/>
      <c r="AF4655" s="123"/>
      <c r="AG4655" s="123"/>
      <c r="AH4655" s="123"/>
      <c r="AI4655" s="123"/>
      <c r="AJ4655" s="123"/>
      <c r="AK4655" s="123"/>
      <c r="AL4655" s="123"/>
      <c r="AM4655" s="123"/>
      <c r="AN4655" s="123"/>
      <c r="AO4655" s="123"/>
      <c r="AP4655" s="167"/>
    </row>
    <row r="4656" spans="16:42">
      <c r="P4656" s="123"/>
      <c r="Q4656" s="124"/>
      <c r="R4656" s="123"/>
      <c r="S4656" s="123"/>
      <c r="T4656" s="123"/>
      <c r="U4656" s="123"/>
      <c r="V4656" s="123"/>
      <c r="W4656" s="123"/>
      <c r="X4656" s="123"/>
      <c r="Y4656" s="125"/>
      <c r="Z4656" s="125"/>
      <c r="AA4656" s="123"/>
      <c r="AB4656" s="123"/>
      <c r="AC4656" s="123"/>
      <c r="AD4656" s="123"/>
      <c r="AE4656" s="123"/>
      <c r="AF4656" s="123"/>
      <c r="AG4656" s="123"/>
      <c r="AH4656" s="123"/>
      <c r="AI4656" s="123"/>
      <c r="AJ4656" s="123"/>
      <c r="AK4656" s="123"/>
      <c r="AL4656" s="123"/>
      <c r="AM4656" s="123"/>
      <c r="AN4656" s="123"/>
      <c r="AO4656" s="123"/>
      <c r="AP4656" s="167"/>
    </row>
    <row r="4657" spans="16:42">
      <c r="P4657" s="123"/>
      <c r="Q4657" s="124"/>
      <c r="R4657" s="123"/>
      <c r="S4657" s="123"/>
      <c r="T4657" s="123"/>
      <c r="U4657" s="123"/>
      <c r="V4657" s="123"/>
      <c r="W4657" s="123"/>
      <c r="X4657" s="123"/>
      <c r="Y4657" s="125"/>
      <c r="Z4657" s="125"/>
      <c r="AA4657" s="123"/>
      <c r="AB4657" s="123"/>
      <c r="AC4657" s="123"/>
      <c r="AD4657" s="123"/>
      <c r="AE4657" s="123"/>
      <c r="AF4657" s="123"/>
      <c r="AG4657" s="123"/>
      <c r="AH4657" s="123"/>
      <c r="AI4657" s="123"/>
      <c r="AJ4657" s="123"/>
      <c r="AK4657" s="123"/>
      <c r="AL4657" s="123"/>
      <c r="AM4657" s="123"/>
      <c r="AN4657" s="123"/>
      <c r="AO4657" s="123"/>
      <c r="AP4657" s="167"/>
    </row>
    <row r="4658" spans="16:42">
      <c r="P4658" s="123"/>
      <c r="Q4658" s="124"/>
      <c r="R4658" s="123"/>
      <c r="S4658" s="123"/>
      <c r="T4658" s="123"/>
      <c r="U4658" s="123"/>
      <c r="V4658" s="123"/>
      <c r="W4658" s="123"/>
      <c r="X4658" s="123"/>
      <c r="Y4658" s="125"/>
      <c r="Z4658" s="125"/>
      <c r="AA4658" s="123"/>
      <c r="AB4658" s="123"/>
      <c r="AC4658" s="123"/>
      <c r="AD4658" s="123"/>
      <c r="AE4658" s="123"/>
      <c r="AF4658" s="123"/>
      <c r="AG4658" s="123"/>
      <c r="AH4658" s="123"/>
      <c r="AI4658" s="123"/>
      <c r="AJ4658" s="123"/>
      <c r="AK4658" s="123"/>
      <c r="AL4658" s="123"/>
      <c r="AM4658" s="123"/>
      <c r="AN4658" s="123"/>
      <c r="AO4658" s="123"/>
      <c r="AP4658" s="167"/>
    </row>
    <row r="4659" spans="16:42">
      <c r="P4659" s="123"/>
      <c r="Q4659" s="124"/>
      <c r="R4659" s="123"/>
      <c r="S4659" s="123"/>
      <c r="T4659" s="123"/>
      <c r="U4659" s="123"/>
      <c r="V4659" s="123"/>
      <c r="W4659" s="123"/>
      <c r="X4659" s="123"/>
      <c r="Y4659" s="125"/>
      <c r="Z4659" s="125"/>
      <c r="AA4659" s="123"/>
      <c r="AB4659" s="123"/>
      <c r="AC4659" s="123"/>
      <c r="AD4659" s="123"/>
      <c r="AE4659" s="123"/>
      <c r="AF4659" s="123"/>
      <c r="AG4659" s="123"/>
      <c r="AH4659" s="123"/>
      <c r="AI4659" s="123"/>
      <c r="AJ4659" s="123"/>
      <c r="AK4659" s="123"/>
      <c r="AL4659" s="123"/>
      <c r="AM4659" s="123"/>
      <c r="AN4659" s="123"/>
      <c r="AO4659" s="123"/>
      <c r="AP4659" s="167"/>
    </row>
    <row r="4660" spans="16:42">
      <c r="P4660" s="123"/>
      <c r="Q4660" s="124"/>
      <c r="R4660" s="123"/>
      <c r="S4660" s="123"/>
      <c r="T4660" s="123"/>
      <c r="U4660" s="123"/>
      <c r="V4660" s="123"/>
      <c r="W4660" s="123"/>
      <c r="X4660" s="123"/>
      <c r="Y4660" s="125"/>
      <c r="Z4660" s="125"/>
      <c r="AA4660" s="123"/>
      <c r="AB4660" s="123"/>
      <c r="AC4660" s="123"/>
      <c r="AD4660" s="123"/>
      <c r="AE4660" s="123"/>
      <c r="AF4660" s="123"/>
      <c r="AG4660" s="123"/>
      <c r="AH4660" s="123"/>
      <c r="AI4660" s="123"/>
      <c r="AJ4660" s="123"/>
      <c r="AK4660" s="123"/>
      <c r="AL4660" s="123"/>
      <c r="AM4660" s="123"/>
      <c r="AN4660" s="123"/>
      <c r="AO4660" s="123"/>
      <c r="AP4660" s="167"/>
    </row>
    <row r="4661" spans="16:42">
      <c r="P4661" s="123"/>
      <c r="Q4661" s="124"/>
      <c r="R4661" s="123"/>
      <c r="S4661" s="123"/>
      <c r="T4661" s="123"/>
      <c r="U4661" s="123"/>
      <c r="V4661" s="123"/>
      <c r="W4661" s="123"/>
      <c r="X4661" s="123"/>
      <c r="Y4661" s="125"/>
      <c r="Z4661" s="125"/>
      <c r="AA4661" s="123"/>
      <c r="AB4661" s="123"/>
      <c r="AC4661" s="123"/>
      <c r="AD4661" s="123"/>
      <c r="AE4661" s="123"/>
      <c r="AF4661" s="123"/>
      <c r="AG4661" s="123"/>
      <c r="AH4661" s="123"/>
      <c r="AI4661" s="123"/>
      <c r="AJ4661" s="123"/>
      <c r="AK4661" s="123"/>
      <c r="AL4661" s="123"/>
      <c r="AM4661" s="123"/>
      <c r="AN4661" s="123"/>
      <c r="AO4661" s="123"/>
      <c r="AP4661" s="167"/>
    </row>
    <row r="4662" spans="16:42">
      <c r="P4662" s="123"/>
      <c r="Q4662" s="124"/>
      <c r="R4662" s="123"/>
      <c r="S4662" s="123"/>
      <c r="T4662" s="123"/>
      <c r="U4662" s="123"/>
      <c r="V4662" s="123"/>
      <c r="W4662" s="123"/>
      <c r="X4662" s="123"/>
      <c r="Y4662" s="125"/>
      <c r="Z4662" s="125"/>
      <c r="AA4662" s="123"/>
      <c r="AB4662" s="123"/>
      <c r="AC4662" s="123"/>
      <c r="AD4662" s="123"/>
      <c r="AE4662" s="123"/>
      <c r="AF4662" s="123"/>
      <c r="AG4662" s="123"/>
      <c r="AH4662" s="123"/>
      <c r="AI4662" s="123"/>
      <c r="AJ4662" s="123"/>
      <c r="AK4662" s="123"/>
      <c r="AL4662" s="123"/>
      <c r="AM4662" s="123"/>
      <c r="AN4662" s="123"/>
      <c r="AO4662" s="123"/>
      <c r="AP4662" s="167"/>
    </row>
    <row r="4663" spans="16:42">
      <c r="P4663" s="123"/>
      <c r="Q4663" s="124"/>
      <c r="R4663" s="123"/>
      <c r="S4663" s="123"/>
      <c r="T4663" s="123"/>
      <c r="U4663" s="123"/>
      <c r="V4663" s="123"/>
      <c r="W4663" s="123"/>
      <c r="X4663" s="123"/>
      <c r="Y4663" s="125"/>
      <c r="Z4663" s="125"/>
      <c r="AA4663" s="123"/>
      <c r="AB4663" s="123"/>
      <c r="AC4663" s="123"/>
      <c r="AD4663" s="123"/>
      <c r="AE4663" s="123"/>
      <c r="AF4663" s="123"/>
      <c r="AG4663" s="123"/>
      <c r="AH4663" s="123"/>
      <c r="AI4663" s="123"/>
      <c r="AJ4663" s="123"/>
      <c r="AK4663" s="123"/>
      <c r="AL4663" s="123"/>
      <c r="AM4663" s="123"/>
      <c r="AN4663" s="123"/>
      <c r="AO4663" s="123"/>
      <c r="AP4663" s="167"/>
    </row>
    <row r="4664" spans="16:42">
      <c r="P4664" s="123"/>
      <c r="Q4664" s="124"/>
      <c r="R4664" s="123"/>
      <c r="S4664" s="123"/>
      <c r="T4664" s="123"/>
      <c r="U4664" s="123"/>
      <c r="V4664" s="123"/>
      <c r="W4664" s="123"/>
      <c r="X4664" s="123"/>
      <c r="Y4664" s="125"/>
      <c r="Z4664" s="125"/>
      <c r="AA4664" s="123"/>
      <c r="AB4664" s="123"/>
      <c r="AC4664" s="123"/>
      <c r="AD4664" s="123"/>
      <c r="AE4664" s="123"/>
      <c r="AF4664" s="123"/>
      <c r="AG4664" s="123"/>
      <c r="AH4664" s="123"/>
      <c r="AI4664" s="123"/>
      <c r="AJ4664" s="123"/>
      <c r="AK4664" s="123"/>
      <c r="AL4664" s="123"/>
      <c r="AM4664" s="123"/>
      <c r="AN4664" s="123"/>
      <c r="AO4664" s="123"/>
      <c r="AP4664" s="167"/>
    </row>
    <row r="4665" spans="16:42">
      <c r="P4665" s="123"/>
      <c r="Q4665" s="124"/>
      <c r="R4665" s="123"/>
      <c r="S4665" s="123"/>
      <c r="T4665" s="123"/>
      <c r="U4665" s="123"/>
      <c r="V4665" s="123"/>
      <c r="W4665" s="123"/>
      <c r="X4665" s="123"/>
      <c r="Y4665" s="125"/>
      <c r="Z4665" s="125"/>
      <c r="AA4665" s="123"/>
      <c r="AB4665" s="123"/>
      <c r="AC4665" s="123"/>
      <c r="AD4665" s="123"/>
      <c r="AE4665" s="123"/>
      <c r="AF4665" s="123"/>
      <c r="AG4665" s="123"/>
      <c r="AH4665" s="123"/>
      <c r="AI4665" s="123"/>
      <c r="AJ4665" s="123"/>
      <c r="AK4665" s="123"/>
      <c r="AL4665" s="123"/>
      <c r="AM4665" s="123"/>
      <c r="AN4665" s="123"/>
      <c r="AO4665" s="123"/>
      <c r="AP4665" s="167"/>
    </row>
    <row r="4666" spans="16:42">
      <c r="P4666" s="123"/>
      <c r="Q4666" s="124"/>
      <c r="R4666" s="123"/>
      <c r="S4666" s="123"/>
      <c r="T4666" s="123"/>
      <c r="U4666" s="123"/>
      <c r="V4666" s="123"/>
      <c r="W4666" s="123"/>
      <c r="X4666" s="123"/>
      <c r="Y4666" s="125"/>
      <c r="Z4666" s="125"/>
      <c r="AA4666" s="123"/>
      <c r="AB4666" s="123"/>
      <c r="AC4666" s="123"/>
      <c r="AD4666" s="123"/>
      <c r="AE4666" s="123"/>
      <c r="AF4666" s="123"/>
      <c r="AG4666" s="123"/>
      <c r="AH4666" s="123"/>
      <c r="AI4666" s="123"/>
      <c r="AJ4666" s="123"/>
      <c r="AK4666" s="123"/>
      <c r="AL4666" s="123"/>
      <c r="AM4666" s="123"/>
      <c r="AN4666" s="123"/>
      <c r="AO4666" s="123"/>
      <c r="AP4666" s="167"/>
    </row>
    <row r="4667" spans="16:42">
      <c r="P4667" s="123"/>
      <c r="Q4667" s="124"/>
      <c r="R4667" s="123"/>
      <c r="S4667" s="123"/>
      <c r="T4667" s="123"/>
      <c r="U4667" s="123"/>
      <c r="V4667" s="123"/>
      <c r="W4667" s="123"/>
      <c r="X4667" s="123"/>
      <c r="Y4667" s="125"/>
      <c r="Z4667" s="125"/>
      <c r="AA4667" s="123"/>
      <c r="AB4667" s="123"/>
      <c r="AC4667" s="123"/>
      <c r="AD4667" s="123"/>
      <c r="AE4667" s="123"/>
      <c r="AF4667" s="123"/>
      <c r="AG4667" s="123"/>
      <c r="AH4667" s="123"/>
      <c r="AI4667" s="123"/>
      <c r="AJ4667" s="123"/>
      <c r="AK4667" s="123"/>
      <c r="AL4667" s="123"/>
      <c r="AM4667" s="123"/>
      <c r="AN4667" s="123"/>
      <c r="AO4667" s="123"/>
      <c r="AP4667" s="167"/>
    </row>
    <row r="4668" spans="16:42">
      <c r="P4668" s="123"/>
      <c r="Q4668" s="124"/>
      <c r="R4668" s="123"/>
      <c r="S4668" s="123"/>
      <c r="T4668" s="123"/>
      <c r="U4668" s="123"/>
      <c r="V4668" s="123"/>
      <c r="W4668" s="123"/>
      <c r="X4668" s="123"/>
      <c r="Y4668" s="125"/>
      <c r="Z4668" s="125"/>
      <c r="AA4668" s="123"/>
      <c r="AB4668" s="123"/>
      <c r="AC4668" s="123"/>
      <c r="AD4668" s="123"/>
      <c r="AE4668" s="123"/>
      <c r="AF4668" s="123"/>
      <c r="AG4668" s="123"/>
      <c r="AH4668" s="123"/>
      <c r="AI4668" s="123"/>
      <c r="AJ4668" s="123"/>
      <c r="AK4668" s="123"/>
      <c r="AL4668" s="123"/>
      <c r="AM4668" s="123"/>
      <c r="AN4668" s="123"/>
      <c r="AO4668" s="123"/>
      <c r="AP4668" s="167"/>
    </row>
    <row r="4669" spans="16:42">
      <c r="P4669" s="123"/>
      <c r="Q4669" s="124"/>
      <c r="R4669" s="123"/>
      <c r="S4669" s="123"/>
      <c r="T4669" s="123"/>
      <c r="U4669" s="123"/>
      <c r="V4669" s="123"/>
      <c r="W4669" s="123"/>
      <c r="X4669" s="123"/>
      <c r="Y4669" s="125"/>
      <c r="Z4669" s="125"/>
      <c r="AA4669" s="123"/>
      <c r="AB4669" s="123"/>
      <c r="AC4669" s="123"/>
      <c r="AD4669" s="123"/>
      <c r="AE4669" s="123"/>
      <c r="AF4669" s="123"/>
      <c r="AG4669" s="123"/>
      <c r="AH4669" s="123"/>
      <c r="AI4669" s="123"/>
      <c r="AJ4669" s="123"/>
      <c r="AK4669" s="123"/>
      <c r="AL4669" s="123"/>
      <c r="AM4669" s="123"/>
      <c r="AN4669" s="123"/>
      <c r="AO4669" s="123"/>
      <c r="AP4669" s="167"/>
    </row>
    <row r="4670" spans="16:42">
      <c r="P4670" s="123"/>
      <c r="Q4670" s="124"/>
      <c r="R4670" s="123"/>
      <c r="S4670" s="123"/>
      <c r="T4670" s="123"/>
      <c r="U4670" s="123"/>
      <c r="V4670" s="123"/>
      <c r="W4670" s="123"/>
      <c r="X4670" s="123"/>
      <c r="Y4670" s="125"/>
      <c r="Z4670" s="125"/>
      <c r="AA4670" s="123"/>
      <c r="AB4670" s="123"/>
      <c r="AC4670" s="123"/>
      <c r="AD4670" s="123"/>
      <c r="AE4670" s="123"/>
      <c r="AF4670" s="123"/>
      <c r="AG4670" s="123"/>
      <c r="AH4670" s="123"/>
      <c r="AI4670" s="123"/>
      <c r="AJ4670" s="123"/>
      <c r="AK4670" s="123"/>
      <c r="AL4670" s="123"/>
      <c r="AM4670" s="123"/>
      <c r="AN4670" s="123"/>
      <c r="AO4670" s="123"/>
      <c r="AP4670" s="167"/>
    </row>
    <row r="4671" spans="16:42">
      <c r="P4671" s="123"/>
      <c r="Q4671" s="124"/>
      <c r="R4671" s="123"/>
      <c r="S4671" s="123"/>
      <c r="T4671" s="123"/>
      <c r="U4671" s="123"/>
      <c r="V4671" s="123"/>
      <c r="W4671" s="123"/>
      <c r="X4671" s="123"/>
      <c r="Y4671" s="125"/>
      <c r="Z4671" s="125"/>
      <c r="AA4671" s="123"/>
      <c r="AB4671" s="123"/>
      <c r="AC4671" s="123"/>
      <c r="AD4671" s="123"/>
      <c r="AE4671" s="123"/>
      <c r="AF4671" s="123"/>
      <c r="AG4671" s="123"/>
      <c r="AH4671" s="123"/>
      <c r="AI4671" s="123"/>
      <c r="AJ4671" s="123"/>
      <c r="AK4671" s="123"/>
      <c r="AL4671" s="123"/>
      <c r="AM4671" s="123"/>
      <c r="AN4671" s="123"/>
      <c r="AO4671" s="123"/>
      <c r="AP4671" s="167"/>
    </row>
    <row r="4672" spans="16:42">
      <c r="P4672" s="123"/>
      <c r="Q4672" s="124"/>
      <c r="R4672" s="123"/>
      <c r="S4672" s="123"/>
      <c r="T4672" s="123"/>
      <c r="U4672" s="123"/>
      <c r="V4672" s="123"/>
      <c r="W4672" s="123"/>
      <c r="X4672" s="123"/>
      <c r="Y4672" s="125"/>
      <c r="Z4672" s="125"/>
      <c r="AA4672" s="123"/>
      <c r="AB4672" s="123"/>
      <c r="AC4672" s="123"/>
      <c r="AD4672" s="123"/>
      <c r="AE4672" s="123"/>
      <c r="AF4672" s="123"/>
      <c r="AG4672" s="123"/>
      <c r="AH4672" s="123"/>
      <c r="AI4672" s="123"/>
      <c r="AJ4672" s="123"/>
      <c r="AK4672" s="123"/>
      <c r="AL4672" s="123"/>
      <c r="AM4672" s="123"/>
      <c r="AN4672" s="123"/>
      <c r="AO4672" s="123"/>
      <c r="AP4672" s="167"/>
    </row>
    <row r="4673" spans="16:42">
      <c r="P4673" s="123"/>
      <c r="Q4673" s="124"/>
      <c r="R4673" s="123"/>
      <c r="S4673" s="123"/>
      <c r="T4673" s="123"/>
      <c r="U4673" s="123"/>
      <c r="V4673" s="123"/>
      <c r="W4673" s="123"/>
      <c r="X4673" s="123"/>
      <c r="Y4673" s="125"/>
      <c r="Z4673" s="125"/>
      <c r="AA4673" s="123"/>
      <c r="AB4673" s="123"/>
      <c r="AC4673" s="123"/>
      <c r="AD4673" s="123"/>
      <c r="AE4673" s="123"/>
      <c r="AF4673" s="123"/>
      <c r="AG4673" s="123"/>
      <c r="AH4673" s="123"/>
      <c r="AI4673" s="123"/>
      <c r="AJ4673" s="123"/>
      <c r="AK4673" s="123"/>
      <c r="AL4673" s="123"/>
      <c r="AM4673" s="123"/>
      <c r="AN4673" s="123"/>
      <c r="AO4673" s="123"/>
      <c r="AP4673" s="167"/>
    </row>
    <row r="4674" spans="16:42">
      <c r="P4674" s="123"/>
      <c r="Q4674" s="124"/>
      <c r="R4674" s="123"/>
      <c r="S4674" s="123"/>
      <c r="T4674" s="123"/>
      <c r="U4674" s="123"/>
      <c r="V4674" s="123"/>
      <c r="W4674" s="123"/>
      <c r="X4674" s="123"/>
      <c r="Y4674" s="125"/>
      <c r="Z4674" s="125"/>
      <c r="AA4674" s="123"/>
      <c r="AB4674" s="123"/>
      <c r="AC4674" s="123"/>
      <c r="AD4674" s="123"/>
      <c r="AE4674" s="123"/>
      <c r="AF4674" s="123"/>
      <c r="AG4674" s="123"/>
      <c r="AH4674" s="123"/>
      <c r="AI4674" s="123"/>
      <c r="AJ4674" s="123"/>
      <c r="AK4674" s="123"/>
      <c r="AL4674" s="123"/>
      <c r="AM4674" s="123"/>
      <c r="AN4674" s="123"/>
      <c r="AO4674" s="123"/>
      <c r="AP4674" s="167"/>
    </row>
    <row r="4675" spans="16:42">
      <c r="P4675" s="123"/>
      <c r="Q4675" s="124"/>
      <c r="R4675" s="123"/>
      <c r="S4675" s="123"/>
      <c r="T4675" s="123"/>
      <c r="U4675" s="123"/>
      <c r="V4675" s="123"/>
      <c r="W4675" s="123"/>
      <c r="X4675" s="123"/>
      <c r="Y4675" s="125"/>
      <c r="Z4675" s="125"/>
      <c r="AA4675" s="123"/>
      <c r="AB4675" s="123"/>
      <c r="AC4675" s="123"/>
      <c r="AD4675" s="123"/>
      <c r="AE4675" s="123"/>
      <c r="AF4675" s="123"/>
      <c r="AG4675" s="123"/>
      <c r="AH4675" s="123"/>
      <c r="AI4675" s="123"/>
      <c r="AJ4675" s="123"/>
      <c r="AK4675" s="123"/>
      <c r="AL4675" s="123"/>
      <c r="AM4675" s="123"/>
      <c r="AN4675" s="123"/>
      <c r="AO4675" s="123"/>
      <c r="AP4675" s="167"/>
    </row>
    <row r="4676" spans="16:42">
      <c r="P4676" s="123"/>
      <c r="Q4676" s="124"/>
      <c r="R4676" s="123"/>
      <c r="S4676" s="123"/>
      <c r="T4676" s="123"/>
      <c r="U4676" s="123"/>
      <c r="V4676" s="123"/>
      <c r="W4676" s="123"/>
      <c r="X4676" s="123"/>
      <c r="Y4676" s="125"/>
      <c r="Z4676" s="125"/>
      <c r="AA4676" s="123"/>
      <c r="AB4676" s="123"/>
      <c r="AC4676" s="123"/>
      <c r="AD4676" s="123"/>
      <c r="AE4676" s="123"/>
      <c r="AF4676" s="123"/>
      <c r="AG4676" s="123"/>
      <c r="AH4676" s="123"/>
      <c r="AI4676" s="123"/>
      <c r="AJ4676" s="123"/>
      <c r="AK4676" s="123"/>
      <c r="AL4676" s="123"/>
      <c r="AM4676" s="123"/>
      <c r="AN4676" s="123"/>
      <c r="AO4676" s="123"/>
      <c r="AP4676" s="167"/>
    </row>
    <row r="4677" spans="16:42">
      <c r="P4677" s="123"/>
      <c r="Q4677" s="124"/>
      <c r="R4677" s="123"/>
      <c r="S4677" s="123"/>
      <c r="T4677" s="123"/>
      <c r="U4677" s="123"/>
      <c r="V4677" s="123"/>
      <c r="W4677" s="123"/>
      <c r="X4677" s="123"/>
      <c r="Y4677" s="125"/>
      <c r="Z4677" s="125"/>
      <c r="AA4677" s="123"/>
      <c r="AB4677" s="123"/>
      <c r="AC4677" s="123"/>
      <c r="AD4677" s="123"/>
      <c r="AE4677" s="123"/>
      <c r="AF4677" s="123"/>
      <c r="AG4677" s="123"/>
      <c r="AH4677" s="123"/>
      <c r="AI4677" s="123"/>
      <c r="AJ4677" s="123"/>
      <c r="AK4677" s="123"/>
      <c r="AL4677" s="123"/>
      <c r="AM4677" s="123"/>
      <c r="AN4677" s="123"/>
      <c r="AO4677" s="123"/>
      <c r="AP4677" s="167"/>
    </row>
    <row r="4678" spans="16:42">
      <c r="P4678" s="123"/>
      <c r="Q4678" s="124"/>
      <c r="R4678" s="123"/>
      <c r="S4678" s="123"/>
      <c r="T4678" s="123"/>
      <c r="U4678" s="123"/>
      <c r="V4678" s="123"/>
      <c r="W4678" s="123"/>
      <c r="X4678" s="123"/>
      <c r="Y4678" s="125"/>
      <c r="Z4678" s="125"/>
      <c r="AA4678" s="123"/>
      <c r="AB4678" s="123"/>
      <c r="AC4678" s="123"/>
      <c r="AD4678" s="123"/>
      <c r="AE4678" s="123"/>
      <c r="AF4678" s="123"/>
      <c r="AG4678" s="123"/>
      <c r="AH4678" s="123"/>
      <c r="AI4678" s="123"/>
      <c r="AJ4678" s="123"/>
      <c r="AK4678" s="123"/>
      <c r="AL4678" s="123"/>
      <c r="AM4678" s="123"/>
      <c r="AN4678" s="123"/>
      <c r="AO4678" s="123"/>
      <c r="AP4678" s="167"/>
    </row>
    <row r="4679" spans="16:42">
      <c r="P4679" s="123"/>
      <c r="Q4679" s="124"/>
      <c r="R4679" s="123"/>
      <c r="S4679" s="123"/>
      <c r="T4679" s="123"/>
      <c r="U4679" s="123"/>
      <c r="V4679" s="123"/>
      <c r="W4679" s="123"/>
      <c r="X4679" s="123"/>
      <c r="Y4679" s="125"/>
      <c r="Z4679" s="125"/>
      <c r="AA4679" s="123"/>
      <c r="AB4679" s="123"/>
      <c r="AC4679" s="123"/>
      <c r="AD4679" s="123"/>
      <c r="AE4679" s="123"/>
      <c r="AF4679" s="123"/>
      <c r="AG4679" s="123"/>
      <c r="AH4679" s="123"/>
      <c r="AI4679" s="123"/>
      <c r="AJ4679" s="123"/>
      <c r="AK4679" s="123"/>
      <c r="AL4679" s="123"/>
      <c r="AM4679" s="123"/>
      <c r="AN4679" s="123"/>
      <c r="AO4679" s="123"/>
      <c r="AP4679" s="167"/>
    </row>
    <row r="4680" spans="16:42">
      <c r="P4680" s="123"/>
      <c r="Q4680" s="124"/>
      <c r="R4680" s="123"/>
      <c r="S4680" s="123"/>
      <c r="T4680" s="123"/>
      <c r="U4680" s="123"/>
      <c r="V4680" s="123"/>
      <c r="W4680" s="123"/>
      <c r="X4680" s="123"/>
      <c r="Y4680" s="125"/>
      <c r="Z4680" s="125"/>
      <c r="AA4680" s="123"/>
      <c r="AB4680" s="123"/>
      <c r="AC4680" s="123"/>
      <c r="AD4680" s="123"/>
      <c r="AE4680" s="123"/>
      <c r="AF4680" s="123"/>
      <c r="AG4680" s="123"/>
      <c r="AH4680" s="123"/>
      <c r="AI4680" s="123"/>
      <c r="AJ4680" s="123"/>
      <c r="AK4680" s="123"/>
      <c r="AL4680" s="123"/>
      <c r="AM4680" s="123"/>
      <c r="AN4680" s="123"/>
      <c r="AO4680" s="123"/>
      <c r="AP4680" s="167"/>
    </row>
    <row r="4681" spans="16:42">
      <c r="P4681" s="123"/>
      <c r="Q4681" s="124"/>
      <c r="R4681" s="123"/>
      <c r="S4681" s="123"/>
      <c r="T4681" s="123"/>
      <c r="U4681" s="123"/>
      <c r="V4681" s="123"/>
      <c r="W4681" s="123"/>
      <c r="X4681" s="123"/>
      <c r="Y4681" s="125"/>
      <c r="Z4681" s="125"/>
      <c r="AA4681" s="123"/>
      <c r="AB4681" s="123"/>
      <c r="AC4681" s="123"/>
      <c r="AD4681" s="123"/>
      <c r="AE4681" s="123"/>
      <c r="AF4681" s="123"/>
      <c r="AG4681" s="123"/>
      <c r="AH4681" s="123"/>
      <c r="AI4681" s="123"/>
      <c r="AJ4681" s="123"/>
      <c r="AK4681" s="123"/>
      <c r="AL4681" s="123"/>
      <c r="AM4681" s="123"/>
      <c r="AN4681" s="123"/>
      <c r="AO4681" s="123"/>
      <c r="AP4681" s="167"/>
    </row>
    <row r="4682" spans="16:42">
      <c r="P4682" s="123"/>
      <c r="Q4682" s="124"/>
      <c r="R4682" s="123"/>
      <c r="S4682" s="123"/>
      <c r="T4682" s="123"/>
      <c r="U4682" s="123"/>
      <c r="V4682" s="123"/>
      <c r="W4682" s="123"/>
      <c r="X4682" s="123"/>
      <c r="Y4682" s="125"/>
      <c r="Z4682" s="125"/>
      <c r="AA4682" s="123"/>
      <c r="AB4682" s="123"/>
      <c r="AC4682" s="123"/>
      <c r="AD4682" s="123"/>
      <c r="AE4682" s="123"/>
      <c r="AF4682" s="123"/>
      <c r="AG4682" s="123"/>
      <c r="AH4682" s="123"/>
      <c r="AI4682" s="123"/>
      <c r="AJ4682" s="123"/>
      <c r="AK4682" s="123"/>
      <c r="AL4682" s="123"/>
      <c r="AM4682" s="123"/>
      <c r="AN4682" s="123"/>
      <c r="AO4682" s="123"/>
      <c r="AP4682" s="167"/>
    </row>
    <row r="4683" spans="16:42">
      <c r="P4683" s="123"/>
      <c r="Q4683" s="124"/>
      <c r="R4683" s="123"/>
      <c r="S4683" s="123"/>
      <c r="T4683" s="123"/>
      <c r="U4683" s="123"/>
      <c r="V4683" s="123"/>
      <c r="W4683" s="123"/>
      <c r="X4683" s="123"/>
      <c r="Y4683" s="125"/>
      <c r="Z4683" s="125"/>
      <c r="AA4683" s="123"/>
      <c r="AB4683" s="123"/>
      <c r="AC4683" s="123"/>
      <c r="AD4683" s="123"/>
      <c r="AE4683" s="123"/>
      <c r="AF4683" s="123"/>
      <c r="AG4683" s="123"/>
      <c r="AH4683" s="123"/>
      <c r="AI4683" s="123"/>
      <c r="AJ4683" s="123"/>
      <c r="AK4683" s="123"/>
      <c r="AL4683" s="123"/>
      <c r="AM4683" s="123"/>
      <c r="AN4683" s="123"/>
      <c r="AO4683" s="123"/>
      <c r="AP4683" s="167"/>
    </row>
    <row r="4684" spans="16:42">
      <c r="P4684" s="123"/>
      <c r="Q4684" s="124"/>
      <c r="R4684" s="123"/>
      <c r="S4684" s="123"/>
      <c r="T4684" s="123"/>
      <c r="U4684" s="123"/>
      <c r="V4684" s="123"/>
      <c r="W4684" s="123"/>
      <c r="X4684" s="123"/>
      <c r="Y4684" s="125"/>
      <c r="Z4684" s="125"/>
      <c r="AA4684" s="123"/>
      <c r="AB4684" s="123"/>
      <c r="AC4684" s="123"/>
      <c r="AD4684" s="123"/>
      <c r="AE4684" s="123"/>
      <c r="AF4684" s="123"/>
      <c r="AG4684" s="123"/>
      <c r="AH4684" s="123"/>
      <c r="AI4684" s="123"/>
      <c r="AJ4684" s="123"/>
      <c r="AK4684" s="123"/>
      <c r="AL4684" s="123"/>
      <c r="AM4684" s="123"/>
      <c r="AN4684" s="123"/>
      <c r="AO4684" s="123"/>
      <c r="AP4684" s="167"/>
    </row>
    <row r="4685" spans="16:42">
      <c r="P4685" s="123"/>
      <c r="Q4685" s="124"/>
      <c r="R4685" s="123"/>
      <c r="S4685" s="123"/>
      <c r="T4685" s="123"/>
      <c r="U4685" s="123"/>
      <c r="V4685" s="123"/>
      <c r="W4685" s="123"/>
      <c r="X4685" s="123"/>
      <c r="Y4685" s="125"/>
      <c r="Z4685" s="125"/>
      <c r="AA4685" s="123"/>
      <c r="AB4685" s="123"/>
      <c r="AC4685" s="123"/>
      <c r="AD4685" s="123"/>
      <c r="AE4685" s="123"/>
      <c r="AF4685" s="123"/>
      <c r="AG4685" s="123"/>
      <c r="AH4685" s="123"/>
      <c r="AI4685" s="123"/>
      <c r="AJ4685" s="123"/>
      <c r="AK4685" s="123"/>
      <c r="AL4685" s="123"/>
      <c r="AM4685" s="123"/>
      <c r="AN4685" s="123"/>
      <c r="AO4685" s="123"/>
      <c r="AP4685" s="167"/>
    </row>
    <row r="4686" spans="16:42">
      <c r="P4686" s="123"/>
      <c r="Q4686" s="124"/>
      <c r="R4686" s="123"/>
      <c r="S4686" s="123"/>
      <c r="T4686" s="123"/>
      <c r="U4686" s="123"/>
      <c r="V4686" s="123"/>
      <c r="W4686" s="123"/>
      <c r="X4686" s="123"/>
      <c r="Y4686" s="125"/>
      <c r="Z4686" s="125"/>
      <c r="AA4686" s="123"/>
      <c r="AB4686" s="123"/>
      <c r="AC4686" s="123"/>
      <c r="AD4686" s="123"/>
      <c r="AE4686" s="123"/>
      <c r="AF4686" s="123"/>
      <c r="AG4686" s="123"/>
      <c r="AH4686" s="123"/>
      <c r="AI4686" s="123"/>
      <c r="AJ4686" s="123"/>
      <c r="AK4686" s="123"/>
      <c r="AL4686" s="123"/>
      <c r="AM4686" s="123"/>
      <c r="AN4686" s="123"/>
      <c r="AO4686" s="123"/>
      <c r="AP4686" s="167"/>
    </row>
    <row r="4687" spans="16:42">
      <c r="P4687" s="123"/>
      <c r="Q4687" s="124"/>
      <c r="R4687" s="123"/>
      <c r="S4687" s="123"/>
      <c r="T4687" s="123"/>
      <c r="U4687" s="123"/>
      <c r="V4687" s="123"/>
      <c r="W4687" s="123"/>
      <c r="X4687" s="123"/>
      <c r="Y4687" s="125"/>
      <c r="Z4687" s="125"/>
      <c r="AA4687" s="123"/>
      <c r="AB4687" s="123"/>
      <c r="AC4687" s="123"/>
      <c r="AD4687" s="123"/>
      <c r="AE4687" s="123"/>
      <c r="AF4687" s="123"/>
      <c r="AG4687" s="123"/>
      <c r="AH4687" s="123"/>
      <c r="AI4687" s="123"/>
      <c r="AJ4687" s="123"/>
      <c r="AK4687" s="123"/>
      <c r="AL4687" s="123"/>
      <c r="AM4687" s="123"/>
      <c r="AN4687" s="123"/>
      <c r="AO4687" s="123"/>
      <c r="AP4687" s="167"/>
    </row>
    <row r="4688" spans="16:42">
      <c r="P4688" s="123"/>
      <c r="Q4688" s="124"/>
      <c r="R4688" s="123"/>
      <c r="S4688" s="123"/>
      <c r="T4688" s="123"/>
      <c r="U4688" s="123"/>
      <c r="V4688" s="123"/>
      <c r="W4688" s="123"/>
      <c r="X4688" s="123"/>
      <c r="Y4688" s="125"/>
      <c r="Z4688" s="125"/>
      <c r="AA4688" s="123"/>
      <c r="AB4688" s="123"/>
      <c r="AC4688" s="123"/>
      <c r="AD4688" s="123"/>
      <c r="AE4688" s="123"/>
      <c r="AF4688" s="123"/>
      <c r="AG4688" s="123"/>
      <c r="AH4688" s="123"/>
      <c r="AI4688" s="123"/>
      <c r="AJ4688" s="123"/>
      <c r="AK4688" s="123"/>
      <c r="AL4688" s="123"/>
      <c r="AM4688" s="123"/>
      <c r="AN4688" s="123"/>
      <c r="AO4688" s="123"/>
      <c r="AP4688" s="167"/>
    </row>
    <row r="4689" spans="16:42">
      <c r="P4689" s="123"/>
      <c r="Q4689" s="124"/>
      <c r="R4689" s="123"/>
      <c r="S4689" s="123"/>
      <c r="T4689" s="123"/>
      <c r="U4689" s="123"/>
      <c r="V4689" s="123"/>
      <c r="W4689" s="123"/>
      <c r="X4689" s="123"/>
      <c r="Y4689" s="125"/>
      <c r="Z4689" s="125"/>
      <c r="AA4689" s="123"/>
      <c r="AB4689" s="123"/>
      <c r="AC4689" s="123"/>
      <c r="AD4689" s="123"/>
      <c r="AE4689" s="123"/>
      <c r="AF4689" s="123"/>
      <c r="AG4689" s="123"/>
      <c r="AH4689" s="123"/>
      <c r="AI4689" s="123"/>
      <c r="AJ4689" s="123"/>
      <c r="AK4689" s="123"/>
      <c r="AL4689" s="123"/>
      <c r="AM4689" s="123"/>
      <c r="AN4689" s="123"/>
      <c r="AO4689" s="123"/>
      <c r="AP4689" s="167"/>
    </row>
    <row r="4690" spans="16:42">
      <c r="P4690" s="123"/>
      <c r="Q4690" s="124"/>
      <c r="R4690" s="123"/>
      <c r="S4690" s="123"/>
      <c r="T4690" s="123"/>
      <c r="U4690" s="123"/>
      <c r="V4690" s="123"/>
      <c r="W4690" s="123"/>
      <c r="X4690" s="123"/>
      <c r="Y4690" s="125"/>
      <c r="Z4690" s="125"/>
      <c r="AA4690" s="123"/>
      <c r="AB4690" s="123"/>
      <c r="AC4690" s="123"/>
      <c r="AD4690" s="123"/>
      <c r="AE4690" s="123"/>
      <c r="AF4690" s="123"/>
      <c r="AG4690" s="123"/>
      <c r="AH4690" s="123"/>
      <c r="AI4690" s="123"/>
      <c r="AJ4690" s="123"/>
      <c r="AK4690" s="123"/>
      <c r="AL4690" s="123"/>
      <c r="AM4690" s="123"/>
      <c r="AN4690" s="123"/>
      <c r="AO4690" s="123"/>
      <c r="AP4690" s="167"/>
    </row>
    <row r="4691" spans="16:42">
      <c r="P4691" s="123"/>
      <c r="Q4691" s="124"/>
      <c r="R4691" s="123"/>
      <c r="S4691" s="123"/>
      <c r="T4691" s="123"/>
      <c r="U4691" s="123"/>
      <c r="V4691" s="123"/>
      <c r="W4691" s="123"/>
      <c r="X4691" s="123"/>
      <c r="Y4691" s="125"/>
      <c r="Z4691" s="125"/>
      <c r="AA4691" s="123"/>
      <c r="AB4691" s="123"/>
      <c r="AC4691" s="123"/>
      <c r="AD4691" s="123"/>
      <c r="AE4691" s="123"/>
      <c r="AF4691" s="123"/>
      <c r="AG4691" s="123"/>
      <c r="AH4691" s="123"/>
      <c r="AI4691" s="123"/>
      <c r="AJ4691" s="123"/>
      <c r="AK4691" s="123"/>
      <c r="AL4691" s="123"/>
      <c r="AM4691" s="123"/>
      <c r="AN4691" s="123"/>
      <c r="AO4691" s="123"/>
      <c r="AP4691" s="167"/>
    </row>
    <row r="4692" spans="16:42">
      <c r="P4692" s="123"/>
      <c r="Q4692" s="124"/>
      <c r="R4692" s="123"/>
      <c r="S4692" s="123"/>
      <c r="T4692" s="123"/>
      <c r="U4692" s="123"/>
      <c r="V4692" s="123"/>
      <c r="W4692" s="123"/>
      <c r="X4692" s="123"/>
      <c r="Y4692" s="125"/>
      <c r="Z4692" s="125"/>
      <c r="AA4692" s="123"/>
      <c r="AB4692" s="123"/>
      <c r="AC4692" s="123"/>
      <c r="AD4692" s="123"/>
      <c r="AE4692" s="123"/>
      <c r="AF4692" s="123"/>
      <c r="AG4692" s="123"/>
      <c r="AH4692" s="123"/>
      <c r="AI4692" s="123"/>
      <c r="AJ4692" s="123"/>
      <c r="AK4692" s="123"/>
      <c r="AL4692" s="123"/>
      <c r="AM4692" s="123"/>
      <c r="AN4692" s="123"/>
      <c r="AO4692" s="123"/>
      <c r="AP4692" s="167"/>
    </row>
    <row r="4693" spans="16:42">
      <c r="P4693" s="123"/>
      <c r="Q4693" s="124"/>
      <c r="R4693" s="123"/>
      <c r="S4693" s="123"/>
      <c r="T4693" s="123"/>
      <c r="U4693" s="123"/>
      <c r="V4693" s="123"/>
      <c r="W4693" s="123"/>
      <c r="X4693" s="123"/>
      <c r="Y4693" s="125"/>
      <c r="Z4693" s="125"/>
      <c r="AA4693" s="123"/>
      <c r="AB4693" s="123"/>
      <c r="AC4693" s="123"/>
      <c r="AD4693" s="123"/>
      <c r="AE4693" s="123"/>
      <c r="AF4693" s="123"/>
      <c r="AG4693" s="123"/>
      <c r="AH4693" s="123"/>
      <c r="AI4693" s="123"/>
      <c r="AJ4693" s="123"/>
      <c r="AK4693" s="123"/>
      <c r="AL4693" s="123"/>
      <c r="AM4693" s="123"/>
      <c r="AN4693" s="123"/>
      <c r="AO4693" s="123"/>
      <c r="AP4693" s="167"/>
    </row>
    <row r="4694" spans="16:42">
      <c r="P4694" s="123"/>
      <c r="Q4694" s="124"/>
      <c r="R4694" s="123"/>
      <c r="S4694" s="123"/>
      <c r="T4694" s="123"/>
      <c r="U4694" s="123"/>
      <c r="V4694" s="123"/>
      <c r="W4694" s="123"/>
      <c r="X4694" s="123"/>
      <c r="Y4694" s="125"/>
      <c r="Z4694" s="125"/>
      <c r="AA4694" s="123"/>
      <c r="AB4694" s="123"/>
      <c r="AC4694" s="123"/>
      <c r="AD4694" s="123"/>
      <c r="AE4694" s="123"/>
      <c r="AF4694" s="123"/>
      <c r="AG4694" s="123"/>
      <c r="AH4694" s="123"/>
      <c r="AI4694" s="123"/>
      <c r="AJ4694" s="123"/>
      <c r="AK4694" s="123"/>
      <c r="AL4694" s="123"/>
      <c r="AM4694" s="123"/>
      <c r="AN4694" s="123"/>
      <c r="AO4694" s="123"/>
      <c r="AP4694" s="167"/>
    </row>
    <row r="4695" spans="16:42">
      <c r="P4695" s="123"/>
      <c r="Q4695" s="124"/>
      <c r="R4695" s="123"/>
      <c r="S4695" s="123"/>
      <c r="T4695" s="123"/>
      <c r="U4695" s="123"/>
      <c r="V4695" s="123"/>
      <c r="W4695" s="123"/>
      <c r="X4695" s="123"/>
      <c r="Y4695" s="125"/>
      <c r="Z4695" s="125"/>
      <c r="AA4695" s="123"/>
      <c r="AB4695" s="123"/>
      <c r="AC4695" s="123"/>
      <c r="AD4695" s="123"/>
      <c r="AE4695" s="123"/>
      <c r="AF4695" s="123"/>
      <c r="AG4695" s="123"/>
      <c r="AH4695" s="123"/>
      <c r="AI4695" s="123"/>
      <c r="AJ4695" s="123"/>
      <c r="AK4695" s="123"/>
      <c r="AL4695" s="123"/>
      <c r="AM4695" s="123"/>
      <c r="AN4695" s="123"/>
      <c r="AO4695" s="123"/>
      <c r="AP4695" s="167"/>
    </row>
    <row r="4696" spans="16:42">
      <c r="P4696" s="123"/>
      <c r="Q4696" s="124"/>
      <c r="R4696" s="123"/>
      <c r="S4696" s="123"/>
      <c r="T4696" s="123"/>
      <c r="U4696" s="123"/>
      <c r="V4696" s="123"/>
      <c r="W4696" s="123"/>
      <c r="X4696" s="123"/>
      <c r="Y4696" s="125"/>
      <c r="Z4696" s="125"/>
      <c r="AA4696" s="123"/>
      <c r="AB4696" s="123"/>
      <c r="AC4696" s="123"/>
      <c r="AD4696" s="123"/>
      <c r="AE4696" s="123"/>
      <c r="AF4696" s="123"/>
      <c r="AG4696" s="123"/>
      <c r="AH4696" s="123"/>
      <c r="AI4696" s="123"/>
      <c r="AJ4696" s="123"/>
      <c r="AK4696" s="123"/>
      <c r="AL4696" s="123"/>
      <c r="AM4696" s="123"/>
      <c r="AN4696" s="123"/>
      <c r="AO4696" s="123"/>
      <c r="AP4696" s="167"/>
    </row>
    <row r="4697" spans="16:42">
      <c r="P4697" s="123"/>
      <c r="Q4697" s="124"/>
      <c r="R4697" s="123"/>
      <c r="S4697" s="123"/>
      <c r="T4697" s="123"/>
      <c r="U4697" s="123"/>
      <c r="V4697" s="123"/>
      <c r="W4697" s="123"/>
      <c r="X4697" s="123"/>
      <c r="Y4697" s="125"/>
      <c r="Z4697" s="125"/>
      <c r="AA4697" s="123"/>
      <c r="AB4697" s="123"/>
      <c r="AC4697" s="123"/>
      <c r="AD4697" s="123"/>
      <c r="AE4697" s="123"/>
      <c r="AF4697" s="123"/>
      <c r="AG4697" s="123"/>
      <c r="AH4697" s="123"/>
      <c r="AI4697" s="123"/>
      <c r="AJ4697" s="123"/>
      <c r="AK4697" s="123"/>
      <c r="AL4697" s="123"/>
      <c r="AM4697" s="123"/>
      <c r="AN4697" s="123"/>
      <c r="AO4697" s="123"/>
      <c r="AP4697" s="167"/>
    </row>
    <row r="4698" spans="16:42">
      <c r="P4698" s="123"/>
      <c r="Q4698" s="124"/>
      <c r="R4698" s="123"/>
      <c r="S4698" s="123"/>
      <c r="T4698" s="123"/>
      <c r="U4698" s="123"/>
      <c r="V4698" s="123"/>
      <c r="W4698" s="123"/>
      <c r="X4698" s="123"/>
      <c r="Y4698" s="125"/>
      <c r="Z4698" s="125"/>
      <c r="AA4698" s="123"/>
      <c r="AB4698" s="123"/>
      <c r="AC4698" s="123"/>
      <c r="AD4698" s="123"/>
      <c r="AE4698" s="123"/>
      <c r="AF4698" s="123"/>
      <c r="AG4698" s="123"/>
      <c r="AH4698" s="123"/>
      <c r="AI4698" s="123"/>
      <c r="AJ4698" s="123"/>
      <c r="AK4698" s="123"/>
      <c r="AL4698" s="123"/>
      <c r="AM4698" s="123"/>
      <c r="AN4698" s="123"/>
      <c r="AO4698" s="123"/>
      <c r="AP4698" s="167"/>
    </row>
    <row r="4699" spans="16:42">
      <c r="P4699" s="123"/>
      <c r="Q4699" s="124"/>
      <c r="R4699" s="123"/>
      <c r="S4699" s="123"/>
      <c r="T4699" s="123"/>
      <c r="U4699" s="123"/>
      <c r="V4699" s="123"/>
      <c r="W4699" s="123"/>
      <c r="X4699" s="123"/>
      <c r="Y4699" s="125"/>
      <c r="Z4699" s="125"/>
      <c r="AA4699" s="123"/>
      <c r="AB4699" s="123"/>
      <c r="AC4699" s="123"/>
      <c r="AD4699" s="123"/>
      <c r="AE4699" s="123"/>
      <c r="AF4699" s="123"/>
      <c r="AG4699" s="123"/>
      <c r="AH4699" s="123"/>
      <c r="AI4699" s="123"/>
      <c r="AJ4699" s="123"/>
      <c r="AK4699" s="123"/>
      <c r="AL4699" s="123"/>
      <c r="AM4699" s="123"/>
      <c r="AN4699" s="123"/>
      <c r="AO4699" s="123"/>
      <c r="AP4699" s="167"/>
    </row>
    <row r="4700" spans="16:42">
      <c r="P4700" s="123"/>
      <c r="Q4700" s="124"/>
      <c r="R4700" s="123"/>
      <c r="S4700" s="123"/>
      <c r="T4700" s="123"/>
      <c r="U4700" s="123"/>
      <c r="V4700" s="123"/>
      <c r="W4700" s="123"/>
      <c r="X4700" s="123"/>
      <c r="Y4700" s="125"/>
      <c r="Z4700" s="125"/>
      <c r="AA4700" s="123"/>
      <c r="AB4700" s="123"/>
      <c r="AC4700" s="123"/>
      <c r="AD4700" s="123"/>
      <c r="AE4700" s="123"/>
      <c r="AF4700" s="123"/>
      <c r="AG4700" s="123"/>
      <c r="AH4700" s="123"/>
      <c r="AI4700" s="123"/>
      <c r="AJ4700" s="123"/>
      <c r="AK4700" s="123"/>
      <c r="AL4700" s="123"/>
      <c r="AM4700" s="123"/>
      <c r="AN4700" s="123"/>
      <c r="AO4700" s="123"/>
      <c r="AP4700" s="167"/>
    </row>
    <row r="4701" spans="16:42">
      <c r="P4701" s="123"/>
      <c r="Q4701" s="124"/>
      <c r="R4701" s="123"/>
      <c r="S4701" s="123"/>
      <c r="T4701" s="123"/>
      <c r="U4701" s="123"/>
      <c r="V4701" s="123"/>
      <c r="W4701" s="123"/>
      <c r="X4701" s="123"/>
      <c r="Y4701" s="125"/>
      <c r="Z4701" s="125"/>
      <c r="AA4701" s="123"/>
      <c r="AB4701" s="123"/>
      <c r="AC4701" s="123"/>
      <c r="AD4701" s="123"/>
      <c r="AE4701" s="123"/>
      <c r="AF4701" s="123"/>
      <c r="AG4701" s="123"/>
      <c r="AH4701" s="123"/>
      <c r="AI4701" s="123"/>
      <c r="AJ4701" s="123"/>
      <c r="AK4701" s="123"/>
      <c r="AL4701" s="123"/>
      <c r="AM4701" s="123"/>
      <c r="AN4701" s="123"/>
      <c r="AO4701" s="123"/>
      <c r="AP4701" s="167"/>
    </row>
    <row r="4702" spans="16:42">
      <c r="P4702" s="123"/>
      <c r="Q4702" s="124"/>
      <c r="R4702" s="123"/>
      <c r="S4702" s="123"/>
      <c r="T4702" s="123"/>
      <c r="U4702" s="123"/>
      <c r="V4702" s="123"/>
      <c r="W4702" s="123"/>
      <c r="X4702" s="123"/>
      <c r="Y4702" s="125"/>
      <c r="Z4702" s="125"/>
      <c r="AA4702" s="123"/>
      <c r="AB4702" s="123"/>
      <c r="AC4702" s="123"/>
      <c r="AD4702" s="123"/>
      <c r="AE4702" s="123"/>
      <c r="AF4702" s="123"/>
      <c r="AG4702" s="123"/>
      <c r="AH4702" s="123"/>
      <c r="AI4702" s="123"/>
      <c r="AJ4702" s="123"/>
      <c r="AK4702" s="123"/>
      <c r="AL4702" s="123"/>
      <c r="AM4702" s="123"/>
      <c r="AN4702" s="123"/>
      <c r="AO4702" s="123"/>
      <c r="AP4702" s="167"/>
    </row>
    <row r="4703" spans="16:42">
      <c r="P4703" s="123"/>
      <c r="Q4703" s="124"/>
      <c r="R4703" s="123"/>
      <c r="S4703" s="123"/>
      <c r="T4703" s="123"/>
      <c r="U4703" s="123"/>
      <c r="V4703" s="123"/>
      <c r="W4703" s="123"/>
      <c r="X4703" s="123"/>
      <c r="Y4703" s="125"/>
      <c r="Z4703" s="125"/>
      <c r="AA4703" s="123"/>
      <c r="AB4703" s="123"/>
      <c r="AC4703" s="123"/>
      <c r="AD4703" s="123"/>
      <c r="AE4703" s="123"/>
      <c r="AF4703" s="123"/>
      <c r="AG4703" s="123"/>
      <c r="AH4703" s="123"/>
      <c r="AI4703" s="123"/>
      <c r="AJ4703" s="123"/>
      <c r="AK4703" s="123"/>
      <c r="AL4703" s="123"/>
      <c r="AM4703" s="123"/>
      <c r="AN4703" s="123"/>
      <c r="AO4703" s="123"/>
      <c r="AP4703" s="167"/>
    </row>
    <row r="4704" spans="16:42">
      <c r="P4704" s="123"/>
      <c r="Q4704" s="124"/>
      <c r="R4704" s="123"/>
      <c r="S4704" s="123"/>
      <c r="T4704" s="123"/>
      <c r="U4704" s="123"/>
      <c r="V4704" s="123"/>
      <c r="W4704" s="123"/>
      <c r="X4704" s="123"/>
      <c r="Y4704" s="125"/>
      <c r="Z4704" s="125"/>
      <c r="AA4704" s="123"/>
      <c r="AB4704" s="123"/>
      <c r="AC4704" s="123"/>
      <c r="AD4704" s="123"/>
      <c r="AE4704" s="123"/>
      <c r="AF4704" s="123"/>
      <c r="AG4704" s="123"/>
      <c r="AH4704" s="123"/>
      <c r="AI4704" s="123"/>
      <c r="AJ4704" s="123"/>
      <c r="AK4704" s="123"/>
      <c r="AL4704" s="123"/>
      <c r="AM4704" s="123"/>
      <c r="AN4704" s="123"/>
      <c r="AO4704" s="123"/>
      <c r="AP4704" s="167"/>
    </row>
    <row r="4705" spans="16:42">
      <c r="P4705" s="123"/>
      <c r="Q4705" s="124"/>
      <c r="R4705" s="123"/>
      <c r="S4705" s="123"/>
      <c r="T4705" s="123"/>
      <c r="U4705" s="123"/>
      <c r="V4705" s="123"/>
      <c r="W4705" s="123"/>
      <c r="X4705" s="123"/>
      <c r="Y4705" s="125"/>
      <c r="Z4705" s="125"/>
      <c r="AA4705" s="123"/>
      <c r="AB4705" s="123"/>
      <c r="AC4705" s="123"/>
      <c r="AD4705" s="123"/>
      <c r="AE4705" s="123"/>
      <c r="AF4705" s="123"/>
      <c r="AG4705" s="123"/>
      <c r="AH4705" s="123"/>
      <c r="AI4705" s="123"/>
      <c r="AJ4705" s="123"/>
      <c r="AK4705" s="123"/>
      <c r="AL4705" s="123"/>
      <c r="AM4705" s="123"/>
      <c r="AN4705" s="123"/>
      <c r="AO4705" s="123"/>
      <c r="AP4705" s="167"/>
    </row>
    <row r="4706" spans="16:42">
      <c r="P4706" s="123"/>
      <c r="Q4706" s="124"/>
      <c r="R4706" s="123"/>
      <c r="S4706" s="123"/>
      <c r="T4706" s="123"/>
      <c r="U4706" s="123"/>
      <c r="V4706" s="123"/>
      <c r="W4706" s="123"/>
      <c r="X4706" s="123"/>
      <c r="Y4706" s="125"/>
      <c r="Z4706" s="125"/>
      <c r="AA4706" s="123"/>
      <c r="AB4706" s="123"/>
      <c r="AC4706" s="123"/>
      <c r="AD4706" s="123"/>
      <c r="AE4706" s="123"/>
      <c r="AF4706" s="123"/>
      <c r="AG4706" s="123"/>
      <c r="AH4706" s="123"/>
      <c r="AI4706" s="123"/>
      <c r="AJ4706" s="123"/>
      <c r="AK4706" s="123"/>
      <c r="AL4706" s="123"/>
      <c r="AM4706" s="123"/>
      <c r="AN4706" s="123"/>
      <c r="AO4706" s="123"/>
      <c r="AP4706" s="167"/>
    </row>
    <row r="4707" spans="16:42">
      <c r="P4707" s="123"/>
      <c r="Q4707" s="124"/>
      <c r="R4707" s="123"/>
      <c r="S4707" s="123"/>
      <c r="T4707" s="123"/>
      <c r="U4707" s="123"/>
      <c r="V4707" s="123"/>
      <c r="W4707" s="123"/>
      <c r="X4707" s="123"/>
      <c r="Y4707" s="125"/>
      <c r="Z4707" s="125"/>
      <c r="AA4707" s="123"/>
      <c r="AB4707" s="123"/>
      <c r="AC4707" s="123"/>
      <c r="AD4707" s="123"/>
      <c r="AE4707" s="123"/>
      <c r="AF4707" s="123"/>
      <c r="AG4707" s="123"/>
      <c r="AH4707" s="123"/>
      <c r="AI4707" s="123"/>
      <c r="AJ4707" s="123"/>
      <c r="AK4707" s="123"/>
      <c r="AL4707" s="123"/>
      <c r="AM4707" s="123"/>
      <c r="AN4707" s="123"/>
      <c r="AO4707" s="123"/>
      <c r="AP4707" s="167"/>
    </row>
    <row r="4708" spans="16:42">
      <c r="P4708" s="123"/>
      <c r="Q4708" s="124"/>
      <c r="R4708" s="123"/>
      <c r="S4708" s="123"/>
      <c r="T4708" s="123"/>
      <c r="U4708" s="123"/>
      <c r="V4708" s="123"/>
      <c r="W4708" s="123"/>
      <c r="X4708" s="123"/>
      <c r="Y4708" s="125"/>
      <c r="Z4708" s="125"/>
      <c r="AA4708" s="123"/>
      <c r="AB4708" s="123"/>
      <c r="AC4708" s="123"/>
      <c r="AD4708" s="123"/>
      <c r="AE4708" s="123"/>
      <c r="AF4708" s="123"/>
      <c r="AG4708" s="123"/>
      <c r="AH4708" s="123"/>
      <c r="AI4708" s="123"/>
      <c r="AJ4708" s="123"/>
      <c r="AK4708" s="123"/>
      <c r="AL4708" s="123"/>
      <c r="AM4708" s="123"/>
      <c r="AN4708" s="123"/>
      <c r="AO4708" s="123"/>
      <c r="AP4708" s="167"/>
    </row>
    <row r="4709" spans="16:42">
      <c r="P4709" s="123"/>
      <c r="Q4709" s="124"/>
      <c r="R4709" s="123"/>
      <c r="S4709" s="123"/>
      <c r="T4709" s="123"/>
      <c r="U4709" s="123"/>
      <c r="V4709" s="123"/>
      <c r="W4709" s="123"/>
      <c r="X4709" s="123"/>
      <c r="Y4709" s="125"/>
      <c r="Z4709" s="125"/>
      <c r="AA4709" s="123"/>
      <c r="AB4709" s="123"/>
      <c r="AC4709" s="123"/>
      <c r="AD4709" s="123"/>
      <c r="AE4709" s="123"/>
      <c r="AF4709" s="123"/>
      <c r="AG4709" s="123"/>
      <c r="AH4709" s="123"/>
      <c r="AI4709" s="123"/>
      <c r="AJ4709" s="123"/>
      <c r="AK4709" s="123"/>
      <c r="AL4709" s="123"/>
      <c r="AM4709" s="123"/>
      <c r="AN4709" s="123"/>
      <c r="AO4709" s="123"/>
      <c r="AP4709" s="167"/>
    </row>
    <row r="4710" spans="16:42">
      <c r="P4710" s="123"/>
      <c r="Q4710" s="124"/>
      <c r="R4710" s="123"/>
      <c r="S4710" s="123"/>
      <c r="T4710" s="123"/>
      <c r="U4710" s="123"/>
      <c r="V4710" s="123"/>
      <c r="W4710" s="123"/>
      <c r="X4710" s="123"/>
      <c r="Y4710" s="125"/>
      <c r="Z4710" s="125"/>
      <c r="AA4710" s="123"/>
      <c r="AB4710" s="123"/>
      <c r="AC4710" s="123"/>
      <c r="AD4710" s="123"/>
      <c r="AE4710" s="123"/>
      <c r="AF4710" s="123"/>
      <c r="AG4710" s="123"/>
      <c r="AH4710" s="123"/>
      <c r="AI4710" s="123"/>
      <c r="AJ4710" s="123"/>
      <c r="AK4710" s="123"/>
      <c r="AL4710" s="123"/>
      <c r="AM4710" s="123"/>
      <c r="AN4710" s="123"/>
      <c r="AO4710" s="123"/>
      <c r="AP4710" s="167"/>
    </row>
    <row r="4711" spans="16:42">
      <c r="P4711" s="123"/>
      <c r="Q4711" s="124"/>
      <c r="R4711" s="123"/>
      <c r="S4711" s="123"/>
      <c r="T4711" s="123"/>
      <c r="U4711" s="123"/>
      <c r="V4711" s="123"/>
      <c r="W4711" s="123"/>
      <c r="X4711" s="123"/>
      <c r="Y4711" s="125"/>
      <c r="Z4711" s="125"/>
      <c r="AA4711" s="123"/>
      <c r="AB4711" s="123"/>
      <c r="AC4711" s="123"/>
      <c r="AD4711" s="123"/>
      <c r="AE4711" s="123"/>
      <c r="AF4711" s="123"/>
      <c r="AG4711" s="123"/>
      <c r="AH4711" s="123"/>
      <c r="AI4711" s="123"/>
      <c r="AJ4711" s="123"/>
      <c r="AK4711" s="123"/>
      <c r="AL4711" s="123"/>
      <c r="AM4711" s="123"/>
      <c r="AN4711" s="123"/>
      <c r="AO4711" s="123"/>
      <c r="AP4711" s="167"/>
    </row>
    <row r="4712" spans="16:42">
      <c r="P4712" s="123"/>
      <c r="Q4712" s="124"/>
      <c r="R4712" s="123"/>
      <c r="S4712" s="123"/>
      <c r="T4712" s="123"/>
      <c r="U4712" s="123"/>
      <c r="V4712" s="123"/>
      <c r="W4712" s="123"/>
      <c r="X4712" s="123"/>
      <c r="Y4712" s="125"/>
      <c r="Z4712" s="125"/>
      <c r="AA4712" s="123"/>
      <c r="AB4712" s="123"/>
      <c r="AC4712" s="123"/>
      <c r="AD4712" s="123"/>
      <c r="AE4712" s="123"/>
      <c r="AF4712" s="123"/>
      <c r="AG4712" s="123"/>
      <c r="AH4712" s="123"/>
      <c r="AI4712" s="123"/>
      <c r="AJ4712" s="123"/>
      <c r="AK4712" s="123"/>
      <c r="AL4712" s="123"/>
      <c r="AM4712" s="123"/>
      <c r="AN4712" s="123"/>
      <c r="AO4712" s="123"/>
      <c r="AP4712" s="167"/>
    </row>
    <row r="4713" spans="16:42">
      <c r="P4713" s="123"/>
      <c r="Q4713" s="124"/>
      <c r="R4713" s="123"/>
      <c r="S4713" s="123"/>
      <c r="T4713" s="123"/>
      <c r="U4713" s="123"/>
      <c r="V4713" s="123"/>
      <c r="W4713" s="123"/>
      <c r="X4713" s="123"/>
      <c r="Y4713" s="125"/>
      <c r="Z4713" s="125"/>
      <c r="AA4713" s="123"/>
      <c r="AB4713" s="123"/>
      <c r="AC4713" s="123"/>
      <c r="AD4713" s="123"/>
      <c r="AE4713" s="123"/>
      <c r="AF4713" s="123"/>
      <c r="AG4713" s="123"/>
      <c r="AH4713" s="123"/>
      <c r="AI4713" s="123"/>
      <c r="AJ4713" s="123"/>
      <c r="AK4713" s="123"/>
      <c r="AL4713" s="123"/>
      <c r="AM4713" s="123"/>
      <c r="AN4713" s="123"/>
      <c r="AO4713" s="123"/>
      <c r="AP4713" s="167"/>
    </row>
    <row r="4714" spans="16:42">
      <c r="P4714" s="123"/>
      <c r="Q4714" s="124"/>
      <c r="R4714" s="123"/>
      <c r="S4714" s="123"/>
      <c r="T4714" s="123"/>
      <c r="U4714" s="123"/>
      <c r="V4714" s="123"/>
      <c r="W4714" s="123"/>
      <c r="X4714" s="123"/>
      <c r="Y4714" s="125"/>
      <c r="Z4714" s="125"/>
      <c r="AA4714" s="123"/>
      <c r="AB4714" s="123"/>
      <c r="AC4714" s="123"/>
      <c r="AD4714" s="123"/>
      <c r="AE4714" s="123"/>
      <c r="AF4714" s="123"/>
      <c r="AG4714" s="123"/>
      <c r="AH4714" s="123"/>
      <c r="AI4714" s="123"/>
      <c r="AJ4714" s="123"/>
      <c r="AK4714" s="123"/>
      <c r="AL4714" s="123"/>
      <c r="AM4714" s="123"/>
      <c r="AN4714" s="123"/>
      <c r="AO4714" s="123"/>
      <c r="AP4714" s="167"/>
    </row>
    <row r="4715" spans="16:42">
      <c r="P4715" s="123"/>
      <c r="Q4715" s="124"/>
      <c r="R4715" s="123"/>
      <c r="S4715" s="123"/>
      <c r="T4715" s="123"/>
      <c r="U4715" s="123"/>
      <c r="V4715" s="123"/>
      <c r="W4715" s="123"/>
      <c r="X4715" s="123"/>
      <c r="Y4715" s="125"/>
      <c r="Z4715" s="125"/>
      <c r="AA4715" s="123"/>
      <c r="AB4715" s="123"/>
      <c r="AC4715" s="123"/>
      <c r="AD4715" s="123"/>
      <c r="AE4715" s="123"/>
      <c r="AF4715" s="123"/>
      <c r="AG4715" s="123"/>
      <c r="AH4715" s="123"/>
      <c r="AI4715" s="123"/>
      <c r="AJ4715" s="123"/>
      <c r="AK4715" s="123"/>
      <c r="AL4715" s="123"/>
      <c r="AM4715" s="123"/>
      <c r="AN4715" s="123"/>
      <c r="AO4715" s="123"/>
      <c r="AP4715" s="167"/>
    </row>
    <row r="4716" spans="16:42">
      <c r="P4716" s="123"/>
      <c r="Q4716" s="124"/>
      <c r="R4716" s="123"/>
      <c r="S4716" s="123"/>
      <c r="T4716" s="123"/>
      <c r="U4716" s="123"/>
      <c r="V4716" s="123"/>
      <c r="W4716" s="123"/>
      <c r="X4716" s="123"/>
      <c r="Y4716" s="125"/>
      <c r="Z4716" s="125"/>
      <c r="AA4716" s="123"/>
      <c r="AB4716" s="123"/>
      <c r="AC4716" s="123"/>
      <c r="AD4716" s="123"/>
      <c r="AE4716" s="123"/>
      <c r="AF4716" s="123"/>
      <c r="AG4716" s="123"/>
      <c r="AH4716" s="123"/>
      <c r="AI4716" s="123"/>
      <c r="AJ4716" s="123"/>
      <c r="AK4716" s="123"/>
      <c r="AL4716" s="123"/>
      <c r="AM4716" s="123"/>
      <c r="AN4716" s="123"/>
      <c r="AO4716" s="123"/>
      <c r="AP4716" s="167"/>
    </row>
    <row r="4717" spans="16:42">
      <c r="P4717" s="123"/>
      <c r="Q4717" s="124"/>
      <c r="R4717" s="123"/>
      <c r="S4717" s="123"/>
      <c r="T4717" s="123"/>
      <c r="U4717" s="123"/>
      <c r="V4717" s="123"/>
      <c r="W4717" s="123"/>
      <c r="X4717" s="123"/>
      <c r="Y4717" s="125"/>
      <c r="Z4717" s="125"/>
      <c r="AA4717" s="123"/>
      <c r="AB4717" s="123"/>
      <c r="AC4717" s="123"/>
      <c r="AD4717" s="123"/>
      <c r="AE4717" s="123"/>
      <c r="AF4717" s="123"/>
      <c r="AG4717" s="123"/>
      <c r="AH4717" s="123"/>
      <c r="AI4717" s="123"/>
      <c r="AJ4717" s="123"/>
      <c r="AK4717" s="123"/>
      <c r="AL4717" s="123"/>
      <c r="AM4717" s="123"/>
      <c r="AN4717" s="123"/>
      <c r="AO4717" s="123"/>
      <c r="AP4717" s="167"/>
    </row>
    <row r="4718" spans="16:42">
      <c r="P4718" s="123"/>
      <c r="Q4718" s="124"/>
      <c r="R4718" s="123"/>
      <c r="S4718" s="123"/>
      <c r="T4718" s="123"/>
      <c r="U4718" s="123"/>
      <c r="V4718" s="123"/>
      <c r="W4718" s="123"/>
      <c r="X4718" s="123"/>
      <c r="Y4718" s="125"/>
      <c r="Z4718" s="125"/>
      <c r="AA4718" s="123"/>
      <c r="AB4718" s="123"/>
      <c r="AC4718" s="123"/>
      <c r="AD4718" s="123"/>
      <c r="AE4718" s="123"/>
      <c r="AF4718" s="123"/>
      <c r="AG4718" s="123"/>
      <c r="AH4718" s="123"/>
      <c r="AI4718" s="123"/>
      <c r="AJ4718" s="123"/>
      <c r="AK4718" s="123"/>
      <c r="AL4718" s="123"/>
      <c r="AM4718" s="123"/>
      <c r="AN4718" s="123"/>
      <c r="AO4718" s="123"/>
      <c r="AP4718" s="167"/>
    </row>
    <row r="4719" spans="16:42">
      <c r="P4719" s="123"/>
      <c r="Q4719" s="124"/>
      <c r="R4719" s="123"/>
      <c r="S4719" s="123"/>
      <c r="T4719" s="123"/>
      <c r="U4719" s="123"/>
      <c r="V4719" s="123"/>
      <c r="W4719" s="123"/>
      <c r="X4719" s="123"/>
      <c r="Y4719" s="125"/>
      <c r="Z4719" s="125"/>
      <c r="AA4719" s="123"/>
      <c r="AB4719" s="123"/>
      <c r="AC4719" s="123"/>
      <c r="AD4719" s="123"/>
      <c r="AE4719" s="123"/>
      <c r="AF4719" s="123"/>
      <c r="AG4719" s="123"/>
      <c r="AH4719" s="123"/>
      <c r="AI4719" s="123"/>
      <c r="AJ4719" s="123"/>
      <c r="AK4719" s="123"/>
      <c r="AL4719" s="123"/>
      <c r="AM4719" s="123"/>
      <c r="AN4719" s="123"/>
      <c r="AO4719" s="123"/>
      <c r="AP4719" s="167"/>
    </row>
    <row r="4720" spans="16:42">
      <c r="P4720" s="123"/>
      <c r="Q4720" s="124"/>
      <c r="R4720" s="123"/>
      <c r="S4720" s="123"/>
      <c r="T4720" s="123"/>
      <c r="U4720" s="123"/>
      <c r="V4720" s="123"/>
      <c r="W4720" s="123"/>
      <c r="X4720" s="123"/>
      <c r="Y4720" s="125"/>
      <c r="Z4720" s="125"/>
      <c r="AA4720" s="123"/>
      <c r="AB4720" s="123"/>
      <c r="AC4720" s="123"/>
      <c r="AD4720" s="123"/>
      <c r="AE4720" s="123"/>
      <c r="AF4720" s="123"/>
      <c r="AG4720" s="123"/>
      <c r="AH4720" s="123"/>
      <c r="AI4720" s="123"/>
      <c r="AJ4720" s="123"/>
      <c r="AK4720" s="123"/>
      <c r="AL4720" s="123"/>
      <c r="AM4720" s="123"/>
      <c r="AN4720" s="123"/>
      <c r="AO4720" s="123"/>
      <c r="AP4720" s="167"/>
    </row>
    <row r="4721" spans="16:42">
      <c r="P4721" s="123"/>
      <c r="Q4721" s="124"/>
      <c r="R4721" s="123"/>
      <c r="S4721" s="123"/>
      <c r="T4721" s="123"/>
      <c r="U4721" s="123"/>
      <c r="V4721" s="123"/>
      <c r="W4721" s="123"/>
      <c r="X4721" s="123"/>
      <c r="Y4721" s="125"/>
      <c r="Z4721" s="125"/>
      <c r="AA4721" s="123"/>
      <c r="AB4721" s="123"/>
      <c r="AC4721" s="123"/>
      <c r="AD4721" s="123"/>
      <c r="AE4721" s="123"/>
      <c r="AF4721" s="123"/>
      <c r="AG4721" s="123"/>
      <c r="AH4721" s="123"/>
      <c r="AI4721" s="123"/>
      <c r="AJ4721" s="123"/>
      <c r="AK4721" s="123"/>
      <c r="AL4721" s="123"/>
      <c r="AM4721" s="123"/>
      <c r="AN4721" s="123"/>
      <c r="AO4721" s="123"/>
      <c r="AP4721" s="167"/>
    </row>
    <row r="4722" spans="16:42">
      <c r="P4722" s="123"/>
      <c r="Q4722" s="124"/>
      <c r="R4722" s="123"/>
      <c r="S4722" s="123"/>
      <c r="T4722" s="123"/>
      <c r="U4722" s="123"/>
      <c r="V4722" s="123"/>
      <c r="W4722" s="123"/>
      <c r="X4722" s="123"/>
      <c r="Y4722" s="125"/>
      <c r="Z4722" s="125"/>
      <c r="AA4722" s="123"/>
      <c r="AB4722" s="123"/>
      <c r="AC4722" s="123"/>
      <c r="AD4722" s="123"/>
      <c r="AE4722" s="123"/>
      <c r="AF4722" s="123"/>
      <c r="AG4722" s="123"/>
      <c r="AH4722" s="123"/>
      <c r="AI4722" s="123"/>
      <c r="AJ4722" s="123"/>
      <c r="AK4722" s="123"/>
      <c r="AL4722" s="123"/>
      <c r="AM4722" s="123"/>
      <c r="AN4722" s="123"/>
      <c r="AO4722" s="123"/>
      <c r="AP4722" s="167"/>
    </row>
    <row r="4723" spans="16:42">
      <c r="P4723" s="123"/>
      <c r="Q4723" s="124"/>
      <c r="R4723" s="123"/>
      <c r="S4723" s="123"/>
      <c r="T4723" s="123"/>
      <c r="U4723" s="123"/>
      <c r="V4723" s="123"/>
      <c r="W4723" s="123"/>
      <c r="X4723" s="123"/>
      <c r="Y4723" s="125"/>
      <c r="Z4723" s="125"/>
      <c r="AA4723" s="123"/>
      <c r="AB4723" s="123"/>
      <c r="AC4723" s="123"/>
      <c r="AD4723" s="123"/>
      <c r="AE4723" s="123"/>
      <c r="AF4723" s="123"/>
      <c r="AG4723" s="123"/>
      <c r="AH4723" s="123"/>
      <c r="AI4723" s="123"/>
      <c r="AJ4723" s="123"/>
      <c r="AK4723" s="123"/>
      <c r="AL4723" s="123"/>
      <c r="AM4723" s="123"/>
      <c r="AN4723" s="123"/>
      <c r="AO4723" s="123"/>
      <c r="AP4723" s="167"/>
    </row>
    <row r="4724" spans="16:42">
      <c r="P4724" s="123"/>
      <c r="Q4724" s="124"/>
      <c r="R4724" s="123"/>
      <c r="S4724" s="123"/>
      <c r="T4724" s="123"/>
      <c r="U4724" s="123"/>
      <c r="V4724" s="123"/>
      <c r="W4724" s="123"/>
      <c r="X4724" s="123"/>
      <c r="Y4724" s="125"/>
      <c r="Z4724" s="125"/>
      <c r="AA4724" s="123"/>
      <c r="AB4724" s="123"/>
      <c r="AC4724" s="123"/>
      <c r="AD4724" s="123"/>
      <c r="AE4724" s="123"/>
      <c r="AF4724" s="123"/>
      <c r="AG4724" s="123"/>
      <c r="AH4724" s="123"/>
      <c r="AI4724" s="123"/>
      <c r="AJ4724" s="123"/>
      <c r="AK4724" s="123"/>
      <c r="AL4724" s="123"/>
      <c r="AM4724" s="123"/>
      <c r="AN4724" s="123"/>
      <c r="AO4724" s="123"/>
      <c r="AP4724" s="167"/>
    </row>
    <row r="4725" spans="16:42">
      <c r="P4725" s="123"/>
      <c r="Q4725" s="124"/>
      <c r="R4725" s="123"/>
      <c r="S4725" s="123"/>
      <c r="T4725" s="123"/>
      <c r="U4725" s="123"/>
      <c r="V4725" s="123"/>
      <c r="W4725" s="123"/>
      <c r="X4725" s="123"/>
      <c r="Y4725" s="125"/>
      <c r="Z4725" s="125"/>
      <c r="AA4725" s="123"/>
      <c r="AB4725" s="123"/>
      <c r="AC4725" s="123"/>
      <c r="AD4725" s="123"/>
      <c r="AE4725" s="123"/>
      <c r="AF4725" s="123"/>
      <c r="AG4725" s="123"/>
      <c r="AH4725" s="123"/>
      <c r="AI4725" s="123"/>
      <c r="AJ4725" s="123"/>
      <c r="AK4725" s="123"/>
      <c r="AL4725" s="123"/>
      <c r="AM4725" s="123"/>
      <c r="AN4725" s="123"/>
      <c r="AO4725" s="123"/>
      <c r="AP4725" s="167"/>
    </row>
    <row r="4726" spans="16:42">
      <c r="P4726" s="123"/>
      <c r="Q4726" s="124"/>
      <c r="R4726" s="123"/>
      <c r="S4726" s="123"/>
      <c r="T4726" s="123"/>
      <c r="U4726" s="123"/>
      <c r="V4726" s="123"/>
      <c r="W4726" s="123"/>
      <c r="X4726" s="123"/>
      <c r="Y4726" s="125"/>
      <c r="Z4726" s="125"/>
      <c r="AA4726" s="123"/>
      <c r="AB4726" s="123"/>
      <c r="AC4726" s="123"/>
      <c r="AD4726" s="123"/>
      <c r="AE4726" s="123"/>
      <c r="AF4726" s="123"/>
      <c r="AG4726" s="123"/>
      <c r="AH4726" s="123"/>
      <c r="AI4726" s="123"/>
      <c r="AJ4726" s="123"/>
      <c r="AK4726" s="123"/>
      <c r="AL4726" s="123"/>
      <c r="AM4726" s="123"/>
      <c r="AN4726" s="123"/>
      <c r="AO4726" s="123"/>
      <c r="AP4726" s="167"/>
    </row>
    <row r="4727" spans="16:42">
      <c r="P4727" s="123"/>
      <c r="Q4727" s="124"/>
      <c r="R4727" s="123"/>
      <c r="S4727" s="123"/>
      <c r="T4727" s="123"/>
      <c r="U4727" s="123"/>
      <c r="V4727" s="123"/>
      <c r="W4727" s="123"/>
      <c r="X4727" s="123"/>
      <c r="Y4727" s="125"/>
      <c r="Z4727" s="125"/>
      <c r="AA4727" s="123"/>
      <c r="AB4727" s="123"/>
      <c r="AC4727" s="123"/>
      <c r="AD4727" s="123"/>
      <c r="AE4727" s="123"/>
      <c r="AF4727" s="123"/>
      <c r="AG4727" s="123"/>
      <c r="AH4727" s="123"/>
      <c r="AI4727" s="123"/>
      <c r="AJ4727" s="123"/>
      <c r="AK4727" s="123"/>
      <c r="AL4727" s="123"/>
      <c r="AM4727" s="123"/>
      <c r="AN4727" s="123"/>
      <c r="AO4727" s="123"/>
      <c r="AP4727" s="167"/>
    </row>
    <row r="4728" spans="16:42">
      <c r="P4728" s="123"/>
      <c r="Q4728" s="124"/>
      <c r="R4728" s="123"/>
      <c r="S4728" s="123"/>
      <c r="T4728" s="123"/>
      <c r="U4728" s="123"/>
      <c r="V4728" s="123"/>
      <c r="W4728" s="123"/>
      <c r="X4728" s="123"/>
      <c r="Y4728" s="125"/>
      <c r="Z4728" s="125"/>
      <c r="AA4728" s="123"/>
      <c r="AB4728" s="123"/>
      <c r="AC4728" s="123"/>
      <c r="AD4728" s="123"/>
      <c r="AE4728" s="123"/>
      <c r="AF4728" s="123"/>
      <c r="AG4728" s="123"/>
      <c r="AH4728" s="123"/>
      <c r="AI4728" s="123"/>
      <c r="AJ4728" s="123"/>
      <c r="AK4728" s="123"/>
      <c r="AL4728" s="123"/>
      <c r="AM4728" s="123"/>
      <c r="AN4728" s="123"/>
      <c r="AO4728" s="123"/>
      <c r="AP4728" s="167"/>
    </row>
    <row r="4729" spans="16:42">
      <c r="P4729" s="123"/>
      <c r="Q4729" s="124"/>
      <c r="R4729" s="123"/>
      <c r="S4729" s="123"/>
      <c r="T4729" s="123"/>
      <c r="U4729" s="123"/>
      <c r="V4729" s="123"/>
      <c r="W4729" s="123"/>
      <c r="X4729" s="123"/>
      <c r="Y4729" s="125"/>
      <c r="Z4729" s="125"/>
      <c r="AA4729" s="123"/>
      <c r="AB4729" s="123"/>
      <c r="AC4729" s="123"/>
      <c r="AD4729" s="123"/>
      <c r="AE4729" s="123"/>
      <c r="AF4729" s="123"/>
      <c r="AG4729" s="123"/>
      <c r="AH4729" s="123"/>
      <c r="AI4729" s="123"/>
      <c r="AJ4729" s="123"/>
      <c r="AK4729" s="123"/>
      <c r="AL4729" s="123"/>
      <c r="AM4729" s="123"/>
      <c r="AN4729" s="123"/>
      <c r="AO4729" s="123"/>
      <c r="AP4729" s="167"/>
    </row>
    <row r="4730" spans="16:42">
      <c r="P4730" s="123"/>
      <c r="Q4730" s="124"/>
      <c r="R4730" s="123"/>
      <c r="S4730" s="123"/>
      <c r="T4730" s="123"/>
      <c r="U4730" s="123"/>
      <c r="V4730" s="123"/>
      <c r="W4730" s="123"/>
      <c r="X4730" s="123"/>
      <c r="Y4730" s="125"/>
      <c r="Z4730" s="125"/>
      <c r="AA4730" s="123"/>
      <c r="AB4730" s="123"/>
      <c r="AC4730" s="123"/>
      <c r="AD4730" s="123"/>
      <c r="AE4730" s="123"/>
      <c r="AF4730" s="123"/>
      <c r="AG4730" s="123"/>
      <c r="AH4730" s="123"/>
      <c r="AI4730" s="123"/>
      <c r="AJ4730" s="123"/>
      <c r="AK4730" s="123"/>
      <c r="AL4730" s="123"/>
      <c r="AM4730" s="123"/>
      <c r="AN4730" s="123"/>
      <c r="AO4730" s="123"/>
      <c r="AP4730" s="167"/>
    </row>
    <row r="4731" spans="16:42">
      <c r="P4731" s="123"/>
      <c r="Q4731" s="124"/>
      <c r="R4731" s="123"/>
      <c r="S4731" s="123"/>
      <c r="T4731" s="123"/>
      <c r="U4731" s="123"/>
      <c r="V4731" s="123"/>
      <c r="W4731" s="123"/>
      <c r="X4731" s="123"/>
      <c r="Y4731" s="125"/>
      <c r="Z4731" s="125"/>
      <c r="AA4731" s="123"/>
      <c r="AB4731" s="123"/>
      <c r="AC4731" s="123"/>
      <c r="AD4731" s="123"/>
      <c r="AE4731" s="123"/>
      <c r="AF4731" s="123"/>
      <c r="AG4731" s="123"/>
      <c r="AH4731" s="123"/>
      <c r="AI4731" s="123"/>
      <c r="AJ4731" s="123"/>
      <c r="AK4731" s="123"/>
      <c r="AL4731" s="123"/>
      <c r="AM4731" s="123"/>
      <c r="AN4731" s="123"/>
      <c r="AO4731" s="123"/>
      <c r="AP4731" s="167"/>
    </row>
    <row r="4732" spans="16:42">
      <c r="P4732" s="123"/>
      <c r="Q4732" s="124"/>
      <c r="R4732" s="123"/>
      <c r="S4732" s="123"/>
      <c r="T4732" s="123"/>
      <c r="U4732" s="123"/>
      <c r="V4732" s="123"/>
      <c r="W4732" s="123"/>
      <c r="X4732" s="123"/>
      <c r="Y4732" s="125"/>
      <c r="Z4732" s="125"/>
      <c r="AA4732" s="123"/>
      <c r="AB4732" s="123"/>
      <c r="AC4732" s="123"/>
      <c r="AD4732" s="123"/>
      <c r="AE4732" s="123"/>
      <c r="AF4732" s="123"/>
      <c r="AG4732" s="123"/>
      <c r="AH4732" s="123"/>
      <c r="AI4732" s="123"/>
      <c r="AJ4732" s="123"/>
      <c r="AK4732" s="123"/>
      <c r="AL4732" s="123"/>
      <c r="AM4732" s="123"/>
      <c r="AN4732" s="123"/>
      <c r="AO4732" s="123"/>
      <c r="AP4732" s="167"/>
    </row>
    <row r="4733" spans="16:42">
      <c r="P4733" s="123"/>
      <c r="Q4733" s="124"/>
      <c r="R4733" s="123"/>
      <c r="S4733" s="123"/>
      <c r="T4733" s="123"/>
      <c r="U4733" s="123"/>
      <c r="V4733" s="123"/>
      <c r="W4733" s="123"/>
      <c r="X4733" s="123"/>
      <c r="Y4733" s="125"/>
      <c r="Z4733" s="125"/>
      <c r="AA4733" s="123"/>
      <c r="AB4733" s="123"/>
      <c r="AC4733" s="123"/>
      <c r="AD4733" s="123"/>
      <c r="AE4733" s="123"/>
      <c r="AF4733" s="123"/>
      <c r="AG4733" s="123"/>
      <c r="AH4733" s="123"/>
      <c r="AI4733" s="123"/>
      <c r="AJ4733" s="123"/>
      <c r="AK4733" s="123"/>
      <c r="AL4733" s="123"/>
      <c r="AM4733" s="123"/>
      <c r="AN4733" s="123"/>
      <c r="AO4733" s="123"/>
      <c r="AP4733" s="167"/>
    </row>
    <row r="4734" spans="16:42">
      <c r="P4734" s="123"/>
      <c r="Q4734" s="124"/>
      <c r="R4734" s="123"/>
      <c r="S4734" s="123"/>
      <c r="T4734" s="123"/>
      <c r="U4734" s="123"/>
      <c r="V4734" s="123"/>
      <c r="W4734" s="123"/>
      <c r="X4734" s="123"/>
      <c r="Y4734" s="125"/>
      <c r="Z4734" s="125"/>
      <c r="AA4734" s="123"/>
      <c r="AB4734" s="123"/>
      <c r="AC4734" s="123"/>
      <c r="AD4734" s="123"/>
      <c r="AE4734" s="123"/>
      <c r="AF4734" s="123"/>
      <c r="AG4734" s="123"/>
      <c r="AH4734" s="123"/>
      <c r="AI4734" s="123"/>
      <c r="AJ4734" s="123"/>
      <c r="AK4734" s="123"/>
      <c r="AL4734" s="123"/>
      <c r="AM4734" s="123"/>
      <c r="AN4734" s="123"/>
      <c r="AO4734" s="123"/>
      <c r="AP4734" s="167"/>
    </row>
    <row r="4735" spans="16:42">
      <c r="P4735" s="123"/>
      <c r="Q4735" s="124"/>
      <c r="R4735" s="123"/>
      <c r="S4735" s="123"/>
      <c r="T4735" s="123"/>
      <c r="U4735" s="123"/>
      <c r="V4735" s="123"/>
      <c r="W4735" s="123"/>
      <c r="X4735" s="123"/>
      <c r="Y4735" s="125"/>
      <c r="Z4735" s="125"/>
      <c r="AA4735" s="123"/>
      <c r="AB4735" s="123"/>
      <c r="AC4735" s="123"/>
      <c r="AD4735" s="123"/>
      <c r="AE4735" s="123"/>
      <c r="AF4735" s="123"/>
      <c r="AG4735" s="123"/>
      <c r="AH4735" s="123"/>
      <c r="AI4735" s="123"/>
      <c r="AJ4735" s="123"/>
      <c r="AK4735" s="123"/>
      <c r="AL4735" s="123"/>
      <c r="AM4735" s="123"/>
      <c r="AN4735" s="123"/>
      <c r="AO4735" s="123"/>
      <c r="AP4735" s="167"/>
    </row>
    <row r="4736" spans="16:42">
      <c r="P4736" s="123"/>
      <c r="Q4736" s="124"/>
      <c r="R4736" s="123"/>
      <c r="S4736" s="123"/>
      <c r="T4736" s="123"/>
      <c r="U4736" s="123"/>
      <c r="V4736" s="123"/>
      <c r="W4736" s="123"/>
      <c r="X4736" s="123"/>
      <c r="Y4736" s="125"/>
      <c r="Z4736" s="125"/>
      <c r="AA4736" s="123"/>
      <c r="AB4736" s="123"/>
      <c r="AC4736" s="123"/>
      <c r="AD4736" s="123"/>
      <c r="AE4736" s="123"/>
      <c r="AF4736" s="123"/>
      <c r="AG4736" s="123"/>
      <c r="AH4736" s="123"/>
      <c r="AI4736" s="123"/>
      <c r="AJ4736" s="123"/>
      <c r="AK4736" s="123"/>
      <c r="AL4736" s="123"/>
      <c r="AM4736" s="123"/>
      <c r="AN4736" s="123"/>
      <c r="AO4736" s="123"/>
      <c r="AP4736" s="167"/>
    </row>
    <row r="4737" spans="16:42">
      <c r="P4737" s="123"/>
      <c r="Q4737" s="124"/>
      <c r="R4737" s="123"/>
      <c r="S4737" s="123"/>
      <c r="T4737" s="123"/>
      <c r="U4737" s="123"/>
      <c r="V4737" s="123"/>
      <c r="W4737" s="123"/>
      <c r="X4737" s="123"/>
      <c r="Y4737" s="125"/>
      <c r="Z4737" s="125"/>
      <c r="AA4737" s="123"/>
      <c r="AB4737" s="123"/>
      <c r="AC4737" s="123"/>
      <c r="AD4737" s="123"/>
      <c r="AE4737" s="123"/>
      <c r="AF4737" s="123"/>
      <c r="AG4737" s="123"/>
      <c r="AH4737" s="123"/>
      <c r="AI4737" s="123"/>
      <c r="AJ4737" s="123"/>
      <c r="AK4737" s="123"/>
      <c r="AL4737" s="123"/>
      <c r="AM4737" s="123"/>
      <c r="AN4737" s="123"/>
      <c r="AO4737" s="123"/>
      <c r="AP4737" s="167"/>
    </row>
    <row r="4738" spans="16:42">
      <c r="P4738" s="123"/>
      <c r="Q4738" s="124"/>
      <c r="R4738" s="123"/>
      <c r="S4738" s="123"/>
      <c r="T4738" s="123"/>
      <c r="U4738" s="123"/>
      <c r="V4738" s="123"/>
      <c r="W4738" s="123"/>
      <c r="X4738" s="123"/>
      <c r="Y4738" s="125"/>
      <c r="Z4738" s="125"/>
      <c r="AA4738" s="123"/>
      <c r="AB4738" s="123"/>
      <c r="AC4738" s="123"/>
      <c r="AD4738" s="123"/>
      <c r="AE4738" s="123"/>
      <c r="AF4738" s="123"/>
      <c r="AG4738" s="123"/>
      <c r="AH4738" s="123"/>
      <c r="AI4738" s="123"/>
      <c r="AJ4738" s="123"/>
      <c r="AK4738" s="123"/>
      <c r="AL4738" s="123"/>
      <c r="AM4738" s="123"/>
      <c r="AN4738" s="123"/>
      <c r="AO4738" s="123"/>
      <c r="AP4738" s="167"/>
    </row>
    <row r="4739" spans="16:42">
      <c r="P4739" s="123"/>
      <c r="Q4739" s="124"/>
      <c r="R4739" s="123"/>
      <c r="S4739" s="123"/>
      <c r="T4739" s="123"/>
      <c r="U4739" s="123"/>
      <c r="V4739" s="123"/>
      <c r="W4739" s="123"/>
      <c r="X4739" s="123"/>
      <c r="Y4739" s="125"/>
      <c r="Z4739" s="125"/>
      <c r="AA4739" s="123"/>
      <c r="AB4739" s="123"/>
      <c r="AC4739" s="123"/>
      <c r="AD4739" s="123"/>
      <c r="AE4739" s="123"/>
      <c r="AF4739" s="123"/>
      <c r="AG4739" s="123"/>
      <c r="AH4739" s="123"/>
      <c r="AI4739" s="123"/>
      <c r="AJ4739" s="123"/>
      <c r="AK4739" s="123"/>
      <c r="AL4739" s="123"/>
      <c r="AM4739" s="123"/>
      <c r="AN4739" s="123"/>
      <c r="AO4739" s="123"/>
      <c r="AP4739" s="167"/>
    </row>
    <row r="4740" spans="16:42">
      <c r="P4740" s="123"/>
      <c r="Q4740" s="124"/>
      <c r="R4740" s="123"/>
      <c r="S4740" s="123"/>
      <c r="T4740" s="123"/>
      <c r="U4740" s="123"/>
      <c r="V4740" s="123"/>
      <c r="W4740" s="123"/>
      <c r="X4740" s="123"/>
      <c r="Y4740" s="125"/>
      <c r="Z4740" s="125"/>
      <c r="AA4740" s="123"/>
      <c r="AB4740" s="123"/>
      <c r="AC4740" s="123"/>
      <c r="AD4740" s="123"/>
      <c r="AE4740" s="123"/>
      <c r="AF4740" s="123"/>
      <c r="AG4740" s="123"/>
      <c r="AH4740" s="123"/>
      <c r="AI4740" s="123"/>
      <c r="AJ4740" s="123"/>
      <c r="AK4740" s="123"/>
      <c r="AL4740" s="123"/>
      <c r="AM4740" s="123"/>
      <c r="AN4740" s="123"/>
      <c r="AO4740" s="123"/>
      <c r="AP4740" s="167"/>
    </row>
    <row r="4741" spans="16:42">
      <c r="P4741" s="123"/>
      <c r="Q4741" s="124"/>
      <c r="R4741" s="123"/>
      <c r="S4741" s="123"/>
      <c r="T4741" s="123"/>
      <c r="U4741" s="123"/>
      <c r="V4741" s="123"/>
      <c r="W4741" s="123"/>
      <c r="X4741" s="123"/>
      <c r="Y4741" s="125"/>
      <c r="Z4741" s="125"/>
      <c r="AA4741" s="123"/>
      <c r="AB4741" s="123"/>
      <c r="AC4741" s="123"/>
      <c r="AD4741" s="123"/>
      <c r="AE4741" s="123"/>
      <c r="AF4741" s="123"/>
      <c r="AG4741" s="123"/>
      <c r="AH4741" s="123"/>
      <c r="AI4741" s="123"/>
      <c r="AJ4741" s="123"/>
      <c r="AK4741" s="123"/>
      <c r="AL4741" s="123"/>
      <c r="AM4741" s="123"/>
      <c r="AN4741" s="123"/>
      <c r="AO4741" s="123"/>
      <c r="AP4741" s="167"/>
    </row>
    <row r="4742" spans="16:42">
      <c r="P4742" s="123"/>
      <c r="Q4742" s="124"/>
      <c r="R4742" s="123"/>
      <c r="S4742" s="123"/>
      <c r="T4742" s="123"/>
      <c r="U4742" s="123"/>
      <c r="V4742" s="123"/>
      <c r="W4742" s="123"/>
      <c r="X4742" s="123"/>
      <c r="Y4742" s="125"/>
      <c r="Z4742" s="125"/>
      <c r="AA4742" s="123"/>
      <c r="AB4742" s="123"/>
      <c r="AC4742" s="123"/>
      <c r="AD4742" s="123"/>
      <c r="AE4742" s="123"/>
      <c r="AF4742" s="123"/>
      <c r="AG4742" s="123"/>
      <c r="AH4742" s="123"/>
      <c r="AI4742" s="123"/>
      <c r="AJ4742" s="123"/>
      <c r="AK4742" s="123"/>
      <c r="AL4742" s="123"/>
      <c r="AM4742" s="123"/>
      <c r="AN4742" s="123"/>
      <c r="AO4742" s="123"/>
      <c r="AP4742" s="167"/>
    </row>
    <row r="4743" spans="16:42">
      <c r="P4743" s="123"/>
      <c r="Q4743" s="124"/>
      <c r="R4743" s="123"/>
      <c r="S4743" s="123"/>
      <c r="T4743" s="123"/>
      <c r="U4743" s="123"/>
      <c r="V4743" s="123"/>
      <c r="W4743" s="123"/>
      <c r="X4743" s="123"/>
      <c r="Y4743" s="125"/>
      <c r="Z4743" s="125"/>
      <c r="AA4743" s="123"/>
      <c r="AB4743" s="123"/>
      <c r="AC4743" s="123"/>
      <c r="AD4743" s="123"/>
      <c r="AE4743" s="123"/>
      <c r="AF4743" s="123"/>
      <c r="AG4743" s="123"/>
      <c r="AH4743" s="123"/>
      <c r="AI4743" s="123"/>
      <c r="AJ4743" s="123"/>
      <c r="AK4743" s="123"/>
      <c r="AL4743" s="123"/>
      <c r="AM4743" s="123"/>
      <c r="AN4743" s="123"/>
      <c r="AO4743" s="123"/>
      <c r="AP4743" s="167"/>
    </row>
    <row r="4744" spans="16:42">
      <c r="P4744" s="123"/>
      <c r="Q4744" s="124"/>
      <c r="R4744" s="123"/>
      <c r="S4744" s="123"/>
      <c r="T4744" s="123"/>
      <c r="U4744" s="123"/>
      <c r="V4744" s="123"/>
      <c r="W4744" s="123"/>
      <c r="X4744" s="123"/>
      <c r="Y4744" s="125"/>
      <c r="Z4744" s="125"/>
      <c r="AA4744" s="123"/>
      <c r="AB4744" s="123"/>
      <c r="AC4744" s="123"/>
      <c r="AD4744" s="123"/>
      <c r="AE4744" s="123"/>
      <c r="AF4744" s="123"/>
      <c r="AG4744" s="123"/>
      <c r="AH4744" s="123"/>
      <c r="AI4744" s="123"/>
      <c r="AJ4744" s="123"/>
      <c r="AK4744" s="123"/>
      <c r="AL4744" s="123"/>
      <c r="AM4744" s="123"/>
      <c r="AN4744" s="123"/>
      <c r="AO4744" s="123"/>
      <c r="AP4744" s="167"/>
    </row>
    <row r="4745" spans="16:42">
      <c r="P4745" s="123"/>
      <c r="Q4745" s="124"/>
      <c r="R4745" s="123"/>
      <c r="S4745" s="123"/>
      <c r="T4745" s="123"/>
      <c r="U4745" s="123"/>
      <c r="V4745" s="123"/>
      <c r="W4745" s="123"/>
      <c r="X4745" s="123"/>
      <c r="Y4745" s="125"/>
      <c r="Z4745" s="125"/>
      <c r="AA4745" s="123"/>
      <c r="AB4745" s="123"/>
      <c r="AC4745" s="123"/>
      <c r="AD4745" s="123"/>
      <c r="AE4745" s="123"/>
      <c r="AF4745" s="123"/>
      <c r="AG4745" s="123"/>
      <c r="AH4745" s="123"/>
      <c r="AI4745" s="123"/>
      <c r="AJ4745" s="123"/>
      <c r="AK4745" s="123"/>
      <c r="AL4745" s="123"/>
      <c r="AM4745" s="123"/>
      <c r="AN4745" s="123"/>
      <c r="AO4745" s="123"/>
      <c r="AP4745" s="167"/>
    </row>
    <row r="4746" spans="16:42">
      <c r="P4746" s="123"/>
      <c r="Q4746" s="124"/>
      <c r="R4746" s="123"/>
      <c r="S4746" s="123"/>
      <c r="T4746" s="123"/>
      <c r="U4746" s="123"/>
      <c r="V4746" s="123"/>
      <c r="W4746" s="123"/>
      <c r="X4746" s="123"/>
      <c r="Y4746" s="125"/>
      <c r="Z4746" s="125"/>
      <c r="AA4746" s="123"/>
      <c r="AB4746" s="123"/>
      <c r="AC4746" s="123"/>
      <c r="AD4746" s="123"/>
      <c r="AE4746" s="123"/>
      <c r="AF4746" s="123"/>
      <c r="AG4746" s="123"/>
      <c r="AH4746" s="123"/>
      <c r="AI4746" s="123"/>
      <c r="AJ4746" s="123"/>
      <c r="AK4746" s="123"/>
      <c r="AL4746" s="123"/>
      <c r="AM4746" s="123"/>
      <c r="AN4746" s="123"/>
      <c r="AO4746" s="123"/>
      <c r="AP4746" s="167"/>
    </row>
    <row r="4747" spans="16:42">
      <c r="P4747" s="123"/>
      <c r="Q4747" s="124"/>
      <c r="R4747" s="123"/>
      <c r="S4747" s="123"/>
      <c r="T4747" s="123"/>
      <c r="U4747" s="123"/>
      <c r="V4747" s="123"/>
      <c r="W4747" s="123"/>
      <c r="X4747" s="123"/>
      <c r="Y4747" s="125"/>
      <c r="Z4747" s="125"/>
      <c r="AA4747" s="123"/>
      <c r="AB4747" s="123"/>
      <c r="AC4747" s="123"/>
      <c r="AD4747" s="123"/>
      <c r="AE4747" s="123"/>
      <c r="AF4747" s="123"/>
      <c r="AG4747" s="123"/>
      <c r="AH4747" s="123"/>
      <c r="AI4747" s="123"/>
      <c r="AJ4747" s="123"/>
      <c r="AK4747" s="123"/>
      <c r="AL4747" s="123"/>
      <c r="AM4747" s="123"/>
      <c r="AN4747" s="123"/>
      <c r="AO4747" s="123"/>
      <c r="AP4747" s="167"/>
    </row>
  </sheetData>
  <autoFilter ref="A1:CM65" xr:uid="{00000000-0009-0000-0000-000000000000}"/>
  <sortState ref="A2:AF48400">
    <sortCondition ref="B2:B48400"/>
    <sortCondition ref="E2:E48400"/>
    <sortCondition ref="F2:F48400"/>
    <sortCondition ref="G2:G48400"/>
  </sortState>
  <phoneticPr fontId="10" type="noConversion"/>
  <conditionalFormatting sqref="BX1:BZ1">
    <cfRule type="containsText" dxfId="1" priority="2" operator="containsText" text="REVISAR">
      <formula>NOT(ISERROR(SEARCH("REVISAR",BX1)))</formula>
    </cfRule>
  </conditionalFormatting>
  <conditionalFormatting sqref="CA1:CK1">
    <cfRule type="containsText" dxfId="0" priority="1" operator="containsText" text="REVISAR">
      <formula>NOT(ISERROR(SEARCH("REVISAR",CA1)))</formula>
    </cfRule>
  </conditionalFormatting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3"/>
  <sheetViews>
    <sheetView showGridLines="0" zoomScale="85" zoomScaleNormal="85" workbookViewId="0">
      <selection activeCell="C37" sqref="C37"/>
    </sheetView>
  </sheetViews>
  <sheetFormatPr baseColWidth="10" defaultRowHeight="11.25"/>
  <cols>
    <col min="1" max="1" width="9" style="2" bestFit="1" customWidth="1"/>
    <col min="2" max="2" width="56.5703125" style="2" bestFit="1" customWidth="1"/>
    <col min="3" max="3" width="66.85546875" style="3" bestFit="1" customWidth="1"/>
    <col min="4" max="4" width="66.85546875" style="2" bestFit="1" customWidth="1"/>
    <col min="5" max="5" width="74.42578125" style="2" hidden="1" customWidth="1"/>
    <col min="6" max="6" width="16.42578125" style="2" hidden="1" customWidth="1"/>
    <col min="7" max="7" width="22" style="4" hidden="1" customWidth="1"/>
    <col min="8" max="8" width="7.7109375" style="4" hidden="1" customWidth="1"/>
    <col min="9" max="9" width="15.7109375" style="1" hidden="1" customWidth="1"/>
    <col min="10" max="10" width="14.5703125" style="1" hidden="1" customWidth="1"/>
    <col min="11" max="16384" width="11.42578125" style="1"/>
  </cols>
  <sheetData>
    <row r="1" spans="1:11" ht="12.75">
      <c r="A1" s="87" t="s">
        <v>767</v>
      </c>
      <c r="B1" s="87" t="s">
        <v>768</v>
      </c>
      <c r="C1" s="87" t="s">
        <v>769</v>
      </c>
      <c r="D1" s="85" t="s">
        <v>770</v>
      </c>
      <c r="E1" s="85" t="s">
        <v>771</v>
      </c>
      <c r="F1" s="85" t="s">
        <v>1425</v>
      </c>
      <c r="G1" s="85" t="s">
        <v>772</v>
      </c>
      <c r="H1" s="85" t="s">
        <v>773</v>
      </c>
      <c r="I1" s="77" t="s">
        <v>1818</v>
      </c>
      <c r="J1" s="77" t="s">
        <v>1819</v>
      </c>
      <c r="K1" s="78"/>
    </row>
    <row r="2" spans="1:11" ht="12.75">
      <c r="A2" s="178" t="s">
        <v>774</v>
      </c>
      <c r="B2" s="179" t="s">
        <v>775</v>
      </c>
      <c r="C2" s="179" t="s">
        <v>776</v>
      </c>
      <c r="D2" s="180" t="s">
        <v>776</v>
      </c>
      <c r="E2" s="88" t="s">
        <v>777</v>
      </c>
      <c r="F2" s="88" t="s">
        <v>778</v>
      </c>
      <c r="G2" s="88" t="s">
        <v>779</v>
      </c>
      <c r="H2" s="88" t="s">
        <v>773</v>
      </c>
      <c r="I2" s="88" t="s">
        <v>1610</v>
      </c>
      <c r="J2" s="88" t="s">
        <v>1495</v>
      </c>
      <c r="K2" s="78"/>
    </row>
    <row r="3" spans="1:11" ht="12.75">
      <c r="A3" s="178" t="s">
        <v>780</v>
      </c>
      <c r="B3" s="179" t="s">
        <v>781</v>
      </c>
      <c r="C3" s="179" t="s">
        <v>782</v>
      </c>
      <c r="D3" s="180" t="s">
        <v>782</v>
      </c>
      <c r="E3" s="88"/>
      <c r="F3" s="88"/>
      <c r="G3" s="88"/>
      <c r="H3" s="88"/>
      <c r="I3" s="88"/>
      <c r="J3" s="88"/>
      <c r="K3" s="78"/>
    </row>
    <row r="4" spans="1:11" ht="12.75">
      <c r="A4" s="178" t="s">
        <v>786</v>
      </c>
      <c r="B4" s="179" t="s">
        <v>781</v>
      </c>
      <c r="C4" s="179" t="s">
        <v>787</v>
      </c>
      <c r="D4" s="180" t="s">
        <v>787</v>
      </c>
      <c r="E4" s="88" t="s">
        <v>783</v>
      </c>
      <c r="F4" s="88" t="s">
        <v>784</v>
      </c>
      <c r="G4" s="88" t="s">
        <v>781</v>
      </c>
      <c r="H4" s="88" t="s">
        <v>785</v>
      </c>
      <c r="I4" s="88" t="s">
        <v>783</v>
      </c>
      <c r="J4" s="88" t="s">
        <v>1495</v>
      </c>
      <c r="K4" s="78"/>
    </row>
    <row r="5" spans="1:11" ht="12.75">
      <c r="A5" s="178" t="s">
        <v>789</v>
      </c>
      <c r="B5" s="179" t="s">
        <v>781</v>
      </c>
      <c r="C5" s="179" t="s">
        <v>790</v>
      </c>
      <c r="D5" s="180" t="s">
        <v>790</v>
      </c>
      <c r="E5" s="88" t="s">
        <v>788</v>
      </c>
      <c r="F5" s="88" t="s">
        <v>784</v>
      </c>
      <c r="G5" s="88" t="s">
        <v>781</v>
      </c>
      <c r="H5" s="88" t="s">
        <v>785</v>
      </c>
      <c r="I5" s="88" t="s">
        <v>1611</v>
      </c>
      <c r="J5" s="88" t="s">
        <v>1495</v>
      </c>
      <c r="K5" s="78"/>
    </row>
    <row r="6" spans="1:11" ht="12.75">
      <c r="A6" s="178" t="s">
        <v>792</v>
      </c>
      <c r="B6" s="179" t="s">
        <v>781</v>
      </c>
      <c r="C6" s="179" t="s">
        <v>793</v>
      </c>
      <c r="D6" s="180" t="s">
        <v>793</v>
      </c>
      <c r="E6" s="88" t="s">
        <v>791</v>
      </c>
      <c r="F6" s="88" t="s">
        <v>784</v>
      </c>
      <c r="G6" s="88" t="s">
        <v>781</v>
      </c>
      <c r="H6" s="88" t="s">
        <v>785</v>
      </c>
      <c r="I6" s="88" t="s">
        <v>1612</v>
      </c>
      <c r="J6" s="88" t="s">
        <v>1495</v>
      </c>
      <c r="K6" s="78"/>
    </row>
    <row r="7" spans="1:11" ht="12.75">
      <c r="A7" s="178" t="s">
        <v>795</v>
      </c>
      <c r="B7" s="179" t="s">
        <v>796</v>
      </c>
      <c r="C7" s="179" t="s">
        <v>797</v>
      </c>
      <c r="D7" s="180" t="s">
        <v>797</v>
      </c>
      <c r="E7" s="88" t="s">
        <v>794</v>
      </c>
      <c r="F7" s="88" t="s">
        <v>784</v>
      </c>
      <c r="G7" s="88" t="s">
        <v>781</v>
      </c>
      <c r="H7" s="88" t="s">
        <v>785</v>
      </c>
      <c r="I7" s="88" t="s">
        <v>1613</v>
      </c>
      <c r="J7" s="88" t="s">
        <v>1495</v>
      </c>
      <c r="K7" s="78"/>
    </row>
    <row r="8" spans="1:11" ht="12.75">
      <c r="A8" s="178" t="s">
        <v>1881</v>
      </c>
      <c r="B8" s="179" t="s">
        <v>796</v>
      </c>
      <c r="C8" s="179" t="s">
        <v>797</v>
      </c>
      <c r="D8" s="180" t="s">
        <v>2761</v>
      </c>
      <c r="E8" s="88" t="s">
        <v>796</v>
      </c>
      <c r="F8" s="88" t="s">
        <v>796</v>
      </c>
      <c r="G8" s="88" t="s">
        <v>796</v>
      </c>
      <c r="H8" s="88" t="s">
        <v>785</v>
      </c>
      <c r="I8" s="88" t="s">
        <v>1614</v>
      </c>
      <c r="J8" s="88" t="s">
        <v>1495</v>
      </c>
      <c r="K8" s="78"/>
    </row>
    <row r="9" spans="1:11" ht="12.75">
      <c r="A9" s="178" t="s">
        <v>798</v>
      </c>
      <c r="B9" s="179" t="s">
        <v>796</v>
      </c>
      <c r="C9" s="181" t="s">
        <v>799</v>
      </c>
      <c r="D9" s="180" t="s">
        <v>799</v>
      </c>
      <c r="E9" s="88" t="s">
        <v>796</v>
      </c>
      <c r="F9" s="88" t="s">
        <v>796</v>
      </c>
      <c r="G9" s="88" t="s">
        <v>796</v>
      </c>
      <c r="H9" s="88" t="s">
        <v>785</v>
      </c>
      <c r="I9" s="88" t="s">
        <v>1615</v>
      </c>
      <c r="J9" s="88" t="s">
        <v>1495</v>
      </c>
      <c r="K9" s="78"/>
    </row>
    <row r="10" spans="1:11" ht="12.75">
      <c r="A10" s="178" t="s">
        <v>802</v>
      </c>
      <c r="B10" s="179" t="s">
        <v>796</v>
      </c>
      <c r="C10" s="179" t="s">
        <v>803</v>
      </c>
      <c r="D10" s="180" t="s">
        <v>803</v>
      </c>
      <c r="E10" s="88" t="s">
        <v>800</v>
      </c>
      <c r="F10" s="88" t="s">
        <v>796</v>
      </c>
      <c r="G10" s="88" t="s">
        <v>796</v>
      </c>
      <c r="H10" s="88" t="s">
        <v>785</v>
      </c>
      <c r="I10" s="88" t="s">
        <v>1615</v>
      </c>
      <c r="J10" s="88" t="s">
        <v>1496</v>
      </c>
      <c r="K10" s="78"/>
    </row>
    <row r="11" spans="1:11" ht="12.75">
      <c r="A11" s="178" t="s">
        <v>804</v>
      </c>
      <c r="B11" s="181" t="s">
        <v>805</v>
      </c>
      <c r="C11" s="179" t="s">
        <v>806</v>
      </c>
      <c r="D11" s="180" t="s">
        <v>806</v>
      </c>
      <c r="E11" s="88" t="s">
        <v>801</v>
      </c>
      <c r="F11" s="88" t="s">
        <v>796</v>
      </c>
      <c r="G11" s="88" t="s">
        <v>796</v>
      </c>
      <c r="H11" s="88" t="s">
        <v>785</v>
      </c>
      <c r="I11" s="88" t="s">
        <v>1616</v>
      </c>
      <c r="J11" s="88" t="s">
        <v>1495</v>
      </c>
      <c r="K11" s="78"/>
    </row>
    <row r="12" spans="1:11" ht="12.75">
      <c r="A12" s="178" t="s">
        <v>813</v>
      </c>
      <c r="B12" s="179" t="s">
        <v>2762</v>
      </c>
      <c r="C12" s="179" t="s">
        <v>814</v>
      </c>
      <c r="D12" s="180" t="s">
        <v>814</v>
      </c>
      <c r="E12" s="88" t="s">
        <v>801</v>
      </c>
      <c r="F12" s="88" t="s">
        <v>808</v>
      </c>
      <c r="G12" s="88" t="s">
        <v>809</v>
      </c>
      <c r="H12" s="88" t="s">
        <v>773</v>
      </c>
      <c r="I12" s="88" t="s">
        <v>809</v>
      </c>
      <c r="J12" s="88" t="s">
        <v>1495</v>
      </c>
      <c r="K12" s="78"/>
    </row>
    <row r="13" spans="1:11" ht="12.75">
      <c r="A13" s="178" t="s">
        <v>818</v>
      </c>
      <c r="B13" s="179" t="s">
        <v>2762</v>
      </c>
      <c r="C13" s="179" t="s">
        <v>819</v>
      </c>
      <c r="D13" s="180" t="s">
        <v>819</v>
      </c>
      <c r="E13" s="88" t="s">
        <v>807</v>
      </c>
      <c r="F13" s="88" t="s">
        <v>778</v>
      </c>
      <c r="G13" s="88" t="s">
        <v>779</v>
      </c>
      <c r="H13" s="88" t="s">
        <v>773</v>
      </c>
      <c r="I13" s="88" t="s">
        <v>1617</v>
      </c>
      <c r="J13" s="88" t="s">
        <v>1495</v>
      </c>
      <c r="K13" s="78"/>
    </row>
    <row r="14" spans="1:11" ht="12.75">
      <c r="A14" s="178" t="s">
        <v>821</v>
      </c>
      <c r="B14" s="179" t="s">
        <v>2762</v>
      </c>
      <c r="C14" s="179" t="s">
        <v>1620</v>
      </c>
      <c r="D14" s="180" t="s">
        <v>822</v>
      </c>
      <c r="E14" s="88" t="s">
        <v>815</v>
      </c>
      <c r="F14" s="88" t="s">
        <v>778</v>
      </c>
      <c r="G14" s="88" t="s">
        <v>779</v>
      </c>
      <c r="H14" s="88" t="s">
        <v>773</v>
      </c>
      <c r="I14" s="88" t="s">
        <v>1618</v>
      </c>
      <c r="J14" s="88" t="s">
        <v>1495</v>
      </c>
      <c r="K14" s="78"/>
    </row>
    <row r="15" spans="1:11" ht="12.75">
      <c r="A15" s="178" t="s">
        <v>824</v>
      </c>
      <c r="B15" s="179" t="s">
        <v>2762</v>
      </c>
      <c r="C15" s="179" t="s">
        <v>1620</v>
      </c>
      <c r="D15" s="180" t="s">
        <v>825</v>
      </c>
      <c r="E15" s="88" t="s">
        <v>817</v>
      </c>
      <c r="F15" s="88" t="s">
        <v>778</v>
      </c>
      <c r="G15" s="88" t="s">
        <v>779</v>
      </c>
      <c r="H15" s="88" t="s">
        <v>773</v>
      </c>
      <c r="I15" s="88" t="s">
        <v>1618</v>
      </c>
      <c r="J15" s="88" t="s">
        <v>1496</v>
      </c>
      <c r="K15" s="78"/>
    </row>
    <row r="16" spans="1:11" ht="12.75">
      <c r="A16" s="178" t="s">
        <v>826</v>
      </c>
      <c r="B16" s="179" t="s">
        <v>2762</v>
      </c>
      <c r="C16" s="179" t="s">
        <v>1620</v>
      </c>
      <c r="D16" s="180" t="s">
        <v>827</v>
      </c>
      <c r="E16" s="88" t="s">
        <v>817</v>
      </c>
      <c r="F16" s="88" t="s">
        <v>778</v>
      </c>
      <c r="G16" s="88" t="s">
        <v>779</v>
      </c>
      <c r="H16" s="88" t="s">
        <v>773</v>
      </c>
      <c r="I16" s="88" t="s">
        <v>1619</v>
      </c>
      <c r="J16" s="88" t="s">
        <v>1495</v>
      </c>
      <c r="K16" s="78"/>
    </row>
    <row r="17" spans="1:11" ht="12.75">
      <c r="A17" s="178" t="s">
        <v>1882</v>
      </c>
      <c r="B17" s="179" t="s">
        <v>2762</v>
      </c>
      <c r="C17" s="179" t="s">
        <v>1620</v>
      </c>
      <c r="D17" s="180" t="s">
        <v>1883</v>
      </c>
      <c r="E17" s="88" t="s">
        <v>820</v>
      </c>
      <c r="F17" s="88" t="s">
        <v>778</v>
      </c>
      <c r="G17" s="88" t="s">
        <v>779</v>
      </c>
      <c r="H17" s="88" t="s">
        <v>773</v>
      </c>
      <c r="I17" s="88" t="s">
        <v>1621</v>
      </c>
      <c r="J17" s="88" t="s">
        <v>1495</v>
      </c>
      <c r="K17" s="78"/>
    </row>
    <row r="18" spans="1:11" ht="12.75">
      <c r="A18" s="178" t="s">
        <v>1884</v>
      </c>
      <c r="B18" s="179" t="s">
        <v>2762</v>
      </c>
      <c r="C18" s="179" t="s">
        <v>1620</v>
      </c>
      <c r="D18" s="180" t="s">
        <v>1885</v>
      </c>
      <c r="E18" s="88" t="s">
        <v>823</v>
      </c>
      <c r="F18" s="88" t="s">
        <v>778</v>
      </c>
      <c r="G18" s="88" t="s">
        <v>779</v>
      </c>
      <c r="H18" s="88" t="s">
        <v>773</v>
      </c>
      <c r="I18" s="88" t="s">
        <v>1621</v>
      </c>
      <c r="J18" s="88" t="s">
        <v>1496</v>
      </c>
      <c r="K18" s="78"/>
    </row>
    <row r="19" spans="1:11" ht="12.75">
      <c r="A19" s="178" t="s">
        <v>828</v>
      </c>
      <c r="B19" s="179" t="s">
        <v>2762</v>
      </c>
      <c r="C19" s="179" t="s">
        <v>829</v>
      </c>
      <c r="D19" s="180" t="s">
        <v>829</v>
      </c>
      <c r="E19" s="88" t="s">
        <v>823</v>
      </c>
      <c r="F19" s="88" t="s">
        <v>778</v>
      </c>
      <c r="G19" s="88" t="s">
        <v>779</v>
      </c>
      <c r="H19" s="88" t="s">
        <v>773</v>
      </c>
      <c r="I19" s="88" t="s">
        <v>1621</v>
      </c>
      <c r="J19" s="88" t="s">
        <v>1496</v>
      </c>
      <c r="K19" s="78"/>
    </row>
    <row r="20" spans="1:11" ht="12.75">
      <c r="A20" s="178" t="s">
        <v>832</v>
      </c>
      <c r="B20" s="179" t="s">
        <v>2762</v>
      </c>
      <c r="C20" s="179" t="s">
        <v>833</v>
      </c>
      <c r="D20" s="180" t="s">
        <v>833</v>
      </c>
      <c r="E20" s="88" t="s">
        <v>823</v>
      </c>
      <c r="F20" s="88" t="s">
        <v>831</v>
      </c>
      <c r="G20" s="88" t="s">
        <v>779</v>
      </c>
      <c r="H20" s="88" t="s">
        <v>773</v>
      </c>
      <c r="I20" s="88" t="s">
        <v>1622</v>
      </c>
      <c r="J20" s="88" t="s">
        <v>1495</v>
      </c>
      <c r="K20" s="78"/>
    </row>
    <row r="21" spans="1:11" ht="12.75">
      <c r="A21" s="178" t="s">
        <v>1856</v>
      </c>
      <c r="B21" s="179" t="s">
        <v>2762</v>
      </c>
      <c r="C21" s="179" t="s">
        <v>833</v>
      </c>
      <c r="D21" s="180" t="s">
        <v>1857</v>
      </c>
      <c r="E21" s="88" t="s">
        <v>823</v>
      </c>
      <c r="F21" s="88" t="s">
        <v>778</v>
      </c>
      <c r="G21" s="88" t="s">
        <v>779</v>
      </c>
      <c r="H21" s="88" t="s">
        <v>773</v>
      </c>
      <c r="I21" s="88" t="s">
        <v>1623</v>
      </c>
      <c r="J21" s="88" t="s">
        <v>1495</v>
      </c>
      <c r="K21" s="78"/>
    </row>
    <row r="22" spans="1:11" ht="12.75">
      <c r="A22" s="178" t="s">
        <v>834</v>
      </c>
      <c r="B22" s="179" t="s">
        <v>2762</v>
      </c>
      <c r="C22" s="179" t="s">
        <v>1624</v>
      </c>
      <c r="D22" s="180" t="s">
        <v>835</v>
      </c>
      <c r="E22" s="88" t="s">
        <v>823</v>
      </c>
      <c r="F22" s="88" t="s">
        <v>778</v>
      </c>
      <c r="G22" s="88" t="s">
        <v>779</v>
      </c>
      <c r="H22" s="88" t="s">
        <v>773</v>
      </c>
      <c r="I22" s="88" t="s">
        <v>1623</v>
      </c>
      <c r="J22" s="88" t="s">
        <v>1496</v>
      </c>
      <c r="K22" s="78"/>
    </row>
    <row r="23" spans="1:11" ht="12.75">
      <c r="A23" s="178" t="s">
        <v>836</v>
      </c>
      <c r="B23" s="179" t="s">
        <v>2762</v>
      </c>
      <c r="C23" s="179" t="s">
        <v>837</v>
      </c>
      <c r="D23" s="180" t="s">
        <v>837</v>
      </c>
      <c r="E23" s="88" t="s">
        <v>830</v>
      </c>
      <c r="F23" s="88" t="s">
        <v>778</v>
      </c>
      <c r="G23" s="88" t="s">
        <v>779</v>
      </c>
      <c r="H23" s="88" t="s">
        <v>773</v>
      </c>
      <c r="I23" s="88" t="s">
        <v>1625</v>
      </c>
      <c r="J23" s="88" t="s">
        <v>1495</v>
      </c>
      <c r="K23" s="78"/>
    </row>
    <row r="24" spans="1:11" ht="12.75">
      <c r="A24" s="178" t="s">
        <v>1608</v>
      </c>
      <c r="B24" s="179" t="s">
        <v>2762</v>
      </c>
      <c r="C24" s="179" t="s">
        <v>837</v>
      </c>
      <c r="D24" s="180" t="s">
        <v>811</v>
      </c>
      <c r="E24" s="88" t="s">
        <v>1422</v>
      </c>
      <c r="F24" s="88" t="s">
        <v>778</v>
      </c>
      <c r="G24" s="88" t="s">
        <v>779</v>
      </c>
      <c r="H24" s="88" t="s">
        <v>773</v>
      </c>
      <c r="I24" s="88" t="s">
        <v>1626</v>
      </c>
      <c r="J24" s="88" t="s">
        <v>1495</v>
      </c>
      <c r="K24" s="78"/>
    </row>
    <row r="25" spans="1:11" ht="12.75">
      <c r="A25" s="178" t="s">
        <v>1609</v>
      </c>
      <c r="B25" s="179" t="s">
        <v>2762</v>
      </c>
      <c r="C25" s="179" t="s">
        <v>837</v>
      </c>
      <c r="D25" s="180" t="s">
        <v>812</v>
      </c>
      <c r="E25" s="88" t="s">
        <v>1422</v>
      </c>
      <c r="F25" s="88" t="s">
        <v>778</v>
      </c>
      <c r="G25" s="88" t="s">
        <v>779</v>
      </c>
      <c r="H25" s="88" t="s">
        <v>773</v>
      </c>
      <c r="I25" s="88" t="s">
        <v>1626</v>
      </c>
      <c r="J25" s="88" t="s">
        <v>1496</v>
      </c>
      <c r="K25" s="78"/>
    </row>
    <row r="26" spans="1:11" ht="12.75">
      <c r="A26" s="178" t="s">
        <v>1858</v>
      </c>
      <c r="B26" s="179" t="s">
        <v>2762</v>
      </c>
      <c r="C26" s="179" t="s">
        <v>837</v>
      </c>
      <c r="D26" s="180" t="s">
        <v>1859</v>
      </c>
      <c r="E26" s="88" t="s">
        <v>1423</v>
      </c>
      <c r="F26" s="88" t="s">
        <v>778</v>
      </c>
      <c r="G26" s="88" t="s">
        <v>779</v>
      </c>
      <c r="H26" s="88" t="s">
        <v>773</v>
      </c>
      <c r="I26" s="88" t="s">
        <v>1626</v>
      </c>
      <c r="J26" s="88" t="s">
        <v>1496</v>
      </c>
      <c r="K26" s="78"/>
    </row>
    <row r="27" spans="1:11" ht="12.75">
      <c r="A27" s="178" t="s">
        <v>1582</v>
      </c>
      <c r="B27" s="179" t="s">
        <v>2762</v>
      </c>
      <c r="C27" s="179" t="s">
        <v>1047</v>
      </c>
      <c r="D27" s="180" t="s">
        <v>1047</v>
      </c>
      <c r="E27" s="88" t="s">
        <v>1424</v>
      </c>
      <c r="F27" s="88" t="s">
        <v>778</v>
      </c>
      <c r="G27" s="88" t="s">
        <v>779</v>
      </c>
      <c r="H27" s="88" t="s">
        <v>773</v>
      </c>
      <c r="I27" s="88" t="s">
        <v>1626</v>
      </c>
      <c r="J27" s="88" t="s">
        <v>1495</v>
      </c>
      <c r="K27" s="78"/>
    </row>
    <row r="28" spans="1:11" ht="12.75">
      <c r="A28" s="178" t="s">
        <v>1584</v>
      </c>
      <c r="B28" s="179" t="s">
        <v>2762</v>
      </c>
      <c r="C28" s="179" t="s">
        <v>1048</v>
      </c>
      <c r="D28" s="180" t="s">
        <v>1048</v>
      </c>
      <c r="E28" s="88" t="s">
        <v>810</v>
      </c>
      <c r="F28" s="88" t="s">
        <v>778</v>
      </c>
      <c r="G28" s="88" t="s">
        <v>779</v>
      </c>
      <c r="H28" s="88" t="s">
        <v>773</v>
      </c>
      <c r="I28" s="88" t="s">
        <v>1627</v>
      </c>
      <c r="J28" s="88" t="s">
        <v>1496</v>
      </c>
      <c r="K28" s="78"/>
    </row>
    <row r="29" spans="1:11" ht="12.75">
      <c r="A29" s="178" t="s">
        <v>1586</v>
      </c>
      <c r="B29" s="179" t="s">
        <v>2762</v>
      </c>
      <c r="C29" s="179" t="s">
        <v>1587</v>
      </c>
      <c r="D29" s="180" t="s">
        <v>1587</v>
      </c>
      <c r="E29" s="88" t="s">
        <v>810</v>
      </c>
      <c r="F29" s="88" t="s">
        <v>778</v>
      </c>
      <c r="G29" s="88" t="s">
        <v>779</v>
      </c>
      <c r="H29" s="88" t="s">
        <v>773</v>
      </c>
      <c r="I29" s="88" t="s">
        <v>1627</v>
      </c>
      <c r="J29" s="88" t="s">
        <v>1496</v>
      </c>
      <c r="K29" s="78"/>
    </row>
    <row r="30" spans="1:11" ht="12.75">
      <c r="A30" s="178" t="s">
        <v>838</v>
      </c>
      <c r="B30" s="179" t="s">
        <v>2762</v>
      </c>
      <c r="C30" s="179" t="s">
        <v>2763</v>
      </c>
      <c r="D30" s="180" t="s">
        <v>2764</v>
      </c>
      <c r="E30" s="88" t="s">
        <v>810</v>
      </c>
      <c r="F30" s="88" t="s">
        <v>778</v>
      </c>
      <c r="G30" s="88" t="s">
        <v>779</v>
      </c>
      <c r="H30" s="88" t="s">
        <v>773</v>
      </c>
      <c r="I30" s="88" t="s">
        <v>1627</v>
      </c>
      <c r="J30" s="88" t="s">
        <v>1496</v>
      </c>
      <c r="K30" s="78"/>
    </row>
    <row r="31" spans="1:11" ht="12.75">
      <c r="A31" s="178" t="s">
        <v>840</v>
      </c>
      <c r="B31" s="179" t="s">
        <v>2762</v>
      </c>
      <c r="C31" s="179" t="s">
        <v>2763</v>
      </c>
      <c r="D31" s="180" t="s">
        <v>2765</v>
      </c>
      <c r="E31" s="88" t="s">
        <v>1583</v>
      </c>
      <c r="F31" s="88" t="s">
        <v>778</v>
      </c>
      <c r="G31" s="88" t="s">
        <v>779</v>
      </c>
      <c r="H31" s="88" t="s">
        <v>773</v>
      </c>
      <c r="I31" s="88" t="s">
        <v>1628</v>
      </c>
      <c r="J31" s="88" t="s">
        <v>1495</v>
      </c>
      <c r="K31" s="78"/>
    </row>
    <row r="32" spans="1:11" ht="12.75">
      <c r="A32" s="178" t="s">
        <v>841</v>
      </c>
      <c r="B32" s="179" t="s">
        <v>2762</v>
      </c>
      <c r="C32" s="179" t="s">
        <v>2766</v>
      </c>
      <c r="D32" s="180" t="s">
        <v>2767</v>
      </c>
      <c r="E32" s="88" t="s">
        <v>1585</v>
      </c>
      <c r="F32" s="88" t="s">
        <v>778</v>
      </c>
      <c r="G32" s="88" t="s">
        <v>779</v>
      </c>
      <c r="H32" s="88" t="s">
        <v>773</v>
      </c>
      <c r="I32" s="88" t="s">
        <v>1628</v>
      </c>
      <c r="J32" s="88" t="s">
        <v>1496</v>
      </c>
      <c r="K32" s="78"/>
    </row>
    <row r="33" spans="1:11" ht="12.75">
      <c r="A33" s="178" t="s">
        <v>842</v>
      </c>
      <c r="B33" s="179" t="s">
        <v>2762</v>
      </c>
      <c r="C33" s="179" t="s">
        <v>2768</v>
      </c>
      <c r="D33" s="180" t="s">
        <v>2769</v>
      </c>
      <c r="E33" s="88" t="s">
        <v>1585</v>
      </c>
      <c r="F33" s="88" t="s">
        <v>778</v>
      </c>
      <c r="G33" s="88" t="s">
        <v>779</v>
      </c>
      <c r="H33" s="88" t="s">
        <v>773</v>
      </c>
      <c r="I33" s="88" t="s">
        <v>1629</v>
      </c>
      <c r="J33" s="88" t="s">
        <v>1495</v>
      </c>
      <c r="K33" s="78"/>
    </row>
    <row r="34" spans="1:11" ht="12.75">
      <c r="A34" s="178" t="s">
        <v>843</v>
      </c>
      <c r="B34" s="179" t="s">
        <v>2762</v>
      </c>
      <c r="C34" s="179" t="s">
        <v>2770</v>
      </c>
      <c r="D34" s="180" t="s">
        <v>2771</v>
      </c>
      <c r="E34" s="88" t="s">
        <v>839</v>
      </c>
      <c r="F34" s="88" t="s">
        <v>778</v>
      </c>
      <c r="G34" s="88" t="s">
        <v>779</v>
      </c>
      <c r="H34" s="88" t="s">
        <v>773</v>
      </c>
      <c r="I34" s="88" t="s">
        <v>1629</v>
      </c>
      <c r="J34" s="88" t="s">
        <v>1496</v>
      </c>
      <c r="K34" s="78"/>
    </row>
    <row r="35" spans="1:11" ht="12.75">
      <c r="A35" s="178" t="s">
        <v>844</v>
      </c>
      <c r="B35" s="179" t="s">
        <v>2762</v>
      </c>
      <c r="C35" s="179" t="s">
        <v>2770</v>
      </c>
      <c r="D35" s="180" t="s">
        <v>2772</v>
      </c>
      <c r="E35" s="88" t="s">
        <v>839</v>
      </c>
      <c r="F35" s="88" t="s">
        <v>778</v>
      </c>
      <c r="G35" s="88" t="s">
        <v>779</v>
      </c>
      <c r="H35" s="88" t="s">
        <v>773</v>
      </c>
      <c r="I35" s="88" t="s">
        <v>1630</v>
      </c>
      <c r="J35" s="88" t="s">
        <v>1495</v>
      </c>
      <c r="K35" s="78"/>
    </row>
    <row r="36" spans="1:11" ht="12.75">
      <c r="A36" s="178" t="s">
        <v>845</v>
      </c>
      <c r="B36" s="179" t="s">
        <v>2762</v>
      </c>
      <c r="C36" s="179" t="s">
        <v>2773</v>
      </c>
      <c r="D36" s="180" t="s">
        <v>2774</v>
      </c>
      <c r="E36" s="88" t="s">
        <v>839</v>
      </c>
      <c r="F36" s="88" t="s">
        <v>778</v>
      </c>
      <c r="G36" s="88" t="s">
        <v>779</v>
      </c>
      <c r="H36" s="88" t="s">
        <v>773</v>
      </c>
      <c r="I36" s="88" t="s">
        <v>1630</v>
      </c>
      <c r="J36" s="88" t="s">
        <v>1496</v>
      </c>
      <c r="K36" s="78"/>
    </row>
    <row r="37" spans="1:11" ht="12.75">
      <c r="A37" s="178" t="s">
        <v>846</v>
      </c>
      <c r="B37" s="179" t="s">
        <v>2762</v>
      </c>
      <c r="C37" s="179" t="s">
        <v>2773</v>
      </c>
      <c r="D37" s="180" t="s">
        <v>2775</v>
      </c>
      <c r="E37" s="88" t="s">
        <v>839</v>
      </c>
      <c r="F37" s="88" t="s">
        <v>778</v>
      </c>
      <c r="G37" s="88" t="s">
        <v>779</v>
      </c>
      <c r="H37" s="88" t="s">
        <v>773</v>
      </c>
      <c r="I37" s="88" t="s">
        <v>1631</v>
      </c>
      <c r="J37" s="88" t="s">
        <v>1495</v>
      </c>
      <c r="K37" s="78"/>
    </row>
    <row r="38" spans="1:11" ht="12.75">
      <c r="A38" s="178" t="s">
        <v>847</v>
      </c>
      <c r="B38" s="179" t="s">
        <v>2762</v>
      </c>
      <c r="C38" s="179" t="s">
        <v>2776</v>
      </c>
      <c r="D38" s="180" t="s">
        <v>2777</v>
      </c>
      <c r="E38" s="88" t="s">
        <v>839</v>
      </c>
      <c r="F38" s="88" t="s">
        <v>778</v>
      </c>
      <c r="G38" s="88" t="s">
        <v>779</v>
      </c>
      <c r="H38" s="88" t="s">
        <v>773</v>
      </c>
      <c r="I38" s="88" t="s">
        <v>1631</v>
      </c>
      <c r="J38" s="88" t="s">
        <v>1496</v>
      </c>
      <c r="K38" s="78"/>
    </row>
    <row r="39" spans="1:11" ht="12.75">
      <c r="A39" s="178" t="s">
        <v>848</v>
      </c>
      <c r="B39" s="179" t="s">
        <v>2762</v>
      </c>
      <c r="C39" s="179" t="s">
        <v>2776</v>
      </c>
      <c r="D39" s="180" t="s">
        <v>2778</v>
      </c>
      <c r="E39" s="88" t="s">
        <v>839</v>
      </c>
      <c r="F39" s="88" t="s">
        <v>778</v>
      </c>
      <c r="G39" s="88" t="s">
        <v>779</v>
      </c>
      <c r="H39" s="88" t="s">
        <v>773</v>
      </c>
      <c r="I39" s="88" t="s">
        <v>1632</v>
      </c>
      <c r="J39" s="88" t="s">
        <v>1495</v>
      </c>
      <c r="K39" s="78"/>
    </row>
    <row r="40" spans="1:11" ht="12.75">
      <c r="A40" s="178" t="s">
        <v>849</v>
      </c>
      <c r="B40" s="179" t="s">
        <v>2762</v>
      </c>
      <c r="C40" s="179" t="s">
        <v>2779</v>
      </c>
      <c r="D40" s="180" t="s">
        <v>2780</v>
      </c>
      <c r="E40" s="88" t="s">
        <v>839</v>
      </c>
      <c r="F40" s="88" t="s">
        <v>778</v>
      </c>
      <c r="G40" s="88" t="s">
        <v>779</v>
      </c>
      <c r="H40" s="88" t="s">
        <v>773</v>
      </c>
      <c r="I40" s="88" t="s">
        <v>1632</v>
      </c>
      <c r="J40" s="88" t="s">
        <v>1496</v>
      </c>
      <c r="K40" s="78"/>
    </row>
    <row r="41" spans="1:11" ht="12.75">
      <c r="A41" s="178" t="s">
        <v>850</v>
      </c>
      <c r="B41" s="179" t="s">
        <v>2762</v>
      </c>
      <c r="C41" s="179" t="s">
        <v>2779</v>
      </c>
      <c r="D41" s="180" t="s">
        <v>2781</v>
      </c>
      <c r="E41" s="88" t="s">
        <v>839</v>
      </c>
      <c r="F41" s="88" t="s">
        <v>778</v>
      </c>
      <c r="G41" s="88" t="s">
        <v>779</v>
      </c>
      <c r="H41" s="88" t="s">
        <v>773</v>
      </c>
      <c r="I41" s="88" t="s">
        <v>1633</v>
      </c>
      <c r="J41" s="88" t="s">
        <v>1495</v>
      </c>
      <c r="K41" s="78"/>
    </row>
    <row r="42" spans="1:11" ht="12.75">
      <c r="A42" s="178" t="s">
        <v>851</v>
      </c>
      <c r="B42" s="179" t="s">
        <v>2762</v>
      </c>
      <c r="C42" s="179" t="s">
        <v>2782</v>
      </c>
      <c r="D42" s="180" t="s">
        <v>2783</v>
      </c>
      <c r="E42" s="88" t="s">
        <v>839</v>
      </c>
      <c r="F42" s="88" t="s">
        <v>778</v>
      </c>
      <c r="G42" s="88" t="s">
        <v>779</v>
      </c>
      <c r="H42" s="88" t="s">
        <v>773</v>
      </c>
      <c r="I42" s="88" t="s">
        <v>1633</v>
      </c>
      <c r="J42" s="88" t="s">
        <v>1496</v>
      </c>
      <c r="K42" s="78"/>
    </row>
    <row r="43" spans="1:11" ht="12.75">
      <c r="A43" s="178" t="s">
        <v>852</v>
      </c>
      <c r="B43" s="179" t="s">
        <v>2762</v>
      </c>
      <c r="C43" s="179" t="s">
        <v>2782</v>
      </c>
      <c r="D43" s="180" t="s">
        <v>2784</v>
      </c>
      <c r="E43" s="88" t="s">
        <v>839</v>
      </c>
      <c r="F43" s="88" t="s">
        <v>778</v>
      </c>
      <c r="G43" s="88" t="s">
        <v>779</v>
      </c>
      <c r="H43" s="88" t="s">
        <v>773</v>
      </c>
      <c r="I43" s="88" t="s">
        <v>1634</v>
      </c>
      <c r="J43" s="88" t="s">
        <v>1495</v>
      </c>
      <c r="K43" s="78"/>
    </row>
    <row r="44" spans="1:11" ht="12.75">
      <c r="A44" s="178" t="s">
        <v>853</v>
      </c>
      <c r="B44" s="179" t="s">
        <v>2762</v>
      </c>
      <c r="C44" s="179" t="s">
        <v>2785</v>
      </c>
      <c r="D44" s="180" t="s">
        <v>2786</v>
      </c>
      <c r="E44" s="88" t="s">
        <v>839</v>
      </c>
      <c r="F44" s="88" t="s">
        <v>778</v>
      </c>
      <c r="G44" s="88" t="s">
        <v>779</v>
      </c>
      <c r="H44" s="88" t="s">
        <v>773</v>
      </c>
      <c r="I44" s="88" t="s">
        <v>1634</v>
      </c>
      <c r="J44" s="88" t="s">
        <v>1496</v>
      </c>
      <c r="K44" s="78"/>
    </row>
    <row r="45" spans="1:11" ht="12.75">
      <c r="A45" s="178" t="s">
        <v>854</v>
      </c>
      <c r="B45" s="179" t="s">
        <v>2762</v>
      </c>
      <c r="C45" s="179" t="s">
        <v>2785</v>
      </c>
      <c r="D45" s="180" t="s">
        <v>2787</v>
      </c>
      <c r="E45" s="88" t="s">
        <v>839</v>
      </c>
      <c r="F45" s="88" t="s">
        <v>778</v>
      </c>
      <c r="G45" s="88" t="s">
        <v>779</v>
      </c>
      <c r="H45" s="88" t="s">
        <v>773</v>
      </c>
      <c r="I45" s="88" t="s">
        <v>1635</v>
      </c>
      <c r="J45" s="88" t="s">
        <v>1495</v>
      </c>
      <c r="K45" s="78"/>
    </row>
    <row r="46" spans="1:11" ht="12.75">
      <c r="A46" s="178" t="s">
        <v>855</v>
      </c>
      <c r="B46" s="179" t="s">
        <v>2762</v>
      </c>
      <c r="C46" s="179" t="s">
        <v>2788</v>
      </c>
      <c r="D46" s="180" t="s">
        <v>2789</v>
      </c>
      <c r="E46" s="88" t="s">
        <v>839</v>
      </c>
      <c r="F46" s="88" t="s">
        <v>778</v>
      </c>
      <c r="G46" s="88" t="s">
        <v>779</v>
      </c>
      <c r="H46" s="88" t="s">
        <v>773</v>
      </c>
      <c r="I46" s="88" t="s">
        <v>1635</v>
      </c>
      <c r="J46" s="88" t="s">
        <v>1496</v>
      </c>
      <c r="K46" s="78"/>
    </row>
    <row r="47" spans="1:11" ht="12.75">
      <c r="A47" s="178" t="s">
        <v>856</v>
      </c>
      <c r="B47" s="179" t="s">
        <v>2762</v>
      </c>
      <c r="C47" s="179" t="s">
        <v>2788</v>
      </c>
      <c r="D47" s="180" t="s">
        <v>2790</v>
      </c>
      <c r="E47" s="88" t="s">
        <v>839</v>
      </c>
      <c r="F47" s="88" t="s">
        <v>778</v>
      </c>
      <c r="G47" s="88" t="s">
        <v>779</v>
      </c>
      <c r="H47" s="88" t="s">
        <v>773</v>
      </c>
      <c r="I47" s="88" t="s">
        <v>1636</v>
      </c>
      <c r="J47" s="88" t="s">
        <v>1495</v>
      </c>
      <c r="K47" s="78"/>
    </row>
    <row r="48" spans="1:11" ht="12.75">
      <c r="A48" s="178" t="s">
        <v>857</v>
      </c>
      <c r="B48" s="179" t="s">
        <v>2762</v>
      </c>
      <c r="C48" s="179" t="s">
        <v>2791</v>
      </c>
      <c r="D48" s="180" t="s">
        <v>2792</v>
      </c>
      <c r="E48" s="88" t="s">
        <v>839</v>
      </c>
      <c r="F48" s="88" t="s">
        <v>778</v>
      </c>
      <c r="G48" s="88" t="s">
        <v>779</v>
      </c>
      <c r="H48" s="88" t="s">
        <v>773</v>
      </c>
      <c r="I48" s="88" t="s">
        <v>1636</v>
      </c>
      <c r="J48" s="88" t="s">
        <v>1496</v>
      </c>
      <c r="K48" s="78"/>
    </row>
    <row r="49" spans="1:11" ht="12.75">
      <c r="A49" s="178" t="s">
        <v>858</v>
      </c>
      <c r="B49" s="179" t="s">
        <v>2762</v>
      </c>
      <c r="C49" s="179" t="s">
        <v>2791</v>
      </c>
      <c r="D49" s="180" t="s">
        <v>2793</v>
      </c>
      <c r="E49" s="88" t="s">
        <v>839</v>
      </c>
      <c r="F49" s="88" t="s">
        <v>778</v>
      </c>
      <c r="G49" s="88" t="s">
        <v>779</v>
      </c>
      <c r="H49" s="88" t="s">
        <v>773</v>
      </c>
      <c r="I49" s="88" t="s">
        <v>1637</v>
      </c>
      <c r="J49" s="88" t="s">
        <v>1495</v>
      </c>
      <c r="K49" s="78"/>
    </row>
    <row r="50" spans="1:11" ht="12.75">
      <c r="A50" s="178" t="s">
        <v>859</v>
      </c>
      <c r="B50" s="179" t="s">
        <v>2762</v>
      </c>
      <c r="C50" s="179" t="s">
        <v>2794</v>
      </c>
      <c r="D50" s="180" t="s">
        <v>2795</v>
      </c>
      <c r="E50" s="88" t="s">
        <v>839</v>
      </c>
      <c r="F50" s="88" t="s">
        <v>778</v>
      </c>
      <c r="G50" s="88" t="s">
        <v>779</v>
      </c>
      <c r="H50" s="88" t="s">
        <v>773</v>
      </c>
      <c r="I50" s="88" t="s">
        <v>1637</v>
      </c>
      <c r="J50" s="88" t="s">
        <v>1496</v>
      </c>
      <c r="K50" s="78"/>
    </row>
    <row r="51" spans="1:11" ht="12.75">
      <c r="A51" s="178" t="s">
        <v>860</v>
      </c>
      <c r="B51" s="179" t="s">
        <v>2762</v>
      </c>
      <c r="C51" s="179" t="s">
        <v>2794</v>
      </c>
      <c r="D51" s="180" t="s">
        <v>2796</v>
      </c>
      <c r="E51" s="88" t="s">
        <v>839</v>
      </c>
      <c r="F51" s="88" t="s">
        <v>778</v>
      </c>
      <c r="G51" s="88" t="s">
        <v>779</v>
      </c>
      <c r="H51" s="88" t="s">
        <v>773</v>
      </c>
      <c r="I51" s="88" t="s">
        <v>1638</v>
      </c>
      <c r="J51" s="88" t="s">
        <v>1495</v>
      </c>
      <c r="K51" s="78"/>
    </row>
    <row r="52" spans="1:11" ht="12.75">
      <c r="A52" s="178" t="s">
        <v>861</v>
      </c>
      <c r="B52" s="179" t="s">
        <v>2762</v>
      </c>
      <c r="C52" s="179" t="s">
        <v>2797</v>
      </c>
      <c r="D52" s="180" t="s">
        <v>2798</v>
      </c>
      <c r="E52" s="88" t="s">
        <v>839</v>
      </c>
      <c r="F52" s="88" t="s">
        <v>778</v>
      </c>
      <c r="G52" s="88" t="s">
        <v>779</v>
      </c>
      <c r="H52" s="88" t="s">
        <v>773</v>
      </c>
      <c r="I52" s="88" t="s">
        <v>1638</v>
      </c>
      <c r="J52" s="88" t="s">
        <v>1496</v>
      </c>
      <c r="K52" s="78"/>
    </row>
    <row r="53" spans="1:11" ht="12.75">
      <c r="A53" s="178" t="s">
        <v>862</v>
      </c>
      <c r="B53" s="179" t="s">
        <v>2762</v>
      </c>
      <c r="C53" s="179" t="s">
        <v>2797</v>
      </c>
      <c r="D53" s="180" t="s">
        <v>2799</v>
      </c>
      <c r="E53" s="88" t="s">
        <v>839</v>
      </c>
      <c r="F53" s="88" t="s">
        <v>778</v>
      </c>
      <c r="G53" s="88" t="s">
        <v>779</v>
      </c>
      <c r="H53" s="88" t="s">
        <v>773</v>
      </c>
      <c r="I53" s="88" t="s">
        <v>1638</v>
      </c>
      <c r="J53" s="88" t="s">
        <v>1495</v>
      </c>
      <c r="K53" s="78"/>
    </row>
    <row r="54" spans="1:11" ht="12.75">
      <c r="A54" s="178" t="s">
        <v>863</v>
      </c>
      <c r="B54" s="179" t="s">
        <v>2762</v>
      </c>
      <c r="C54" s="179" t="s">
        <v>2797</v>
      </c>
      <c r="D54" s="180" t="s">
        <v>864</v>
      </c>
      <c r="E54" s="88" t="s">
        <v>839</v>
      </c>
      <c r="F54" s="88" t="s">
        <v>778</v>
      </c>
      <c r="G54" s="88" t="s">
        <v>779</v>
      </c>
      <c r="H54" s="88" t="s">
        <v>773</v>
      </c>
      <c r="I54" s="88" t="s">
        <v>1639</v>
      </c>
      <c r="J54" s="88" t="s">
        <v>1496</v>
      </c>
      <c r="K54" s="78"/>
    </row>
    <row r="55" spans="1:11" ht="12.75">
      <c r="A55" s="178" t="s">
        <v>865</v>
      </c>
      <c r="B55" s="179" t="s">
        <v>2762</v>
      </c>
      <c r="C55" s="179" t="s">
        <v>866</v>
      </c>
      <c r="D55" s="180" t="s">
        <v>867</v>
      </c>
      <c r="E55" s="88" t="s">
        <v>839</v>
      </c>
      <c r="F55" s="88" t="s">
        <v>778</v>
      </c>
      <c r="G55" s="88" t="s">
        <v>779</v>
      </c>
      <c r="H55" s="88" t="s">
        <v>773</v>
      </c>
      <c r="I55" s="88" t="s">
        <v>1639</v>
      </c>
      <c r="J55" s="88" t="s">
        <v>1496</v>
      </c>
      <c r="K55" s="78"/>
    </row>
    <row r="56" spans="1:11" ht="12.75">
      <c r="A56" s="178" t="s">
        <v>868</v>
      </c>
      <c r="B56" s="179" t="s">
        <v>2762</v>
      </c>
      <c r="C56" s="179" t="s">
        <v>866</v>
      </c>
      <c r="D56" s="180" t="s">
        <v>869</v>
      </c>
      <c r="E56" s="88" t="s">
        <v>839</v>
      </c>
      <c r="F56" s="88" t="s">
        <v>778</v>
      </c>
      <c r="G56" s="88" t="s">
        <v>779</v>
      </c>
      <c r="H56" s="88" t="s">
        <v>773</v>
      </c>
      <c r="I56" s="88" t="s">
        <v>1640</v>
      </c>
      <c r="J56" s="88" t="s">
        <v>1495</v>
      </c>
      <c r="K56" s="78"/>
    </row>
    <row r="57" spans="1:11" ht="12.75">
      <c r="A57" s="178" t="s">
        <v>870</v>
      </c>
      <c r="B57" s="179" t="s">
        <v>2762</v>
      </c>
      <c r="C57" s="179" t="s">
        <v>2800</v>
      </c>
      <c r="D57" s="180" t="s">
        <v>2801</v>
      </c>
      <c r="E57" s="88" t="s">
        <v>839</v>
      </c>
      <c r="F57" s="88" t="s">
        <v>778</v>
      </c>
      <c r="G57" s="88" t="s">
        <v>779</v>
      </c>
      <c r="H57" s="88" t="s">
        <v>773</v>
      </c>
      <c r="I57" s="88" t="s">
        <v>1640</v>
      </c>
      <c r="J57" s="88" t="s">
        <v>1496</v>
      </c>
      <c r="K57" s="78"/>
    </row>
    <row r="58" spans="1:11" ht="12.75">
      <c r="A58" s="178" t="s">
        <v>871</v>
      </c>
      <c r="B58" s="179" t="s">
        <v>2762</v>
      </c>
      <c r="C58" s="179" t="s">
        <v>2800</v>
      </c>
      <c r="D58" s="180" t="s">
        <v>2802</v>
      </c>
      <c r="E58" s="88" t="s">
        <v>839</v>
      </c>
      <c r="F58" s="88" t="s">
        <v>778</v>
      </c>
      <c r="G58" s="88" t="s">
        <v>779</v>
      </c>
      <c r="H58" s="88" t="s">
        <v>773</v>
      </c>
      <c r="I58" s="88" t="s">
        <v>1641</v>
      </c>
      <c r="J58" s="88" t="s">
        <v>1495</v>
      </c>
      <c r="K58" s="78"/>
    </row>
    <row r="59" spans="1:11" ht="12.75">
      <c r="A59" s="178" t="s">
        <v>872</v>
      </c>
      <c r="B59" s="179" t="s">
        <v>2762</v>
      </c>
      <c r="C59" s="179" t="s">
        <v>2803</v>
      </c>
      <c r="D59" s="180" t="s">
        <v>2804</v>
      </c>
      <c r="E59" s="88" t="s">
        <v>839</v>
      </c>
      <c r="F59" s="88" t="s">
        <v>778</v>
      </c>
      <c r="G59" s="88" t="s">
        <v>779</v>
      </c>
      <c r="H59" s="88" t="s">
        <v>773</v>
      </c>
      <c r="I59" s="88" t="s">
        <v>1641</v>
      </c>
      <c r="J59" s="88" t="s">
        <v>1496</v>
      </c>
      <c r="K59" s="78"/>
    </row>
    <row r="60" spans="1:11" ht="12.75">
      <c r="A60" s="178" t="s">
        <v>2839</v>
      </c>
      <c r="B60" s="179" t="s">
        <v>2762</v>
      </c>
      <c r="C60" s="179" t="s">
        <v>2803</v>
      </c>
      <c r="D60" s="180" t="s">
        <v>2805</v>
      </c>
      <c r="E60" s="88" t="s">
        <v>839</v>
      </c>
      <c r="F60" s="88" t="s">
        <v>778</v>
      </c>
      <c r="G60" s="88" t="s">
        <v>779</v>
      </c>
      <c r="H60" s="88" t="s">
        <v>773</v>
      </c>
      <c r="I60" s="88" t="s">
        <v>1642</v>
      </c>
      <c r="J60" s="88" t="s">
        <v>1495</v>
      </c>
      <c r="K60" s="78"/>
    </row>
    <row r="61" spans="1:11" ht="12.75">
      <c r="A61" s="178" t="s">
        <v>2806</v>
      </c>
      <c r="B61" s="179" t="s">
        <v>2762</v>
      </c>
      <c r="C61" s="179" t="s">
        <v>2807</v>
      </c>
      <c r="D61" s="180" t="s">
        <v>2808</v>
      </c>
      <c r="E61" s="88" t="s">
        <v>839</v>
      </c>
      <c r="F61" s="88" t="s">
        <v>778</v>
      </c>
      <c r="G61" s="88" t="s">
        <v>779</v>
      </c>
      <c r="H61" s="88" t="s">
        <v>773</v>
      </c>
      <c r="I61" s="88" t="s">
        <v>1642</v>
      </c>
      <c r="J61" s="88" t="s">
        <v>1496</v>
      </c>
      <c r="K61" s="78"/>
    </row>
    <row r="62" spans="1:11" s="194" customFormat="1" ht="12.75">
      <c r="A62" s="189" t="s">
        <v>2874</v>
      </c>
      <c r="B62" s="190" t="s">
        <v>2762</v>
      </c>
      <c r="C62" s="190" t="s">
        <v>2807</v>
      </c>
      <c r="D62" s="191" t="s">
        <v>2875</v>
      </c>
      <c r="E62" s="192"/>
      <c r="F62" s="192"/>
      <c r="G62" s="192"/>
      <c r="H62" s="192"/>
      <c r="I62" s="192"/>
      <c r="J62" s="192"/>
      <c r="K62" s="195"/>
    </row>
    <row r="63" spans="1:11" ht="12.75">
      <c r="A63" s="178" t="s">
        <v>873</v>
      </c>
      <c r="B63" s="179" t="s">
        <v>874</v>
      </c>
      <c r="C63" s="179" t="s">
        <v>875</v>
      </c>
      <c r="D63" s="180" t="s">
        <v>875</v>
      </c>
      <c r="E63" s="88" t="s">
        <v>839</v>
      </c>
      <c r="F63" s="88" t="s">
        <v>778</v>
      </c>
      <c r="G63" s="88" t="s">
        <v>779</v>
      </c>
      <c r="H63" s="88" t="s">
        <v>773</v>
      </c>
      <c r="I63" s="88" t="s">
        <v>1643</v>
      </c>
      <c r="J63" s="88" t="s">
        <v>1495</v>
      </c>
      <c r="K63" s="78"/>
    </row>
    <row r="64" spans="1:11" ht="12.75">
      <c r="A64" s="178" t="s">
        <v>877</v>
      </c>
      <c r="B64" s="179" t="s">
        <v>874</v>
      </c>
      <c r="C64" s="179" t="s">
        <v>878</v>
      </c>
      <c r="D64" s="180" t="s">
        <v>878</v>
      </c>
      <c r="E64" s="88" t="s">
        <v>839</v>
      </c>
      <c r="F64" s="88" t="s">
        <v>778</v>
      </c>
      <c r="G64" s="88" t="s">
        <v>779</v>
      </c>
      <c r="H64" s="88" t="s">
        <v>773</v>
      </c>
      <c r="I64" s="88" t="s">
        <v>1643</v>
      </c>
      <c r="J64" s="88" t="s">
        <v>1495</v>
      </c>
      <c r="K64" s="78"/>
    </row>
    <row r="65" spans="1:11" ht="12.75">
      <c r="A65" s="178" t="s">
        <v>880</v>
      </c>
      <c r="B65" s="179" t="s">
        <v>874</v>
      </c>
      <c r="C65" s="179" t="s">
        <v>878</v>
      </c>
      <c r="D65" s="182" t="s">
        <v>1886</v>
      </c>
      <c r="E65" s="88" t="s">
        <v>839</v>
      </c>
      <c r="F65" s="88" t="s">
        <v>778</v>
      </c>
      <c r="G65" s="88" t="s">
        <v>779</v>
      </c>
      <c r="H65" s="88" t="s">
        <v>773</v>
      </c>
      <c r="I65" s="88" t="s">
        <v>1643</v>
      </c>
      <c r="J65" s="88" t="s">
        <v>1495</v>
      </c>
      <c r="K65" s="78"/>
    </row>
    <row r="66" spans="1:11" ht="12.75">
      <c r="A66" s="178" t="s">
        <v>881</v>
      </c>
      <c r="B66" s="179" t="s">
        <v>874</v>
      </c>
      <c r="C66" s="179" t="s">
        <v>882</v>
      </c>
      <c r="D66" s="180" t="s">
        <v>882</v>
      </c>
      <c r="E66" s="88" t="s">
        <v>876</v>
      </c>
      <c r="F66" s="88" t="s">
        <v>778</v>
      </c>
      <c r="G66" s="88" t="s">
        <v>779</v>
      </c>
      <c r="H66" s="88" t="s">
        <v>773</v>
      </c>
      <c r="I66" s="88" t="s">
        <v>1644</v>
      </c>
      <c r="J66" s="88" t="s">
        <v>1495</v>
      </c>
      <c r="K66" s="78"/>
    </row>
    <row r="67" spans="1:11" ht="12.75">
      <c r="A67" s="178" t="s">
        <v>884</v>
      </c>
      <c r="B67" s="179" t="s">
        <v>874</v>
      </c>
      <c r="C67" s="179" t="s">
        <v>885</v>
      </c>
      <c r="D67" s="180" t="s">
        <v>885</v>
      </c>
      <c r="E67" s="88" t="s">
        <v>879</v>
      </c>
      <c r="F67" s="88" t="s">
        <v>778</v>
      </c>
      <c r="G67" s="88" t="s">
        <v>779</v>
      </c>
      <c r="H67" s="88" t="s">
        <v>773</v>
      </c>
      <c r="I67" s="88" t="s">
        <v>1645</v>
      </c>
      <c r="J67" s="88" t="s">
        <v>1495</v>
      </c>
      <c r="K67" s="78"/>
    </row>
    <row r="68" spans="1:11" ht="12.75">
      <c r="A68" s="178" t="s">
        <v>887</v>
      </c>
      <c r="B68" s="179" t="s">
        <v>874</v>
      </c>
      <c r="C68" s="179" t="s">
        <v>888</v>
      </c>
      <c r="D68" s="180" t="s">
        <v>888</v>
      </c>
      <c r="E68" s="88" t="s">
        <v>879</v>
      </c>
      <c r="F68" s="88" t="s">
        <v>778</v>
      </c>
      <c r="G68" s="88" t="s">
        <v>779</v>
      </c>
      <c r="H68" s="88" t="s">
        <v>773</v>
      </c>
      <c r="I68" s="88" t="s">
        <v>1646</v>
      </c>
      <c r="J68" s="88" t="s">
        <v>1495</v>
      </c>
      <c r="K68" s="78"/>
    </row>
    <row r="69" spans="1:11" ht="12.75">
      <c r="A69" s="178" t="s">
        <v>890</v>
      </c>
      <c r="B69" s="179" t="s">
        <v>891</v>
      </c>
      <c r="C69" s="179" t="s">
        <v>892</v>
      </c>
      <c r="D69" s="180" t="s">
        <v>892</v>
      </c>
      <c r="E69" s="88" t="s">
        <v>883</v>
      </c>
      <c r="F69" s="88" t="s">
        <v>778</v>
      </c>
      <c r="G69" s="88" t="s">
        <v>779</v>
      </c>
      <c r="H69" s="88" t="s">
        <v>773</v>
      </c>
      <c r="I69" s="88" t="s">
        <v>1647</v>
      </c>
      <c r="J69" s="88" t="s">
        <v>1495</v>
      </c>
      <c r="K69" s="78"/>
    </row>
    <row r="70" spans="1:11" ht="12.75">
      <c r="A70" s="178" t="s">
        <v>894</v>
      </c>
      <c r="B70" s="179" t="s">
        <v>891</v>
      </c>
      <c r="C70" s="179" t="s">
        <v>892</v>
      </c>
      <c r="D70" s="180" t="s">
        <v>895</v>
      </c>
      <c r="E70" s="88" t="s">
        <v>886</v>
      </c>
      <c r="F70" s="88" t="s">
        <v>778</v>
      </c>
      <c r="G70" s="88" t="s">
        <v>779</v>
      </c>
      <c r="H70" s="88" t="s">
        <v>773</v>
      </c>
      <c r="I70" s="88" t="s">
        <v>1647</v>
      </c>
      <c r="J70" s="88" t="s">
        <v>1495</v>
      </c>
      <c r="K70" s="78"/>
    </row>
    <row r="71" spans="1:11" ht="12.75">
      <c r="A71" s="178" t="s">
        <v>1887</v>
      </c>
      <c r="B71" s="179" t="s">
        <v>891</v>
      </c>
      <c r="C71" s="179" t="s">
        <v>892</v>
      </c>
      <c r="D71" s="180" t="s">
        <v>1888</v>
      </c>
      <c r="E71" s="88" t="s">
        <v>889</v>
      </c>
      <c r="F71" s="88" t="s">
        <v>778</v>
      </c>
      <c r="G71" s="88" t="s">
        <v>779</v>
      </c>
      <c r="H71" s="88" t="s">
        <v>773</v>
      </c>
      <c r="I71" s="88" t="s">
        <v>1647</v>
      </c>
      <c r="J71" s="88" t="s">
        <v>1496</v>
      </c>
      <c r="K71" s="78"/>
    </row>
    <row r="72" spans="1:11" ht="12.75">
      <c r="A72" s="178" t="s">
        <v>896</v>
      </c>
      <c r="B72" s="179" t="s">
        <v>891</v>
      </c>
      <c r="C72" s="179" t="s">
        <v>892</v>
      </c>
      <c r="D72" s="180" t="s">
        <v>897</v>
      </c>
      <c r="E72" s="88" t="s">
        <v>893</v>
      </c>
      <c r="F72" s="88" t="s">
        <v>778</v>
      </c>
      <c r="G72" s="88" t="s">
        <v>779</v>
      </c>
      <c r="H72" s="88" t="s">
        <v>773</v>
      </c>
      <c r="I72" s="88" t="s">
        <v>1647</v>
      </c>
      <c r="J72" s="88" t="s">
        <v>1495</v>
      </c>
      <c r="K72" s="78"/>
    </row>
    <row r="73" spans="1:11" ht="12.75">
      <c r="A73" s="178" t="s">
        <v>898</v>
      </c>
      <c r="B73" s="179" t="s">
        <v>891</v>
      </c>
      <c r="C73" s="179" t="s">
        <v>899</v>
      </c>
      <c r="D73" s="180" t="s">
        <v>899</v>
      </c>
      <c r="E73" s="88" t="s">
        <v>893</v>
      </c>
      <c r="F73" s="88" t="s">
        <v>778</v>
      </c>
      <c r="G73" s="88" t="s">
        <v>779</v>
      </c>
      <c r="H73" s="88" t="s">
        <v>773</v>
      </c>
      <c r="I73" s="88" t="s">
        <v>1648</v>
      </c>
      <c r="J73" s="88" t="s">
        <v>1495</v>
      </c>
      <c r="K73" s="78"/>
    </row>
    <row r="74" spans="1:11" ht="12.75">
      <c r="A74" s="178" t="s">
        <v>901</v>
      </c>
      <c r="B74" s="179" t="s">
        <v>891</v>
      </c>
      <c r="C74" s="179" t="s">
        <v>1860</v>
      </c>
      <c r="D74" s="180" t="s">
        <v>1860</v>
      </c>
      <c r="E74" s="88" t="s">
        <v>893</v>
      </c>
      <c r="F74" s="88" t="s">
        <v>778</v>
      </c>
      <c r="G74" s="88" t="s">
        <v>779</v>
      </c>
      <c r="H74" s="88" t="s">
        <v>773</v>
      </c>
      <c r="I74" s="88" t="s">
        <v>1649</v>
      </c>
      <c r="J74" s="88" t="s">
        <v>1495</v>
      </c>
      <c r="K74" s="78"/>
    </row>
    <row r="75" spans="1:11" ht="12.75">
      <c r="A75" s="178" t="s">
        <v>903</v>
      </c>
      <c r="B75" s="179" t="s">
        <v>891</v>
      </c>
      <c r="C75" s="179" t="s">
        <v>1860</v>
      </c>
      <c r="D75" s="180" t="s">
        <v>904</v>
      </c>
      <c r="E75" s="88" t="s">
        <v>893</v>
      </c>
      <c r="F75" s="88" t="s">
        <v>778</v>
      </c>
      <c r="G75" s="88" t="s">
        <v>779</v>
      </c>
      <c r="H75" s="88" t="s">
        <v>773</v>
      </c>
      <c r="I75" s="88" t="s">
        <v>1649</v>
      </c>
      <c r="J75" s="88" t="s">
        <v>1495</v>
      </c>
      <c r="K75" s="78"/>
    </row>
    <row r="76" spans="1:11" ht="12.75">
      <c r="A76" s="178" t="s">
        <v>905</v>
      </c>
      <c r="B76" s="179" t="s">
        <v>891</v>
      </c>
      <c r="C76" s="179" t="s">
        <v>1861</v>
      </c>
      <c r="D76" s="180" t="s">
        <v>1861</v>
      </c>
      <c r="E76" s="88" t="s">
        <v>893</v>
      </c>
      <c r="F76" s="88" t="s">
        <v>778</v>
      </c>
      <c r="G76" s="88" t="s">
        <v>779</v>
      </c>
      <c r="H76" s="88" t="s">
        <v>773</v>
      </c>
      <c r="I76" s="88" t="s">
        <v>1650</v>
      </c>
      <c r="J76" s="88" t="s">
        <v>1495</v>
      </c>
      <c r="K76" s="78"/>
    </row>
    <row r="77" spans="1:11" ht="12.75">
      <c r="A77" s="178" t="s">
        <v>907</v>
      </c>
      <c r="B77" s="179" t="s">
        <v>891</v>
      </c>
      <c r="C77" s="179" t="s">
        <v>908</v>
      </c>
      <c r="D77" s="180" t="s">
        <v>908</v>
      </c>
      <c r="E77" s="88" t="s">
        <v>900</v>
      </c>
      <c r="F77" s="88" t="s">
        <v>831</v>
      </c>
      <c r="G77" s="88" t="s">
        <v>779</v>
      </c>
      <c r="H77" s="88" t="s">
        <v>773</v>
      </c>
      <c r="I77" s="88" t="s">
        <v>1651</v>
      </c>
      <c r="J77" s="88" t="s">
        <v>1495</v>
      </c>
      <c r="K77" s="78"/>
    </row>
    <row r="78" spans="1:11" ht="12.75">
      <c r="A78" s="178" t="s">
        <v>1941</v>
      </c>
      <c r="B78" s="179" t="s">
        <v>891</v>
      </c>
      <c r="C78" s="179" t="s">
        <v>908</v>
      </c>
      <c r="D78" s="180" t="s">
        <v>1942</v>
      </c>
      <c r="E78" s="88" t="s">
        <v>902</v>
      </c>
      <c r="F78" s="88" t="s">
        <v>778</v>
      </c>
      <c r="G78" s="88" t="s">
        <v>779</v>
      </c>
      <c r="H78" s="88" t="s">
        <v>773</v>
      </c>
      <c r="I78" s="88" t="s">
        <v>1652</v>
      </c>
      <c r="J78" s="88" t="s">
        <v>1495</v>
      </c>
      <c r="K78" s="78"/>
    </row>
    <row r="79" spans="1:11" ht="12.75">
      <c r="A79" s="178" t="s">
        <v>1943</v>
      </c>
      <c r="B79" s="179" t="s">
        <v>891</v>
      </c>
      <c r="C79" s="179" t="s">
        <v>908</v>
      </c>
      <c r="D79" s="180" t="s">
        <v>1944</v>
      </c>
      <c r="E79" s="88" t="s">
        <v>902</v>
      </c>
      <c r="F79" s="88" t="s">
        <v>808</v>
      </c>
      <c r="G79" s="88" t="s">
        <v>779</v>
      </c>
      <c r="H79" s="88" t="s">
        <v>773</v>
      </c>
      <c r="I79" s="88" t="s">
        <v>1653</v>
      </c>
      <c r="J79" s="88" t="s">
        <v>1495</v>
      </c>
      <c r="K79" s="78"/>
    </row>
    <row r="80" spans="1:11" ht="12.75">
      <c r="A80" s="178" t="s">
        <v>1945</v>
      </c>
      <c r="B80" s="179" t="s">
        <v>891</v>
      </c>
      <c r="C80" s="179" t="s">
        <v>908</v>
      </c>
      <c r="D80" s="180" t="s">
        <v>1946</v>
      </c>
      <c r="E80" s="88" t="s">
        <v>906</v>
      </c>
      <c r="F80" s="88" t="s">
        <v>778</v>
      </c>
      <c r="G80" s="88" t="s">
        <v>779</v>
      </c>
      <c r="H80" s="88" t="s">
        <v>773</v>
      </c>
      <c r="I80" s="88" t="s">
        <v>1654</v>
      </c>
      <c r="J80" s="88" t="s">
        <v>1495</v>
      </c>
      <c r="K80" s="78"/>
    </row>
    <row r="81" spans="1:11" ht="12.75">
      <c r="A81" s="178" t="s">
        <v>1947</v>
      </c>
      <c r="B81" s="179" t="s">
        <v>891</v>
      </c>
      <c r="C81" s="179" t="s">
        <v>908</v>
      </c>
      <c r="D81" s="180" t="s">
        <v>1948</v>
      </c>
      <c r="E81" s="88" t="s">
        <v>909</v>
      </c>
      <c r="F81" s="88" t="s">
        <v>778</v>
      </c>
      <c r="G81" s="88" t="s">
        <v>779</v>
      </c>
      <c r="H81" s="88" t="s">
        <v>773</v>
      </c>
      <c r="I81" s="88" t="s">
        <v>1655</v>
      </c>
      <c r="J81" s="88" t="s">
        <v>1495</v>
      </c>
      <c r="K81" s="78"/>
    </row>
    <row r="82" spans="1:11" ht="12.75">
      <c r="A82" s="178" t="s">
        <v>910</v>
      </c>
      <c r="B82" s="179" t="s">
        <v>891</v>
      </c>
      <c r="C82" s="179" t="s">
        <v>911</v>
      </c>
      <c r="D82" s="180" t="s">
        <v>911</v>
      </c>
      <c r="E82" s="88"/>
      <c r="F82" s="88"/>
      <c r="G82" s="88"/>
      <c r="H82" s="88"/>
      <c r="I82" s="88"/>
      <c r="J82" s="88"/>
      <c r="K82" s="78"/>
    </row>
    <row r="83" spans="1:11" ht="12.75">
      <c r="A83" s="178" t="s">
        <v>2809</v>
      </c>
      <c r="B83" s="179" t="s">
        <v>891</v>
      </c>
      <c r="C83" s="179" t="s">
        <v>911</v>
      </c>
      <c r="D83" s="180" t="s">
        <v>2810</v>
      </c>
      <c r="E83" s="88"/>
      <c r="F83" s="88"/>
      <c r="G83" s="88"/>
      <c r="H83" s="88"/>
      <c r="I83" s="88"/>
      <c r="J83" s="88"/>
      <c r="K83" s="78"/>
    </row>
    <row r="84" spans="1:11" ht="12.75">
      <c r="A84" s="178" t="s">
        <v>913</v>
      </c>
      <c r="B84" s="179" t="s">
        <v>891</v>
      </c>
      <c r="C84" s="179" t="s">
        <v>914</v>
      </c>
      <c r="D84" s="180" t="s">
        <v>914</v>
      </c>
      <c r="E84" s="88"/>
      <c r="F84" s="88"/>
      <c r="G84" s="88"/>
      <c r="H84" s="88"/>
      <c r="I84" s="88"/>
      <c r="J84" s="88"/>
      <c r="K84" s="78"/>
    </row>
    <row r="85" spans="1:11" ht="12.75">
      <c r="A85" s="178" t="s">
        <v>916</v>
      </c>
      <c r="B85" s="179" t="s">
        <v>891</v>
      </c>
      <c r="C85" s="179" t="s">
        <v>917</v>
      </c>
      <c r="D85" s="180" t="s">
        <v>917</v>
      </c>
      <c r="E85" s="88"/>
      <c r="F85" s="88"/>
      <c r="G85" s="88"/>
      <c r="H85" s="88"/>
      <c r="I85" s="88"/>
      <c r="J85" s="88"/>
      <c r="K85" s="78"/>
    </row>
    <row r="86" spans="1:11" ht="12.75">
      <c r="A86" s="178" t="s">
        <v>2811</v>
      </c>
      <c r="B86" s="179" t="s">
        <v>891</v>
      </c>
      <c r="C86" s="179" t="s">
        <v>2812</v>
      </c>
      <c r="D86" s="180" t="s">
        <v>2812</v>
      </c>
      <c r="E86" s="88" t="s">
        <v>912</v>
      </c>
      <c r="F86" s="88" t="s">
        <v>831</v>
      </c>
      <c r="G86" s="88" t="s">
        <v>779</v>
      </c>
      <c r="H86" s="88" t="s">
        <v>773</v>
      </c>
      <c r="I86" s="88" t="s">
        <v>1656</v>
      </c>
      <c r="J86" s="88" t="s">
        <v>1495</v>
      </c>
      <c r="K86" s="78"/>
    </row>
    <row r="87" spans="1:11" ht="12.75">
      <c r="A87" s="178" t="s">
        <v>919</v>
      </c>
      <c r="B87" s="179" t="s">
        <v>891</v>
      </c>
      <c r="C87" s="179" t="s">
        <v>920</v>
      </c>
      <c r="D87" s="180" t="s">
        <v>920</v>
      </c>
      <c r="E87" s="88" t="s">
        <v>915</v>
      </c>
      <c r="F87" s="88" t="s">
        <v>831</v>
      </c>
      <c r="G87" s="88" t="s">
        <v>779</v>
      </c>
      <c r="H87" s="88" t="s">
        <v>773</v>
      </c>
      <c r="I87" s="88" t="s">
        <v>1657</v>
      </c>
      <c r="J87" s="88" t="s">
        <v>1495</v>
      </c>
      <c r="K87" s="78"/>
    </row>
    <row r="88" spans="1:11" ht="12.75">
      <c r="A88" s="178" t="s">
        <v>922</v>
      </c>
      <c r="B88" s="179" t="s">
        <v>891</v>
      </c>
      <c r="C88" s="179" t="s">
        <v>923</v>
      </c>
      <c r="D88" s="180" t="s">
        <v>923</v>
      </c>
      <c r="E88" s="88" t="s">
        <v>918</v>
      </c>
      <c r="F88" s="88" t="s">
        <v>808</v>
      </c>
      <c r="G88" s="88" t="s">
        <v>779</v>
      </c>
      <c r="H88" s="88" t="s">
        <v>773</v>
      </c>
      <c r="I88" s="88" t="s">
        <v>1659</v>
      </c>
      <c r="J88" s="88" t="s">
        <v>1495</v>
      </c>
      <c r="K88" s="78"/>
    </row>
    <row r="89" spans="1:11" ht="12.75">
      <c r="A89" s="178" t="s">
        <v>924</v>
      </c>
      <c r="B89" s="179" t="s">
        <v>891</v>
      </c>
      <c r="C89" s="179" t="s">
        <v>2813</v>
      </c>
      <c r="D89" s="180" t="s">
        <v>2813</v>
      </c>
      <c r="E89" s="88" t="s">
        <v>921</v>
      </c>
      <c r="F89" s="88" t="s">
        <v>778</v>
      </c>
      <c r="G89" s="88" t="s">
        <v>779</v>
      </c>
      <c r="H89" s="88" t="s">
        <v>773</v>
      </c>
      <c r="I89" s="88" t="s">
        <v>1660</v>
      </c>
      <c r="J89" s="88" t="s">
        <v>1495</v>
      </c>
      <c r="K89" s="78"/>
    </row>
    <row r="90" spans="1:11" ht="12.75">
      <c r="A90" s="178" t="s">
        <v>926</v>
      </c>
      <c r="B90" s="179" t="s">
        <v>891</v>
      </c>
      <c r="C90" s="179" t="s">
        <v>1658</v>
      </c>
      <c r="D90" s="180" t="s">
        <v>927</v>
      </c>
      <c r="E90" s="88" t="str">
        <f>+UPPER(D90)</f>
        <v>INSTITUTO NACIONAL DE PROPIEDAD INTELECTUAL</v>
      </c>
      <c r="F90" s="88" t="s">
        <v>778</v>
      </c>
      <c r="G90" s="88" t="s">
        <v>779</v>
      </c>
      <c r="H90" s="88" t="s">
        <v>773</v>
      </c>
      <c r="I90" s="88" t="s">
        <v>1662</v>
      </c>
      <c r="J90" s="88" t="s">
        <v>1495</v>
      </c>
      <c r="K90" s="78"/>
    </row>
    <row r="91" spans="1:11" ht="12.75">
      <c r="A91" s="178" t="s">
        <v>929</v>
      </c>
      <c r="B91" s="179" t="s">
        <v>891</v>
      </c>
      <c r="C91" s="179" t="s">
        <v>930</v>
      </c>
      <c r="D91" s="180" t="s">
        <v>930</v>
      </c>
      <c r="E91" s="88" t="s">
        <v>925</v>
      </c>
      <c r="F91" s="88" t="s">
        <v>778</v>
      </c>
      <c r="G91" s="88" t="s">
        <v>779</v>
      </c>
      <c r="H91" s="88" t="s">
        <v>773</v>
      </c>
      <c r="I91" s="88" t="s">
        <v>1663</v>
      </c>
      <c r="J91" s="88" t="s">
        <v>1495</v>
      </c>
      <c r="K91" s="78"/>
    </row>
    <row r="92" spans="1:11" ht="12.75">
      <c r="A92" s="178" t="s">
        <v>1889</v>
      </c>
      <c r="B92" s="179" t="s">
        <v>891</v>
      </c>
      <c r="C92" s="179" t="s">
        <v>1890</v>
      </c>
      <c r="D92" s="180" t="s">
        <v>1890</v>
      </c>
      <c r="E92" s="88" t="s">
        <v>928</v>
      </c>
      <c r="F92" s="88" t="s">
        <v>778</v>
      </c>
      <c r="G92" s="88" t="s">
        <v>779</v>
      </c>
      <c r="H92" s="88" t="s">
        <v>773</v>
      </c>
      <c r="I92" s="88" t="s">
        <v>1662</v>
      </c>
      <c r="J92" s="88" t="s">
        <v>1496</v>
      </c>
      <c r="K92" s="78"/>
    </row>
    <row r="93" spans="1:11" ht="12.75">
      <c r="A93" s="178" t="s">
        <v>932</v>
      </c>
      <c r="B93" s="179" t="s">
        <v>933</v>
      </c>
      <c r="C93" s="179" t="s">
        <v>1661</v>
      </c>
      <c r="D93" s="180" t="s">
        <v>1661</v>
      </c>
      <c r="E93" s="88" t="s">
        <v>931</v>
      </c>
      <c r="F93" s="88" t="s">
        <v>778</v>
      </c>
      <c r="G93" s="88" t="s">
        <v>779</v>
      </c>
      <c r="H93" s="88" t="s">
        <v>773</v>
      </c>
      <c r="I93" s="88" t="s">
        <v>1664</v>
      </c>
      <c r="J93" s="88" t="s">
        <v>1495</v>
      </c>
      <c r="K93" s="78"/>
    </row>
    <row r="94" spans="1:11" ht="12.75">
      <c r="A94" s="178" t="s">
        <v>936</v>
      </c>
      <c r="B94" s="179" t="s">
        <v>933</v>
      </c>
      <c r="C94" s="179" t="s">
        <v>1661</v>
      </c>
      <c r="D94" s="180" t="s">
        <v>937</v>
      </c>
      <c r="E94" s="88" t="s">
        <v>1891</v>
      </c>
      <c r="F94" s="88" t="s">
        <v>778</v>
      </c>
      <c r="G94" s="88" t="s">
        <v>779</v>
      </c>
      <c r="H94" s="88" t="s">
        <v>773</v>
      </c>
      <c r="I94" s="88" t="s">
        <v>1664</v>
      </c>
      <c r="J94" s="88" t="s">
        <v>1496</v>
      </c>
      <c r="K94" s="78"/>
    </row>
    <row r="95" spans="1:11" ht="12.75">
      <c r="A95" s="178" t="s">
        <v>2849</v>
      </c>
      <c r="B95" s="179" t="s">
        <v>933</v>
      </c>
      <c r="C95" s="179" t="s">
        <v>1661</v>
      </c>
      <c r="D95" s="180" t="s">
        <v>2850</v>
      </c>
      <c r="E95" s="88" t="s">
        <v>934</v>
      </c>
      <c r="F95" s="88" t="s">
        <v>808</v>
      </c>
      <c r="G95" s="88" t="s">
        <v>779</v>
      </c>
      <c r="H95" s="88" t="s">
        <v>773</v>
      </c>
      <c r="I95" s="88" t="s">
        <v>1665</v>
      </c>
      <c r="J95" s="88" t="s">
        <v>1495</v>
      </c>
      <c r="K95" s="78"/>
    </row>
    <row r="96" spans="1:11" ht="12.75">
      <c r="A96" s="178" t="s">
        <v>2814</v>
      </c>
      <c r="B96" s="179" t="s">
        <v>933</v>
      </c>
      <c r="C96" s="179" t="s">
        <v>1661</v>
      </c>
      <c r="D96" s="180" t="s">
        <v>2815</v>
      </c>
      <c r="E96" s="88" t="s">
        <v>934</v>
      </c>
      <c r="F96" s="88" t="s">
        <v>808</v>
      </c>
      <c r="G96" s="88" t="s">
        <v>779</v>
      </c>
      <c r="H96" s="88" t="s">
        <v>773</v>
      </c>
      <c r="I96" s="88" t="s">
        <v>1666</v>
      </c>
      <c r="J96" s="88" t="s">
        <v>1495</v>
      </c>
      <c r="K96" s="78"/>
    </row>
    <row r="97" spans="1:11" ht="12.75">
      <c r="A97" s="178" t="s">
        <v>2816</v>
      </c>
      <c r="B97" s="179" t="s">
        <v>933</v>
      </c>
      <c r="C97" s="179" t="s">
        <v>1661</v>
      </c>
      <c r="D97" s="180" t="s">
        <v>2817</v>
      </c>
      <c r="E97" s="88" t="s">
        <v>934</v>
      </c>
      <c r="F97" s="88" t="s">
        <v>778</v>
      </c>
      <c r="G97" s="88" t="s">
        <v>779</v>
      </c>
      <c r="H97" s="88" t="s">
        <v>773</v>
      </c>
      <c r="I97" s="88" t="s">
        <v>1667</v>
      </c>
      <c r="J97" s="88" t="s">
        <v>1495</v>
      </c>
      <c r="K97" s="78"/>
    </row>
    <row r="98" spans="1:11" ht="12.75">
      <c r="A98" s="178" t="s">
        <v>938</v>
      </c>
      <c r="B98" s="179" t="s">
        <v>933</v>
      </c>
      <c r="C98" s="179" t="s">
        <v>939</v>
      </c>
      <c r="D98" s="180" t="s">
        <v>939</v>
      </c>
      <c r="E98" s="88" t="s">
        <v>940</v>
      </c>
      <c r="F98" s="88" t="s">
        <v>808</v>
      </c>
      <c r="G98" s="88" t="s">
        <v>779</v>
      </c>
      <c r="H98" s="88" t="s">
        <v>773</v>
      </c>
      <c r="I98" s="88" t="s">
        <v>1668</v>
      </c>
      <c r="J98" s="88" t="s">
        <v>1495</v>
      </c>
      <c r="K98" s="78"/>
    </row>
    <row r="99" spans="1:11" ht="12.75">
      <c r="A99" s="178" t="s">
        <v>941</v>
      </c>
      <c r="B99" s="179" t="s">
        <v>933</v>
      </c>
      <c r="C99" s="179" t="s">
        <v>942</v>
      </c>
      <c r="D99" s="180" t="s">
        <v>942</v>
      </c>
      <c r="E99" s="88" t="s">
        <v>940</v>
      </c>
      <c r="F99" s="88" t="s">
        <v>808</v>
      </c>
      <c r="G99" s="88" t="s">
        <v>779</v>
      </c>
      <c r="H99" s="88" t="s">
        <v>773</v>
      </c>
      <c r="I99" s="88" t="s">
        <v>1669</v>
      </c>
      <c r="J99" s="88" t="s">
        <v>1495</v>
      </c>
      <c r="K99" s="78"/>
    </row>
    <row r="100" spans="1:11" ht="12.75">
      <c r="A100" s="178" t="s">
        <v>944</v>
      </c>
      <c r="B100" s="179" t="s">
        <v>933</v>
      </c>
      <c r="C100" s="179" t="s">
        <v>945</v>
      </c>
      <c r="D100" s="180" t="s">
        <v>945</v>
      </c>
      <c r="E100" s="88" t="s">
        <v>943</v>
      </c>
      <c r="F100" s="88" t="s">
        <v>808</v>
      </c>
      <c r="G100" s="88" t="s">
        <v>779</v>
      </c>
      <c r="H100" s="88" t="s">
        <v>773</v>
      </c>
      <c r="I100" s="88" t="s">
        <v>1670</v>
      </c>
      <c r="J100" s="88" t="s">
        <v>1495</v>
      </c>
      <c r="K100" s="78"/>
    </row>
    <row r="101" spans="1:11" ht="12.75">
      <c r="A101" s="178" t="s">
        <v>947</v>
      </c>
      <c r="B101" s="179" t="s">
        <v>933</v>
      </c>
      <c r="C101" s="179" t="s">
        <v>948</v>
      </c>
      <c r="D101" s="180" t="s">
        <v>948</v>
      </c>
      <c r="E101" s="88" t="s">
        <v>946</v>
      </c>
      <c r="F101" s="88" t="s">
        <v>778</v>
      </c>
      <c r="G101" s="88" t="s">
        <v>779</v>
      </c>
      <c r="H101" s="88" t="s">
        <v>773</v>
      </c>
      <c r="I101" s="88" t="s">
        <v>1671</v>
      </c>
      <c r="J101" s="88" t="s">
        <v>1495</v>
      </c>
      <c r="K101" s="78"/>
    </row>
    <row r="102" spans="1:11" ht="12.75">
      <c r="A102" s="178" t="s">
        <v>950</v>
      </c>
      <c r="B102" s="179" t="s">
        <v>933</v>
      </c>
      <c r="C102" s="179" t="s">
        <v>951</v>
      </c>
      <c r="D102" s="180" t="s">
        <v>951</v>
      </c>
      <c r="E102" s="88" t="s">
        <v>949</v>
      </c>
      <c r="F102" s="88" t="s">
        <v>808</v>
      </c>
      <c r="G102" s="88" t="s">
        <v>779</v>
      </c>
      <c r="H102" s="88" t="s">
        <v>773</v>
      </c>
      <c r="I102" s="88" t="s">
        <v>1672</v>
      </c>
      <c r="J102" s="88" t="s">
        <v>1495</v>
      </c>
      <c r="K102" s="78"/>
    </row>
    <row r="103" spans="1:11" ht="12.75">
      <c r="A103" s="178" t="s">
        <v>953</v>
      </c>
      <c r="B103" s="179" t="s">
        <v>933</v>
      </c>
      <c r="C103" s="179" t="s">
        <v>954</v>
      </c>
      <c r="D103" s="180" t="s">
        <v>954</v>
      </c>
      <c r="E103" s="88" t="s">
        <v>952</v>
      </c>
      <c r="F103" s="88" t="s">
        <v>778</v>
      </c>
      <c r="G103" s="88" t="s">
        <v>779</v>
      </c>
      <c r="H103" s="88" t="s">
        <v>773</v>
      </c>
      <c r="I103" s="88" t="s">
        <v>1673</v>
      </c>
      <c r="J103" s="88" t="s">
        <v>1495</v>
      </c>
      <c r="K103" s="78"/>
    </row>
    <row r="104" spans="1:11" ht="12.75">
      <c r="A104" s="178" t="s">
        <v>956</v>
      </c>
      <c r="B104" s="179" t="s">
        <v>933</v>
      </c>
      <c r="C104" s="179" t="s">
        <v>957</v>
      </c>
      <c r="D104" s="180" t="s">
        <v>957</v>
      </c>
      <c r="E104" s="88" t="s">
        <v>955</v>
      </c>
      <c r="F104" s="88" t="s">
        <v>778</v>
      </c>
      <c r="G104" s="88" t="s">
        <v>779</v>
      </c>
      <c r="H104" s="88" t="s">
        <v>773</v>
      </c>
      <c r="I104" s="88" t="s">
        <v>1674</v>
      </c>
      <c r="J104" s="88" t="s">
        <v>1495</v>
      </c>
      <c r="K104" s="78"/>
    </row>
    <row r="105" spans="1:11" ht="12.75">
      <c r="A105" s="178" t="s">
        <v>959</v>
      </c>
      <c r="B105" s="179" t="s">
        <v>933</v>
      </c>
      <c r="C105" s="179" t="s">
        <v>960</v>
      </c>
      <c r="D105" s="180" t="s">
        <v>960</v>
      </c>
      <c r="E105" s="88" t="s">
        <v>958</v>
      </c>
      <c r="F105" s="88" t="s">
        <v>778</v>
      </c>
      <c r="G105" s="88" t="s">
        <v>779</v>
      </c>
      <c r="H105" s="88" t="s">
        <v>773</v>
      </c>
      <c r="I105" s="88" t="s">
        <v>1674</v>
      </c>
      <c r="J105" s="88" t="s">
        <v>1495</v>
      </c>
      <c r="K105" s="78"/>
    </row>
    <row r="106" spans="1:11" ht="12.75">
      <c r="A106" s="178" t="s">
        <v>962</v>
      </c>
      <c r="B106" s="179" t="s">
        <v>933</v>
      </c>
      <c r="C106" s="179" t="s">
        <v>963</v>
      </c>
      <c r="D106" s="180" t="s">
        <v>963</v>
      </c>
      <c r="E106" s="88" t="s">
        <v>961</v>
      </c>
      <c r="F106" s="88" t="s">
        <v>778</v>
      </c>
      <c r="G106" s="88" t="s">
        <v>779</v>
      </c>
      <c r="H106" s="88" t="s">
        <v>773</v>
      </c>
      <c r="I106" s="88" t="s">
        <v>1674</v>
      </c>
      <c r="J106" s="88" t="s">
        <v>1495</v>
      </c>
      <c r="K106" s="78"/>
    </row>
    <row r="107" spans="1:11" ht="12.75">
      <c r="A107" s="178" t="s">
        <v>965</v>
      </c>
      <c r="B107" s="179" t="s">
        <v>933</v>
      </c>
      <c r="C107" s="179" t="s">
        <v>966</v>
      </c>
      <c r="D107" s="180" t="s">
        <v>966</v>
      </c>
      <c r="E107" s="88" t="s">
        <v>964</v>
      </c>
      <c r="F107" s="88" t="s">
        <v>778</v>
      </c>
      <c r="G107" s="88" t="s">
        <v>779</v>
      </c>
      <c r="H107" s="88" t="s">
        <v>773</v>
      </c>
      <c r="I107" s="88" t="s">
        <v>1674</v>
      </c>
      <c r="J107" s="88" t="s">
        <v>1495</v>
      </c>
      <c r="K107" s="78"/>
    </row>
    <row r="108" spans="1:11" ht="12.75">
      <c r="A108" s="178" t="s">
        <v>2851</v>
      </c>
      <c r="B108" s="179" t="s">
        <v>933</v>
      </c>
      <c r="C108" s="179" t="s">
        <v>2852</v>
      </c>
      <c r="D108" s="180" t="s">
        <v>2852</v>
      </c>
      <c r="E108" s="88"/>
      <c r="F108" s="88"/>
      <c r="G108" s="88"/>
      <c r="H108" s="88"/>
      <c r="I108" s="88"/>
      <c r="J108" s="88"/>
      <c r="K108" s="78"/>
    </row>
    <row r="109" spans="1:11" ht="12.75">
      <c r="A109" s="178" t="s">
        <v>2840</v>
      </c>
      <c r="B109" s="179" t="s">
        <v>968</v>
      </c>
      <c r="C109" s="179" t="s">
        <v>969</v>
      </c>
      <c r="D109" s="180" t="s">
        <v>969</v>
      </c>
      <c r="E109" s="88" t="s">
        <v>967</v>
      </c>
      <c r="F109" s="88" t="s">
        <v>778</v>
      </c>
      <c r="G109" s="88" t="s">
        <v>779</v>
      </c>
      <c r="H109" s="88" t="s">
        <v>773</v>
      </c>
      <c r="I109" s="88" t="s">
        <v>1674</v>
      </c>
      <c r="J109" s="88" t="s">
        <v>1495</v>
      </c>
      <c r="K109" s="78"/>
    </row>
    <row r="110" spans="1:11" ht="12.75">
      <c r="A110" s="178" t="s">
        <v>971</v>
      </c>
      <c r="B110" s="179" t="s">
        <v>968</v>
      </c>
      <c r="C110" s="179" t="s">
        <v>969</v>
      </c>
      <c r="D110" s="180" t="s">
        <v>972</v>
      </c>
      <c r="E110" s="88" t="s">
        <v>970</v>
      </c>
      <c r="F110" s="88" t="s">
        <v>778</v>
      </c>
      <c r="G110" s="88" t="s">
        <v>779</v>
      </c>
      <c r="H110" s="88" t="s">
        <v>773</v>
      </c>
      <c r="I110" s="88" t="s">
        <v>1674</v>
      </c>
      <c r="J110" s="88" t="s">
        <v>1495</v>
      </c>
      <c r="K110" s="78"/>
    </row>
    <row r="111" spans="1:11" ht="12.75">
      <c r="A111" s="178" t="s">
        <v>973</v>
      </c>
      <c r="B111" s="179" t="s">
        <v>968</v>
      </c>
      <c r="C111" s="179" t="s">
        <v>969</v>
      </c>
      <c r="D111" s="180" t="s">
        <v>2818</v>
      </c>
      <c r="E111" s="88" t="s">
        <v>970</v>
      </c>
      <c r="F111" s="88" t="s">
        <v>778</v>
      </c>
      <c r="G111" s="88" t="s">
        <v>779</v>
      </c>
      <c r="H111" s="88" t="s">
        <v>773</v>
      </c>
      <c r="I111" s="88" t="s">
        <v>1674</v>
      </c>
      <c r="J111" s="88" t="s">
        <v>1496</v>
      </c>
      <c r="K111" s="78"/>
    </row>
    <row r="112" spans="1:11" ht="12.75">
      <c r="A112" s="178" t="s">
        <v>974</v>
      </c>
      <c r="B112" s="179" t="s">
        <v>968</v>
      </c>
      <c r="C112" s="179" t="s">
        <v>969</v>
      </c>
      <c r="D112" s="180" t="s">
        <v>975</v>
      </c>
      <c r="E112" s="88" t="s">
        <v>970</v>
      </c>
      <c r="F112" s="88" t="s">
        <v>778</v>
      </c>
      <c r="G112" s="88" t="s">
        <v>779</v>
      </c>
      <c r="H112" s="88" t="s">
        <v>773</v>
      </c>
      <c r="I112" s="88" t="s">
        <v>1674</v>
      </c>
      <c r="J112" s="88" t="s">
        <v>1495</v>
      </c>
      <c r="K112" s="78"/>
    </row>
    <row r="113" spans="1:11" ht="12.75">
      <c r="A113" s="178" t="s">
        <v>976</v>
      </c>
      <c r="B113" s="179" t="s">
        <v>968</v>
      </c>
      <c r="C113" s="179" t="s">
        <v>969</v>
      </c>
      <c r="D113" s="180" t="s">
        <v>977</v>
      </c>
      <c r="E113" s="88" t="s">
        <v>970</v>
      </c>
      <c r="F113" s="88" t="s">
        <v>778</v>
      </c>
      <c r="G113" s="88" t="s">
        <v>779</v>
      </c>
      <c r="H113" s="88" t="s">
        <v>773</v>
      </c>
      <c r="I113" s="88" t="s">
        <v>1674</v>
      </c>
      <c r="J113" s="88" t="s">
        <v>1496</v>
      </c>
      <c r="K113" s="78"/>
    </row>
    <row r="114" spans="1:11" ht="12.75">
      <c r="A114" s="178" t="s">
        <v>978</v>
      </c>
      <c r="B114" s="179" t="s">
        <v>968</v>
      </c>
      <c r="C114" s="179" t="s">
        <v>969</v>
      </c>
      <c r="D114" s="180" t="s">
        <v>979</v>
      </c>
      <c r="E114" s="88" t="s">
        <v>970</v>
      </c>
      <c r="F114" s="88" t="s">
        <v>778</v>
      </c>
      <c r="G114" s="88" t="s">
        <v>779</v>
      </c>
      <c r="H114" s="88" t="s">
        <v>773</v>
      </c>
      <c r="I114" s="88" t="s">
        <v>1674</v>
      </c>
      <c r="J114" s="88" t="s">
        <v>1495</v>
      </c>
      <c r="K114" s="78"/>
    </row>
    <row r="115" spans="1:11" ht="12.75">
      <c r="A115" s="178" t="s">
        <v>2841</v>
      </c>
      <c r="B115" s="179" t="s">
        <v>968</v>
      </c>
      <c r="C115" s="179" t="s">
        <v>969</v>
      </c>
      <c r="D115" s="180" t="s">
        <v>2819</v>
      </c>
      <c r="E115" s="88" t="s">
        <v>970</v>
      </c>
      <c r="F115" s="88" t="s">
        <v>778</v>
      </c>
      <c r="G115" s="88" t="s">
        <v>779</v>
      </c>
      <c r="H115" s="88" t="s">
        <v>773</v>
      </c>
      <c r="I115" s="88" t="s">
        <v>1674</v>
      </c>
      <c r="J115" s="88" t="s">
        <v>1495</v>
      </c>
      <c r="K115" s="78"/>
    </row>
    <row r="116" spans="1:11" s="79" customFormat="1" ht="12.75">
      <c r="A116" s="178" t="s">
        <v>980</v>
      </c>
      <c r="B116" s="179" t="s">
        <v>968</v>
      </c>
      <c r="C116" s="179" t="s">
        <v>969</v>
      </c>
      <c r="D116" s="180" t="s">
        <v>981</v>
      </c>
      <c r="E116" s="88" t="s">
        <v>970</v>
      </c>
      <c r="F116" s="89" t="s">
        <v>778</v>
      </c>
      <c r="G116" s="89" t="s">
        <v>779</v>
      </c>
      <c r="H116" s="89" t="s">
        <v>773</v>
      </c>
      <c r="I116" s="88" t="s">
        <v>1824</v>
      </c>
      <c r="J116" s="88" t="s">
        <v>1495</v>
      </c>
      <c r="K116" s="78"/>
    </row>
    <row r="117" spans="1:11" s="79" customFormat="1" ht="12.75">
      <c r="A117" s="178" t="s">
        <v>982</v>
      </c>
      <c r="B117" s="179" t="s">
        <v>968</v>
      </c>
      <c r="C117" s="179" t="s">
        <v>969</v>
      </c>
      <c r="D117" s="180" t="s">
        <v>983</v>
      </c>
      <c r="E117" s="88" t="s">
        <v>970</v>
      </c>
      <c r="F117" s="89" t="s">
        <v>778</v>
      </c>
      <c r="G117" s="89" t="s">
        <v>779</v>
      </c>
      <c r="H117" s="89" t="s">
        <v>773</v>
      </c>
      <c r="I117" s="88" t="s">
        <v>1674</v>
      </c>
      <c r="J117" s="88" t="s">
        <v>1495</v>
      </c>
      <c r="K117" s="126"/>
    </row>
    <row r="118" spans="1:11" s="79" customFormat="1" ht="12.75">
      <c r="A118" s="178" t="s">
        <v>1822</v>
      </c>
      <c r="B118" s="179" t="s">
        <v>968</v>
      </c>
      <c r="C118" s="179" t="s">
        <v>1893</v>
      </c>
      <c r="D118" s="180" t="s">
        <v>1893</v>
      </c>
      <c r="E118" s="88"/>
      <c r="F118" s="89"/>
      <c r="G118" s="89"/>
      <c r="H118" s="89"/>
      <c r="I118" s="88"/>
      <c r="J118" s="88"/>
      <c r="K118" s="126"/>
    </row>
    <row r="119" spans="1:11" ht="12.75">
      <c r="A119" s="178" t="s">
        <v>1825</v>
      </c>
      <c r="B119" s="183" t="s">
        <v>968</v>
      </c>
      <c r="C119" s="184" t="s">
        <v>1826</v>
      </c>
      <c r="D119" s="182" t="s">
        <v>1826</v>
      </c>
      <c r="E119" s="88" t="s">
        <v>970</v>
      </c>
      <c r="F119" s="88" t="s">
        <v>778</v>
      </c>
      <c r="G119" s="88" t="s">
        <v>779</v>
      </c>
      <c r="H119" s="88" t="s">
        <v>773</v>
      </c>
      <c r="I119" s="88" t="s">
        <v>1675</v>
      </c>
      <c r="J119" s="88" t="s">
        <v>1495</v>
      </c>
      <c r="K119" s="126"/>
    </row>
    <row r="120" spans="1:11" ht="12.75">
      <c r="A120" s="178" t="s">
        <v>1932</v>
      </c>
      <c r="B120" s="183" t="s">
        <v>968</v>
      </c>
      <c r="C120" s="183" t="s">
        <v>1933</v>
      </c>
      <c r="D120" s="185" t="s">
        <v>1933</v>
      </c>
      <c r="E120" s="88" t="s">
        <v>970</v>
      </c>
      <c r="F120" s="88" t="s">
        <v>778</v>
      </c>
      <c r="G120" s="88" t="s">
        <v>779</v>
      </c>
      <c r="H120" s="88" t="s">
        <v>773</v>
      </c>
      <c r="I120" s="88" t="s">
        <v>1675</v>
      </c>
      <c r="J120" s="88" t="s">
        <v>1495</v>
      </c>
      <c r="K120" s="78"/>
    </row>
    <row r="121" spans="1:11" ht="12.75">
      <c r="A121" s="186" t="s">
        <v>985</v>
      </c>
      <c r="B121" s="183" t="s">
        <v>968</v>
      </c>
      <c r="C121" s="183" t="s">
        <v>1894</v>
      </c>
      <c r="D121" s="185" t="s">
        <v>1894</v>
      </c>
      <c r="E121" s="88" t="s">
        <v>970</v>
      </c>
      <c r="F121" s="88" t="s">
        <v>778</v>
      </c>
      <c r="G121" s="88" t="s">
        <v>779</v>
      </c>
      <c r="H121" s="88" t="s">
        <v>773</v>
      </c>
      <c r="I121" s="88" t="s">
        <v>1676</v>
      </c>
      <c r="J121" s="88" t="s">
        <v>1495</v>
      </c>
      <c r="K121" s="78"/>
    </row>
    <row r="122" spans="1:11" ht="12.75">
      <c r="A122" s="178" t="s">
        <v>987</v>
      </c>
      <c r="B122" s="179" t="s">
        <v>968</v>
      </c>
      <c r="C122" s="179" t="s">
        <v>988</v>
      </c>
      <c r="D122" s="180" t="s">
        <v>988</v>
      </c>
      <c r="E122" s="88" t="s">
        <v>970</v>
      </c>
      <c r="F122" s="88" t="s">
        <v>778</v>
      </c>
      <c r="G122" s="88" t="s">
        <v>779</v>
      </c>
      <c r="H122" s="88" t="s">
        <v>773</v>
      </c>
      <c r="I122" s="88" t="s">
        <v>1677</v>
      </c>
      <c r="J122" s="88" t="s">
        <v>1495</v>
      </c>
      <c r="K122" s="78"/>
    </row>
    <row r="123" spans="1:11" ht="12.75">
      <c r="A123" s="178" t="s">
        <v>990</v>
      </c>
      <c r="B123" s="179" t="s">
        <v>968</v>
      </c>
      <c r="C123" s="179" t="s">
        <v>988</v>
      </c>
      <c r="D123" s="180" t="s">
        <v>991</v>
      </c>
      <c r="E123" s="89" t="s">
        <v>1823</v>
      </c>
      <c r="F123" s="88" t="s">
        <v>778</v>
      </c>
      <c r="G123" s="88" t="s">
        <v>779</v>
      </c>
      <c r="H123" s="88" t="s">
        <v>773</v>
      </c>
      <c r="I123" s="88" t="s">
        <v>1677</v>
      </c>
      <c r="J123" s="88" t="s">
        <v>1495</v>
      </c>
      <c r="K123" s="78"/>
    </row>
    <row r="124" spans="1:11" ht="12.75">
      <c r="A124" s="178" t="s">
        <v>992</v>
      </c>
      <c r="B124" s="179" t="s">
        <v>968</v>
      </c>
      <c r="C124" s="179" t="s">
        <v>988</v>
      </c>
      <c r="D124" s="180" t="s">
        <v>993</v>
      </c>
      <c r="E124" s="89" t="s">
        <v>1827</v>
      </c>
      <c r="F124" s="88" t="s">
        <v>778</v>
      </c>
      <c r="G124" s="88" t="s">
        <v>779</v>
      </c>
      <c r="H124" s="88" t="s">
        <v>773</v>
      </c>
      <c r="I124" s="88" t="s">
        <v>1677</v>
      </c>
      <c r="J124" s="88" t="s">
        <v>1496</v>
      </c>
      <c r="K124" s="78"/>
    </row>
    <row r="125" spans="1:11" ht="12.75">
      <c r="A125" s="178" t="s">
        <v>994</v>
      </c>
      <c r="B125" s="179" t="s">
        <v>968</v>
      </c>
      <c r="C125" s="184" t="s">
        <v>995</v>
      </c>
      <c r="D125" s="182" t="s">
        <v>995</v>
      </c>
      <c r="E125" s="89"/>
      <c r="F125" s="88"/>
      <c r="G125" s="88"/>
      <c r="H125" s="88"/>
      <c r="I125" s="88"/>
      <c r="J125" s="88"/>
      <c r="K125" s="78"/>
    </row>
    <row r="126" spans="1:11" ht="12.75">
      <c r="A126" s="178" t="s">
        <v>997</v>
      </c>
      <c r="B126" s="179" t="s">
        <v>968</v>
      </c>
      <c r="C126" s="179" t="s">
        <v>995</v>
      </c>
      <c r="D126" s="180" t="s">
        <v>998</v>
      </c>
      <c r="E126" s="88" t="s">
        <v>984</v>
      </c>
      <c r="F126" s="88" t="s">
        <v>778</v>
      </c>
      <c r="G126" s="88" t="s">
        <v>779</v>
      </c>
      <c r="H126" s="88" t="s">
        <v>773</v>
      </c>
      <c r="I126" s="88" t="s">
        <v>1678</v>
      </c>
      <c r="J126" s="88" t="s">
        <v>1495</v>
      </c>
      <c r="K126" s="78"/>
    </row>
    <row r="127" spans="1:11" ht="12.75">
      <c r="A127" s="178" t="s">
        <v>999</v>
      </c>
      <c r="B127" s="179" t="s">
        <v>968</v>
      </c>
      <c r="C127" s="179" t="s">
        <v>1000</v>
      </c>
      <c r="D127" s="180" t="s">
        <v>1000</v>
      </c>
      <c r="E127" s="88" t="s">
        <v>984</v>
      </c>
      <c r="F127" s="88" t="s">
        <v>778</v>
      </c>
      <c r="G127" s="88" t="s">
        <v>779</v>
      </c>
      <c r="H127" s="88" t="s">
        <v>773</v>
      </c>
      <c r="I127" s="88" t="s">
        <v>1678</v>
      </c>
      <c r="J127" s="88" t="s">
        <v>1495</v>
      </c>
      <c r="K127" s="78"/>
    </row>
    <row r="128" spans="1:11" ht="12.75">
      <c r="A128" s="178" t="s">
        <v>1002</v>
      </c>
      <c r="B128" s="179" t="s">
        <v>968</v>
      </c>
      <c r="C128" s="179" t="s">
        <v>1003</v>
      </c>
      <c r="D128" s="180" t="s">
        <v>1003</v>
      </c>
      <c r="E128" s="88" t="s">
        <v>984</v>
      </c>
      <c r="F128" s="88" t="s">
        <v>778</v>
      </c>
      <c r="G128" s="88" t="s">
        <v>779</v>
      </c>
      <c r="H128" s="88" t="s">
        <v>773</v>
      </c>
      <c r="I128" s="88" t="s">
        <v>1679</v>
      </c>
      <c r="J128" s="88" t="s">
        <v>1495</v>
      </c>
      <c r="K128" s="78"/>
    </row>
    <row r="129" spans="1:11" ht="12.75">
      <c r="A129" s="178" t="s">
        <v>2842</v>
      </c>
      <c r="B129" s="179" t="s">
        <v>968</v>
      </c>
      <c r="C129" s="179" t="s">
        <v>2820</v>
      </c>
      <c r="D129" s="180" t="s">
        <v>2820</v>
      </c>
      <c r="E129" s="88" t="s">
        <v>986</v>
      </c>
      <c r="F129" s="88" t="s">
        <v>778</v>
      </c>
      <c r="G129" s="88" t="s">
        <v>779</v>
      </c>
      <c r="H129" s="88" t="s">
        <v>773</v>
      </c>
      <c r="I129" s="88" t="s">
        <v>1680</v>
      </c>
      <c r="J129" s="88" t="s">
        <v>1495</v>
      </c>
      <c r="K129" s="78"/>
    </row>
    <row r="130" spans="1:11" ht="12.75">
      <c r="A130" s="178" t="s">
        <v>2843</v>
      </c>
      <c r="B130" s="179" t="s">
        <v>968</v>
      </c>
      <c r="C130" s="179" t="s">
        <v>2820</v>
      </c>
      <c r="D130" s="180" t="s">
        <v>1892</v>
      </c>
      <c r="E130" s="88" t="s">
        <v>989</v>
      </c>
      <c r="F130" s="88" t="s">
        <v>778</v>
      </c>
      <c r="G130" s="88" t="s">
        <v>779</v>
      </c>
      <c r="H130" s="88" t="s">
        <v>773</v>
      </c>
      <c r="I130" s="88" t="s">
        <v>1681</v>
      </c>
      <c r="J130" s="88" t="s">
        <v>1495</v>
      </c>
      <c r="K130" s="78"/>
    </row>
    <row r="131" spans="1:11" ht="12.75">
      <c r="A131" s="178" t="s">
        <v>2844</v>
      </c>
      <c r="B131" s="179" t="s">
        <v>968</v>
      </c>
      <c r="C131" s="179" t="s">
        <v>2820</v>
      </c>
      <c r="D131" s="180" t="s">
        <v>2821</v>
      </c>
      <c r="E131" s="88" t="s">
        <v>989</v>
      </c>
      <c r="F131" s="88" t="s">
        <v>778</v>
      </c>
      <c r="G131" s="88" t="s">
        <v>779</v>
      </c>
      <c r="H131" s="88" t="s">
        <v>773</v>
      </c>
      <c r="I131" s="88" t="s">
        <v>1681</v>
      </c>
      <c r="J131" s="88" t="s">
        <v>1496</v>
      </c>
      <c r="K131" s="78"/>
    </row>
    <row r="132" spans="1:11" ht="12.75">
      <c r="A132" s="178" t="s">
        <v>2845</v>
      </c>
      <c r="B132" s="179" t="s">
        <v>968</v>
      </c>
      <c r="C132" s="179" t="s">
        <v>2822</v>
      </c>
      <c r="D132" s="180" t="s">
        <v>2822</v>
      </c>
      <c r="E132" s="88" t="s">
        <v>989</v>
      </c>
      <c r="F132" s="88" t="s">
        <v>778</v>
      </c>
      <c r="G132" s="88" t="s">
        <v>779</v>
      </c>
      <c r="H132" s="88" t="s">
        <v>773</v>
      </c>
      <c r="I132" s="88" t="s">
        <v>1683</v>
      </c>
      <c r="J132" s="88" t="s">
        <v>1495</v>
      </c>
      <c r="K132" s="78"/>
    </row>
    <row r="133" spans="1:11" ht="12.75">
      <c r="A133" s="178" t="s">
        <v>2846</v>
      </c>
      <c r="B133" s="179" t="s">
        <v>968</v>
      </c>
      <c r="C133" s="179" t="s">
        <v>2822</v>
      </c>
      <c r="D133" s="180" t="s">
        <v>2823</v>
      </c>
      <c r="E133" s="88" t="s">
        <v>996</v>
      </c>
      <c r="F133" s="88" t="s">
        <v>778</v>
      </c>
      <c r="G133" s="88" t="s">
        <v>779</v>
      </c>
      <c r="H133" s="88" t="s">
        <v>773</v>
      </c>
      <c r="I133" s="88" t="s">
        <v>1683</v>
      </c>
      <c r="J133" s="88" t="s">
        <v>1496</v>
      </c>
      <c r="K133" s="78"/>
    </row>
    <row r="134" spans="1:11" ht="12.75">
      <c r="A134" s="178" t="s">
        <v>2847</v>
      </c>
      <c r="B134" s="179" t="s">
        <v>968</v>
      </c>
      <c r="C134" s="179" t="s">
        <v>2824</v>
      </c>
      <c r="D134" s="180" t="s">
        <v>2824</v>
      </c>
      <c r="E134" s="88" t="s">
        <v>996</v>
      </c>
      <c r="F134" s="88" t="s">
        <v>778</v>
      </c>
      <c r="G134" s="88" t="s">
        <v>779</v>
      </c>
      <c r="H134" s="88" t="s">
        <v>773</v>
      </c>
      <c r="I134" s="88" t="s">
        <v>1684</v>
      </c>
      <c r="J134" s="88" t="s">
        <v>1495</v>
      </c>
      <c r="K134" s="78"/>
    </row>
    <row r="135" spans="1:11" ht="12.75">
      <c r="A135" s="178" t="s">
        <v>2848</v>
      </c>
      <c r="B135" s="179" t="s">
        <v>968</v>
      </c>
      <c r="C135" s="179" t="s">
        <v>2824</v>
      </c>
      <c r="D135" s="180" t="s">
        <v>2823</v>
      </c>
      <c r="E135" s="88" t="s">
        <v>1001</v>
      </c>
      <c r="F135" s="88" t="s">
        <v>778</v>
      </c>
      <c r="G135" s="88" t="s">
        <v>779</v>
      </c>
      <c r="H135" s="88" t="s">
        <v>773</v>
      </c>
      <c r="I135" s="88" t="s">
        <v>1685</v>
      </c>
      <c r="J135" s="88" t="s">
        <v>1495</v>
      </c>
      <c r="K135" s="78"/>
    </row>
    <row r="136" spans="1:11" s="194" customFormat="1" ht="12.75">
      <c r="A136" s="189" t="s">
        <v>2858</v>
      </c>
      <c r="B136" s="190" t="s">
        <v>968</v>
      </c>
      <c r="C136" s="190" t="s">
        <v>2868</v>
      </c>
      <c r="D136" s="191" t="s">
        <v>2873</v>
      </c>
      <c r="E136" s="192"/>
      <c r="F136" s="192"/>
      <c r="G136" s="192"/>
      <c r="H136" s="192"/>
      <c r="I136" s="192"/>
      <c r="J136" s="192"/>
      <c r="K136" s="195"/>
    </row>
    <row r="137" spans="1:11" s="194" customFormat="1" ht="12.75">
      <c r="A137" s="189" t="s">
        <v>2859</v>
      </c>
      <c r="B137" s="190" t="s">
        <v>968</v>
      </c>
      <c r="C137" s="190" t="s">
        <v>2868</v>
      </c>
      <c r="D137" s="191" t="s">
        <v>2823</v>
      </c>
      <c r="E137" s="192"/>
      <c r="F137" s="192"/>
      <c r="G137" s="192"/>
      <c r="H137" s="192"/>
      <c r="I137" s="192"/>
      <c r="J137" s="192"/>
      <c r="K137" s="195"/>
    </row>
    <row r="138" spans="1:11" s="194" customFormat="1" ht="12.75">
      <c r="A138" s="189" t="s">
        <v>2861</v>
      </c>
      <c r="B138" s="190" t="s">
        <v>968</v>
      </c>
      <c r="C138" s="190" t="s">
        <v>2869</v>
      </c>
      <c r="D138" s="191" t="s">
        <v>2873</v>
      </c>
      <c r="E138" s="192"/>
      <c r="F138" s="192"/>
      <c r="G138" s="192"/>
      <c r="H138" s="192"/>
      <c r="I138" s="192"/>
      <c r="J138" s="192"/>
      <c r="K138" s="195"/>
    </row>
    <row r="139" spans="1:11" s="194" customFormat="1" ht="12.75">
      <c r="A139" s="189" t="s">
        <v>2860</v>
      </c>
      <c r="B139" s="190" t="s">
        <v>968</v>
      </c>
      <c r="C139" s="190" t="s">
        <v>2869</v>
      </c>
      <c r="D139" s="191" t="s">
        <v>2823</v>
      </c>
      <c r="E139" s="192"/>
      <c r="F139" s="192"/>
      <c r="G139" s="192"/>
      <c r="H139" s="192"/>
      <c r="I139" s="192"/>
      <c r="J139" s="192"/>
      <c r="K139" s="195"/>
    </row>
    <row r="140" spans="1:11" s="194" customFormat="1" ht="12.75">
      <c r="A140" s="189" t="s">
        <v>2862</v>
      </c>
      <c r="B140" s="190" t="s">
        <v>968</v>
      </c>
      <c r="C140" s="190" t="s">
        <v>2870</v>
      </c>
      <c r="D140" s="191" t="s">
        <v>2873</v>
      </c>
      <c r="E140" s="192"/>
      <c r="F140" s="192"/>
      <c r="G140" s="192"/>
      <c r="H140" s="192"/>
      <c r="I140" s="192"/>
      <c r="J140" s="192"/>
      <c r="K140" s="195"/>
    </row>
    <row r="141" spans="1:11" s="194" customFormat="1" ht="12.75">
      <c r="A141" s="189" t="s">
        <v>2863</v>
      </c>
      <c r="B141" s="190" t="s">
        <v>968</v>
      </c>
      <c r="C141" s="190" t="s">
        <v>2870</v>
      </c>
      <c r="D141" s="191" t="s">
        <v>2823</v>
      </c>
      <c r="E141" s="192"/>
      <c r="F141" s="192"/>
      <c r="G141" s="192"/>
      <c r="H141" s="192"/>
      <c r="I141" s="192"/>
      <c r="J141" s="192"/>
      <c r="K141" s="195"/>
    </row>
    <row r="142" spans="1:11" s="194" customFormat="1" ht="12.75">
      <c r="A142" s="189" t="s">
        <v>2864</v>
      </c>
      <c r="B142" s="190" t="s">
        <v>968</v>
      </c>
      <c r="C142" s="190" t="s">
        <v>2871</v>
      </c>
      <c r="D142" s="191" t="s">
        <v>2873</v>
      </c>
      <c r="E142" s="192"/>
      <c r="F142" s="192"/>
      <c r="G142" s="192"/>
      <c r="H142" s="192"/>
      <c r="I142" s="192"/>
      <c r="J142" s="192"/>
      <c r="K142" s="195"/>
    </row>
    <row r="143" spans="1:11" s="194" customFormat="1" ht="12.75">
      <c r="A143" s="189" t="s">
        <v>2865</v>
      </c>
      <c r="B143" s="190" t="s">
        <v>968</v>
      </c>
      <c r="C143" s="190" t="s">
        <v>2871</v>
      </c>
      <c r="D143" s="191" t="s">
        <v>2823</v>
      </c>
      <c r="E143" s="192"/>
      <c r="F143" s="192"/>
      <c r="G143" s="192"/>
      <c r="H143" s="192"/>
      <c r="I143" s="192"/>
      <c r="J143" s="192"/>
      <c r="K143" s="195"/>
    </row>
    <row r="144" spans="1:11" s="194" customFormat="1" ht="12.75">
      <c r="A144" s="189" t="s">
        <v>2866</v>
      </c>
      <c r="B144" s="190" t="s">
        <v>968</v>
      </c>
      <c r="C144" s="190" t="s">
        <v>2872</v>
      </c>
      <c r="D144" s="191" t="s">
        <v>2873</v>
      </c>
      <c r="E144" s="192"/>
      <c r="F144" s="192"/>
      <c r="G144" s="192"/>
      <c r="H144" s="192"/>
      <c r="I144" s="192"/>
      <c r="J144" s="192"/>
      <c r="K144" s="195"/>
    </row>
    <row r="145" spans="1:11" s="194" customFormat="1" ht="12.75">
      <c r="A145" s="189" t="s">
        <v>2867</v>
      </c>
      <c r="B145" s="190" t="s">
        <v>968</v>
      </c>
      <c r="C145" s="190" t="s">
        <v>2872</v>
      </c>
      <c r="D145" s="191" t="s">
        <v>2823</v>
      </c>
      <c r="E145" s="192"/>
      <c r="F145" s="192"/>
      <c r="G145" s="192"/>
      <c r="H145" s="192"/>
      <c r="I145" s="192"/>
      <c r="J145" s="192"/>
      <c r="K145" s="195"/>
    </row>
    <row r="146" spans="1:11" ht="12.75">
      <c r="A146" s="178" t="s">
        <v>1007</v>
      </c>
      <c r="B146" s="179" t="s">
        <v>1008</v>
      </c>
      <c r="C146" s="179" t="s">
        <v>1682</v>
      </c>
      <c r="D146" s="180" t="s">
        <v>1682</v>
      </c>
      <c r="E146" s="88" t="s">
        <v>1004</v>
      </c>
      <c r="F146" s="88" t="s">
        <v>778</v>
      </c>
      <c r="G146" s="88" t="s">
        <v>779</v>
      </c>
      <c r="H146" s="88" t="s">
        <v>773</v>
      </c>
      <c r="I146" s="88" t="s">
        <v>1686</v>
      </c>
      <c r="J146" s="88" t="s">
        <v>1495</v>
      </c>
      <c r="K146" s="78"/>
    </row>
    <row r="147" spans="1:11" ht="12.75">
      <c r="A147" s="178" t="s">
        <v>1010</v>
      </c>
      <c r="B147" s="179" t="s">
        <v>1008</v>
      </c>
      <c r="C147" s="179" t="s">
        <v>1682</v>
      </c>
      <c r="D147" s="180" t="s">
        <v>2825</v>
      </c>
      <c r="E147" s="88" t="s">
        <v>1005</v>
      </c>
      <c r="F147" s="88" t="s">
        <v>778</v>
      </c>
      <c r="G147" s="88" t="s">
        <v>779</v>
      </c>
      <c r="H147" s="88" t="s">
        <v>773</v>
      </c>
      <c r="I147" s="88" t="s">
        <v>1686</v>
      </c>
      <c r="J147" s="88" t="s">
        <v>1495</v>
      </c>
      <c r="K147" s="78"/>
    </row>
    <row r="148" spans="1:11" ht="12.75">
      <c r="A148" s="178" t="s">
        <v>1012</v>
      </c>
      <c r="B148" s="179" t="s">
        <v>1008</v>
      </c>
      <c r="C148" s="179" t="s">
        <v>1862</v>
      </c>
      <c r="D148" s="180" t="s">
        <v>1862</v>
      </c>
      <c r="E148" s="88" t="s">
        <v>1005</v>
      </c>
      <c r="F148" s="88" t="s">
        <v>778</v>
      </c>
      <c r="G148" s="88" t="s">
        <v>779</v>
      </c>
      <c r="H148" s="88" t="s">
        <v>773</v>
      </c>
      <c r="I148" s="88" t="s">
        <v>1687</v>
      </c>
      <c r="J148" s="88" t="s">
        <v>1495</v>
      </c>
      <c r="K148" s="78"/>
    </row>
    <row r="149" spans="1:11" ht="12.75">
      <c r="A149" s="178" t="s">
        <v>1013</v>
      </c>
      <c r="B149" s="179" t="s">
        <v>1008</v>
      </c>
      <c r="C149" s="179" t="s">
        <v>1014</v>
      </c>
      <c r="D149" s="180" t="s">
        <v>1014</v>
      </c>
      <c r="E149" s="88" t="s">
        <v>1009</v>
      </c>
      <c r="F149" s="88" t="s">
        <v>778</v>
      </c>
      <c r="G149" s="88" t="s">
        <v>779</v>
      </c>
      <c r="H149" s="88" t="s">
        <v>773</v>
      </c>
      <c r="I149" s="88" t="s">
        <v>1688</v>
      </c>
      <c r="J149" s="88" t="s">
        <v>1495</v>
      </c>
      <c r="K149" s="78"/>
    </row>
    <row r="150" spans="1:11" ht="12.75">
      <c r="A150" s="178" t="s">
        <v>1016</v>
      </c>
      <c r="B150" s="179" t="s">
        <v>1008</v>
      </c>
      <c r="C150" s="179" t="s">
        <v>1017</v>
      </c>
      <c r="D150" s="180" t="s">
        <v>1017</v>
      </c>
      <c r="E150" s="88" t="s">
        <v>1011</v>
      </c>
      <c r="F150" s="88" t="s">
        <v>778</v>
      </c>
      <c r="G150" s="88" t="s">
        <v>779</v>
      </c>
      <c r="H150" s="88" t="s">
        <v>773</v>
      </c>
      <c r="I150" s="88" t="s">
        <v>1688</v>
      </c>
      <c r="J150" s="88" t="s">
        <v>1495</v>
      </c>
      <c r="K150" s="78"/>
    </row>
    <row r="151" spans="1:11" ht="12.75">
      <c r="A151" s="178" t="s">
        <v>1019</v>
      </c>
      <c r="B151" s="179" t="s">
        <v>1008</v>
      </c>
      <c r="C151" s="179" t="s">
        <v>1017</v>
      </c>
      <c r="D151" s="180" t="s">
        <v>1020</v>
      </c>
      <c r="E151" s="88" t="s">
        <v>1011</v>
      </c>
      <c r="F151" s="88" t="s">
        <v>808</v>
      </c>
      <c r="G151" s="88" t="s">
        <v>779</v>
      </c>
      <c r="H151" s="88" t="s">
        <v>773</v>
      </c>
      <c r="I151" s="88" t="s">
        <v>1689</v>
      </c>
      <c r="J151" s="88" t="s">
        <v>1495</v>
      </c>
      <c r="K151" s="78"/>
    </row>
    <row r="152" spans="1:11" ht="12.75">
      <c r="A152" s="178" t="s">
        <v>1954</v>
      </c>
      <c r="B152" s="179" t="s">
        <v>1008</v>
      </c>
      <c r="C152" s="179" t="s">
        <v>1955</v>
      </c>
      <c r="D152" s="180" t="s">
        <v>1955</v>
      </c>
      <c r="E152" s="88" t="s">
        <v>1015</v>
      </c>
      <c r="F152" s="88" t="s">
        <v>1034</v>
      </c>
      <c r="G152" s="88" t="s">
        <v>779</v>
      </c>
      <c r="H152" s="88" t="s">
        <v>773</v>
      </c>
      <c r="I152" s="88" t="s">
        <v>1627</v>
      </c>
      <c r="J152" s="88" t="s">
        <v>1496</v>
      </c>
      <c r="K152" s="78"/>
    </row>
    <row r="153" spans="1:11" ht="12.75">
      <c r="A153" s="178" t="s">
        <v>1022</v>
      </c>
      <c r="B153" s="179" t="s">
        <v>1008</v>
      </c>
      <c r="C153" s="179" t="s">
        <v>1023</v>
      </c>
      <c r="D153" s="180" t="s">
        <v>1023</v>
      </c>
      <c r="E153" s="88" t="s">
        <v>1018</v>
      </c>
      <c r="F153" s="88" t="s">
        <v>1034</v>
      </c>
      <c r="G153" s="88" t="s">
        <v>779</v>
      </c>
      <c r="H153" s="88" t="s">
        <v>773</v>
      </c>
      <c r="I153" s="88" t="s">
        <v>1627</v>
      </c>
      <c r="J153" s="88" t="s">
        <v>1496</v>
      </c>
      <c r="K153" s="78"/>
    </row>
    <row r="154" spans="1:11" ht="12.75">
      <c r="A154" s="178" t="s">
        <v>1025</v>
      </c>
      <c r="B154" s="179" t="s">
        <v>1008</v>
      </c>
      <c r="C154" s="179" t="s">
        <v>1023</v>
      </c>
      <c r="D154" s="180" t="s">
        <v>1026</v>
      </c>
      <c r="E154" s="88" t="s">
        <v>1018</v>
      </c>
      <c r="F154" s="88" t="s">
        <v>1034</v>
      </c>
      <c r="G154" s="88" t="s">
        <v>779</v>
      </c>
      <c r="H154" s="88" t="s">
        <v>773</v>
      </c>
      <c r="I154" s="88" t="s">
        <v>1627</v>
      </c>
      <c r="J154" s="88" t="s">
        <v>1496</v>
      </c>
      <c r="K154" s="78"/>
    </row>
    <row r="155" spans="1:11" ht="12.75">
      <c r="A155" s="178" t="s">
        <v>1027</v>
      </c>
      <c r="B155" s="179" t="s">
        <v>1008</v>
      </c>
      <c r="C155" s="179" t="s">
        <v>1028</v>
      </c>
      <c r="D155" s="180" t="s">
        <v>1028</v>
      </c>
      <c r="E155" s="88" t="s">
        <v>1021</v>
      </c>
      <c r="F155" s="88" t="s">
        <v>1034</v>
      </c>
      <c r="G155" s="88" t="s">
        <v>779</v>
      </c>
      <c r="H155" s="88" t="s">
        <v>773</v>
      </c>
      <c r="I155" s="88" t="s">
        <v>1627</v>
      </c>
      <c r="J155" s="88" t="s">
        <v>1496</v>
      </c>
      <c r="K155" s="78"/>
    </row>
    <row r="156" spans="1:11" ht="12.75">
      <c r="A156" s="178" t="s">
        <v>1030</v>
      </c>
      <c r="B156" s="179" t="s">
        <v>1031</v>
      </c>
      <c r="C156" s="179" t="s">
        <v>1032</v>
      </c>
      <c r="D156" s="180" t="s">
        <v>1032</v>
      </c>
      <c r="E156" s="88" t="s">
        <v>1024</v>
      </c>
      <c r="F156" s="88" t="s">
        <v>1034</v>
      </c>
      <c r="G156" s="88" t="s">
        <v>779</v>
      </c>
      <c r="H156" s="88" t="s">
        <v>773</v>
      </c>
      <c r="I156" s="88" t="s">
        <v>1863</v>
      </c>
      <c r="J156" s="88" t="s">
        <v>1495</v>
      </c>
      <c r="K156" s="78"/>
    </row>
    <row r="157" spans="1:11" ht="12.75">
      <c r="A157" s="178" t="s">
        <v>1035</v>
      </c>
      <c r="B157" s="179" t="s">
        <v>1031</v>
      </c>
      <c r="C157" s="187" t="s">
        <v>1895</v>
      </c>
      <c r="D157" s="188" t="s">
        <v>1895</v>
      </c>
      <c r="E157" s="88" t="s">
        <v>1024</v>
      </c>
      <c r="F157" s="88" t="s">
        <v>1034</v>
      </c>
      <c r="G157" s="88" t="s">
        <v>779</v>
      </c>
      <c r="H157" s="88" t="s">
        <v>773</v>
      </c>
      <c r="I157" s="88" t="s">
        <v>1627</v>
      </c>
      <c r="J157" s="88" t="s">
        <v>1496</v>
      </c>
      <c r="K157" s="78"/>
    </row>
    <row r="158" spans="1:11" ht="12.75">
      <c r="A158" s="178" t="s">
        <v>1036</v>
      </c>
      <c r="B158" s="179" t="s">
        <v>1031</v>
      </c>
      <c r="C158" s="187" t="s">
        <v>1896</v>
      </c>
      <c r="D158" s="188" t="s">
        <v>1896</v>
      </c>
      <c r="E158" s="88" t="s">
        <v>1029</v>
      </c>
      <c r="F158" s="88" t="s">
        <v>1034</v>
      </c>
      <c r="G158" s="88" t="s">
        <v>779</v>
      </c>
      <c r="H158" s="88" t="s">
        <v>773</v>
      </c>
      <c r="I158" s="88" t="s">
        <v>1627</v>
      </c>
      <c r="J158" s="88" t="s">
        <v>1496</v>
      </c>
      <c r="K158" s="78"/>
    </row>
    <row r="159" spans="1:11" ht="12.75">
      <c r="A159" s="178" t="s">
        <v>1037</v>
      </c>
      <c r="B159" s="179" t="s">
        <v>1031</v>
      </c>
      <c r="C159" s="179" t="s">
        <v>1038</v>
      </c>
      <c r="D159" s="180" t="s">
        <v>1038</v>
      </c>
      <c r="E159" s="88" t="str">
        <f>+UPPER(D159)</f>
        <v>ARMADA DE CHILE</v>
      </c>
      <c r="F159" s="88" t="s">
        <v>1034</v>
      </c>
      <c r="G159" s="88" t="s">
        <v>779</v>
      </c>
      <c r="H159" s="88" t="s">
        <v>773</v>
      </c>
      <c r="I159" s="88" t="s">
        <v>1627</v>
      </c>
      <c r="J159" s="88" t="s">
        <v>1496</v>
      </c>
      <c r="K159" s="78"/>
    </row>
    <row r="160" spans="1:11" ht="12.75">
      <c r="A160" s="178" t="s">
        <v>1039</v>
      </c>
      <c r="B160" s="179" t="s">
        <v>1031</v>
      </c>
      <c r="C160" s="179" t="s">
        <v>1040</v>
      </c>
      <c r="D160" s="180" t="s">
        <v>1040</v>
      </c>
      <c r="E160" s="88" t="str">
        <f t="shared" ref="E160:E166" si="0">+UPPER(D160)</f>
        <v>DIRECCIÓN GENERAL DE TERRITORIO MARÍTIMO</v>
      </c>
      <c r="F160" s="88" t="s">
        <v>1034</v>
      </c>
      <c r="G160" s="88" t="s">
        <v>779</v>
      </c>
      <c r="H160" s="88" t="s">
        <v>773</v>
      </c>
      <c r="I160" s="88" t="s">
        <v>1690</v>
      </c>
      <c r="J160" s="88" t="s">
        <v>1495</v>
      </c>
      <c r="K160" s="78"/>
    </row>
    <row r="161" spans="1:11" ht="12.75">
      <c r="A161" s="178" t="s">
        <v>1041</v>
      </c>
      <c r="B161" s="179" t="s">
        <v>1031</v>
      </c>
      <c r="C161" s="179" t="s">
        <v>1042</v>
      </c>
      <c r="D161" s="180" t="s">
        <v>1042</v>
      </c>
      <c r="E161" s="88" t="str">
        <f t="shared" si="0"/>
        <v>DIRECCIÓN DE SANIDAD</v>
      </c>
      <c r="F161" s="88" t="s">
        <v>1034</v>
      </c>
      <c r="G161" s="88" t="s">
        <v>779</v>
      </c>
      <c r="H161" s="88" t="s">
        <v>773</v>
      </c>
      <c r="I161" s="88" t="s">
        <v>1691</v>
      </c>
      <c r="J161" s="88" t="s">
        <v>1495</v>
      </c>
      <c r="K161" s="78"/>
    </row>
    <row r="162" spans="1:11" ht="12.75">
      <c r="A162" s="178" t="s">
        <v>1043</v>
      </c>
      <c r="B162" s="179" t="s">
        <v>1031</v>
      </c>
      <c r="C162" s="179" t="s">
        <v>1044</v>
      </c>
      <c r="D162" s="180" t="s">
        <v>1044</v>
      </c>
      <c r="E162" s="88" t="str">
        <f t="shared" si="0"/>
        <v>FUERZA AÉREA DE CHILE</v>
      </c>
      <c r="F162" s="88" t="s">
        <v>1034</v>
      </c>
      <c r="G162" s="88" t="s">
        <v>779</v>
      </c>
      <c r="H162" s="88" t="s">
        <v>773</v>
      </c>
      <c r="I162" s="88" t="s">
        <v>1692</v>
      </c>
      <c r="J162" s="88" t="s">
        <v>1495</v>
      </c>
      <c r="K162" s="78"/>
    </row>
    <row r="163" spans="1:11" ht="12.75">
      <c r="A163" s="178" t="s">
        <v>1045</v>
      </c>
      <c r="B163" s="179" t="s">
        <v>1031</v>
      </c>
      <c r="C163" s="179" t="s">
        <v>1046</v>
      </c>
      <c r="D163" s="180" t="s">
        <v>1046</v>
      </c>
      <c r="E163" s="88" t="str">
        <f t="shared" si="0"/>
        <v>ORGANISMOS DE SALUD DE LA FACH</v>
      </c>
      <c r="F163" s="88" t="s">
        <v>1034</v>
      </c>
      <c r="G163" s="88" t="s">
        <v>779</v>
      </c>
      <c r="H163" s="88" t="s">
        <v>773</v>
      </c>
      <c r="I163" s="88" t="s">
        <v>1693</v>
      </c>
      <c r="J163" s="88" t="s">
        <v>1495</v>
      </c>
      <c r="K163" s="78"/>
    </row>
    <row r="164" spans="1:11" ht="12.75">
      <c r="A164" s="178" t="s">
        <v>1049</v>
      </c>
      <c r="B164" s="179" t="s">
        <v>1031</v>
      </c>
      <c r="C164" s="179" t="s">
        <v>1050</v>
      </c>
      <c r="D164" s="180" t="s">
        <v>1050</v>
      </c>
      <c r="E164" s="88" t="str">
        <f t="shared" si="0"/>
        <v>DIRECCIÓN GENERAL DE MOVILIZACIÓN NACIONAL</v>
      </c>
      <c r="F164" s="88" t="s">
        <v>1034</v>
      </c>
      <c r="G164" s="88" t="s">
        <v>779</v>
      </c>
      <c r="H164" s="88" t="s">
        <v>773</v>
      </c>
      <c r="I164" s="88" t="s">
        <v>1694</v>
      </c>
      <c r="J164" s="88" t="s">
        <v>1495</v>
      </c>
      <c r="K164" s="78"/>
    </row>
    <row r="165" spans="1:11" ht="12.75">
      <c r="A165" s="178" t="s">
        <v>1051</v>
      </c>
      <c r="B165" s="179" t="s">
        <v>1031</v>
      </c>
      <c r="C165" s="179" t="s">
        <v>1052</v>
      </c>
      <c r="D165" s="180" t="s">
        <v>1052</v>
      </c>
      <c r="E165" s="88" t="str">
        <f t="shared" si="0"/>
        <v>INSTITUTO GEOGRÁFICO MILITAR</v>
      </c>
      <c r="F165" s="88" t="s">
        <v>778</v>
      </c>
      <c r="G165" s="88" t="s">
        <v>779</v>
      </c>
      <c r="H165" s="88" t="s">
        <v>773</v>
      </c>
      <c r="I165" s="88" t="s">
        <v>1695</v>
      </c>
      <c r="J165" s="88" t="s">
        <v>1495</v>
      </c>
      <c r="K165" s="78"/>
    </row>
    <row r="166" spans="1:11" ht="12.75">
      <c r="A166" s="178" t="s">
        <v>1054</v>
      </c>
      <c r="B166" s="179" t="s">
        <v>1031</v>
      </c>
      <c r="C166" s="179" t="s">
        <v>1055</v>
      </c>
      <c r="D166" s="180" t="s">
        <v>1055</v>
      </c>
      <c r="E166" s="88" t="str">
        <f t="shared" si="0"/>
        <v>SERVICIO HIDROGRÁFICO Y OCEANOGRÁFICO DE LA ARMADA DE CHILE</v>
      </c>
      <c r="F166" s="88" t="s">
        <v>778</v>
      </c>
      <c r="G166" s="88" t="s">
        <v>779</v>
      </c>
      <c r="H166" s="88" t="s">
        <v>773</v>
      </c>
      <c r="I166" s="88" t="s">
        <v>1696</v>
      </c>
      <c r="J166" s="88" t="s">
        <v>1495</v>
      </c>
      <c r="K166" s="78"/>
    </row>
    <row r="167" spans="1:11" ht="12.75">
      <c r="A167" s="178" t="s">
        <v>1057</v>
      </c>
      <c r="B167" s="179" t="s">
        <v>1031</v>
      </c>
      <c r="C167" s="179" t="s">
        <v>1058</v>
      </c>
      <c r="D167" s="180" t="s">
        <v>1058</v>
      </c>
      <c r="E167" s="88" t="s">
        <v>1033</v>
      </c>
      <c r="F167" s="88" t="s">
        <v>1034</v>
      </c>
      <c r="G167" s="88" t="s">
        <v>779</v>
      </c>
      <c r="H167" s="88" t="s">
        <v>773</v>
      </c>
      <c r="I167" s="88" t="s">
        <v>1627</v>
      </c>
      <c r="J167" s="88" t="s">
        <v>1496</v>
      </c>
      <c r="K167" s="78"/>
    </row>
    <row r="168" spans="1:11" ht="12.75">
      <c r="A168" s="178" t="s">
        <v>1060</v>
      </c>
      <c r="B168" s="179" t="s">
        <v>1031</v>
      </c>
      <c r="C168" s="179" t="s">
        <v>1061</v>
      </c>
      <c r="D168" s="180" t="s">
        <v>1061</v>
      </c>
      <c r="E168" s="88" t="s">
        <v>1053</v>
      </c>
      <c r="F168" s="88" t="s">
        <v>778</v>
      </c>
      <c r="G168" s="88" t="s">
        <v>779</v>
      </c>
      <c r="H168" s="88" t="s">
        <v>773</v>
      </c>
      <c r="I168" s="88" t="s">
        <v>1698</v>
      </c>
      <c r="J168" s="88" t="s">
        <v>1495</v>
      </c>
      <c r="K168" s="78"/>
    </row>
    <row r="169" spans="1:11" ht="12.75">
      <c r="A169" s="178" t="s">
        <v>1063</v>
      </c>
      <c r="B169" s="179" t="s">
        <v>1031</v>
      </c>
      <c r="C169" s="179" t="s">
        <v>1064</v>
      </c>
      <c r="D169" s="180" t="s">
        <v>1064</v>
      </c>
      <c r="E169" s="88" t="s">
        <v>1056</v>
      </c>
      <c r="F169" s="88" t="s">
        <v>778</v>
      </c>
      <c r="G169" s="88" t="s">
        <v>779</v>
      </c>
      <c r="H169" s="88" t="s">
        <v>773</v>
      </c>
      <c r="I169" s="88" t="s">
        <v>1699</v>
      </c>
      <c r="J169" s="88" t="s">
        <v>1495</v>
      </c>
      <c r="K169" s="78"/>
    </row>
    <row r="170" spans="1:11" ht="12.75">
      <c r="A170" s="178" t="s">
        <v>1066</v>
      </c>
      <c r="B170" s="179" t="s">
        <v>1031</v>
      </c>
      <c r="C170" s="179" t="s">
        <v>1067</v>
      </c>
      <c r="D170" s="180" t="s">
        <v>1067</v>
      </c>
      <c r="E170" s="88" t="s">
        <v>1059</v>
      </c>
      <c r="F170" s="88" t="s">
        <v>778</v>
      </c>
      <c r="G170" s="88" t="s">
        <v>779</v>
      </c>
      <c r="H170" s="88" t="s">
        <v>773</v>
      </c>
      <c r="I170" s="88" t="s">
        <v>1700</v>
      </c>
      <c r="J170" s="88" t="s">
        <v>1495</v>
      </c>
      <c r="K170" s="78"/>
    </row>
    <row r="171" spans="1:11" ht="12.75">
      <c r="A171" s="178" t="s">
        <v>1068</v>
      </c>
      <c r="B171" s="179" t="s">
        <v>1031</v>
      </c>
      <c r="C171" s="179" t="s">
        <v>1069</v>
      </c>
      <c r="D171" s="180" t="s">
        <v>1069</v>
      </c>
      <c r="E171" s="88" t="s">
        <v>1062</v>
      </c>
      <c r="F171" s="88" t="s">
        <v>778</v>
      </c>
      <c r="G171" s="88" t="s">
        <v>779</v>
      </c>
      <c r="H171" s="88" t="s">
        <v>773</v>
      </c>
      <c r="I171" s="88" t="s">
        <v>1701</v>
      </c>
      <c r="J171" s="88" t="s">
        <v>1495</v>
      </c>
      <c r="K171" s="78"/>
    </row>
    <row r="172" spans="1:11" ht="12.75">
      <c r="A172" s="178" t="s">
        <v>1070</v>
      </c>
      <c r="B172" s="179" t="s">
        <v>1071</v>
      </c>
      <c r="C172" s="179" t="s">
        <v>1697</v>
      </c>
      <c r="D172" s="180" t="s">
        <v>1697</v>
      </c>
      <c r="E172" s="88" t="s">
        <v>1065</v>
      </c>
      <c r="F172" s="88" t="s">
        <v>778</v>
      </c>
      <c r="G172" s="88" t="s">
        <v>779</v>
      </c>
      <c r="H172" s="88" t="s">
        <v>773</v>
      </c>
      <c r="I172" s="88" t="s">
        <v>1702</v>
      </c>
      <c r="J172" s="88" t="s">
        <v>1495</v>
      </c>
      <c r="K172" s="78"/>
    </row>
    <row r="173" spans="1:11" ht="12.75">
      <c r="A173" s="178" t="s">
        <v>1072</v>
      </c>
      <c r="B173" s="179" t="s">
        <v>1071</v>
      </c>
      <c r="C173" s="179" t="s">
        <v>1578</v>
      </c>
      <c r="D173" s="180" t="s">
        <v>1578</v>
      </c>
      <c r="E173" s="88" t="s">
        <v>1065</v>
      </c>
      <c r="F173" s="88" t="s">
        <v>778</v>
      </c>
      <c r="G173" s="88" t="s">
        <v>779</v>
      </c>
      <c r="H173" s="88" t="s">
        <v>773</v>
      </c>
      <c r="I173" s="88" t="s">
        <v>1703</v>
      </c>
      <c r="J173" s="88" t="s">
        <v>1495</v>
      </c>
      <c r="K173" s="78"/>
    </row>
    <row r="174" spans="1:11" ht="12.75">
      <c r="A174" s="178" t="s">
        <v>1074</v>
      </c>
      <c r="B174" s="179" t="s">
        <v>1071</v>
      </c>
      <c r="C174" s="179" t="s">
        <v>1075</v>
      </c>
      <c r="D174" s="180" t="s">
        <v>1075</v>
      </c>
      <c r="E174" s="88" t="str">
        <f t="shared" ref="E174" si="1">+UPPER(D174)</f>
        <v>FISCALÍA</v>
      </c>
      <c r="F174" s="88" t="s">
        <v>778</v>
      </c>
      <c r="G174" s="88" t="s">
        <v>779</v>
      </c>
      <c r="H174" s="88" t="s">
        <v>773</v>
      </c>
      <c r="I174" s="88" t="s">
        <v>1704</v>
      </c>
      <c r="J174" s="88" t="s">
        <v>1495</v>
      </c>
      <c r="K174" s="78"/>
    </row>
    <row r="175" spans="1:11" ht="12.75">
      <c r="A175" s="178" t="s">
        <v>1076</v>
      </c>
      <c r="B175" s="179" t="s">
        <v>1071</v>
      </c>
      <c r="C175" s="179" t="s">
        <v>1579</v>
      </c>
      <c r="D175" s="180" t="s">
        <v>1579</v>
      </c>
      <c r="E175" s="88" t="s">
        <v>810</v>
      </c>
      <c r="F175" s="88" t="s">
        <v>778</v>
      </c>
      <c r="G175" s="88" t="s">
        <v>779</v>
      </c>
      <c r="H175" s="88" t="s">
        <v>773</v>
      </c>
      <c r="I175" s="88" t="s">
        <v>1705</v>
      </c>
      <c r="J175" s="88" t="s">
        <v>1495</v>
      </c>
      <c r="K175" s="78"/>
    </row>
    <row r="176" spans="1:11" ht="12.75">
      <c r="A176" s="178" t="s">
        <v>1077</v>
      </c>
      <c r="B176" s="179" t="s">
        <v>1071</v>
      </c>
      <c r="C176" s="179" t="s">
        <v>1078</v>
      </c>
      <c r="D176" s="180" t="s">
        <v>1078</v>
      </c>
      <c r="E176" s="88" t="s">
        <v>1073</v>
      </c>
      <c r="F176" s="88" t="s">
        <v>778</v>
      </c>
      <c r="G176" s="88" t="s">
        <v>779</v>
      </c>
      <c r="H176" s="88" t="s">
        <v>773</v>
      </c>
      <c r="I176" s="88" t="s">
        <v>1706</v>
      </c>
      <c r="J176" s="88" t="s">
        <v>1495</v>
      </c>
      <c r="K176" s="78"/>
    </row>
    <row r="177" spans="1:11" ht="12.75">
      <c r="A177" s="178" t="s">
        <v>1080</v>
      </c>
      <c r="B177" s="179" t="s">
        <v>1071</v>
      </c>
      <c r="C177" s="179" t="s">
        <v>1081</v>
      </c>
      <c r="D177" s="180" t="s">
        <v>1081</v>
      </c>
      <c r="E177" s="88" t="s">
        <v>1073</v>
      </c>
      <c r="F177" s="88" t="s">
        <v>778</v>
      </c>
      <c r="G177" s="88" t="s">
        <v>779</v>
      </c>
      <c r="H177" s="88" t="s">
        <v>773</v>
      </c>
      <c r="I177" s="88" t="s">
        <v>1707</v>
      </c>
      <c r="J177" s="88" t="s">
        <v>1495</v>
      </c>
      <c r="K177" s="78"/>
    </row>
    <row r="178" spans="1:11" ht="12.75">
      <c r="A178" s="178" t="s">
        <v>1083</v>
      </c>
      <c r="B178" s="179" t="s">
        <v>1071</v>
      </c>
      <c r="C178" s="179" t="s">
        <v>1084</v>
      </c>
      <c r="D178" s="180" t="s">
        <v>1084</v>
      </c>
      <c r="E178" s="88" t="s">
        <v>1073</v>
      </c>
      <c r="F178" s="88" t="s">
        <v>778</v>
      </c>
      <c r="G178" s="88" t="s">
        <v>779</v>
      </c>
      <c r="H178" s="88" t="s">
        <v>773</v>
      </c>
      <c r="I178" s="88" t="s">
        <v>1708</v>
      </c>
      <c r="J178" s="88" t="s">
        <v>1495</v>
      </c>
      <c r="K178" s="78"/>
    </row>
    <row r="179" spans="1:11" ht="12.75">
      <c r="A179" s="178" t="s">
        <v>1086</v>
      </c>
      <c r="B179" s="179" t="s">
        <v>1071</v>
      </c>
      <c r="C179" s="179" t="s">
        <v>1087</v>
      </c>
      <c r="D179" s="180" t="s">
        <v>1087</v>
      </c>
      <c r="E179" s="88" t="s">
        <v>1079</v>
      </c>
      <c r="F179" s="88" t="s">
        <v>778</v>
      </c>
      <c r="G179" s="88" t="s">
        <v>779</v>
      </c>
      <c r="H179" s="88" t="s">
        <v>773</v>
      </c>
      <c r="I179" s="88" t="s">
        <v>1709</v>
      </c>
      <c r="J179" s="88" t="s">
        <v>1495</v>
      </c>
      <c r="K179" s="78"/>
    </row>
    <row r="180" spans="1:11" ht="12.75">
      <c r="A180" s="178" t="s">
        <v>1089</v>
      </c>
      <c r="B180" s="179" t="s">
        <v>1071</v>
      </c>
      <c r="C180" s="179" t="s">
        <v>1090</v>
      </c>
      <c r="D180" s="180" t="s">
        <v>1090</v>
      </c>
      <c r="E180" s="88" t="s">
        <v>1082</v>
      </c>
      <c r="F180" s="88" t="s">
        <v>778</v>
      </c>
      <c r="G180" s="88" t="s">
        <v>779</v>
      </c>
      <c r="H180" s="88" t="s">
        <v>773</v>
      </c>
      <c r="I180" s="88" t="s">
        <v>1710</v>
      </c>
      <c r="J180" s="88" t="s">
        <v>1495</v>
      </c>
      <c r="K180" s="78"/>
    </row>
    <row r="181" spans="1:11" ht="12.75">
      <c r="A181" s="178" t="s">
        <v>1092</v>
      </c>
      <c r="B181" s="179" t="s">
        <v>1071</v>
      </c>
      <c r="C181" s="179" t="s">
        <v>1093</v>
      </c>
      <c r="D181" s="180" t="s">
        <v>1093</v>
      </c>
      <c r="E181" s="88" t="s">
        <v>1085</v>
      </c>
      <c r="F181" s="88" t="s">
        <v>778</v>
      </c>
      <c r="G181" s="88" t="s">
        <v>779</v>
      </c>
      <c r="H181" s="88" t="s">
        <v>773</v>
      </c>
      <c r="I181" s="88" t="s">
        <v>1711</v>
      </c>
      <c r="J181" s="88" t="s">
        <v>1495</v>
      </c>
      <c r="K181" s="78"/>
    </row>
    <row r="182" spans="1:11" ht="12.75">
      <c r="A182" s="178" t="s">
        <v>1095</v>
      </c>
      <c r="B182" s="179" t="s">
        <v>1071</v>
      </c>
      <c r="C182" s="179" t="s">
        <v>1096</v>
      </c>
      <c r="D182" s="180" t="s">
        <v>1096</v>
      </c>
      <c r="E182" s="88" t="s">
        <v>1088</v>
      </c>
      <c r="F182" s="88" t="s">
        <v>808</v>
      </c>
      <c r="G182" s="88" t="s">
        <v>779</v>
      </c>
      <c r="H182" s="88" t="s">
        <v>773</v>
      </c>
      <c r="I182" s="88" t="s">
        <v>1712</v>
      </c>
      <c r="J182" s="88" t="s">
        <v>1495</v>
      </c>
      <c r="K182" s="78"/>
    </row>
    <row r="183" spans="1:11" ht="12.75">
      <c r="A183" s="178" t="s">
        <v>1098</v>
      </c>
      <c r="B183" s="179" t="s">
        <v>1071</v>
      </c>
      <c r="C183" s="179" t="s">
        <v>1099</v>
      </c>
      <c r="D183" s="180" t="s">
        <v>1099</v>
      </c>
      <c r="E183" s="88" t="s">
        <v>1091</v>
      </c>
      <c r="F183" s="88" t="s">
        <v>778</v>
      </c>
      <c r="G183" s="88" t="s">
        <v>779</v>
      </c>
      <c r="H183" s="88" t="s">
        <v>773</v>
      </c>
      <c r="I183" s="88" t="s">
        <v>1713</v>
      </c>
      <c r="J183" s="88" t="s">
        <v>1495</v>
      </c>
      <c r="K183" s="78"/>
    </row>
    <row r="184" spans="1:11" ht="12.75">
      <c r="A184" s="178" t="s">
        <v>1101</v>
      </c>
      <c r="B184" s="179" t="s">
        <v>1071</v>
      </c>
      <c r="C184" s="179" t="s">
        <v>1102</v>
      </c>
      <c r="D184" s="180" t="s">
        <v>1102</v>
      </c>
      <c r="E184" s="88" t="s">
        <v>1094</v>
      </c>
      <c r="F184" s="88" t="s">
        <v>778</v>
      </c>
      <c r="G184" s="88" t="s">
        <v>779</v>
      </c>
      <c r="H184" s="88" t="s">
        <v>773</v>
      </c>
      <c r="I184" s="88" t="s">
        <v>1713</v>
      </c>
      <c r="J184" s="88" t="s">
        <v>1496</v>
      </c>
      <c r="K184" s="78"/>
    </row>
    <row r="185" spans="1:11" ht="12.75">
      <c r="A185" s="178" t="s">
        <v>1104</v>
      </c>
      <c r="B185" s="179" t="s">
        <v>1071</v>
      </c>
      <c r="C185" s="179" t="s">
        <v>1105</v>
      </c>
      <c r="D185" s="180" t="s">
        <v>1105</v>
      </c>
      <c r="E185" s="88" t="s">
        <v>1097</v>
      </c>
      <c r="F185" s="88" t="s">
        <v>778</v>
      </c>
      <c r="G185" s="88" t="s">
        <v>779</v>
      </c>
      <c r="H185" s="88" t="s">
        <v>773</v>
      </c>
      <c r="I185" s="88" t="s">
        <v>1714</v>
      </c>
      <c r="J185" s="88" t="s">
        <v>1495</v>
      </c>
      <c r="K185" s="78"/>
    </row>
    <row r="186" spans="1:11" ht="12.75">
      <c r="A186" s="178" t="s">
        <v>1107</v>
      </c>
      <c r="B186" s="179" t="s">
        <v>1071</v>
      </c>
      <c r="C186" s="179" t="s">
        <v>1108</v>
      </c>
      <c r="D186" s="180" t="s">
        <v>1108</v>
      </c>
      <c r="E186" s="88" t="s">
        <v>1100</v>
      </c>
      <c r="F186" s="88" t="s">
        <v>778</v>
      </c>
      <c r="G186" s="88" t="s">
        <v>779</v>
      </c>
      <c r="H186" s="88" t="s">
        <v>773</v>
      </c>
      <c r="I186" s="88" t="s">
        <v>1716</v>
      </c>
      <c r="J186" s="88" t="s">
        <v>1495</v>
      </c>
      <c r="K186" s="78"/>
    </row>
    <row r="187" spans="1:11" ht="12.75">
      <c r="A187" s="178" t="s">
        <v>1110</v>
      </c>
      <c r="B187" s="179" t="s">
        <v>1111</v>
      </c>
      <c r="C187" s="179" t="s">
        <v>1112</v>
      </c>
      <c r="D187" s="180" t="s">
        <v>1112</v>
      </c>
      <c r="E187" s="88" t="s">
        <v>1103</v>
      </c>
      <c r="F187" s="88" t="s">
        <v>778</v>
      </c>
      <c r="G187" s="88" t="s">
        <v>779</v>
      </c>
      <c r="H187" s="88" t="s">
        <v>773</v>
      </c>
      <c r="I187" s="88" t="s">
        <v>1717</v>
      </c>
      <c r="J187" s="88" t="s">
        <v>1495</v>
      </c>
      <c r="K187" s="78"/>
    </row>
    <row r="188" spans="1:11" ht="12.75">
      <c r="A188" s="178" t="s">
        <v>1114</v>
      </c>
      <c r="B188" s="179" t="s">
        <v>1111</v>
      </c>
      <c r="C188" s="179" t="s">
        <v>1112</v>
      </c>
      <c r="D188" s="180" t="s">
        <v>1115</v>
      </c>
      <c r="E188" s="88" t="s">
        <v>1106</v>
      </c>
      <c r="F188" s="88" t="s">
        <v>778</v>
      </c>
      <c r="G188" s="88" t="s">
        <v>779</v>
      </c>
      <c r="H188" s="88" t="s">
        <v>773</v>
      </c>
      <c r="I188" s="88" t="s">
        <v>1717</v>
      </c>
      <c r="J188" s="88" t="s">
        <v>1495</v>
      </c>
      <c r="K188" s="78"/>
    </row>
    <row r="189" spans="1:11" ht="12.75">
      <c r="A189" s="178" t="s">
        <v>1116</v>
      </c>
      <c r="B189" s="179" t="s">
        <v>1111</v>
      </c>
      <c r="C189" s="179" t="s">
        <v>1117</v>
      </c>
      <c r="D189" s="180" t="s">
        <v>1117</v>
      </c>
      <c r="E189" s="88" t="s">
        <v>1109</v>
      </c>
      <c r="F189" s="88" t="s">
        <v>778</v>
      </c>
      <c r="G189" s="88" t="s">
        <v>779</v>
      </c>
      <c r="H189" s="88" t="s">
        <v>773</v>
      </c>
      <c r="I189" s="88" t="s">
        <v>1717</v>
      </c>
      <c r="J189" s="88" t="s">
        <v>1495</v>
      </c>
      <c r="K189" s="78"/>
    </row>
    <row r="190" spans="1:11" ht="12.75">
      <c r="A190" s="178" t="s">
        <v>1119</v>
      </c>
      <c r="B190" s="179" t="s">
        <v>1111</v>
      </c>
      <c r="C190" s="179" t="s">
        <v>1715</v>
      </c>
      <c r="D190" s="180" t="s">
        <v>1715</v>
      </c>
      <c r="E190" s="88" t="s">
        <v>1113</v>
      </c>
      <c r="F190" s="88" t="s">
        <v>778</v>
      </c>
      <c r="G190" s="88" t="s">
        <v>779</v>
      </c>
      <c r="H190" s="88" t="s">
        <v>773</v>
      </c>
      <c r="I190" s="88" t="s">
        <v>1717</v>
      </c>
      <c r="J190" s="88" t="s">
        <v>1495</v>
      </c>
      <c r="K190" s="78"/>
    </row>
    <row r="191" spans="1:11" ht="12.75">
      <c r="A191" s="178" t="s">
        <v>1121</v>
      </c>
      <c r="B191" s="179" t="s">
        <v>1111</v>
      </c>
      <c r="C191" s="179" t="s">
        <v>1122</v>
      </c>
      <c r="D191" s="180" t="s">
        <v>1122</v>
      </c>
      <c r="E191" s="88" t="s">
        <v>1113</v>
      </c>
      <c r="F191" s="88" t="s">
        <v>778</v>
      </c>
      <c r="G191" s="88" t="s">
        <v>779</v>
      </c>
      <c r="H191" s="88" t="s">
        <v>773</v>
      </c>
      <c r="I191" s="88" t="s">
        <v>1717</v>
      </c>
      <c r="J191" s="88" t="s">
        <v>1495</v>
      </c>
      <c r="K191" s="78"/>
    </row>
    <row r="192" spans="1:11" ht="12.75">
      <c r="A192" s="178" t="s">
        <v>1124</v>
      </c>
      <c r="B192" s="179" t="s">
        <v>1111</v>
      </c>
      <c r="C192" s="179" t="s">
        <v>1122</v>
      </c>
      <c r="D192" s="180" t="s">
        <v>1125</v>
      </c>
      <c r="E192" s="88" t="s">
        <v>1118</v>
      </c>
      <c r="F192" s="88" t="s">
        <v>778</v>
      </c>
      <c r="G192" s="88" t="s">
        <v>779</v>
      </c>
      <c r="H192" s="88" t="s">
        <v>773</v>
      </c>
      <c r="I192" s="88" t="s">
        <v>1717</v>
      </c>
      <c r="J192" s="88" t="s">
        <v>1495</v>
      </c>
      <c r="K192" s="78"/>
    </row>
    <row r="193" spans="1:11" ht="12.75">
      <c r="A193" s="178" t="s">
        <v>1126</v>
      </c>
      <c r="B193" s="179" t="s">
        <v>1111</v>
      </c>
      <c r="C193" s="179" t="s">
        <v>1122</v>
      </c>
      <c r="D193" s="180" t="s">
        <v>1127</v>
      </c>
      <c r="E193" s="88" t="s">
        <v>1120</v>
      </c>
      <c r="F193" s="88" t="s">
        <v>778</v>
      </c>
      <c r="G193" s="88" t="s">
        <v>779</v>
      </c>
      <c r="H193" s="88" t="s">
        <v>773</v>
      </c>
      <c r="I193" s="88" t="s">
        <v>1717</v>
      </c>
      <c r="J193" s="88" t="s">
        <v>1495</v>
      </c>
      <c r="K193" s="78"/>
    </row>
    <row r="194" spans="1:11" ht="12.75">
      <c r="A194" s="178" t="s">
        <v>1128</v>
      </c>
      <c r="B194" s="179" t="s">
        <v>1111</v>
      </c>
      <c r="C194" s="179" t="s">
        <v>1122</v>
      </c>
      <c r="D194" s="180" t="s">
        <v>1129</v>
      </c>
      <c r="E194" s="88" t="s">
        <v>1123</v>
      </c>
      <c r="F194" s="88" t="s">
        <v>778</v>
      </c>
      <c r="G194" s="88" t="s">
        <v>779</v>
      </c>
      <c r="H194" s="88" t="s">
        <v>773</v>
      </c>
      <c r="I194" s="88" t="s">
        <v>1718</v>
      </c>
      <c r="J194" s="88" t="s">
        <v>1495</v>
      </c>
      <c r="K194" s="78"/>
    </row>
    <row r="195" spans="1:11" ht="12.75">
      <c r="A195" s="178" t="s">
        <v>1130</v>
      </c>
      <c r="B195" s="179" t="s">
        <v>1111</v>
      </c>
      <c r="C195" s="179" t="s">
        <v>1122</v>
      </c>
      <c r="D195" s="180" t="s">
        <v>1131</v>
      </c>
      <c r="E195" s="88" t="s">
        <v>1123</v>
      </c>
      <c r="F195" s="88" t="s">
        <v>778</v>
      </c>
      <c r="G195" s="88" t="s">
        <v>779</v>
      </c>
      <c r="H195" s="88" t="s">
        <v>773</v>
      </c>
      <c r="I195" s="88" t="s">
        <v>1718</v>
      </c>
      <c r="J195" s="88" t="s">
        <v>1495</v>
      </c>
      <c r="K195" s="78"/>
    </row>
    <row r="196" spans="1:11" ht="12.75">
      <c r="A196" s="178" t="s">
        <v>1132</v>
      </c>
      <c r="B196" s="179" t="s">
        <v>1111</v>
      </c>
      <c r="C196" s="179" t="s">
        <v>1122</v>
      </c>
      <c r="D196" s="180" t="s">
        <v>1133</v>
      </c>
      <c r="E196" s="88" t="s">
        <v>1123</v>
      </c>
      <c r="F196" s="88" t="s">
        <v>778</v>
      </c>
      <c r="G196" s="88" t="s">
        <v>779</v>
      </c>
      <c r="H196" s="88" t="s">
        <v>773</v>
      </c>
      <c r="I196" s="88" t="s">
        <v>1718</v>
      </c>
      <c r="J196" s="88" t="s">
        <v>1495</v>
      </c>
      <c r="K196" s="78"/>
    </row>
    <row r="197" spans="1:11" ht="12.75">
      <c r="A197" s="178" t="s">
        <v>1853</v>
      </c>
      <c r="B197" s="179" t="s">
        <v>1111</v>
      </c>
      <c r="C197" s="179" t="s">
        <v>1122</v>
      </c>
      <c r="D197" s="180" t="s">
        <v>1854</v>
      </c>
      <c r="E197" s="88" t="s">
        <v>1123</v>
      </c>
      <c r="F197" s="88" t="s">
        <v>778</v>
      </c>
      <c r="G197" s="88" t="s">
        <v>779</v>
      </c>
      <c r="H197" s="88" t="s">
        <v>773</v>
      </c>
      <c r="I197" s="88" t="s">
        <v>1718</v>
      </c>
      <c r="J197" s="88" t="s">
        <v>1495</v>
      </c>
      <c r="K197" s="78"/>
    </row>
    <row r="198" spans="1:11" ht="12.75">
      <c r="A198" s="178" t="s">
        <v>1134</v>
      </c>
      <c r="B198" s="179" t="s">
        <v>1111</v>
      </c>
      <c r="C198" s="179" t="s">
        <v>1135</v>
      </c>
      <c r="D198" s="180" t="s">
        <v>1135</v>
      </c>
      <c r="E198" s="88" t="s">
        <v>1123</v>
      </c>
      <c r="F198" s="88" t="s">
        <v>778</v>
      </c>
      <c r="G198" s="88" t="s">
        <v>779</v>
      </c>
      <c r="H198" s="88" t="s">
        <v>773</v>
      </c>
      <c r="I198" s="88" t="s">
        <v>1718</v>
      </c>
      <c r="J198" s="88" t="s">
        <v>1496</v>
      </c>
      <c r="K198" s="78"/>
    </row>
    <row r="199" spans="1:11" ht="12.75">
      <c r="A199" s="178" t="s">
        <v>1137</v>
      </c>
      <c r="B199" s="179" t="s">
        <v>1111</v>
      </c>
      <c r="C199" s="179" t="s">
        <v>1135</v>
      </c>
      <c r="D199" s="180" t="s">
        <v>1138</v>
      </c>
      <c r="E199" s="88" t="s">
        <v>1123</v>
      </c>
      <c r="F199" s="88" t="s">
        <v>778</v>
      </c>
      <c r="G199" s="88" t="s">
        <v>779</v>
      </c>
      <c r="H199" s="88" t="s">
        <v>773</v>
      </c>
      <c r="I199" s="88" t="s">
        <v>1719</v>
      </c>
      <c r="J199" s="88" t="s">
        <v>1495</v>
      </c>
      <c r="K199" s="78"/>
    </row>
    <row r="200" spans="1:11" ht="12.75">
      <c r="A200" s="178" t="s">
        <v>1139</v>
      </c>
      <c r="B200" s="179" t="s">
        <v>1111</v>
      </c>
      <c r="C200" s="179" t="s">
        <v>1135</v>
      </c>
      <c r="D200" s="180" t="s">
        <v>1140</v>
      </c>
      <c r="E200" s="88" t="s">
        <v>1123</v>
      </c>
      <c r="F200" s="88" t="s">
        <v>778</v>
      </c>
      <c r="G200" s="88" t="s">
        <v>779</v>
      </c>
      <c r="H200" s="88" t="s">
        <v>773</v>
      </c>
      <c r="I200" s="88" t="s">
        <v>1720</v>
      </c>
      <c r="J200" s="88" t="s">
        <v>1495</v>
      </c>
      <c r="K200" s="78"/>
    </row>
    <row r="201" spans="1:11" ht="12.75">
      <c r="A201" s="178" t="s">
        <v>1141</v>
      </c>
      <c r="B201" s="179" t="s">
        <v>1111</v>
      </c>
      <c r="C201" s="179" t="s">
        <v>1135</v>
      </c>
      <c r="D201" s="180" t="s">
        <v>1142</v>
      </c>
      <c r="E201" s="88" t="s">
        <v>1136</v>
      </c>
      <c r="F201" s="88" t="s">
        <v>778</v>
      </c>
      <c r="G201" s="88" t="s">
        <v>779</v>
      </c>
      <c r="H201" s="88" t="s">
        <v>773</v>
      </c>
      <c r="I201" s="88" t="s">
        <v>1721</v>
      </c>
      <c r="J201" s="88" t="s">
        <v>1495</v>
      </c>
      <c r="K201" s="78"/>
    </row>
    <row r="202" spans="1:11" ht="12.75">
      <c r="A202" s="178" t="s">
        <v>1143</v>
      </c>
      <c r="B202" s="179" t="s">
        <v>1111</v>
      </c>
      <c r="C202" s="179" t="s">
        <v>1135</v>
      </c>
      <c r="D202" s="180" t="s">
        <v>1144</v>
      </c>
      <c r="E202" s="88" t="s">
        <v>1136</v>
      </c>
      <c r="F202" s="88" t="s">
        <v>778</v>
      </c>
      <c r="G202" s="88" t="s">
        <v>779</v>
      </c>
      <c r="H202" s="88" t="s">
        <v>773</v>
      </c>
      <c r="I202" s="88" t="s">
        <v>1721</v>
      </c>
      <c r="J202" s="88" t="s">
        <v>1495</v>
      </c>
      <c r="K202" s="78"/>
    </row>
    <row r="203" spans="1:11" ht="12.75">
      <c r="A203" s="178" t="s">
        <v>1145</v>
      </c>
      <c r="B203" s="179" t="s">
        <v>1111</v>
      </c>
      <c r="C203" s="179" t="s">
        <v>1146</v>
      </c>
      <c r="D203" s="180" t="s">
        <v>1146</v>
      </c>
      <c r="E203" s="88" t="s">
        <v>1136</v>
      </c>
      <c r="F203" s="88" t="s">
        <v>808</v>
      </c>
      <c r="G203" s="88" t="s">
        <v>779</v>
      </c>
      <c r="H203" s="88" t="s">
        <v>773</v>
      </c>
      <c r="I203" s="88" t="s">
        <v>1722</v>
      </c>
      <c r="J203" s="88" t="s">
        <v>1495</v>
      </c>
      <c r="K203" s="78"/>
    </row>
    <row r="204" spans="1:11" ht="12.75">
      <c r="A204" s="178" t="s">
        <v>1148</v>
      </c>
      <c r="B204" s="179" t="s">
        <v>1149</v>
      </c>
      <c r="C204" s="179" t="s">
        <v>1150</v>
      </c>
      <c r="D204" s="180" t="s">
        <v>1150</v>
      </c>
      <c r="E204" s="88" t="s">
        <v>1136</v>
      </c>
      <c r="F204" s="88" t="s">
        <v>778</v>
      </c>
      <c r="G204" s="88" t="s">
        <v>779</v>
      </c>
      <c r="H204" s="88" t="s">
        <v>773</v>
      </c>
      <c r="I204" s="88" t="s">
        <v>1723</v>
      </c>
      <c r="J204" s="88" t="s">
        <v>1495</v>
      </c>
      <c r="K204" s="78"/>
    </row>
    <row r="205" spans="1:11" ht="12.75">
      <c r="A205" s="178" t="s">
        <v>1897</v>
      </c>
      <c r="B205" s="179" t="s">
        <v>1149</v>
      </c>
      <c r="C205" s="179" t="s">
        <v>1150</v>
      </c>
      <c r="D205" s="180" t="s">
        <v>1898</v>
      </c>
      <c r="E205" s="88" t="s">
        <v>1136</v>
      </c>
      <c r="F205" s="88" t="s">
        <v>778</v>
      </c>
      <c r="G205" s="88" t="s">
        <v>779</v>
      </c>
      <c r="H205" s="88" t="s">
        <v>773</v>
      </c>
      <c r="I205" s="88" t="s">
        <v>1725</v>
      </c>
      <c r="J205" s="88" t="s">
        <v>1495</v>
      </c>
      <c r="K205" s="78"/>
    </row>
    <row r="206" spans="1:11" ht="12.75">
      <c r="A206" s="178" t="s">
        <v>1899</v>
      </c>
      <c r="B206" s="179" t="s">
        <v>1149</v>
      </c>
      <c r="C206" s="179" t="s">
        <v>1150</v>
      </c>
      <c r="D206" s="180" t="s">
        <v>1900</v>
      </c>
      <c r="E206" s="88" t="s">
        <v>1147</v>
      </c>
      <c r="F206" s="88" t="s">
        <v>778</v>
      </c>
      <c r="G206" s="88" t="s">
        <v>779</v>
      </c>
      <c r="H206" s="88" t="s">
        <v>773</v>
      </c>
      <c r="I206" s="88" t="s">
        <v>1726</v>
      </c>
      <c r="J206" s="88" t="s">
        <v>1495</v>
      </c>
      <c r="K206" s="78"/>
    </row>
    <row r="207" spans="1:11" ht="12.75">
      <c r="A207" s="178" t="s">
        <v>1901</v>
      </c>
      <c r="B207" s="179" t="s">
        <v>1149</v>
      </c>
      <c r="C207" s="179" t="s">
        <v>1150</v>
      </c>
      <c r="D207" s="180" t="s">
        <v>1902</v>
      </c>
      <c r="E207" s="88" t="s">
        <v>1151</v>
      </c>
      <c r="F207" s="88" t="s">
        <v>808</v>
      </c>
      <c r="G207" s="88" t="s">
        <v>779</v>
      </c>
      <c r="H207" s="88" t="s">
        <v>773</v>
      </c>
      <c r="I207" s="88" t="s">
        <v>1727</v>
      </c>
      <c r="J207" s="88" t="s">
        <v>1495</v>
      </c>
      <c r="K207" s="78"/>
    </row>
    <row r="208" spans="1:11" ht="12.75">
      <c r="A208" s="178" t="s">
        <v>1152</v>
      </c>
      <c r="B208" s="179" t="s">
        <v>1153</v>
      </c>
      <c r="C208" s="179" t="s">
        <v>1154</v>
      </c>
      <c r="D208" s="180" t="s">
        <v>1154</v>
      </c>
      <c r="E208" s="88" t="s">
        <v>1151</v>
      </c>
      <c r="F208" s="88" t="s">
        <v>808</v>
      </c>
      <c r="G208" s="88" t="s">
        <v>779</v>
      </c>
      <c r="H208" s="88" t="s">
        <v>773</v>
      </c>
      <c r="I208" s="88" t="s">
        <v>1728</v>
      </c>
      <c r="J208" s="88" t="s">
        <v>1495</v>
      </c>
      <c r="K208" s="78"/>
    </row>
    <row r="209" spans="1:11" ht="12.75">
      <c r="A209" s="178" t="s">
        <v>1156</v>
      </c>
      <c r="B209" s="179" t="s">
        <v>1153</v>
      </c>
      <c r="C209" s="179" t="s">
        <v>1154</v>
      </c>
      <c r="D209" s="180" t="s">
        <v>1157</v>
      </c>
      <c r="E209" s="88" t="s">
        <v>1151</v>
      </c>
      <c r="F209" s="88" t="s">
        <v>778</v>
      </c>
      <c r="G209" s="88" t="s">
        <v>779</v>
      </c>
      <c r="H209" s="88" t="s">
        <v>773</v>
      </c>
      <c r="I209" s="88" t="s">
        <v>1729</v>
      </c>
      <c r="J209" s="88" t="s">
        <v>1495</v>
      </c>
      <c r="K209" s="78"/>
    </row>
    <row r="210" spans="1:11" ht="12.75">
      <c r="A210" s="178" t="s">
        <v>1158</v>
      </c>
      <c r="B210" s="179" t="s">
        <v>1153</v>
      </c>
      <c r="C210" s="179" t="s">
        <v>1159</v>
      </c>
      <c r="D210" s="180" t="s">
        <v>1159</v>
      </c>
      <c r="E210" s="88" t="s">
        <v>1151</v>
      </c>
      <c r="F210" s="88" t="s">
        <v>778</v>
      </c>
      <c r="G210" s="88" t="s">
        <v>779</v>
      </c>
      <c r="H210" s="88" t="s">
        <v>773</v>
      </c>
      <c r="I210" s="88" t="s">
        <v>1730</v>
      </c>
      <c r="J210" s="88" t="s">
        <v>1495</v>
      </c>
      <c r="K210" s="78"/>
    </row>
    <row r="211" spans="1:11" ht="12.75">
      <c r="A211" s="178" t="s">
        <v>1161</v>
      </c>
      <c r="B211" s="179" t="s">
        <v>1153</v>
      </c>
      <c r="C211" s="184" t="s">
        <v>1903</v>
      </c>
      <c r="D211" s="182" t="s">
        <v>1903</v>
      </c>
      <c r="E211" s="88" t="s">
        <v>1155</v>
      </c>
      <c r="F211" s="88" t="s">
        <v>778</v>
      </c>
      <c r="G211" s="88" t="s">
        <v>779</v>
      </c>
      <c r="H211" s="88" t="s">
        <v>773</v>
      </c>
      <c r="I211" s="88" t="s">
        <v>1731</v>
      </c>
      <c r="J211" s="88" t="s">
        <v>1495</v>
      </c>
      <c r="K211" s="78"/>
    </row>
    <row r="212" spans="1:11" ht="12.75">
      <c r="A212" s="178" t="s">
        <v>1163</v>
      </c>
      <c r="B212" s="179" t="s">
        <v>1153</v>
      </c>
      <c r="C212" s="179" t="s">
        <v>1724</v>
      </c>
      <c r="D212" s="180" t="s">
        <v>1164</v>
      </c>
      <c r="E212" s="88" t="s">
        <v>1155</v>
      </c>
      <c r="F212" s="88" t="s">
        <v>778</v>
      </c>
      <c r="G212" s="88" t="s">
        <v>779</v>
      </c>
      <c r="H212" s="88" t="s">
        <v>773</v>
      </c>
      <c r="I212" s="88" t="s">
        <v>1731</v>
      </c>
      <c r="J212" s="88" t="s">
        <v>1496</v>
      </c>
      <c r="K212" s="78"/>
    </row>
    <row r="213" spans="1:11" ht="12.75">
      <c r="A213" s="178" t="s">
        <v>1166</v>
      </c>
      <c r="B213" s="179" t="s">
        <v>1153</v>
      </c>
      <c r="C213" s="179" t="s">
        <v>1167</v>
      </c>
      <c r="D213" s="180" t="s">
        <v>1167</v>
      </c>
      <c r="E213" s="88" t="s">
        <v>1160</v>
      </c>
      <c r="F213" s="88" t="s">
        <v>778</v>
      </c>
      <c r="G213" s="88" t="s">
        <v>779</v>
      </c>
      <c r="H213" s="88" t="s">
        <v>773</v>
      </c>
      <c r="I213" s="88" t="s">
        <v>1732</v>
      </c>
      <c r="J213" s="88" t="s">
        <v>1495</v>
      </c>
      <c r="K213" s="78"/>
    </row>
    <row r="214" spans="1:11" ht="12.75">
      <c r="A214" s="178" t="s">
        <v>1169</v>
      </c>
      <c r="B214" s="179" t="s">
        <v>1153</v>
      </c>
      <c r="C214" s="179" t="s">
        <v>1170</v>
      </c>
      <c r="D214" s="180" t="s">
        <v>1170</v>
      </c>
      <c r="E214" s="88" t="s">
        <v>1162</v>
      </c>
      <c r="F214" s="88" t="s">
        <v>778</v>
      </c>
      <c r="G214" s="88" t="s">
        <v>779</v>
      </c>
      <c r="H214" s="88" t="s">
        <v>773</v>
      </c>
      <c r="I214" s="88" t="s">
        <v>1442</v>
      </c>
      <c r="J214" s="88" t="s">
        <v>1495</v>
      </c>
      <c r="K214" s="78"/>
    </row>
    <row r="215" spans="1:11" ht="12.75">
      <c r="A215" s="178" t="s">
        <v>1172</v>
      </c>
      <c r="B215" s="179" t="s">
        <v>1153</v>
      </c>
      <c r="C215" s="179" t="s">
        <v>1173</v>
      </c>
      <c r="D215" s="180" t="s">
        <v>1173</v>
      </c>
      <c r="E215" s="88" t="s">
        <v>1165</v>
      </c>
      <c r="F215" s="88" t="s">
        <v>778</v>
      </c>
      <c r="G215" s="88" t="s">
        <v>779</v>
      </c>
      <c r="H215" s="88" t="s">
        <v>773</v>
      </c>
      <c r="I215" s="88" t="s">
        <v>1442</v>
      </c>
      <c r="J215" s="88" t="s">
        <v>1496</v>
      </c>
      <c r="K215" s="78"/>
    </row>
    <row r="216" spans="1:11" ht="12.75">
      <c r="A216" s="178" t="s">
        <v>1175</v>
      </c>
      <c r="B216" s="179" t="s">
        <v>1153</v>
      </c>
      <c r="C216" s="179" t="s">
        <v>1904</v>
      </c>
      <c r="D216" s="180" t="s">
        <v>1904</v>
      </c>
      <c r="E216" s="88" t="s">
        <v>1168</v>
      </c>
      <c r="F216" s="88" t="s">
        <v>778</v>
      </c>
      <c r="G216" s="88" t="s">
        <v>779</v>
      </c>
      <c r="H216" s="88" t="s">
        <v>773</v>
      </c>
      <c r="I216" s="88" t="s">
        <v>1442</v>
      </c>
      <c r="J216" s="88" t="s">
        <v>1496</v>
      </c>
      <c r="K216" s="78"/>
    </row>
    <row r="217" spans="1:11" ht="12.75">
      <c r="A217" s="178" t="s">
        <v>1177</v>
      </c>
      <c r="B217" s="179" t="s">
        <v>1153</v>
      </c>
      <c r="C217" s="179" t="s">
        <v>1178</v>
      </c>
      <c r="D217" s="180" t="s">
        <v>1178</v>
      </c>
      <c r="E217" s="88" t="s">
        <v>1171</v>
      </c>
      <c r="F217" s="88" t="s">
        <v>778</v>
      </c>
      <c r="G217" s="88" t="s">
        <v>779</v>
      </c>
      <c r="H217" s="88" t="s">
        <v>773</v>
      </c>
      <c r="I217" s="88" t="s">
        <v>1442</v>
      </c>
      <c r="J217" s="88" t="s">
        <v>1496</v>
      </c>
      <c r="K217" s="78"/>
    </row>
    <row r="218" spans="1:11" ht="12.75">
      <c r="A218" s="178" t="s">
        <v>1180</v>
      </c>
      <c r="B218" s="179" t="s">
        <v>1153</v>
      </c>
      <c r="C218" s="179" t="s">
        <v>1905</v>
      </c>
      <c r="D218" s="180" t="s">
        <v>1905</v>
      </c>
      <c r="E218" s="88" t="s">
        <v>1174</v>
      </c>
      <c r="F218" s="88" t="s">
        <v>778</v>
      </c>
      <c r="G218" s="88" t="s">
        <v>779</v>
      </c>
      <c r="H218" s="88" t="s">
        <v>785</v>
      </c>
      <c r="I218" s="88" t="s">
        <v>1733</v>
      </c>
      <c r="J218" s="88" t="s">
        <v>1495</v>
      </c>
      <c r="K218" s="78"/>
    </row>
    <row r="219" spans="1:11" ht="12.75">
      <c r="A219" s="178" t="s">
        <v>1182</v>
      </c>
      <c r="B219" s="179" t="s">
        <v>1153</v>
      </c>
      <c r="C219" s="179" t="s">
        <v>1905</v>
      </c>
      <c r="D219" s="180" t="s">
        <v>1183</v>
      </c>
      <c r="E219" s="88" t="s">
        <v>1176</v>
      </c>
      <c r="F219" s="88" t="s">
        <v>778</v>
      </c>
      <c r="G219" s="88" t="s">
        <v>779</v>
      </c>
      <c r="H219" s="88" t="s">
        <v>785</v>
      </c>
      <c r="I219" s="88" t="s">
        <v>1734</v>
      </c>
      <c r="J219" s="88" t="s">
        <v>1495</v>
      </c>
      <c r="K219" s="78"/>
    </row>
    <row r="220" spans="1:11" ht="12.75">
      <c r="A220" s="178" t="s">
        <v>1184</v>
      </c>
      <c r="B220" s="179" t="s">
        <v>1153</v>
      </c>
      <c r="C220" s="179" t="s">
        <v>1185</v>
      </c>
      <c r="D220" s="180" t="s">
        <v>1185</v>
      </c>
      <c r="E220" s="88" t="s">
        <v>1179</v>
      </c>
      <c r="F220" s="88" t="s">
        <v>778</v>
      </c>
      <c r="G220" s="88" t="s">
        <v>779</v>
      </c>
      <c r="H220" s="88" t="s">
        <v>785</v>
      </c>
      <c r="I220" s="88" t="s">
        <v>1735</v>
      </c>
      <c r="J220" s="88" t="s">
        <v>1495</v>
      </c>
      <c r="K220" s="78"/>
    </row>
    <row r="221" spans="1:11" ht="12.75">
      <c r="A221" s="178" t="s">
        <v>1187</v>
      </c>
      <c r="B221" s="179" t="s">
        <v>1188</v>
      </c>
      <c r="C221" s="179" t="s">
        <v>1189</v>
      </c>
      <c r="D221" s="180" t="s">
        <v>1189</v>
      </c>
      <c r="E221" s="88" t="s">
        <v>1181</v>
      </c>
      <c r="F221" s="88" t="s">
        <v>778</v>
      </c>
      <c r="G221" s="88" t="s">
        <v>779</v>
      </c>
      <c r="H221" s="88" t="s">
        <v>785</v>
      </c>
      <c r="I221" s="88" t="s">
        <v>1736</v>
      </c>
      <c r="J221" s="88" t="s">
        <v>1495</v>
      </c>
      <c r="K221" s="78"/>
    </row>
    <row r="222" spans="1:11" ht="12.75">
      <c r="A222" s="178" t="s">
        <v>1191</v>
      </c>
      <c r="B222" s="179" t="s">
        <v>1188</v>
      </c>
      <c r="C222" s="179" t="s">
        <v>1189</v>
      </c>
      <c r="D222" s="180" t="s">
        <v>1192</v>
      </c>
      <c r="E222" s="88" t="s">
        <v>1181</v>
      </c>
      <c r="F222" s="88" t="s">
        <v>778</v>
      </c>
      <c r="G222" s="88" t="s">
        <v>779</v>
      </c>
      <c r="H222" s="88" t="s">
        <v>785</v>
      </c>
      <c r="I222" s="88" t="s">
        <v>1736</v>
      </c>
      <c r="J222" s="88" t="s">
        <v>1496</v>
      </c>
      <c r="K222" s="78"/>
    </row>
    <row r="223" spans="1:11" ht="12.75">
      <c r="A223" s="178" t="s">
        <v>1193</v>
      </c>
      <c r="B223" s="179" t="s">
        <v>1188</v>
      </c>
      <c r="C223" s="179" t="s">
        <v>1189</v>
      </c>
      <c r="D223" s="180" t="s">
        <v>1194</v>
      </c>
      <c r="E223" s="88" t="s">
        <v>1186</v>
      </c>
      <c r="F223" s="88" t="s">
        <v>808</v>
      </c>
      <c r="G223" s="88" t="s">
        <v>779</v>
      </c>
      <c r="H223" s="88" t="s">
        <v>785</v>
      </c>
      <c r="I223" s="88" t="s">
        <v>1737</v>
      </c>
      <c r="J223" s="88" t="s">
        <v>1495</v>
      </c>
      <c r="K223" s="78"/>
    </row>
    <row r="224" spans="1:11" ht="12.75">
      <c r="A224" s="178" t="s">
        <v>1195</v>
      </c>
      <c r="B224" s="179" t="s">
        <v>1188</v>
      </c>
      <c r="C224" s="179" t="s">
        <v>1189</v>
      </c>
      <c r="D224" s="180" t="s">
        <v>1196</v>
      </c>
      <c r="E224" s="88" t="s">
        <v>1190</v>
      </c>
      <c r="F224" s="88" t="s">
        <v>778</v>
      </c>
      <c r="G224" s="88" t="s">
        <v>779</v>
      </c>
      <c r="H224" s="88" t="s">
        <v>785</v>
      </c>
      <c r="I224" s="88" t="s">
        <v>1738</v>
      </c>
      <c r="J224" s="88" t="s">
        <v>1495</v>
      </c>
      <c r="K224" s="78"/>
    </row>
    <row r="225" spans="1:11" ht="12.75">
      <c r="A225" s="178" t="s">
        <v>1197</v>
      </c>
      <c r="B225" s="179" t="s">
        <v>1188</v>
      </c>
      <c r="C225" s="179" t="s">
        <v>1198</v>
      </c>
      <c r="D225" s="180" t="s">
        <v>1198</v>
      </c>
      <c r="E225" s="88" t="s">
        <v>1190</v>
      </c>
      <c r="F225" s="88" t="s">
        <v>778</v>
      </c>
      <c r="G225" s="88" t="s">
        <v>779</v>
      </c>
      <c r="H225" s="88" t="s">
        <v>785</v>
      </c>
      <c r="I225" s="88" t="s">
        <v>1739</v>
      </c>
      <c r="J225" s="88" t="s">
        <v>1495</v>
      </c>
      <c r="K225" s="78"/>
    </row>
    <row r="226" spans="1:11" ht="12.75">
      <c r="A226" s="178" t="s">
        <v>1200</v>
      </c>
      <c r="B226" s="179" t="s">
        <v>1188</v>
      </c>
      <c r="C226" s="179" t="s">
        <v>1201</v>
      </c>
      <c r="D226" s="180" t="s">
        <v>1201</v>
      </c>
      <c r="E226" s="88" t="s">
        <v>1190</v>
      </c>
      <c r="F226" s="88" t="s">
        <v>778</v>
      </c>
      <c r="G226" s="88" t="s">
        <v>779</v>
      </c>
      <c r="H226" s="88" t="s">
        <v>785</v>
      </c>
      <c r="I226" s="88" t="s">
        <v>1740</v>
      </c>
      <c r="J226" s="88" t="s">
        <v>1495</v>
      </c>
      <c r="K226" s="78"/>
    </row>
    <row r="227" spans="1:11" ht="12.75">
      <c r="A227" s="178" t="s">
        <v>1203</v>
      </c>
      <c r="B227" s="179" t="s">
        <v>1188</v>
      </c>
      <c r="C227" s="179" t="s">
        <v>1204</v>
      </c>
      <c r="D227" s="180" t="s">
        <v>1204</v>
      </c>
      <c r="E227" s="88" t="s">
        <v>1190</v>
      </c>
      <c r="F227" s="88" t="s">
        <v>778</v>
      </c>
      <c r="G227" s="88" t="s">
        <v>779</v>
      </c>
      <c r="H227" s="88" t="s">
        <v>785</v>
      </c>
      <c r="I227" s="88" t="s">
        <v>1741</v>
      </c>
      <c r="J227" s="88" t="s">
        <v>1495</v>
      </c>
      <c r="K227" s="78"/>
    </row>
    <row r="228" spans="1:11" ht="12.75">
      <c r="A228" s="178" t="s">
        <v>1206</v>
      </c>
      <c r="B228" s="179" t="s">
        <v>1188</v>
      </c>
      <c r="C228" s="179" t="s">
        <v>1207</v>
      </c>
      <c r="D228" s="180" t="s">
        <v>1207</v>
      </c>
      <c r="E228" s="88" t="s">
        <v>1199</v>
      </c>
      <c r="F228" s="88" t="s">
        <v>778</v>
      </c>
      <c r="G228" s="88" t="s">
        <v>779</v>
      </c>
      <c r="H228" s="88" t="s">
        <v>785</v>
      </c>
      <c r="I228" s="88" t="s">
        <v>1742</v>
      </c>
      <c r="J228" s="88" t="s">
        <v>1495</v>
      </c>
      <c r="K228" s="78"/>
    </row>
    <row r="229" spans="1:11" ht="12.75">
      <c r="A229" s="178" t="s">
        <v>1209</v>
      </c>
      <c r="B229" s="179" t="s">
        <v>1188</v>
      </c>
      <c r="C229" s="179" t="s">
        <v>1207</v>
      </c>
      <c r="D229" s="180" t="s">
        <v>1210</v>
      </c>
      <c r="E229" s="88" t="s">
        <v>1202</v>
      </c>
      <c r="F229" s="88" t="s">
        <v>778</v>
      </c>
      <c r="G229" s="88" t="s">
        <v>779</v>
      </c>
      <c r="H229" s="88" t="s">
        <v>785</v>
      </c>
      <c r="I229" s="88" t="s">
        <v>1743</v>
      </c>
      <c r="J229" s="88" t="s">
        <v>1495</v>
      </c>
      <c r="K229" s="78"/>
    </row>
    <row r="230" spans="1:11" ht="12.75">
      <c r="A230" s="178" t="s">
        <v>1211</v>
      </c>
      <c r="B230" s="179" t="s">
        <v>1188</v>
      </c>
      <c r="C230" s="179" t="s">
        <v>1212</v>
      </c>
      <c r="D230" s="180" t="s">
        <v>1212</v>
      </c>
      <c r="E230" s="88" t="s">
        <v>1205</v>
      </c>
      <c r="F230" s="88" t="s">
        <v>778</v>
      </c>
      <c r="G230" s="88" t="s">
        <v>779</v>
      </c>
      <c r="H230" s="88" t="s">
        <v>785</v>
      </c>
      <c r="I230" s="88" t="s">
        <v>1744</v>
      </c>
      <c r="J230" s="88" t="s">
        <v>1495</v>
      </c>
      <c r="K230" s="78"/>
    </row>
    <row r="231" spans="1:11" ht="12.75">
      <c r="A231" s="178" t="s">
        <v>1214</v>
      </c>
      <c r="B231" s="179" t="s">
        <v>1188</v>
      </c>
      <c r="C231" s="179" t="s">
        <v>1215</v>
      </c>
      <c r="D231" s="180" t="s">
        <v>1215</v>
      </c>
      <c r="E231" s="88" t="s">
        <v>1208</v>
      </c>
      <c r="F231" s="88" t="s">
        <v>778</v>
      </c>
      <c r="G231" s="88" t="s">
        <v>779</v>
      </c>
      <c r="H231" s="88" t="s">
        <v>785</v>
      </c>
      <c r="I231" s="88" t="s">
        <v>1745</v>
      </c>
      <c r="J231" s="88" t="s">
        <v>1495</v>
      </c>
      <c r="K231" s="78"/>
    </row>
    <row r="232" spans="1:11" ht="12.75">
      <c r="A232" s="178" t="s">
        <v>1217</v>
      </c>
      <c r="B232" s="179" t="s">
        <v>1188</v>
      </c>
      <c r="C232" s="179" t="s">
        <v>1218</v>
      </c>
      <c r="D232" s="180" t="s">
        <v>1218</v>
      </c>
      <c r="E232" s="88" t="s">
        <v>1208</v>
      </c>
      <c r="F232" s="88" t="s">
        <v>778</v>
      </c>
      <c r="G232" s="88" t="s">
        <v>779</v>
      </c>
      <c r="H232" s="88" t="s">
        <v>785</v>
      </c>
      <c r="I232" s="88" t="s">
        <v>1746</v>
      </c>
      <c r="J232" s="88" t="s">
        <v>1495</v>
      </c>
      <c r="K232" s="78"/>
    </row>
    <row r="233" spans="1:11" ht="12.75">
      <c r="A233" s="178" t="s">
        <v>1219</v>
      </c>
      <c r="B233" s="179" t="s">
        <v>1188</v>
      </c>
      <c r="C233" s="179" t="s">
        <v>1220</v>
      </c>
      <c r="D233" s="180" t="s">
        <v>1220</v>
      </c>
      <c r="E233" s="88" t="s">
        <v>1213</v>
      </c>
      <c r="F233" s="88" t="s">
        <v>778</v>
      </c>
      <c r="G233" s="88" t="s">
        <v>779</v>
      </c>
      <c r="H233" s="88" t="s">
        <v>785</v>
      </c>
      <c r="I233" s="88" t="s">
        <v>1747</v>
      </c>
      <c r="J233" s="88" t="s">
        <v>1495</v>
      </c>
      <c r="K233" s="78"/>
    </row>
    <row r="234" spans="1:11" ht="12.75">
      <c r="A234" s="178" t="s">
        <v>1221</v>
      </c>
      <c r="B234" s="179" t="s">
        <v>1188</v>
      </c>
      <c r="C234" s="179" t="s">
        <v>1222</v>
      </c>
      <c r="D234" s="180" t="s">
        <v>1222</v>
      </c>
      <c r="E234" s="88" t="s">
        <v>1216</v>
      </c>
      <c r="F234" s="88" t="s">
        <v>778</v>
      </c>
      <c r="G234" s="88" t="s">
        <v>779</v>
      </c>
      <c r="H234" s="88" t="s">
        <v>785</v>
      </c>
      <c r="I234" s="88" t="s">
        <v>1748</v>
      </c>
      <c r="J234" s="88" t="s">
        <v>1495</v>
      </c>
      <c r="K234" s="78"/>
    </row>
    <row r="235" spans="1:11" ht="12.75">
      <c r="A235" s="178" t="s">
        <v>1223</v>
      </c>
      <c r="B235" s="179" t="s">
        <v>1188</v>
      </c>
      <c r="C235" s="179" t="s">
        <v>1224</v>
      </c>
      <c r="D235" s="180" t="s">
        <v>1224</v>
      </c>
      <c r="E235" s="88" t="s">
        <v>1216</v>
      </c>
      <c r="F235" s="88" t="s">
        <v>778</v>
      </c>
      <c r="G235" s="88" t="s">
        <v>779</v>
      </c>
      <c r="H235" s="88" t="s">
        <v>785</v>
      </c>
      <c r="I235" s="88" t="s">
        <v>1749</v>
      </c>
      <c r="J235" s="88" t="s">
        <v>1495</v>
      </c>
      <c r="K235" s="78"/>
    </row>
    <row r="236" spans="1:11" ht="12.75">
      <c r="A236" s="178" t="s">
        <v>1225</v>
      </c>
      <c r="B236" s="179" t="s">
        <v>1188</v>
      </c>
      <c r="C236" s="179" t="s">
        <v>1906</v>
      </c>
      <c r="D236" s="180" t="s">
        <v>1906</v>
      </c>
      <c r="E236" s="88" t="s">
        <v>1216</v>
      </c>
      <c r="F236" s="88" t="s">
        <v>778</v>
      </c>
      <c r="G236" s="88" t="s">
        <v>779</v>
      </c>
      <c r="H236" s="88" t="s">
        <v>785</v>
      </c>
      <c r="I236" s="88" t="s">
        <v>1750</v>
      </c>
      <c r="J236" s="88" t="s">
        <v>1495</v>
      </c>
      <c r="K236" s="78"/>
    </row>
    <row r="237" spans="1:11" ht="12.75">
      <c r="A237" s="178" t="s">
        <v>1226</v>
      </c>
      <c r="B237" s="179" t="s">
        <v>1188</v>
      </c>
      <c r="C237" s="179" t="s">
        <v>1227</v>
      </c>
      <c r="D237" s="180" t="s">
        <v>1227</v>
      </c>
      <c r="E237" s="88" t="s">
        <v>1216</v>
      </c>
      <c r="F237" s="88" t="s">
        <v>778</v>
      </c>
      <c r="G237" s="88" t="s">
        <v>779</v>
      </c>
      <c r="H237" s="88" t="s">
        <v>785</v>
      </c>
      <c r="I237" s="88" t="s">
        <v>1751</v>
      </c>
      <c r="J237" s="88" t="s">
        <v>1495</v>
      </c>
      <c r="K237" s="78"/>
    </row>
    <row r="238" spans="1:11" ht="12.75">
      <c r="A238" s="178" t="s">
        <v>1228</v>
      </c>
      <c r="B238" s="179" t="s">
        <v>1188</v>
      </c>
      <c r="C238" s="179" t="s">
        <v>1229</v>
      </c>
      <c r="D238" s="180" t="s">
        <v>1229</v>
      </c>
      <c r="E238" s="88" t="s">
        <v>1216</v>
      </c>
      <c r="F238" s="88" t="s">
        <v>778</v>
      </c>
      <c r="G238" s="88" t="s">
        <v>779</v>
      </c>
      <c r="H238" s="88" t="s">
        <v>785</v>
      </c>
      <c r="I238" s="88" t="s">
        <v>1752</v>
      </c>
      <c r="J238" s="88" t="s">
        <v>1495</v>
      </c>
      <c r="K238" s="78"/>
    </row>
    <row r="239" spans="1:11" ht="12.75">
      <c r="A239" s="178" t="s">
        <v>1230</v>
      </c>
      <c r="B239" s="179" t="s">
        <v>1188</v>
      </c>
      <c r="C239" s="179" t="s">
        <v>1231</v>
      </c>
      <c r="D239" s="180" t="s">
        <v>1231</v>
      </c>
      <c r="E239" s="88" t="s">
        <v>1216</v>
      </c>
      <c r="F239" s="88" t="s">
        <v>778</v>
      </c>
      <c r="G239" s="88" t="s">
        <v>779</v>
      </c>
      <c r="H239" s="88" t="s">
        <v>785</v>
      </c>
      <c r="I239" s="88" t="s">
        <v>1753</v>
      </c>
      <c r="J239" s="88" t="s">
        <v>1495</v>
      </c>
      <c r="K239" s="78"/>
    </row>
    <row r="240" spans="1:11" ht="12.75">
      <c r="A240" s="178" t="s">
        <v>1232</v>
      </c>
      <c r="B240" s="179" t="s">
        <v>1188</v>
      </c>
      <c r="C240" s="179" t="s">
        <v>1233</v>
      </c>
      <c r="D240" s="180" t="s">
        <v>1233</v>
      </c>
      <c r="E240" s="88" t="s">
        <v>1216</v>
      </c>
      <c r="F240" s="88" t="s">
        <v>778</v>
      </c>
      <c r="G240" s="88" t="s">
        <v>779</v>
      </c>
      <c r="H240" s="88" t="s">
        <v>785</v>
      </c>
      <c r="I240" s="88" t="s">
        <v>1754</v>
      </c>
      <c r="J240" s="88" t="s">
        <v>1495</v>
      </c>
      <c r="K240" s="78"/>
    </row>
    <row r="241" spans="1:11" ht="12.75">
      <c r="A241" s="178" t="s">
        <v>1234</v>
      </c>
      <c r="B241" s="179" t="s">
        <v>1188</v>
      </c>
      <c r="C241" s="179" t="s">
        <v>1235</v>
      </c>
      <c r="D241" s="180" t="s">
        <v>1235</v>
      </c>
      <c r="E241" s="88" t="s">
        <v>1216</v>
      </c>
      <c r="F241" s="88" t="s">
        <v>778</v>
      </c>
      <c r="G241" s="88" t="s">
        <v>779</v>
      </c>
      <c r="H241" s="88" t="s">
        <v>785</v>
      </c>
      <c r="I241" s="88" t="s">
        <v>1755</v>
      </c>
      <c r="J241" s="88" t="s">
        <v>1495</v>
      </c>
      <c r="K241" s="78"/>
    </row>
    <row r="242" spans="1:11" ht="12.75">
      <c r="A242" s="178" t="s">
        <v>1236</v>
      </c>
      <c r="B242" s="179" t="s">
        <v>1188</v>
      </c>
      <c r="C242" s="179" t="s">
        <v>1237</v>
      </c>
      <c r="D242" s="180" t="s">
        <v>1237</v>
      </c>
      <c r="E242" s="88" t="s">
        <v>1216</v>
      </c>
      <c r="F242" s="88" t="s">
        <v>778</v>
      </c>
      <c r="G242" s="88" t="s">
        <v>779</v>
      </c>
      <c r="H242" s="88" t="s">
        <v>785</v>
      </c>
      <c r="I242" s="88" t="s">
        <v>1756</v>
      </c>
      <c r="J242" s="88" t="s">
        <v>1495</v>
      </c>
      <c r="K242" s="78"/>
    </row>
    <row r="243" spans="1:11" ht="12.75">
      <c r="A243" s="178" t="s">
        <v>1238</v>
      </c>
      <c r="B243" s="179" t="s">
        <v>1188</v>
      </c>
      <c r="C243" s="179" t="s">
        <v>1239</v>
      </c>
      <c r="D243" s="180" t="s">
        <v>1239</v>
      </c>
      <c r="E243" s="88" t="s">
        <v>1216</v>
      </c>
      <c r="F243" s="88" t="s">
        <v>778</v>
      </c>
      <c r="G243" s="88" t="s">
        <v>779</v>
      </c>
      <c r="H243" s="88" t="s">
        <v>785</v>
      </c>
      <c r="I243" s="88" t="s">
        <v>1757</v>
      </c>
      <c r="J243" s="88" t="s">
        <v>1495</v>
      </c>
      <c r="K243" s="78"/>
    </row>
    <row r="244" spans="1:11" ht="12.75">
      <c r="A244" s="178" t="s">
        <v>1240</v>
      </c>
      <c r="B244" s="179" t="s">
        <v>1188</v>
      </c>
      <c r="C244" s="179" t="s">
        <v>1907</v>
      </c>
      <c r="D244" s="180" t="s">
        <v>1907</v>
      </c>
      <c r="E244" s="88" t="s">
        <v>1216</v>
      </c>
      <c r="F244" s="88" t="s">
        <v>778</v>
      </c>
      <c r="G244" s="88" t="s">
        <v>779</v>
      </c>
      <c r="H244" s="88" t="s">
        <v>785</v>
      </c>
      <c r="I244" s="88" t="s">
        <v>1758</v>
      </c>
      <c r="J244" s="88" t="s">
        <v>1495</v>
      </c>
      <c r="K244" s="78"/>
    </row>
    <row r="245" spans="1:11" ht="12.75">
      <c r="A245" s="178" t="s">
        <v>1241</v>
      </c>
      <c r="B245" s="179" t="s">
        <v>1188</v>
      </c>
      <c r="C245" s="179" t="s">
        <v>1242</v>
      </c>
      <c r="D245" s="180" t="s">
        <v>1242</v>
      </c>
      <c r="E245" s="88" t="s">
        <v>1216</v>
      </c>
      <c r="F245" s="88" t="s">
        <v>778</v>
      </c>
      <c r="G245" s="88" t="s">
        <v>779</v>
      </c>
      <c r="H245" s="88" t="s">
        <v>785</v>
      </c>
      <c r="I245" s="88" t="s">
        <v>1759</v>
      </c>
      <c r="J245" s="88" t="s">
        <v>1495</v>
      </c>
      <c r="K245" s="78"/>
    </row>
    <row r="246" spans="1:11" ht="12.75">
      <c r="A246" s="178" t="s">
        <v>1243</v>
      </c>
      <c r="B246" s="179" t="s">
        <v>1188</v>
      </c>
      <c r="C246" s="179" t="s">
        <v>1244</v>
      </c>
      <c r="D246" s="180" t="s">
        <v>1244</v>
      </c>
      <c r="E246" s="88" t="s">
        <v>1216</v>
      </c>
      <c r="F246" s="88" t="s">
        <v>778</v>
      </c>
      <c r="G246" s="88" t="s">
        <v>779</v>
      </c>
      <c r="H246" s="88" t="s">
        <v>785</v>
      </c>
      <c r="I246" s="88" t="s">
        <v>1760</v>
      </c>
      <c r="J246" s="88" t="s">
        <v>1495</v>
      </c>
      <c r="K246" s="78"/>
    </row>
    <row r="247" spans="1:11" ht="12.75">
      <c r="A247" s="178" t="s">
        <v>1245</v>
      </c>
      <c r="B247" s="179" t="s">
        <v>1188</v>
      </c>
      <c r="C247" s="179" t="s">
        <v>1246</v>
      </c>
      <c r="D247" s="180" t="s">
        <v>1246</v>
      </c>
      <c r="E247" s="88" t="s">
        <v>1216</v>
      </c>
      <c r="F247" s="88" t="s">
        <v>778</v>
      </c>
      <c r="G247" s="88" t="s">
        <v>779</v>
      </c>
      <c r="H247" s="88" t="s">
        <v>785</v>
      </c>
      <c r="I247" s="88" t="s">
        <v>1761</v>
      </c>
      <c r="J247" s="88" t="s">
        <v>1495</v>
      </c>
      <c r="K247" s="78"/>
    </row>
    <row r="248" spans="1:11" ht="12.75">
      <c r="A248" s="178" t="s">
        <v>1247</v>
      </c>
      <c r="B248" s="179" t="s">
        <v>1188</v>
      </c>
      <c r="C248" s="179" t="s">
        <v>1248</v>
      </c>
      <c r="D248" s="180" t="s">
        <v>1248</v>
      </c>
      <c r="E248" s="88" t="s">
        <v>1216</v>
      </c>
      <c r="F248" s="88" t="s">
        <v>778</v>
      </c>
      <c r="G248" s="88" t="s">
        <v>779</v>
      </c>
      <c r="H248" s="88" t="s">
        <v>785</v>
      </c>
      <c r="I248" s="88" t="s">
        <v>1762</v>
      </c>
      <c r="J248" s="88" t="s">
        <v>1495</v>
      </c>
      <c r="K248" s="78"/>
    </row>
    <row r="249" spans="1:11" ht="12.75">
      <c r="A249" s="178" t="s">
        <v>1249</v>
      </c>
      <c r="B249" s="179" t="s">
        <v>1188</v>
      </c>
      <c r="C249" s="179" t="s">
        <v>1250</v>
      </c>
      <c r="D249" s="180" t="s">
        <v>1250</v>
      </c>
      <c r="E249" s="88" t="s">
        <v>1216</v>
      </c>
      <c r="F249" s="88" t="s">
        <v>778</v>
      </c>
      <c r="G249" s="88" t="s">
        <v>779</v>
      </c>
      <c r="H249" s="88" t="s">
        <v>785</v>
      </c>
      <c r="I249" s="88" t="s">
        <v>1763</v>
      </c>
      <c r="J249" s="88" t="s">
        <v>1495</v>
      </c>
      <c r="K249" s="78"/>
    </row>
    <row r="250" spans="1:11" ht="12.75">
      <c r="A250" s="178" t="s">
        <v>1251</v>
      </c>
      <c r="B250" s="179" t="s">
        <v>1188</v>
      </c>
      <c r="C250" s="179" t="s">
        <v>1252</v>
      </c>
      <c r="D250" s="180" t="s">
        <v>1252</v>
      </c>
      <c r="E250" s="88" t="s">
        <v>1216</v>
      </c>
      <c r="F250" s="88" t="s">
        <v>778</v>
      </c>
      <c r="G250" s="88" t="s">
        <v>779</v>
      </c>
      <c r="H250" s="88" t="s">
        <v>785</v>
      </c>
      <c r="I250" s="88" t="s">
        <v>1764</v>
      </c>
      <c r="J250" s="88" t="s">
        <v>1495</v>
      </c>
      <c r="K250" s="78"/>
    </row>
    <row r="251" spans="1:11" ht="12.75">
      <c r="A251" s="178" t="s">
        <v>1253</v>
      </c>
      <c r="B251" s="179" t="s">
        <v>1188</v>
      </c>
      <c r="C251" s="179" t="s">
        <v>1254</v>
      </c>
      <c r="D251" s="180" t="s">
        <v>1254</v>
      </c>
      <c r="E251" s="88" t="s">
        <v>1216</v>
      </c>
      <c r="F251" s="88" t="s">
        <v>778</v>
      </c>
      <c r="G251" s="88" t="s">
        <v>779</v>
      </c>
      <c r="H251" s="88" t="s">
        <v>785</v>
      </c>
      <c r="I251" s="88" t="s">
        <v>1765</v>
      </c>
      <c r="J251" s="88" t="s">
        <v>1495</v>
      </c>
      <c r="K251" s="78"/>
    </row>
    <row r="252" spans="1:11" ht="12.75">
      <c r="A252" s="178" t="s">
        <v>1255</v>
      </c>
      <c r="B252" s="179" t="s">
        <v>1188</v>
      </c>
      <c r="C252" s="179" t="s">
        <v>1256</v>
      </c>
      <c r="D252" s="180" t="s">
        <v>1256</v>
      </c>
      <c r="E252" s="88" t="s">
        <v>1216</v>
      </c>
      <c r="F252" s="88" t="s">
        <v>778</v>
      </c>
      <c r="G252" s="88" t="s">
        <v>779</v>
      </c>
      <c r="H252" s="88" t="s">
        <v>785</v>
      </c>
      <c r="I252" s="88" t="s">
        <v>1766</v>
      </c>
      <c r="J252" s="88" t="s">
        <v>1495</v>
      </c>
      <c r="K252" s="78"/>
    </row>
    <row r="253" spans="1:11" ht="12.75">
      <c r="A253" s="178" t="s">
        <v>1257</v>
      </c>
      <c r="B253" s="179" t="s">
        <v>1188</v>
      </c>
      <c r="C253" s="179" t="s">
        <v>1258</v>
      </c>
      <c r="D253" s="180" t="s">
        <v>1258</v>
      </c>
      <c r="E253" s="88" t="s">
        <v>1216</v>
      </c>
      <c r="F253" s="88" t="s">
        <v>831</v>
      </c>
      <c r="G253" s="88" t="s">
        <v>779</v>
      </c>
      <c r="H253" s="88" t="s">
        <v>785</v>
      </c>
      <c r="I253" s="88" t="s">
        <v>1767</v>
      </c>
      <c r="J253" s="88" t="s">
        <v>1495</v>
      </c>
      <c r="K253" s="78"/>
    </row>
    <row r="254" spans="1:11" ht="12.75">
      <c r="A254" s="178" t="s">
        <v>1259</v>
      </c>
      <c r="B254" s="179" t="s">
        <v>1188</v>
      </c>
      <c r="C254" s="179" t="s">
        <v>1260</v>
      </c>
      <c r="D254" s="180" t="s">
        <v>1260</v>
      </c>
      <c r="E254" s="88" t="s">
        <v>1216</v>
      </c>
      <c r="F254" s="88" t="s">
        <v>831</v>
      </c>
      <c r="G254" s="88" t="s">
        <v>779</v>
      </c>
      <c r="H254" s="88" t="s">
        <v>785</v>
      </c>
      <c r="I254" s="88" t="s">
        <v>1768</v>
      </c>
      <c r="J254" s="88" t="s">
        <v>1495</v>
      </c>
      <c r="K254" s="78"/>
    </row>
    <row r="255" spans="1:11" ht="12.75">
      <c r="A255" s="178" t="s">
        <v>1261</v>
      </c>
      <c r="B255" s="179" t="s">
        <v>1188</v>
      </c>
      <c r="C255" s="179" t="s">
        <v>1262</v>
      </c>
      <c r="D255" s="180" t="s">
        <v>1262</v>
      </c>
      <c r="E255" s="88" t="s">
        <v>1216</v>
      </c>
      <c r="F255" s="88" t="s">
        <v>831</v>
      </c>
      <c r="G255" s="88" t="s">
        <v>779</v>
      </c>
      <c r="H255" s="88" t="s">
        <v>785</v>
      </c>
      <c r="I255" s="88" t="s">
        <v>1769</v>
      </c>
      <c r="J255" s="88" t="s">
        <v>1495</v>
      </c>
      <c r="K255" s="78"/>
    </row>
    <row r="256" spans="1:11" ht="12.75">
      <c r="A256" s="178" t="s">
        <v>1263</v>
      </c>
      <c r="B256" s="179" t="s">
        <v>1188</v>
      </c>
      <c r="C256" s="179" t="s">
        <v>1264</v>
      </c>
      <c r="D256" s="180" t="s">
        <v>1264</v>
      </c>
      <c r="E256" s="88" t="s">
        <v>1216</v>
      </c>
      <c r="F256" s="88" t="s">
        <v>778</v>
      </c>
      <c r="G256" s="88" t="s">
        <v>779</v>
      </c>
      <c r="H256" s="88" t="s">
        <v>785</v>
      </c>
      <c r="I256" s="88" t="s">
        <v>1770</v>
      </c>
      <c r="J256" s="88" t="s">
        <v>1495</v>
      </c>
      <c r="K256" s="78"/>
    </row>
    <row r="257" spans="1:11" ht="12.75">
      <c r="A257" s="178" t="s">
        <v>1265</v>
      </c>
      <c r="B257" s="179" t="s">
        <v>1188</v>
      </c>
      <c r="C257" s="179" t="s">
        <v>1266</v>
      </c>
      <c r="D257" s="180" t="s">
        <v>1266</v>
      </c>
      <c r="E257" s="88" t="s">
        <v>1216</v>
      </c>
      <c r="F257" s="88" t="s">
        <v>778</v>
      </c>
      <c r="G257" s="88" t="s">
        <v>779</v>
      </c>
      <c r="H257" s="88" t="s">
        <v>773</v>
      </c>
      <c r="I257" s="88" t="s">
        <v>1772</v>
      </c>
      <c r="J257" s="88" t="s">
        <v>1495</v>
      </c>
      <c r="K257" s="78"/>
    </row>
    <row r="258" spans="1:11" ht="12.75">
      <c r="A258" s="178" t="s">
        <v>1267</v>
      </c>
      <c r="B258" s="179" t="s">
        <v>1188</v>
      </c>
      <c r="C258" s="179" t="s">
        <v>1268</v>
      </c>
      <c r="D258" s="180" t="s">
        <v>1268</v>
      </c>
      <c r="E258" s="88" t="s">
        <v>1216</v>
      </c>
      <c r="F258" s="88" t="s">
        <v>778</v>
      </c>
      <c r="G258" s="88" t="s">
        <v>779</v>
      </c>
      <c r="H258" s="88" t="s">
        <v>773</v>
      </c>
      <c r="I258" s="88" t="s">
        <v>1772</v>
      </c>
      <c r="J258" s="88" t="s">
        <v>1496</v>
      </c>
      <c r="K258" s="78"/>
    </row>
    <row r="259" spans="1:11" ht="12.75">
      <c r="A259" s="178" t="s">
        <v>1269</v>
      </c>
      <c r="B259" s="179" t="s">
        <v>1188</v>
      </c>
      <c r="C259" s="179" t="s">
        <v>1270</v>
      </c>
      <c r="D259" s="180" t="s">
        <v>1270</v>
      </c>
      <c r="E259" s="88" t="s">
        <v>1216</v>
      </c>
      <c r="F259" s="88" t="s">
        <v>831</v>
      </c>
      <c r="G259" s="88" t="s">
        <v>779</v>
      </c>
      <c r="H259" s="88" t="s">
        <v>773</v>
      </c>
      <c r="I259" s="88" t="s">
        <v>1773</v>
      </c>
      <c r="J259" s="88" t="s">
        <v>1495</v>
      </c>
      <c r="K259" s="78"/>
    </row>
    <row r="260" spans="1:11" ht="12.75">
      <c r="A260" s="178" t="s">
        <v>1271</v>
      </c>
      <c r="B260" s="179" t="s">
        <v>1188</v>
      </c>
      <c r="C260" s="179" t="s">
        <v>1272</v>
      </c>
      <c r="D260" s="180" t="s">
        <v>1272</v>
      </c>
      <c r="E260" s="88" t="s">
        <v>1216</v>
      </c>
      <c r="F260" s="88" t="s">
        <v>831</v>
      </c>
      <c r="G260" s="88" t="s">
        <v>779</v>
      </c>
      <c r="H260" s="88" t="s">
        <v>773</v>
      </c>
      <c r="I260" s="88" t="s">
        <v>1774</v>
      </c>
      <c r="J260" s="88" t="s">
        <v>1495</v>
      </c>
      <c r="K260" s="78"/>
    </row>
    <row r="261" spans="1:11" ht="12.75">
      <c r="A261" s="178" t="s">
        <v>1273</v>
      </c>
      <c r="B261" s="179" t="s">
        <v>1188</v>
      </c>
      <c r="C261" s="179" t="s">
        <v>1274</v>
      </c>
      <c r="D261" s="180" t="s">
        <v>1274</v>
      </c>
      <c r="E261" s="88" t="s">
        <v>1216</v>
      </c>
      <c r="F261" s="88" t="s">
        <v>831</v>
      </c>
      <c r="G261" s="88" t="s">
        <v>779</v>
      </c>
      <c r="H261" s="88" t="s">
        <v>773</v>
      </c>
      <c r="I261" s="88" t="s">
        <v>1774</v>
      </c>
      <c r="J261" s="88" t="s">
        <v>1495</v>
      </c>
      <c r="K261" s="78"/>
    </row>
    <row r="262" spans="1:11" ht="12.75">
      <c r="A262" s="178" t="s">
        <v>1275</v>
      </c>
      <c r="B262" s="179" t="s">
        <v>1188</v>
      </c>
      <c r="C262" s="179" t="s">
        <v>1276</v>
      </c>
      <c r="D262" s="180" t="s">
        <v>1276</v>
      </c>
      <c r="E262" s="88" t="s">
        <v>1216</v>
      </c>
      <c r="F262" s="88" t="s">
        <v>831</v>
      </c>
      <c r="G262" s="88" t="s">
        <v>779</v>
      </c>
      <c r="H262" s="88" t="s">
        <v>773</v>
      </c>
      <c r="I262" s="88" t="s">
        <v>1774</v>
      </c>
      <c r="J262" s="88" t="s">
        <v>1495</v>
      </c>
      <c r="K262" s="78"/>
    </row>
    <row r="263" spans="1:11" ht="12.75">
      <c r="A263" s="178" t="s">
        <v>1277</v>
      </c>
      <c r="B263" s="179" t="s">
        <v>1188</v>
      </c>
      <c r="C263" s="179" t="s">
        <v>1278</v>
      </c>
      <c r="D263" s="180" t="s">
        <v>1278</v>
      </c>
      <c r="E263" s="88" t="s">
        <v>1216</v>
      </c>
      <c r="F263" s="88" t="s">
        <v>831</v>
      </c>
      <c r="G263" s="88" t="s">
        <v>779</v>
      </c>
      <c r="H263" s="88" t="s">
        <v>773</v>
      </c>
      <c r="I263" s="88" t="s">
        <v>1774</v>
      </c>
      <c r="J263" s="88" t="s">
        <v>1495</v>
      </c>
      <c r="K263" s="78"/>
    </row>
    <row r="264" spans="1:11" ht="12.75">
      <c r="A264" s="178" t="s">
        <v>1279</v>
      </c>
      <c r="B264" s="179" t="s">
        <v>1280</v>
      </c>
      <c r="C264" s="179" t="s">
        <v>1771</v>
      </c>
      <c r="D264" s="180" t="s">
        <v>1771</v>
      </c>
      <c r="E264" s="88" t="s">
        <v>1216</v>
      </c>
      <c r="F264" s="88" t="s">
        <v>778</v>
      </c>
      <c r="G264" s="88" t="s">
        <v>779</v>
      </c>
      <c r="H264" s="88" t="s">
        <v>773</v>
      </c>
      <c r="I264" s="88" t="s">
        <v>1775</v>
      </c>
      <c r="J264" s="88" t="s">
        <v>1495</v>
      </c>
      <c r="K264" s="78"/>
    </row>
    <row r="265" spans="1:11" ht="12.75">
      <c r="A265" s="178" t="s">
        <v>1281</v>
      </c>
      <c r="B265" s="179" t="s">
        <v>1282</v>
      </c>
      <c r="C265" s="179" t="s">
        <v>1771</v>
      </c>
      <c r="D265" s="180" t="s">
        <v>1283</v>
      </c>
      <c r="E265" s="88" t="s">
        <v>1216</v>
      </c>
      <c r="F265" s="88" t="s">
        <v>778</v>
      </c>
      <c r="G265" s="88" t="s">
        <v>779</v>
      </c>
      <c r="H265" s="88" t="s">
        <v>773</v>
      </c>
      <c r="I265" s="88" t="s">
        <v>1775</v>
      </c>
      <c r="J265" s="88" t="s">
        <v>1495</v>
      </c>
      <c r="K265" s="78"/>
    </row>
    <row r="266" spans="1:11" ht="12.75">
      <c r="A266" s="178" t="s">
        <v>1285</v>
      </c>
      <c r="B266" s="179" t="s">
        <v>1280</v>
      </c>
      <c r="C266" s="179" t="s">
        <v>1286</v>
      </c>
      <c r="D266" s="180" t="s">
        <v>1286</v>
      </c>
      <c r="E266" s="88" t="s">
        <v>1216</v>
      </c>
      <c r="F266" s="88" t="s">
        <v>778</v>
      </c>
      <c r="G266" s="88" t="s">
        <v>779</v>
      </c>
      <c r="H266" s="88" t="s">
        <v>773</v>
      </c>
      <c r="I266" s="88" t="s">
        <v>1775</v>
      </c>
      <c r="J266" s="88" t="s">
        <v>1496</v>
      </c>
      <c r="K266" s="78"/>
    </row>
    <row r="267" spans="1:11" ht="12.75">
      <c r="A267" s="178" t="s">
        <v>1288</v>
      </c>
      <c r="B267" s="179" t="s">
        <v>1280</v>
      </c>
      <c r="C267" s="179" t="s">
        <v>1289</v>
      </c>
      <c r="D267" s="180" t="s">
        <v>1289</v>
      </c>
      <c r="E267" s="88" t="s">
        <v>810</v>
      </c>
      <c r="F267" s="88" t="s">
        <v>778</v>
      </c>
      <c r="G267" s="88" t="s">
        <v>779</v>
      </c>
      <c r="H267" s="88" t="s">
        <v>773</v>
      </c>
      <c r="I267" s="88" t="s">
        <v>1775</v>
      </c>
      <c r="J267" s="88" t="s">
        <v>1496</v>
      </c>
      <c r="K267" s="78"/>
    </row>
    <row r="268" spans="1:11" ht="12.75">
      <c r="A268" s="178" t="s">
        <v>1291</v>
      </c>
      <c r="B268" s="179" t="s">
        <v>1280</v>
      </c>
      <c r="C268" s="179" t="s">
        <v>1289</v>
      </c>
      <c r="D268" s="180" t="s">
        <v>1292</v>
      </c>
      <c r="E268" s="88" t="s">
        <v>1284</v>
      </c>
      <c r="F268" s="88" t="s">
        <v>778</v>
      </c>
      <c r="G268" s="88" t="s">
        <v>779</v>
      </c>
      <c r="H268" s="88" t="s">
        <v>773</v>
      </c>
      <c r="I268" s="88" t="s">
        <v>1776</v>
      </c>
      <c r="J268" s="88" t="s">
        <v>1495</v>
      </c>
      <c r="K268" s="78"/>
    </row>
    <row r="269" spans="1:11" ht="12.75">
      <c r="A269" s="178" t="s">
        <v>1293</v>
      </c>
      <c r="B269" s="179" t="s">
        <v>1280</v>
      </c>
      <c r="C269" s="179" t="s">
        <v>1289</v>
      </c>
      <c r="D269" s="180" t="s">
        <v>1294</v>
      </c>
      <c r="E269" s="88" t="s">
        <v>1287</v>
      </c>
      <c r="F269" s="88" t="s">
        <v>778</v>
      </c>
      <c r="G269" s="88" t="s">
        <v>779</v>
      </c>
      <c r="H269" s="88" t="s">
        <v>773</v>
      </c>
      <c r="I269" s="88" t="s">
        <v>1777</v>
      </c>
      <c r="J269" s="88" t="s">
        <v>1495</v>
      </c>
      <c r="K269" s="78"/>
    </row>
    <row r="270" spans="1:11" ht="12.75">
      <c r="A270" s="178" t="s">
        <v>1295</v>
      </c>
      <c r="B270" s="179" t="s">
        <v>1280</v>
      </c>
      <c r="C270" s="179" t="s">
        <v>1289</v>
      </c>
      <c r="D270" s="180" t="s">
        <v>1296</v>
      </c>
      <c r="E270" s="88" t="s">
        <v>1290</v>
      </c>
      <c r="F270" s="88" t="s">
        <v>778</v>
      </c>
      <c r="G270" s="88" t="s">
        <v>779</v>
      </c>
      <c r="H270" s="88" t="s">
        <v>773</v>
      </c>
      <c r="I270" s="88" t="s">
        <v>1778</v>
      </c>
      <c r="J270" s="88" t="s">
        <v>1495</v>
      </c>
      <c r="K270" s="78"/>
    </row>
    <row r="271" spans="1:11" ht="12.75">
      <c r="A271" s="178" t="s">
        <v>1297</v>
      </c>
      <c r="B271" s="179" t="s">
        <v>1298</v>
      </c>
      <c r="C271" s="179" t="s">
        <v>1299</v>
      </c>
      <c r="D271" s="180" t="s">
        <v>1299</v>
      </c>
      <c r="E271" s="88" t="s">
        <v>1290</v>
      </c>
      <c r="F271" s="88" t="s">
        <v>778</v>
      </c>
      <c r="G271" s="88" t="s">
        <v>779</v>
      </c>
      <c r="H271" s="88" t="s">
        <v>773</v>
      </c>
      <c r="I271" s="88" t="s">
        <v>1779</v>
      </c>
      <c r="J271" s="88" t="s">
        <v>1495</v>
      </c>
      <c r="K271" s="78"/>
    </row>
    <row r="272" spans="1:11" ht="12.75">
      <c r="A272" s="178" t="s">
        <v>1301</v>
      </c>
      <c r="B272" s="179" t="s">
        <v>1298</v>
      </c>
      <c r="C272" s="179" t="s">
        <v>1299</v>
      </c>
      <c r="D272" s="180" t="s">
        <v>1908</v>
      </c>
      <c r="E272" s="88" t="s">
        <v>1290</v>
      </c>
      <c r="F272" s="88" t="s">
        <v>778</v>
      </c>
      <c r="G272" s="88" t="s">
        <v>779</v>
      </c>
      <c r="H272" s="88" t="s">
        <v>773</v>
      </c>
      <c r="I272" s="88" t="s">
        <v>1780</v>
      </c>
      <c r="J272" s="88" t="s">
        <v>1495</v>
      </c>
      <c r="K272" s="78"/>
    </row>
    <row r="273" spans="1:11" ht="12.75">
      <c r="A273" s="178" t="s">
        <v>1302</v>
      </c>
      <c r="B273" s="179" t="s">
        <v>1298</v>
      </c>
      <c r="C273" s="179" t="s">
        <v>1299</v>
      </c>
      <c r="D273" s="180" t="s">
        <v>1303</v>
      </c>
      <c r="E273" s="88" t="s">
        <v>1290</v>
      </c>
      <c r="F273" s="88" t="s">
        <v>778</v>
      </c>
      <c r="G273" s="88" t="s">
        <v>779</v>
      </c>
      <c r="H273" s="88" t="s">
        <v>773</v>
      </c>
      <c r="I273" s="88" t="s">
        <v>1781</v>
      </c>
      <c r="J273" s="88" t="s">
        <v>1495</v>
      </c>
      <c r="K273" s="78"/>
    </row>
    <row r="274" spans="1:11" ht="12.75">
      <c r="A274" s="178" t="s">
        <v>1305</v>
      </c>
      <c r="B274" s="179" t="s">
        <v>1298</v>
      </c>
      <c r="C274" s="179" t="s">
        <v>1306</v>
      </c>
      <c r="D274" s="180" t="s">
        <v>1306</v>
      </c>
      <c r="E274" s="88" t="s">
        <v>1300</v>
      </c>
      <c r="F274" s="88" t="s">
        <v>778</v>
      </c>
      <c r="G274" s="88" t="s">
        <v>779</v>
      </c>
      <c r="H274" s="88" t="s">
        <v>773</v>
      </c>
      <c r="I274" s="88" t="s">
        <v>1782</v>
      </c>
      <c r="J274" s="88" t="s">
        <v>1495</v>
      </c>
      <c r="K274" s="78"/>
    </row>
    <row r="275" spans="1:11" ht="12.75">
      <c r="A275" s="178" t="s">
        <v>1308</v>
      </c>
      <c r="B275" s="179" t="s">
        <v>1298</v>
      </c>
      <c r="C275" s="179" t="s">
        <v>1309</v>
      </c>
      <c r="D275" s="180" t="s">
        <v>1309</v>
      </c>
      <c r="E275" s="88" t="s">
        <v>1300</v>
      </c>
      <c r="F275" s="88" t="s">
        <v>778</v>
      </c>
      <c r="G275" s="88" t="s">
        <v>779</v>
      </c>
      <c r="H275" s="88" t="s">
        <v>773</v>
      </c>
      <c r="I275" s="88" t="s">
        <v>1783</v>
      </c>
      <c r="J275" s="88" t="s">
        <v>1495</v>
      </c>
      <c r="K275" s="78"/>
    </row>
    <row r="276" spans="1:11" ht="12.75">
      <c r="A276" s="178" t="s">
        <v>1311</v>
      </c>
      <c r="B276" s="179" t="s">
        <v>1298</v>
      </c>
      <c r="C276" s="179" t="s">
        <v>1312</v>
      </c>
      <c r="D276" s="180" t="s">
        <v>1312</v>
      </c>
      <c r="E276" s="88" t="s">
        <v>1304</v>
      </c>
      <c r="F276" s="88" t="s">
        <v>778</v>
      </c>
      <c r="G276" s="88" t="s">
        <v>779</v>
      </c>
      <c r="H276" s="88" t="s">
        <v>773</v>
      </c>
      <c r="I276" s="88" t="s">
        <v>1784</v>
      </c>
      <c r="J276" s="88" t="s">
        <v>1495</v>
      </c>
      <c r="K276" s="78"/>
    </row>
    <row r="277" spans="1:11" ht="12.75">
      <c r="A277" s="178" t="s">
        <v>1313</v>
      </c>
      <c r="B277" s="179" t="s">
        <v>1298</v>
      </c>
      <c r="C277" s="179" t="s">
        <v>1314</v>
      </c>
      <c r="D277" s="180" t="s">
        <v>1314</v>
      </c>
      <c r="E277" s="88" t="s">
        <v>1304</v>
      </c>
      <c r="F277" s="88" t="s">
        <v>778</v>
      </c>
      <c r="G277" s="88" t="s">
        <v>779</v>
      </c>
      <c r="H277" s="88" t="s">
        <v>773</v>
      </c>
      <c r="I277" s="88" t="s">
        <v>1785</v>
      </c>
      <c r="J277" s="88" t="s">
        <v>1495</v>
      </c>
      <c r="K277" s="78"/>
    </row>
    <row r="278" spans="1:11" ht="12.75">
      <c r="A278" s="178" t="s">
        <v>1315</v>
      </c>
      <c r="B278" s="179" t="s">
        <v>1298</v>
      </c>
      <c r="C278" s="179" t="s">
        <v>1316</v>
      </c>
      <c r="D278" s="180" t="s">
        <v>1316</v>
      </c>
      <c r="E278" s="88" t="s">
        <v>1307</v>
      </c>
      <c r="F278" s="88" t="s">
        <v>778</v>
      </c>
      <c r="G278" s="88" t="s">
        <v>779</v>
      </c>
      <c r="H278" s="88" t="s">
        <v>773</v>
      </c>
      <c r="I278" s="88" t="s">
        <v>1786</v>
      </c>
      <c r="J278" s="88" t="s">
        <v>1495</v>
      </c>
      <c r="K278" s="78"/>
    </row>
    <row r="279" spans="1:11" ht="12.75">
      <c r="A279" s="178" t="s">
        <v>1317</v>
      </c>
      <c r="B279" s="179" t="s">
        <v>1298</v>
      </c>
      <c r="C279" s="179" t="s">
        <v>1318</v>
      </c>
      <c r="D279" s="180" t="s">
        <v>1318</v>
      </c>
      <c r="E279" s="88" t="s">
        <v>1310</v>
      </c>
      <c r="F279" s="88" t="s">
        <v>778</v>
      </c>
      <c r="G279" s="88" t="s">
        <v>779</v>
      </c>
      <c r="H279" s="88" t="s">
        <v>773</v>
      </c>
      <c r="I279" s="88" t="s">
        <v>1787</v>
      </c>
      <c r="J279" s="88" t="s">
        <v>1495</v>
      </c>
      <c r="K279" s="78"/>
    </row>
    <row r="280" spans="1:11" ht="12.75">
      <c r="A280" s="178" t="s">
        <v>1319</v>
      </c>
      <c r="B280" s="179" t="s">
        <v>1298</v>
      </c>
      <c r="C280" s="179" t="s">
        <v>1320</v>
      </c>
      <c r="D280" s="180" t="s">
        <v>1320</v>
      </c>
      <c r="E280" s="88" t="s">
        <v>1310</v>
      </c>
      <c r="F280" s="88" t="s">
        <v>778</v>
      </c>
      <c r="G280" s="88" t="s">
        <v>779</v>
      </c>
      <c r="H280" s="88" t="s">
        <v>773</v>
      </c>
      <c r="I280" s="88" t="s">
        <v>1788</v>
      </c>
      <c r="J280" s="88" t="s">
        <v>1495</v>
      </c>
      <c r="K280" s="78"/>
    </row>
    <row r="281" spans="1:11" ht="12.75">
      <c r="A281" s="178" t="s">
        <v>1321</v>
      </c>
      <c r="B281" s="179" t="s">
        <v>1298</v>
      </c>
      <c r="C281" s="179" t="s">
        <v>1322</v>
      </c>
      <c r="D281" s="180" t="s">
        <v>1322</v>
      </c>
      <c r="E281" s="88" t="s">
        <v>1310</v>
      </c>
      <c r="F281" s="88" t="s">
        <v>778</v>
      </c>
      <c r="G281" s="88" t="s">
        <v>779</v>
      </c>
      <c r="H281" s="88" t="s">
        <v>773</v>
      </c>
      <c r="I281" s="88" t="s">
        <v>1789</v>
      </c>
      <c r="J281" s="88" t="s">
        <v>1495</v>
      </c>
      <c r="K281" s="78"/>
    </row>
    <row r="282" spans="1:11" ht="12.75">
      <c r="A282" s="178" t="s">
        <v>1323</v>
      </c>
      <c r="B282" s="179" t="s">
        <v>1298</v>
      </c>
      <c r="C282" s="179" t="s">
        <v>1324</v>
      </c>
      <c r="D282" s="180" t="s">
        <v>1324</v>
      </c>
      <c r="E282" s="88" t="s">
        <v>1310</v>
      </c>
      <c r="F282" s="88" t="s">
        <v>778</v>
      </c>
      <c r="G282" s="88" t="s">
        <v>779</v>
      </c>
      <c r="H282" s="88" t="s">
        <v>773</v>
      </c>
      <c r="I282" s="88" t="s">
        <v>1790</v>
      </c>
      <c r="J282" s="88" t="s">
        <v>1495</v>
      </c>
      <c r="K282" s="78"/>
    </row>
    <row r="283" spans="1:11" ht="12.75">
      <c r="A283" s="178" t="s">
        <v>1325</v>
      </c>
      <c r="B283" s="179" t="s">
        <v>1298</v>
      </c>
      <c r="C283" s="179" t="s">
        <v>1326</v>
      </c>
      <c r="D283" s="180" t="s">
        <v>1326</v>
      </c>
      <c r="E283" s="88" t="s">
        <v>1310</v>
      </c>
      <c r="F283" s="88" t="s">
        <v>778</v>
      </c>
      <c r="G283" s="88" t="s">
        <v>779</v>
      </c>
      <c r="H283" s="88" t="s">
        <v>773</v>
      </c>
      <c r="I283" s="88" t="s">
        <v>1791</v>
      </c>
      <c r="J283" s="88" t="s">
        <v>1495</v>
      </c>
      <c r="K283" s="78"/>
    </row>
    <row r="284" spans="1:11" ht="12.75">
      <c r="A284" s="178" t="s">
        <v>1327</v>
      </c>
      <c r="B284" s="179" t="s">
        <v>1298</v>
      </c>
      <c r="C284" s="179" t="s">
        <v>1328</v>
      </c>
      <c r="D284" s="180" t="s">
        <v>1328</v>
      </c>
      <c r="E284" s="88" t="s">
        <v>1310</v>
      </c>
      <c r="F284" s="88" t="s">
        <v>778</v>
      </c>
      <c r="G284" s="88" t="s">
        <v>779</v>
      </c>
      <c r="H284" s="88" t="s">
        <v>773</v>
      </c>
      <c r="I284" s="88" t="s">
        <v>1792</v>
      </c>
      <c r="J284" s="88" t="s">
        <v>1495</v>
      </c>
      <c r="K284" s="78"/>
    </row>
    <row r="285" spans="1:11" ht="12.75">
      <c r="A285" s="178" t="s">
        <v>1329</v>
      </c>
      <c r="B285" s="179" t="s">
        <v>1298</v>
      </c>
      <c r="C285" s="179" t="s">
        <v>1330</v>
      </c>
      <c r="D285" s="180" t="s">
        <v>1330</v>
      </c>
      <c r="E285" s="88" t="s">
        <v>1310</v>
      </c>
      <c r="F285" s="88" t="s">
        <v>778</v>
      </c>
      <c r="G285" s="88" t="s">
        <v>779</v>
      </c>
      <c r="H285" s="88" t="s">
        <v>773</v>
      </c>
      <c r="I285" s="88" t="s">
        <v>1792</v>
      </c>
      <c r="J285" s="88" t="s">
        <v>1496</v>
      </c>
      <c r="K285" s="78"/>
    </row>
    <row r="286" spans="1:11" ht="12.75">
      <c r="A286" s="178" t="s">
        <v>1331</v>
      </c>
      <c r="B286" s="179" t="s">
        <v>1298</v>
      </c>
      <c r="C286" s="179" t="s">
        <v>1332</v>
      </c>
      <c r="D286" s="180" t="s">
        <v>1332</v>
      </c>
      <c r="E286" s="88" t="s">
        <v>1310</v>
      </c>
      <c r="F286" s="88" t="s">
        <v>778</v>
      </c>
      <c r="G286" s="88" t="s">
        <v>779</v>
      </c>
      <c r="H286" s="88" t="s">
        <v>773</v>
      </c>
      <c r="I286" s="88" t="s">
        <v>1792</v>
      </c>
      <c r="J286" s="88" t="s">
        <v>1495</v>
      </c>
      <c r="K286" s="78"/>
    </row>
    <row r="287" spans="1:11" ht="12.75">
      <c r="A287" s="178" t="s">
        <v>1333</v>
      </c>
      <c r="B287" s="179" t="s">
        <v>1298</v>
      </c>
      <c r="C287" s="179" t="s">
        <v>1334</v>
      </c>
      <c r="D287" s="180" t="s">
        <v>1334</v>
      </c>
      <c r="E287" s="88" t="s">
        <v>1310</v>
      </c>
      <c r="F287" s="88" t="s">
        <v>778</v>
      </c>
      <c r="G287" s="88" t="s">
        <v>779</v>
      </c>
      <c r="H287" s="88" t="s">
        <v>773</v>
      </c>
      <c r="I287" s="88" t="s">
        <v>1792</v>
      </c>
      <c r="J287" s="88" t="s">
        <v>1495</v>
      </c>
      <c r="K287" s="78"/>
    </row>
    <row r="288" spans="1:11" ht="12.75">
      <c r="A288" s="178" t="s">
        <v>1335</v>
      </c>
      <c r="B288" s="179" t="s">
        <v>1298</v>
      </c>
      <c r="C288" s="179" t="s">
        <v>1336</v>
      </c>
      <c r="D288" s="180" t="s">
        <v>1336</v>
      </c>
      <c r="E288" s="88" t="s">
        <v>1310</v>
      </c>
      <c r="F288" s="88" t="s">
        <v>778</v>
      </c>
      <c r="G288" s="88" t="s">
        <v>779</v>
      </c>
      <c r="H288" s="88" t="s">
        <v>773</v>
      </c>
      <c r="I288" s="88" t="s">
        <v>1792</v>
      </c>
      <c r="J288" s="88" t="s">
        <v>1495</v>
      </c>
      <c r="K288" s="78"/>
    </row>
    <row r="289" spans="1:11" ht="12.75">
      <c r="A289" s="178" t="s">
        <v>1337</v>
      </c>
      <c r="B289" s="179" t="s">
        <v>1298</v>
      </c>
      <c r="C289" s="179" t="s">
        <v>1338</v>
      </c>
      <c r="D289" s="180" t="s">
        <v>1338</v>
      </c>
      <c r="E289" s="88" t="s">
        <v>1310</v>
      </c>
      <c r="F289" s="88" t="s">
        <v>778</v>
      </c>
      <c r="G289" s="88" t="s">
        <v>779</v>
      </c>
      <c r="H289" s="88" t="s">
        <v>773</v>
      </c>
      <c r="I289" s="88" t="s">
        <v>1792</v>
      </c>
      <c r="J289" s="88" t="s">
        <v>1495</v>
      </c>
      <c r="K289" s="78"/>
    </row>
    <row r="290" spans="1:11" ht="12.75">
      <c r="A290" s="178" t="s">
        <v>1339</v>
      </c>
      <c r="B290" s="179" t="s">
        <v>1340</v>
      </c>
      <c r="C290" s="179" t="s">
        <v>1341</v>
      </c>
      <c r="D290" s="180" t="s">
        <v>1341</v>
      </c>
      <c r="E290" s="88" t="s">
        <v>1310</v>
      </c>
      <c r="F290" s="88" t="s">
        <v>778</v>
      </c>
      <c r="G290" s="88" t="s">
        <v>779</v>
      </c>
      <c r="H290" s="88" t="s">
        <v>773</v>
      </c>
      <c r="I290" s="88" t="s">
        <v>1792</v>
      </c>
      <c r="J290" s="88" t="s">
        <v>1495</v>
      </c>
      <c r="K290" s="78"/>
    </row>
    <row r="291" spans="1:11" ht="12.75">
      <c r="A291" s="178" t="s">
        <v>1343</v>
      </c>
      <c r="B291" s="179" t="s">
        <v>1340</v>
      </c>
      <c r="C291" s="179" t="s">
        <v>1341</v>
      </c>
      <c r="D291" s="180" t="s">
        <v>1344</v>
      </c>
      <c r="E291" s="88" t="s">
        <v>1310</v>
      </c>
      <c r="F291" s="88" t="s">
        <v>778</v>
      </c>
      <c r="G291" s="88" t="s">
        <v>779</v>
      </c>
      <c r="H291" s="88" t="s">
        <v>773</v>
      </c>
      <c r="I291" s="88" t="s">
        <v>1792</v>
      </c>
      <c r="J291" s="88" t="s">
        <v>1495</v>
      </c>
      <c r="K291" s="78"/>
    </row>
    <row r="292" spans="1:11" ht="12.75">
      <c r="A292" s="178" t="s">
        <v>1346</v>
      </c>
      <c r="B292" s="179" t="s">
        <v>1340</v>
      </c>
      <c r="C292" s="179" t="s">
        <v>1341</v>
      </c>
      <c r="D292" s="180" t="s">
        <v>1347</v>
      </c>
      <c r="E292" s="88" t="s">
        <v>1310</v>
      </c>
      <c r="F292" s="88" t="s">
        <v>778</v>
      </c>
      <c r="G292" s="88" t="s">
        <v>779</v>
      </c>
      <c r="H292" s="88" t="s">
        <v>773</v>
      </c>
      <c r="I292" s="88" t="s">
        <v>1793</v>
      </c>
      <c r="J292" s="88" t="s">
        <v>1495</v>
      </c>
      <c r="K292" s="78"/>
    </row>
    <row r="293" spans="1:11" ht="12.75">
      <c r="A293" s="178" t="s">
        <v>1348</v>
      </c>
      <c r="B293" s="179" t="s">
        <v>1340</v>
      </c>
      <c r="C293" s="179" t="s">
        <v>1341</v>
      </c>
      <c r="D293" s="180" t="s">
        <v>1349</v>
      </c>
      <c r="E293" s="88" t="s">
        <v>1310</v>
      </c>
      <c r="F293" s="88" t="s">
        <v>778</v>
      </c>
      <c r="G293" s="88" t="s">
        <v>779</v>
      </c>
      <c r="H293" s="88" t="s">
        <v>773</v>
      </c>
      <c r="I293" s="88" t="s">
        <v>1794</v>
      </c>
      <c r="J293" s="88" t="s">
        <v>1495</v>
      </c>
      <c r="K293" s="78"/>
    </row>
    <row r="294" spans="1:11" ht="12.75">
      <c r="A294" s="178" t="s">
        <v>1350</v>
      </c>
      <c r="B294" s="179" t="s">
        <v>1340</v>
      </c>
      <c r="C294" s="179" t="s">
        <v>1341</v>
      </c>
      <c r="D294" s="180" t="s">
        <v>1351</v>
      </c>
      <c r="E294" s="88" t="s">
        <v>1342</v>
      </c>
      <c r="F294" s="88" t="s">
        <v>778</v>
      </c>
      <c r="G294" s="88" t="s">
        <v>779</v>
      </c>
      <c r="H294" s="88" t="s">
        <v>773</v>
      </c>
      <c r="I294" s="88" t="s">
        <v>1795</v>
      </c>
      <c r="J294" s="88" t="s">
        <v>1495</v>
      </c>
      <c r="K294" s="78"/>
    </row>
    <row r="295" spans="1:11" ht="12.75">
      <c r="A295" s="178" t="s">
        <v>1352</v>
      </c>
      <c r="B295" s="179" t="s">
        <v>1340</v>
      </c>
      <c r="C295" s="179" t="s">
        <v>1341</v>
      </c>
      <c r="D295" s="180" t="s">
        <v>1864</v>
      </c>
      <c r="E295" s="88" t="s">
        <v>1345</v>
      </c>
      <c r="F295" s="88" t="s">
        <v>778</v>
      </c>
      <c r="G295" s="88" t="s">
        <v>779</v>
      </c>
      <c r="H295" s="88" t="s">
        <v>773</v>
      </c>
      <c r="I295" s="88" t="s">
        <v>1796</v>
      </c>
      <c r="J295" s="88" t="s">
        <v>1495</v>
      </c>
      <c r="K295" s="78"/>
    </row>
    <row r="296" spans="1:11" ht="12.75">
      <c r="A296" s="178" t="s">
        <v>1353</v>
      </c>
      <c r="B296" s="179" t="s">
        <v>1340</v>
      </c>
      <c r="C296" s="179" t="s">
        <v>1341</v>
      </c>
      <c r="D296" s="180" t="s">
        <v>1354</v>
      </c>
      <c r="E296" s="88" t="s">
        <v>1342</v>
      </c>
      <c r="F296" s="88" t="s">
        <v>778</v>
      </c>
      <c r="G296" s="88" t="s">
        <v>779</v>
      </c>
      <c r="H296" s="88" t="s">
        <v>773</v>
      </c>
      <c r="I296" s="88" t="s">
        <v>1809</v>
      </c>
      <c r="J296" s="88" t="s">
        <v>1495</v>
      </c>
      <c r="K296" s="78"/>
    </row>
    <row r="297" spans="1:11" ht="12.75">
      <c r="A297" s="178" t="s">
        <v>1355</v>
      </c>
      <c r="B297" s="179" t="s">
        <v>1340</v>
      </c>
      <c r="C297" s="179" t="s">
        <v>1341</v>
      </c>
      <c r="D297" s="180" t="s">
        <v>1356</v>
      </c>
      <c r="E297" s="88" t="s">
        <v>1342</v>
      </c>
      <c r="F297" s="88" t="s">
        <v>778</v>
      </c>
      <c r="G297" s="88" t="s">
        <v>779</v>
      </c>
      <c r="H297" s="88" t="s">
        <v>773</v>
      </c>
      <c r="I297" s="88" t="s">
        <v>1809</v>
      </c>
      <c r="J297" s="88" t="s">
        <v>1496</v>
      </c>
      <c r="K297" s="78"/>
    </row>
    <row r="298" spans="1:11" ht="12.75">
      <c r="A298" s="178" t="s">
        <v>1357</v>
      </c>
      <c r="B298" s="179" t="s">
        <v>1340</v>
      </c>
      <c r="C298" s="179" t="s">
        <v>1358</v>
      </c>
      <c r="D298" s="180" t="s">
        <v>1358</v>
      </c>
      <c r="E298" s="88" t="s">
        <v>1342</v>
      </c>
      <c r="F298" s="88" t="s">
        <v>778</v>
      </c>
      <c r="G298" s="88" t="s">
        <v>779</v>
      </c>
      <c r="H298" s="88" t="s">
        <v>773</v>
      </c>
      <c r="I298" s="88" t="s">
        <v>1809</v>
      </c>
      <c r="J298" s="88" t="s">
        <v>1496</v>
      </c>
      <c r="K298" s="78"/>
    </row>
    <row r="299" spans="1:11" ht="12.75">
      <c r="A299" s="178" t="s">
        <v>1360</v>
      </c>
      <c r="B299" s="179" t="s">
        <v>1340</v>
      </c>
      <c r="C299" s="179" t="s">
        <v>1361</v>
      </c>
      <c r="D299" s="180" t="s">
        <v>1361</v>
      </c>
      <c r="E299" s="88" t="s">
        <v>1342</v>
      </c>
      <c r="F299" s="88" t="s">
        <v>778</v>
      </c>
      <c r="G299" s="88" t="s">
        <v>779</v>
      </c>
      <c r="H299" s="88" t="s">
        <v>773</v>
      </c>
      <c r="I299" s="88" t="s">
        <v>1798</v>
      </c>
      <c r="J299" s="88" t="s">
        <v>1495</v>
      </c>
      <c r="K299" s="78"/>
    </row>
    <row r="300" spans="1:11" ht="12.75">
      <c r="A300" s="178" t="s">
        <v>1363</v>
      </c>
      <c r="B300" s="179" t="s">
        <v>1364</v>
      </c>
      <c r="C300" s="179" t="s">
        <v>1365</v>
      </c>
      <c r="D300" s="180" t="s">
        <v>1365</v>
      </c>
      <c r="E300" s="88" t="s">
        <v>1342</v>
      </c>
      <c r="F300" s="88" t="s">
        <v>778</v>
      </c>
      <c r="G300" s="88" t="s">
        <v>779</v>
      </c>
      <c r="H300" s="88" t="s">
        <v>773</v>
      </c>
      <c r="I300" s="88" t="s">
        <v>1799</v>
      </c>
      <c r="J300" s="88" t="s">
        <v>1495</v>
      </c>
      <c r="K300" s="78"/>
    </row>
    <row r="301" spans="1:11" ht="12.75">
      <c r="A301" s="178" t="s">
        <v>1367</v>
      </c>
      <c r="B301" s="179" t="s">
        <v>1364</v>
      </c>
      <c r="C301" s="179" t="s">
        <v>1368</v>
      </c>
      <c r="D301" s="180" t="s">
        <v>1368</v>
      </c>
      <c r="E301" s="88" t="s">
        <v>1345</v>
      </c>
      <c r="F301" s="88" t="s">
        <v>778</v>
      </c>
      <c r="G301" s="88" t="s">
        <v>779</v>
      </c>
      <c r="H301" s="88" t="s">
        <v>773</v>
      </c>
      <c r="I301" s="88" t="s">
        <v>1799</v>
      </c>
      <c r="J301" s="88" t="s">
        <v>1496</v>
      </c>
      <c r="K301" s="78"/>
    </row>
    <row r="302" spans="1:11" ht="12.75">
      <c r="A302" s="178" t="s">
        <v>1820</v>
      </c>
      <c r="B302" s="179" t="s">
        <v>1797</v>
      </c>
      <c r="C302" s="179" t="s">
        <v>1807</v>
      </c>
      <c r="D302" s="180" t="s">
        <v>1807</v>
      </c>
      <c r="E302" s="88" t="s">
        <v>1359</v>
      </c>
      <c r="F302" s="88" t="s">
        <v>778</v>
      </c>
      <c r="G302" s="88" t="s">
        <v>779</v>
      </c>
      <c r="H302" s="88" t="s">
        <v>773</v>
      </c>
      <c r="I302" s="88" t="s">
        <v>1799</v>
      </c>
      <c r="J302" s="88" t="s">
        <v>1496</v>
      </c>
      <c r="K302" s="78"/>
    </row>
    <row r="303" spans="1:11" ht="12.75">
      <c r="A303" s="178" t="s">
        <v>1865</v>
      </c>
      <c r="B303" s="179" t="s">
        <v>1797</v>
      </c>
      <c r="C303" s="179" t="s">
        <v>1807</v>
      </c>
      <c r="D303" s="180" t="s">
        <v>1866</v>
      </c>
      <c r="E303" s="88" t="s">
        <v>1362</v>
      </c>
      <c r="F303" s="88" t="s">
        <v>778</v>
      </c>
      <c r="G303" s="88" t="s">
        <v>779</v>
      </c>
      <c r="H303" s="88" t="s">
        <v>773</v>
      </c>
      <c r="I303" s="88" t="s">
        <v>1800</v>
      </c>
      <c r="J303" s="88" t="s">
        <v>1495</v>
      </c>
      <c r="K303" s="78"/>
    </row>
    <row r="304" spans="1:11" ht="12.75">
      <c r="A304" s="178" t="s">
        <v>1867</v>
      </c>
      <c r="B304" s="179" t="s">
        <v>1797</v>
      </c>
      <c r="C304" s="179" t="s">
        <v>1807</v>
      </c>
      <c r="D304" s="180" t="s">
        <v>1868</v>
      </c>
      <c r="E304" s="88" t="s">
        <v>1366</v>
      </c>
      <c r="F304" s="88" t="s">
        <v>778</v>
      </c>
      <c r="G304" s="88" t="s">
        <v>779</v>
      </c>
      <c r="H304" s="88" t="s">
        <v>773</v>
      </c>
      <c r="I304" s="88" t="s">
        <v>1801</v>
      </c>
      <c r="J304" s="88" t="s">
        <v>1495</v>
      </c>
      <c r="K304" s="78"/>
    </row>
    <row r="305" spans="1:11" ht="12.75">
      <c r="A305" s="178" t="s">
        <v>1371</v>
      </c>
      <c r="B305" s="179" t="s">
        <v>1797</v>
      </c>
      <c r="C305" s="179" t="s">
        <v>1909</v>
      </c>
      <c r="D305" s="180" t="s">
        <v>1909</v>
      </c>
      <c r="E305" s="88" t="s">
        <v>1369</v>
      </c>
      <c r="F305" s="88" t="s">
        <v>778</v>
      </c>
      <c r="G305" s="88" t="s">
        <v>779</v>
      </c>
      <c r="H305" s="88" t="s">
        <v>773</v>
      </c>
      <c r="I305" s="88" t="s">
        <v>1802</v>
      </c>
      <c r="J305" s="88" t="s">
        <v>1495</v>
      </c>
      <c r="K305" s="78"/>
    </row>
    <row r="306" spans="1:11" ht="12.75">
      <c r="A306" s="178" t="s">
        <v>1374</v>
      </c>
      <c r="B306" s="179" t="s">
        <v>1797</v>
      </c>
      <c r="C306" s="179" t="s">
        <v>1375</v>
      </c>
      <c r="D306" s="180" t="s">
        <v>1375</v>
      </c>
      <c r="E306" s="88" t="s">
        <v>1808</v>
      </c>
      <c r="F306" s="88" t="s">
        <v>778</v>
      </c>
      <c r="G306" s="88" t="s">
        <v>779</v>
      </c>
      <c r="H306" s="88" t="s">
        <v>773</v>
      </c>
      <c r="I306" s="88" t="s">
        <v>1803</v>
      </c>
      <c r="J306" s="88" t="s">
        <v>1495</v>
      </c>
      <c r="K306" s="78"/>
    </row>
    <row r="307" spans="1:11" ht="12.75">
      <c r="A307" s="178" t="s">
        <v>1377</v>
      </c>
      <c r="B307" s="179" t="s">
        <v>1797</v>
      </c>
      <c r="C307" s="179" t="s">
        <v>1378</v>
      </c>
      <c r="D307" s="180" t="s">
        <v>1378</v>
      </c>
      <c r="E307" s="88" t="s">
        <v>1808</v>
      </c>
      <c r="F307" s="88" t="s">
        <v>778</v>
      </c>
      <c r="G307" s="88" t="s">
        <v>779</v>
      </c>
      <c r="H307" s="88" t="s">
        <v>773</v>
      </c>
      <c r="I307" s="88" t="s">
        <v>1806</v>
      </c>
      <c r="J307" s="88" t="s">
        <v>1495</v>
      </c>
      <c r="K307" s="78"/>
    </row>
    <row r="308" spans="1:11" ht="12.75">
      <c r="A308" s="178" t="s">
        <v>1380</v>
      </c>
      <c r="B308" s="179" t="s">
        <v>1797</v>
      </c>
      <c r="C308" s="179" t="s">
        <v>1381</v>
      </c>
      <c r="D308" s="180" t="s">
        <v>1381</v>
      </c>
      <c r="E308" s="88" t="s">
        <v>1808</v>
      </c>
      <c r="F308" s="88" t="s">
        <v>778</v>
      </c>
      <c r="G308" s="88" t="s">
        <v>779</v>
      </c>
      <c r="H308" s="88" t="s">
        <v>773</v>
      </c>
      <c r="I308" s="88" t="s">
        <v>1810</v>
      </c>
      <c r="J308" s="88" t="s">
        <v>1495</v>
      </c>
      <c r="K308" s="78"/>
    </row>
    <row r="309" spans="1:11" s="79" customFormat="1" ht="12.75">
      <c r="A309" s="178" t="s">
        <v>1383</v>
      </c>
      <c r="B309" s="179" t="s">
        <v>1797</v>
      </c>
      <c r="C309" s="179" t="s">
        <v>1384</v>
      </c>
      <c r="D309" s="180" t="s">
        <v>1384</v>
      </c>
      <c r="E309" s="88" t="s">
        <v>1372</v>
      </c>
      <c r="F309" s="88" t="s">
        <v>778</v>
      </c>
      <c r="G309" s="88" t="s">
        <v>779</v>
      </c>
      <c r="H309" s="88" t="s">
        <v>773</v>
      </c>
      <c r="I309" s="88" t="s">
        <v>1810</v>
      </c>
      <c r="J309" s="88" t="s">
        <v>1496</v>
      </c>
      <c r="K309" s="78"/>
    </row>
    <row r="310" spans="1:11" ht="12.75">
      <c r="A310" s="178" t="s">
        <v>1821</v>
      </c>
      <c r="B310" s="179" t="s">
        <v>1797</v>
      </c>
      <c r="C310" s="179" t="s">
        <v>1804</v>
      </c>
      <c r="D310" s="180" t="s">
        <v>1804</v>
      </c>
      <c r="E310" s="88" t="s">
        <v>1373</v>
      </c>
      <c r="F310" s="89" t="s">
        <v>778</v>
      </c>
      <c r="G310" s="89" t="s">
        <v>779</v>
      </c>
      <c r="H310" s="89" t="s">
        <v>773</v>
      </c>
      <c r="I310" s="88" t="s">
        <v>1810</v>
      </c>
      <c r="J310" s="88" t="s">
        <v>1496</v>
      </c>
      <c r="K310" s="126"/>
    </row>
    <row r="311" spans="1:11" s="194" customFormat="1" ht="12.75">
      <c r="A311" s="189" t="s">
        <v>2854</v>
      </c>
      <c r="B311" s="190" t="s">
        <v>1797</v>
      </c>
      <c r="C311" s="190" t="s">
        <v>2856</v>
      </c>
      <c r="D311" s="190" t="s">
        <v>2856</v>
      </c>
      <c r="E311" s="192"/>
      <c r="F311" s="192"/>
      <c r="G311" s="192"/>
      <c r="H311" s="192"/>
      <c r="I311" s="192"/>
      <c r="J311" s="192"/>
      <c r="K311" s="193"/>
    </row>
    <row r="312" spans="1:11" s="194" customFormat="1" ht="12.75">
      <c r="A312" s="189" t="s">
        <v>2855</v>
      </c>
      <c r="B312" s="190" t="s">
        <v>1797</v>
      </c>
      <c r="C312" s="190" t="s">
        <v>2856</v>
      </c>
      <c r="D312" s="191" t="s">
        <v>2857</v>
      </c>
      <c r="E312" s="192"/>
      <c r="F312" s="192"/>
      <c r="G312" s="192"/>
      <c r="H312" s="192"/>
      <c r="I312" s="192"/>
      <c r="J312" s="192"/>
      <c r="K312" s="193"/>
    </row>
    <row r="313" spans="1:11" ht="12.75">
      <c r="A313" s="178" t="s">
        <v>1386</v>
      </c>
      <c r="B313" s="179" t="s">
        <v>1387</v>
      </c>
      <c r="C313" s="179" t="s">
        <v>1388</v>
      </c>
      <c r="D313" s="180" t="s">
        <v>1388</v>
      </c>
      <c r="E313" s="88" t="s">
        <v>1373</v>
      </c>
      <c r="F313" s="88" t="s">
        <v>1394</v>
      </c>
      <c r="G313" s="88" t="s">
        <v>1393</v>
      </c>
      <c r="H313" s="88" t="s">
        <v>785</v>
      </c>
      <c r="I313" s="88" t="s">
        <v>1394</v>
      </c>
      <c r="J313" s="88" t="s">
        <v>1495</v>
      </c>
      <c r="K313" s="78"/>
    </row>
    <row r="314" spans="1:11" ht="12.75">
      <c r="A314" s="178" t="s">
        <v>1588</v>
      </c>
      <c r="B314" s="179" t="s">
        <v>1387</v>
      </c>
      <c r="C314" s="179" t="s">
        <v>1388</v>
      </c>
      <c r="D314" s="180" t="s">
        <v>2826</v>
      </c>
      <c r="E314" s="88" t="s">
        <v>1373</v>
      </c>
      <c r="F314" s="88" t="s">
        <v>778</v>
      </c>
      <c r="G314" s="88" t="s">
        <v>779</v>
      </c>
      <c r="H314" s="88" t="s">
        <v>773</v>
      </c>
      <c r="I314" s="88" t="s">
        <v>1811</v>
      </c>
      <c r="J314" s="88" t="s">
        <v>1495</v>
      </c>
      <c r="K314" s="78"/>
    </row>
    <row r="315" spans="1:11" ht="12.75">
      <c r="A315" s="178" t="s">
        <v>1855</v>
      </c>
      <c r="B315" s="183" t="s">
        <v>1387</v>
      </c>
      <c r="C315" s="183" t="s">
        <v>1388</v>
      </c>
      <c r="D315" s="185" t="s">
        <v>935</v>
      </c>
      <c r="E315" s="88" t="s">
        <v>1376</v>
      </c>
      <c r="F315" s="88" t="s">
        <v>778</v>
      </c>
      <c r="G315" s="88" t="s">
        <v>779</v>
      </c>
      <c r="H315" s="88" t="s">
        <v>773</v>
      </c>
      <c r="I315" s="88" t="s">
        <v>1811</v>
      </c>
      <c r="J315" s="88" t="s">
        <v>1496</v>
      </c>
      <c r="K315" s="78"/>
    </row>
    <row r="316" spans="1:11" ht="12.75">
      <c r="A316" s="178" t="s">
        <v>1910</v>
      </c>
      <c r="B316" s="183" t="s">
        <v>1387</v>
      </c>
      <c r="C316" s="183" t="s">
        <v>1388</v>
      </c>
      <c r="D316" s="185" t="s">
        <v>1911</v>
      </c>
      <c r="E316" s="88" t="s">
        <v>1379</v>
      </c>
      <c r="F316" s="88" t="s">
        <v>778</v>
      </c>
      <c r="G316" s="88" t="s">
        <v>779</v>
      </c>
      <c r="H316" s="88" t="s">
        <v>773</v>
      </c>
      <c r="I316" s="88" t="s">
        <v>1811</v>
      </c>
      <c r="J316" s="88" t="s">
        <v>1496</v>
      </c>
      <c r="K316" s="78"/>
    </row>
    <row r="317" spans="1:11" ht="12.75">
      <c r="A317" s="178" t="s">
        <v>1390</v>
      </c>
      <c r="B317" s="179" t="s">
        <v>1391</v>
      </c>
      <c r="C317" s="179" t="s">
        <v>1392</v>
      </c>
      <c r="D317" s="180" t="s">
        <v>1392</v>
      </c>
      <c r="E317" s="88" t="s">
        <v>1382</v>
      </c>
      <c r="F317" s="88" t="s">
        <v>778</v>
      </c>
      <c r="G317" s="88" t="s">
        <v>779</v>
      </c>
      <c r="H317" s="88" t="s">
        <v>773</v>
      </c>
      <c r="I317" s="88" t="s">
        <v>1811</v>
      </c>
      <c r="J317" s="88" t="s">
        <v>1496</v>
      </c>
      <c r="K317" s="78"/>
    </row>
    <row r="318" spans="1:11" ht="12.75">
      <c r="A318" s="178" t="s">
        <v>1395</v>
      </c>
      <c r="B318" s="179" t="s">
        <v>1396</v>
      </c>
      <c r="C318" s="179" t="s">
        <v>1397</v>
      </c>
      <c r="D318" s="180" t="s">
        <v>1397</v>
      </c>
      <c r="E318" s="88" t="s">
        <v>1385</v>
      </c>
      <c r="F318" s="88" t="s">
        <v>831</v>
      </c>
      <c r="G318" s="88" t="s">
        <v>779</v>
      </c>
      <c r="H318" s="88" t="s">
        <v>773</v>
      </c>
      <c r="I318" s="88" t="s">
        <v>1812</v>
      </c>
      <c r="J318" s="88" t="s">
        <v>1495</v>
      </c>
      <c r="K318" s="78"/>
    </row>
    <row r="319" spans="1:11" ht="12.75">
      <c r="A319" s="178" t="s">
        <v>1399</v>
      </c>
      <c r="B319" s="179" t="s">
        <v>1400</v>
      </c>
      <c r="C319" s="179" t="s">
        <v>1397</v>
      </c>
      <c r="D319" s="180" t="s">
        <v>1912</v>
      </c>
      <c r="E319" s="88" t="s">
        <v>1805</v>
      </c>
      <c r="F319" s="88" t="s">
        <v>778</v>
      </c>
      <c r="G319" s="88" t="s">
        <v>779</v>
      </c>
      <c r="H319" s="88" t="s">
        <v>773</v>
      </c>
      <c r="I319" s="88" t="s">
        <v>1813</v>
      </c>
      <c r="J319" s="88" t="s">
        <v>1495</v>
      </c>
      <c r="K319" s="78"/>
    </row>
    <row r="320" spans="1:11" ht="12.75">
      <c r="A320" s="178" t="s">
        <v>1401</v>
      </c>
      <c r="B320" s="179" t="s">
        <v>1400</v>
      </c>
      <c r="C320" s="179" t="s">
        <v>1397</v>
      </c>
      <c r="D320" s="180" t="s">
        <v>1402</v>
      </c>
      <c r="E320" s="88" t="s">
        <v>1389</v>
      </c>
      <c r="F320" s="88" t="s">
        <v>808</v>
      </c>
      <c r="G320" s="88" t="s">
        <v>779</v>
      </c>
      <c r="H320" s="88" t="s">
        <v>773</v>
      </c>
      <c r="I320" s="88" t="s">
        <v>1814</v>
      </c>
      <c r="J320" s="88" t="s">
        <v>1495</v>
      </c>
      <c r="K320" s="78"/>
    </row>
    <row r="321" spans="1:11" ht="12.75">
      <c r="A321" s="178" t="s">
        <v>1870</v>
      </c>
      <c r="B321" s="179" t="s">
        <v>1400</v>
      </c>
      <c r="C321" s="179" t="s">
        <v>1397</v>
      </c>
      <c r="D321" s="180" t="s">
        <v>1871</v>
      </c>
      <c r="E321" s="88" t="s">
        <v>1389</v>
      </c>
      <c r="F321" s="88" t="s">
        <v>778</v>
      </c>
      <c r="G321" s="88" t="s">
        <v>779</v>
      </c>
      <c r="H321" s="88" t="s">
        <v>773</v>
      </c>
      <c r="I321" s="88" t="s">
        <v>1815</v>
      </c>
      <c r="J321" s="88" t="s">
        <v>1495</v>
      </c>
      <c r="K321" s="78"/>
    </row>
    <row r="322" spans="1:11" ht="12.75">
      <c r="A322" s="178" t="s">
        <v>1403</v>
      </c>
      <c r="B322" s="179" t="s">
        <v>1396</v>
      </c>
      <c r="C322" s="179" t="s">
        <v>1404</v>
      </c>
      <c r="D322" s="180" t="s">
        <v>1404</v>
      </c>
      <c r="E322" s="89" t="s">
        <v>1389</v>
      </c>
      <c r="F322" s="88" t="s">
        <v>778</v>
      </c>
      <c r="G322" s="88" t="s">
        <v>779</v>
      </c>
      <c r="H322" s="88" t="s">
        <v>773</v>
      </c>
      <c r="I322" s="88" t="s">
        <v>1816</v>
      </c>
      <c r="J322" s="88" t="s">
        <v>1495</v>
      </c>
      <c r="K322" s="78"/>
    </row>
    <row r="323" spans="1:11" ht="12.75">
      <c r="A323" s="178" t="s">
        <v>1406</v>
      </c>
      <c r="B323" s="179" t="s">
        <v>1396</v>
      </c>
      <c r="C323" s="179" t="s">
        <v>1407</v>
      </c>
      <c r="D323" s="180" t="s">
        <v>1407</v>
      </c>
      <c r="E323" s="89" t="s">
        <v>1389</v>
      </c>
      <c r="F323" s="88" t="s">
        <v>808</v>
      </c>
      <c r="G323" s="88" t="s">
        <v>779</v>
      </c>
      <c r="H323" s="88" t="s">
        <v>773</v>
      </c>
      <c r="I323" s="88" t="s">
        <v>1817</v>
      </c>
      <c r="J323" s="88" t="s">
        <v>1495</v>
      </c>
      <c r="K323" s="78"/>
    </row>
    <row r="324" spans="1:11" ht="12.75">
      <c r="A324" s="178" t="s">
        <v>1409</v>
      </c>
      <c r="B324" s="179" t="s">
        <v>1396</v>
      </c>
      <c r="C324" s="179" t="s">
        <v>1410</v>
      </c>
      <c r="D324" s="180" t="s">
        <v>1410</v>
      </c>
      <c r="E324" s="88" t="s">
        <v>1393</v>
      </c>
      <c r="F324" s="88" t="s">
        <v>778</v>
      </c>
      <c r="G324" s="88" t="s">
        <v>779</v>
      </c>
      <c r="H324" s="88" t="s">
        <v>773</v>
      </c>
      <c r="I324" s="88" t="s">
        <v>1875</v>
      </c>
      <c r="J324" s="88" t="s">
        <v>1495</v>
      </c>
      <c r="K324" s="78"/>
    </row>
    <row r="325" spans="1:11" ht="12.75">
      <c r="A325" s="178" t="s">
        <v>1412</v>
      </c>
      <c r="B325" s="179" t="s">
        <v>1413</v>
      </c>
      <c r="C325" s="179" t="s">
        <v>1414</v>
      </c>
      <c r="D325" s="180" t="s">
        <v>1414</v>
      </c>
      <c r="E325" s="88" t="s">
        <v>1398</v>
      </c>
      <c r="F325" s="88" t="s">
        <v>778</v>
      </c>
      <c r="G325" s="88" t="s">
        <v>779</v>
      </c>
      <c r="H325" s="88" t="s">
        <v>773</v>
      </c>
      <c r="I325" s="88" t="s">
        <v>1599</v>
      </c>
      <c r="J325" s="88" t="s">
        <v>1495</v>
      </c>
      <c r="K325" s="78"/>
    </row>
    <row r="326" spans="1:11" ht="12.75">
      <c r="A326" s="178" t="s">
        <v>1416</v>
      </c>
      <c r="B326" s="179" t="s">
        <v>1413</v>
      </c>
      <c r="C326" s="179" t="s">
        <v>1417</v>
      </c>
      <c r="D326" s="180" t="s">
        <v>1417</v>
      </c>
      <c r="E326" s="88" t="s">
        <v>1398</v>
      </c>
      <c r="F326" s="88" t="s">
        <v>778</v>
      </c>
      <c r="G326" s="88" t="s">
        <v>779</v>
      </c>
      <c r="H326" s="88" t="s">
        <v>773</v>
      </c>
      <c r="I326" s="88" t="s">
        <v>1599</v>
      </c>
      <c r="J326" s="88" t="s">
        <v>1495</v>
      </c>
      <c r="K326" s="78"/>
    </row>
    <row r="327" spans="1:11" ht="12.75">
      <c r="A327" s="178" t="s">
        <v>1419</v>
      </c>
      <c r="B327" s="179" t="s">
        <v>1413</v>
      </c>
      <c r="C327" s="179" t="s">
        <v>1420</v>
      </c>
      <c r="D327" s="180" t="s">
        <v>1420</v>
      </c>
      <c r="E327" s="88"/>
      <c r="F327" s="88"/>
      <c r="G327" s="88"/>
      <c r="H327" s="88"/>
      <c r="I327" s="88"/>
      <c r="J327" s="88"/>
      <c r="K327" s="78"/>
    </row>
    <row r="328" spans="1:11" ht="12.75">
      <c r="A328" s="178" t="s">
        <v>1872</v>
      </c>
      <c r="B328" s="179" t="s">
        <v>1873</v>
      </c>
      <c r="C328" s="179" t="s">
        <v>1874</v>
      </c>
      <c r="D328" s="180" t="s">
        <v>1874</v>
      </c>
      <c r="E328" s="88"/>
      <c r="F328" s="88"/>
      <c r="G328" s="88"/>
      <c r="H328" s="88"/>
      <c r="I328" s="88"/>
      <c r="J328" s="88"/>
      <c r="K328" s="78"/>
    </row>
    <row r="329" spans="1:11" ht="12.75">
      <c r="A329" s="178" t="s">
        <v>1876</v>
      </c>
      <c r="B329" s="179" t="s">
        <v>1873</v>
      </c>
      <c r="C329" s="179" t="s">
        <v>1370</v>
      </c>
      <c r="D329" s="180" t="s">
        <v>1370</v>
      </c>
      <c r="E329" s="88"/>
      <c r="F329" s="88"/>
      <c r="G329" s="88"/>
      <c r="H329" s="88"/>
      <c r="I329" s="88"/>
      <c r="J329" s="88"/>
      <c r="K329" s="78"/>
    </row>
    <row r="330" spans="1:11" ht="12.75">
      <c r="A330" s="178" t="s">
        <v>1877</v>
      </c>
      <c r="B330" s="179" t="s">
        <v>1873</v>
      </c>
      <c r="C330" s="179" t="s">
        <v>1370</v>
      </c>
      <c r="D330" s="180" t="s">
        <v>1913</v>
      </c>
      <c r="E330" s="88"/>
      <c r="F330" s="88"/>
      <c r="G330" s="88"/>
      <c r="H330" s="88"/>
      <c r="I330" s="88"/>
      <c r="J330" s="88"/>
      <c r="K330" s="78"/>
    </row>
    <row r="331" spans="1:11" ht="12.75">
      <c r="A331" s="178" t="s">
        <v>1934</v>
      </c>
      <c r="B331" s="179" t="s">
        <v>1935</v>
      </c>
      <c r="C331" s="179" t="s">
        <v>1936</v>
      </c>
      <c r="D331" s="180" t="s">
        <v>1936</v>
      </c>
      <c r="E331" s="88"/>
      <c r="F331" s="88"/>
      <c r="G331" s="88"/>
      <c r="H331" s="88"/>
      <c r="I331" s="88"/>
      <c r="J331" s="88"/>
      <c r="K331" s="78"/>
    </row>
    <row r="332" spans="1:11" ht="12.75">
      <c r="A332" s="178" t="s">
        <v>1937</v>
      </c>
      <c r="B332" s="179" t="s">
        <v>1935</v>
      </c>
      <c r="C332" s="179" t="s">
        <v>1940</v>
      </c>
      <c r="D332" s="180" t="s">
        <v>1940</v>
      </c>
      <c r="E332" s="88"/>
      <c r="F332" s="88"/>
      <c r="G332" s="88"/>
      <c r="H332" s="88"/>
      <c r="I332" s="88"/>
      <c r="J332" s="88"/>
      <c r="K332" s="78"/>
    </row>
    <row r="333" spans="1:11" ht="12.75">
      <c r="A333" s="178" t="s">
        <v>1938</v>
      </c>
      <c r="B333" s="179" t="s">
        <v>1935</v>
      </c>
      <c r="C333" s="179" t="s">
        <v>1940</v>
      </c>
      <c r="D333" s="180" t="s">
        <v>1869</v>
      </c>
      <c r="E333" s="88"/>
      <c r="F333" s="88"/>
      <c r="G333" s="88"/>
      <c r="H333" s="88"/>
      <c r="I333" s="88"/>
      <c r="J333" s="88"/>
      <c r="K333" s="78"/>
    </row>
    <row r="334" spans="1:11" ht="12.75">
      <c r="A334" s="178" t="s">
        <v>1939</v>
      </c>
      <c r="B334" s="179" t="s">
        <v>1935</v>
      </c>
      <c r="C334" s="179" t="s">
        <v>1940</v>
      </c>
      <c r="D334" s="180" t="s">
        <v>2827</v>
      </c>
      <c r="E334" s="88" t="s">
        <v>1398</v>
      </c>
      <c r="F334" s="90"/>
      <c r="G334" s="91"/>
      <c r="H334" s="91"/>
      <c r="I334" s="78"/>
      <c r="J334" s="78"/>
      <c r="K334" s="78"/>
    </row>
    <row r="335" spans="1:11" ht="12.75">
      <c r="A335" s="178" t="s">
        <v>1956</v>
      </c>
      <c r="B335" s="179" t="s">
        <v>817</v>
      </c>
      <c r="C335" s="179" t="s">
        <v>816</v>
      </c>
      <c r="D335" s="180" t="s">
        <v>816</v>
      </c>
      <c r="E335" s="88" t="s">
        <v>1398</v>
      </c>
      <c r="F335" s="90"/>
      <c r="G335" s="91"/>
      <c r="H335" s="91"/>
      <c r="I335" s="78"/>
      <c r="J335" s="78"/>
      <c r="K335" s="78"/>
    </row>
    <row r="336" spans="1:11" ht="12.75">
      <c r="A336" s="178" t="s">
        <v>1957</v>
      </c>
      <c r="B336" s="179" t="s">
        <v>817</v>
      </c>
      <c r="C336" s="179" t="s">
        <v>816</v>
      </c>
      <c r="D336" s="180" t="s">
        <v>1581</v>
      </c>
      <c r="E336" s="88" t="s">
        <v>1405</v>
      </c>
      <c r="F336" s="90"/>
      <c r="G336" s="91"/>
      <c r="H336" s="91"/>
      <c r="I336" s="78"/>
      <c r="J336" s="78"/>
      <c r="K336" s="78"/>
    </row>
    <row r="337" spans="1:11" ht="12.75">
      <c r="A337" s="178" t="s">
        <v>1958</v>
      </c>
      <c r="B337" s="179" t="s">
        <v>817</v>
      </c>
      <c r="C337" s="179" t="s">
        <v>816</v>
      </c>
      <c r="D337" s="180" t="s">
        <v>1959</v>
      </c>
      <c r="E337" s="88" t="s">
        <v>1408</v>
      </c>
      <c r="F337" s="90"/>
      <c r="G337" s="91"/>
      <c r="H337" s="91"/>
      <c r="I337" s="78"/>
      <c r="J337" s="78"/>
      <c r="K337" s="78"/>
    </row>
    <row r="338" spans="1:11" ht="12.75">
      <c r="A338" s="178" t="s">
        <v>2828</v>
      </c>
      <c r="B338" s="179" t="s">
        <v>2853</v>
      </c>
      <c r="C338" s="179" t="s">
        <v>2829</v>
      </c>
      <c r="D338" s="180" t="s">
        <v>2829</v>
      </c>
      <c r="E338" s="88" t="s">
        <v>1411</v>
      </c>
      <c r="F338" s="90"/>
      <c r="G338" s="91"/>
      <c r="H338" s="91"/>
      <c r="I338" s="78"/>
      <c r="J338" s="78"/>
      <c r="K338" s="78"/>
    </row>
    <row r="339" spans="1:11" ht="12.75">
      <c r="A339" s="178" t="s">
        <v>2830</v>
      </c>
      <c r="B339" s="179" t="s">
        <v>2853</v>
      </c>
      <c r="C339" s="179" t="s">
        <v>2829</v>
      </c>
      <c r="D339" s="180" t="s">
        <v>1006</v>
      </c>
      <c r="E339" s="88" t="s">
        <v>1415</v>
      </c>
      <c r="F339" s="90"/>
      <c r="G339" s="91"/>
      <c r="H339" s="91"/>
      <c r="I339" s="78"/>
      <c r="J339" s="78"/>
      <c r="K339" s="78"/>
    </row>
    <row r="340" spans="1:11" ht="12.75">
      <c r="A340" s="178" t="s">
        <v>2831</v>
      </c>
      <c r="B340" s="179" t="s">
        <v>2853</v>
      </c>
      <c r="C340" s="179" t="s">
        <v>2832</v>
      </c>
      <c r="D340" s="180" t="s">
        <v>2832</v>
      </c>
      <c r="E340" s="88" t="s">
        <v>1418</v>
      </c>
      <c r="F340" s="90"/>
      <c r="G340" s="91"/>
      <c r="H340" s="91"/>
      <c r="I340" s="78"/>
      <c r="J340" s="78"/>
      <c r="K340" s="78"/>
    </row>
    <row r="341" spans="1:11" ht="12.75">
      <c r="A341" s="178" t="s">
        <v>2833</v>
      </c>
      <c r="B341" s="179" t="s">
        <v>2853</v>
      </c>
      <c r="C341" s="179" t="s">
        <v>2834</v>
      </c>
      <c r="D341" s="180" t="s">
        <v>2834</v>
      </c>
      <c r="E341" s="88" t="s">
        <v>1421</v>
      </c>
      <c r="F341" s="90"/>
      <c r="G341" s="91"/>
      <c r="H341" s="91"/>
      <c r="I341" s="78"/>
      <c r="J341" s="78"/>
      <c r="K341" s="78"/>
    </row>
    <row r="342" spans="1:11" ht="12.75">
      <c r="A342" s="178" t="s">
        <v>2835</v>
      </c>
      <c r="B342" s="179" t="s">
        <v>2853</v>
      </c>
      <c r="C342" s="179" t="s">
        <v>2834</v>
      </c>
      <c r="D342" s="180" t="s">
        <v>2836</v>
      </c>
    </row>
    <row r="343" spans="1:11" ht="12.75">
      <c r="A343" s="178" t="s">
        <v>2837</v>
      </c>
      <c r="B343" s="179" t="s">
        <v>2853</v>
      </c>
      <c r="C343" s="179" t="s">
        <v>2834</v>
      </c>
      <c r="D343" s="180" t="s">
        <v>2838</v>
      </c>
    </row>
  </sheetData>
  <sheetProtection algorithmName="SHA-512" hashValue="CWyI/bTAm+brxZAhDtAIqALhqpHdyd+oJ+fQ6Ol6+y7binrlQijZ30yux8rYnJ7kFkPB7m4Z1OjEPqQCCb0uEQ==" saltValue="XitAAdF/8lQFicyol/Sm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795"/>
  <sheetViews>
    <sheetView showGridLines="0" topLeftCell="A145" zoomScale="85" zoomScaleNormal="85" workbookViewId="0">
      <selection activeCell="B188" sqref="B188"/>
    </sheetView>
  </sheetViews>
  <sheetFormatPr baseColWidth="10" defaultColWidth="11.42578125" defaultRowHeight="15"/>
  <cols>
    <col min="1" max="1" width="0.85546875" style="6" customWidth="1"/>
    <col min="2" max="2" width="88.42578125" style="6" customWidth="1"/>
    <col min="3" max="3" width="37.140625" style="6" customWidth="1"/>
    <col min="4" max="4" width="31.7109375" style="6" customWidth="1"/>
    <col min="5" max="5" width="38" style="6" customWidth="1"/>
    <col min="6" max="6" width="20.28515625" style="6" customWidth="1"/>
    <col min="7" max="7" width="24.5703125" style="6" customWidth="1"/>
    <col min="8" max="8" width="7.140625" style="7" customWidth="1"/>
    <col min="9" max="9" width="2.7109375" style="6" customWidth="1"/>
    <col min="10" max="10" width="26.7109375" style="45" customWidth="1"/>
    <col min="11" max="11" width="18.7109375" style="45" customWidth="1"/>
    <col min="12" max="12" width="2.7109375" style="45" customWidth="1"/>
    <col min="13" max="13" width="15.140625" style="45" customWidth="1"/>
    <col min="14" max="14" width="9.140625" style="45" customWidth="1"/>
    <col min="15" max="15" width="19" style="45" customWidth="1"/>
    <col min="16" max="16" width="22.140625" style="45" customWidth="1"/>
    <col min="17" max="17" width="2.7109375" style="45" customWidth="1"/>
    <col min="18" max="18" width="21.7109375" style="45" customWidth="1"/>
    <col min="19" max="19" width="2.7109375" style="45" customWidth="1"/>
    <col min="20" max="20" width="19.7109375" style="37" customWidth="1"/>
    <col min="21" max="21" width="2.7109375" style="45" customWidth="1"/>
    <col min="22" max="22" width="8.85546875" style="45" customWidth="1"/>
    <col min="23" max="24" width="12.7109375" style="45" customWidth="1"/>
    <col min="25" max="25" width="36.140625" style="45" customWidth="1"/>
    <col min="26" max="16384" width="11.42578125" style="6"/>
  </cols>
  <sheetData>
    <row r="2" spans="2:25" ht="15.75" thickBot="1">
      <c r="B2" s="5" t="s">
        <v>1426</v>
      </c>
      <c r="J2" s="46" t="s">
        <v>1522</v>
      </c>
      <c r="K2" s="46"/>
    </row>
    <row r="3" spans="2:25" ht="15.75" thickBot="1">
      <c r="B3" s="35" t="s">
        <v>1427</v>
      </c>
      <c r="C3" s="39"/>
      <c r="E3" s="47" t="s">
        <v>54</v>
      </c>
      <c r="F3" s="48"/>
      <c r="G3" s="48"/>
      <c r="H3" s="49"/>
      <c r="J3" s="228" t="s">
        <v>1523</v>
      </c>
      <c r="K3" s="228"/>
      <c r="M3" s="229" t="s">
        <v>1524</v>
      </c>
      <c r="O3" s="229" t="s">
        <v>1525</v>
      </c>
      <c r="P3" s="229"/>
      <c r="R3" s="229" t="s">
        <v>1526</v>
      </c>
      <c r="T3" s="229" t="s">
        <v>1527</v>
      </c>
    </row>
    <row r="4" spans="2:25" ht="15.75" thickBot="1">
      <c r="B4" s="35" t="s">
        <v>1428</v>
      </c>
      <c r="C4" s="39"/>
      <c r="E4" s="47" t="s">
        <v>55</v>
      </c>
      <c r="F4" s="48"/>
      <c r="G4" s="48"/>
      <c r="H4" s="49"/>
      <c r="J4" s="228"/>
      <c r="K4" s="228"/>
      <c r="M4" s="229"/>
      <c r="O4" s="229"/>
      <c r="P4" s="229"/>
      <c r="R4" s="229"/>
      <c r="T4" s="229"/>
    </row>
    <row r="5" spans="2:25" ht="15.75" thickBot="1">
      <c r="B5" s="33" t="s">
        <v>1429</v>
      </c>
      <c r="C5" s="8" t="s">
        <v>1430</v>
      </c>
      <c r="E5" s="33" t="s">
        <v>56</v>
      </c>
      <c r="F5" s="9" t="s">
        <v>57</v>
      </c>
      <c r="G5" s="10" t="s">
        <v>58</v>
      </c>
      <c r="H5" s="11" t="s">
        <v>59</v>
      </c>
      <c r="J5" s="223" t="s">
        <v>1532</v>
      </c>
      <c r="K5" s="223" t="s">
        <v>1533</v>
      </c>
      <c r="M5" s="229"/>
      <c r="O5" s="223" t="s">
        <v>1534</v>
      </c>
      <c r="P5" s="223" t="s">
        <v>1535</v>
      </c>
      <c r="R5" s="229"/>
      <c r="T5" s="229"/>
      <c r="V5" s="54" t="s">
        <v>1</v>
      </c>
      <c r="W5" s="55" t="s">
        <v>1571</v>
      </c>
      <c r="X5" s="55" t="s">
        <v>1573</v>
      </c>
      <c r="Y5" s="55" t="s">
        <v>1572</v>
      </c>
    </row>
    <row r="6" spans="2:25" ht="15.75" thickBot="1">
      <c r="B6" s="12" t="s">
        <v>1431</v>
      </c>
      <c r="C6" s="13" t="s">
        <v>7</v>
      </c>
      <c r="E6" s="224" t="s">
        <v>60</v>
      </c>
      <c r="F6" s="224" t="s">
        <v>61</v>
      </c>
      <c r="G6" s="196" t="s">
        <v>61</v>
      </c>
      <c r="H6" s="201" t="s">
        <v>62</v>
      </c>
      <c r="J6" s="223"/>
      <c r="K6" s="223"/>
      <c r="M6" s="229"/>
      <c r="O6" s="223"/>
      <c r="P6" s="223"/>
      <c r="R6" s="229"/>
      <c r="T6" s="229"/>
      <c r="V6" s="60" t="s">
        <v>1390</v>
      </c>
      <c r="W6" s="56" t="s">
        <v>1510</v>
      </c>
      <c r="X6" s="56" t="str">
        <f>CONCATENATE(V6,W6)</f>
        <v>230101I</v>
      </c>
      <c r="Y6" s="57" t="s">
        <v>1392</v>
      </c>
    </row>
    <row r="7" spans="2:25" ht="15.75" thickBot="1">
      <c r="B7" s="12" t="s">
        <v>1432</v>
      </c>
      <c r="C7" s="13" t="s">
        <v>6</v>
      </c>
      <c r="E7" s="227"/>
      <c r="F7" s="225"/>
      <c r="G7" s="197" t="s">
        <v>63</v>
      </c>
      <c r="H7" s="202" t="s">
        <v>64</v>
      </c>
      <c r="J7" s="44" t="s">
        <v>1508</v>
      </c>
      <c r="K7" s="37" t="s">
        <v>1513</v>
      </c>
      <c r="M7" s="37" t="s">
        <v>1536</v>
      </c>
      <c r="O7" s="44" t="s">
        <v>1510</v>
      </c>
      <c r="P7" s="37" t="s">
        <v>1508</v>
      </c>
      <c r="R7" s="50" t="s">
        <v>1510</v>
      </c>
      <c r="T7" s="51" t="s">
        <v>1508</v>
      </c>
      <c r="V7" s="60" t="s">
        <v>1390</v>
      </c>
      <c r="W7" s="56" t="s">
        <v>34</v>
      </c>
      <c r="X7" s="56" t="str">
        <f t="shared" ref="X7:X58" si="0">CONCATENATE(V7,W7)</f>
        <v>230101II</v>
      </c>
      <c r="Y7" s="57" t="s">
        <v>1392</v>
      </c>
    </row>
    <row r="8" spans="2:25" ht="15.75" thickBot="1">
      <c r="B8" s="14"/>
      <c r="E8" s="227"/>
      <c r="F8" s="224" t="s">
        <v>65</v>
      </c>
      <c r="G8" s="196" t="s">
        <v>66</v>
      </c>
      <c r="H8" s="201" t="s">
        <v>67</v>
      </c>
      <c r="J8" s="44" t="s">
        <v>1512</v>
      </c>
      <c r="K8" s="37" t="s">
        <v>1878</v>
      </c>
      <c r="L8" s="37"/>
      <c r="M8" s="37">
        <v>1</v>
      </c>
      <c r="O8" s="44" t="s">
        <v>34</v>
      </c>
      <c r="P8" s="37" t="s">
        <v>1512</v>
      </c>
      <c r="R8" s="50" t="s">
        <v>34</v>
      </c>
      <c r="T8" s="51" t="s">
        <v>1512</v>
      </c>
      <c r="V8" s="60" t="s">
        <v>1390</v>
      </c>
      <c r="W8" s="56" t="s">
        <v>1515</v>
      </c>
      <c r="X8" s="56" t="str">
        <f t="shared" si="0"/>
        <v>230101III</v>
      </c>
      <c r="Y8" s="57" t="s">
        <v>1392</v>
      </c>
    </row>
    <row r="9" spans="2:25" ht="15.75" thickBot="1">
      <c r="B9" s="35" t="s">
        <v>1433</v>
      </c>
      <c r="C9" s="39"/>
      <c r="E9" s="225"/>
      <c r="F9" s="225"/>
      <c r="G9" s="197" t="s">
        <v>68</v>
      </c>
      <c r="H9" s="202" t="s">
        <v>69</v>
      </c>
      <c r="J9" s="44" t="s">
        <v>1514</v>
      </c>
      <c r="K9" s="37" t="s">
        <v>1879</v>
      </c>
      <c r="L9" s="37"/>
      <c r="M9" s="37" t="s">
        <v>1540</v>
      </c>
      <c r="O9" s="44" t="s">
        <v>1515</v>
      </c>
      <c r="P9" s="37" t="s">
        <v>1514</v>
      </c>
      <c r="R9" s="50" t="s">
        <v>1515</v>
      </c>
      <c r="T9" s="51" t="s">
        <v>1514</v>
      </c>
      <c r="V9" s="60" t="s">
        <v>1390</v>
      </c>
      <c r="W9" s="56" t="s">
        <v>1543</v>
      </c>
      <c r="X9" s="56" t="str">
        <f t="shared" si="0"/>
        <v>230101IV</v>
      </c>
      <c r="Y9" s="57" t="s">
        <v>1392</v>
      </c>
    </row>
    <row r="10" spans="2:25" ht="15.75" thickBot="1">
      <c r="B10" s="35" t="s">
        <v>1434</v>
      </c>
      <c r="C10" s="39"/>
      <c r="E10" s="224" t="s">
        <v>70</v>
      </c>
      <c r="F10" s="224" t="s">
        <v>71</v>
      </c>
      <c r="G10" s="196" t="s">
        <v>71</v>
      </c>
      <c r="H10" s="201" t="s">
        <v>72</v>
      </c>
      <c r="J10" s="44" t="s">
        <v>1542</v>
      </c>
      <c r="K10" s="37" t="s">
        <v>1880</v>
      </c>
      <c r="L10" s="37"/>
      <c r="M10" s="37">
        <v>2</v>
      </c>
      <c r="O10" s="37">
        <v>1</v>
      </c>
      <c r="P10" s="37" t="s">
        <v>1517</v>
      </c>
      <c r="R10" s="50" t="s">
        <v>1543</v>
      </c>
      <c r="T10" s="51" t="s">
        <v>1517</v>
      </c>
      <c r="V10" s="60" t="s">
        <v>1390</v>
      </c>
      <c r="W10" s="56" t="s">
        <v>1545</v>
      </c>
      <c r="X10" s="56" t="str">
        <f t="shared" si="0"/>
        <v>230101V</v>
      </c>
      <c r="Y10" s="57" t="s">
        <v>1392</v>
      </c>
    </row>
    <row r="11" spans="2:25" ht="15.75" thickBot="1">
      <c r="B11" s="33" t="s">
        <v>1429</v>
      </c>
      <c r="C11" s="8" t="s">
        <v>1430</v>
      </c>
      <c r="E11" s="227"/>
      <c r="F11" s="225"/>
      <c r="G11" s="197" t="s">
        <v>73</v>
      </c>
      <c r="H11" s="202" t="s">
        <v>74</v>
      </c>
      <c r="J11" s="37" t="s">
        <v>1540</v>
      </c>
      <c r="K11" s="37"/>
      <c r="L11" s="37"/>
      <c r="M11" s="37">
        <v>3</v>
      </c>
      <c r="O11" s="37">
        <v>2</v>
      </c>
      <c r="P11" s="37" t="s">
        <v>1511</v>
      </c>
      <c r="R11" s="50" t="s">
        <v>1545</v>
      </c>
      <c r="T11" s="51" t="s">
        <v>1511</v>
      </c>
      <c r="V11" s="60" t="s">
        <v>1390</v>
      </c>
      <c r="W11" s="56" t="s">
        <v>1548</v>
      </c>
      <c r="X11" s="56" t="str">
        <f t="shared" si="0"/>
        <v>230101VI</v>
      </c>
      <c r="Y11" s="57" t="s">
        <v>1392</v>
      </c>
    </row>
    <row r="12" spans="2:25" ht="15.75" thickBot="1">
      <c r="B12" s="12" t="s">
        <v>1435</v>
      </c>
      <c r="C12" s="13">
        <v>10</v>
      </c>
      <c r="E12" s="227"/>
      <c r="F12" s="224" t="s">
        <v>77</v>
      </c>
      <c r="G12" s="196" t="s">
        <v>78</v>
      </c>
      <c r="H12" s="201" t="s">
        <v>79</v>
      </c>
      <c r="J12" s="37" t="s">
        <v>1547</v>
      </c>
      <c r="K12" s="37"/>
      <c r="L12" s="37"/>
      <c r="M12" s="37">
        <v>4</v>
      </c>
      <c r="O12" s="37">
        <v>3</v>
      </c>
      <c r="P12" s="37" t="s">
        <v>1521</v>
      </c>
      <c r="R12" s="50" t="s">
        <v>1548</v>
      </c>
      <c r="T12" s="51" t="s">
        <v>1521</v>
      </c>
      <c r="V12" s="60" t="s">
        <v>1390</v>
      </c>
      <c r="W12" s="56" t="s">
        <v>1550</v>
      </c>
      <c r="X12" s="56" t="str">
        <f t="shared" si="0"/>
        <v>230101VII</v>
      </c>
      <c r="Y12" s="57" t="s">
        <v>1392</v>
      </c>
    </row>
    <row r="13" spans="2:25" ht="15.75" thickBot="1">
      <c r="B13" s="12" t="s">
        <v>1436</v>
      </c>
      <c r="C13" s="13">
        <v>20</v>
      </c>
      <c r="E13" s="227"/>
      <c r="F13" s="227"/>
      <c r="G13" s="196" t="s">
        <v>82</v>
      </c>
      <c r="H13" s="201" t="s">
        <v>83</v>
      </c>
      <c r="J13" s="37">
        <v>2</v>
      </c>
      <c r="K13" s="37"/>
      <c r="L13" s="37"/>
      <c r="M13" s="37">
        <v>5</v>
      </c>
      <c r="O13" s="37">
        <v>4</v>
      </c>
      <c r="P13" s="37" t="s">
        <v>1520</v>
      </c>
      <c r="R13" s="50" t="s">
        <v>1550</v>
      </c>
      <c r="T13" s="51" t="s">
        <v>1520</v>
      </c>
      <c r="V13" s="60" t="s">
        <v>1390</v>
      </c>
      <c r="W13" s="56" t="s">
        <v>1552</v>
      </c>
      <c r="X13" s="56" t="str">
        <f t="shared" si="0"/>
        <v>230101VIII</v>
      </c>
      <c r="Y13" s="57" t="s">
        <v>1392</v>
      </c>
    </row>
    <row r="14" spans="2:25" ht="15.75" thickBot="1">
      <c r="B14" s="15" t="s">
        <v>1437</v>
      </c>
      <c r="C14" s="16">
        <v>30</v>
      </c>
      <c r="E14" s="227"/>
      <c r="F14" s="227"/>
      <c r="G14" s="196" t="s">
        <v>84</v>
      </c>
      <c r="H14" s="201" t="s">
        <v>85</v>
      </c>
      <c r="J14" s="37">
        <v>3</v>
      </c>
      <c r="K14" s="37"/>
      <c r="L14" s="37"/>
      <c r="M14" s="37">
        <v>6</v>
      </c>
      <c r="O14" s="37">
        <v>5</v>
      </c>
      <c r="P14" s="37" t="s">
        <v>6</v>
      </c>
      <c r="R14" s="50" t="s">
        <v>1552</v>
      </c>
      <c r="T14" s="51" t="s">
        <v>6</v>
      </c>
      <c r="V14" s="60" t="s">
        <v>1390</v>
      </c>
      <c r="W14" s="56" t="s">
        <v>1553</v>
      </c>
      <c r="X14" s="56" t="str">
        <f t="shared" si="0"/>
        <v>230101IX</v>
      </c>
      <c r="Y14" s="57" t="s">
        <v>1392</v>
      </c>
    </row>
    <row r="15" spans="2:25" ht="15.75" thickBot="1">
      <c r="B15" s="17" t="s">
        <v>1438</v>
      </c>
      <c r="C15" s="16">
        <v>40</v>
      </c>
      <c r="E15" s="227"/>
      <c r="F15" s="227"/>
      <c r="G15" s="196" t="s">
        <v>87</v>
      </c>
      <c r="H15" s="201" t="s">
        <v>88</v>
      </c>
      <c r="J15" s="37">
        <v>4</v>
      </c>
      <c r="K15" s="37"/>
      <c r="L15" s="37"/>
      <c r="M15" s="37">
        <v>7</v>
      </c>
      <c r="O15" s="37">
        <v>6</v>
      </c>
      <c r="P15" s="37" t="s">
        <v>1510</v>
      </c>
      <c r="R15" s="50" t="s">
        <v>1553</v>
      </c>
      <c r="T15" s="51" t="s">
        <v>1510</v>
      </c>
      <c r="V15" s="60" t="s">
        <v>1390</v>
      </c>
      <c r="W15" s="56" t="s">
        <v>1554</v>
      </c>
      <c r="X15" s="56" t="str">
        <f t="shared" si="0"/>
        <v>230101X</v>
      </c>
      <c r="Y15" s="57" t="s">
        <v>1392</v>
      </c>
    </row>
    <row r="16" spans="2:25" ht="15.75" thickBot="1">
      <c r="B16" s="12" t="s">
        <v>1439</v>
      </c>
      <c r="C16" s="13">
        <v>99</v>
      </c>
      <c r="E16" s="225"/>
      <c r="F16" s="225"/>
      <c r="G16" s="197" t="s">
        <v>90</v>
      </c>
      <c r="H16" s="202" t="s">
        <v>91</v>
      </c>
      <c r="J16" s="37">
        <v>5</v>
      </c>
      <c r="K16" s="37"/>
      <c r="L16" s="37"/>
      <c r="M16" s="37">
        <v>8</v>
      </c>
      <c r="O16" s="37">
        <v>7</v>
      </c>
      <c r="P16" s="37" t="s">
        <v>1518</v>
      </c>
      <c r="R16" s="50" t="s">
        <v>1554</v>
      </c>
      <c r="T16" s="51" t="s">
        <v>1518</v>
      </c>
      <c r="V16" s="60" t="s">
        <v>1390</v>
      </c>
      <c r="W16" s="56" t="s">
        <v>1555</v>
      </c>
      <c r="X16" s="56" t="str">
        <f t="shared" si="0"/>
        <v>230101XI</v>
      </c>
      <c r="Y16" s="57" t="s">
        <v>1392</v>
      </c>
    </row>
    <row r="17" spans="2:25" ht="15.75" thickBot="1">
      <c r="B17" s="14"/>
      <c r="E17" s="224" t="s">
        <v>92</v>
      </c>
      <c r="F17" s="224" t="s">
        <v>92</v>
      </c>
      <c r="G17" s="196" t="s">
        <v>92</v>
      </c>
      <c r="H17" s="201" t="s">
        <v>93</v>
      </c>
      <c r="J17" s="37">
        <v>6</v>
      </c>
      <c r="K17" s="37"/>
      <c r="L17" s="37"/>
      <c r="M17" s="37">
        <v>9</v>
      </c>
      <c r="O17" s="37">
        <v>8</v>
      </c>
      <c r="P17" s="37" t="s">
        <v>1509</v>
      </c>
      <c r="R17" s="50" t="s">
        <v>1555</v>
      </c>
      <c r="T17" s="51" t="s">
        <v>1509</v>
      </c>
      <c r="V17" s="60" t="s">
        <v>1390</v>
      </c>
      <c r="W17" s="56" t="s">
        <v>1556</v>
      </c>
      <c r="X17" s="56" t="str">
        <f t="shared" si="0"/>
        <v>230101XII</v>
      </c>
      <c r="Y17" s="57" t="s">
        <v>1392</v>
      </c>
    </row>
    <row r="18" spans="2:25" ht="15.75" thickBot="1">
      <c r="B18" s="18" t="s">
        <v>1440</v>
      </c>
      <c r="C18" s="19"/>
      <c r="E18" s="227"/>
      <c r="F18" s="227"/>
      <c r="G18" s="196" t="s">
        <v>94</v>
      </c>
      <c r="H18" s="201" t="s">
        <v>95</v>
      </c>
      <c r="J18" s="37">
        <v>7</v>
      </c>
      <c r="K18" s="37"/>
      <c r="L18" s="37"/>
      <c r="M18" s="37">
        <v>10</v>
      </c>
      <c r="O18" s="37">
        <v>9</v>
      </c>
      <c r="P18" s="37" t="s">
        <v>1519</v>
      </c>
      <c r="R18" s="50" t="s">
        <v>1556</v>
      </c>
      <c r="T18" s="51" t="s">
        <v>1519</v>
      </c>
      <c r="V18" s="60" t="s">
        <v>1390</v>
      </c>
      <c r="W18" s="56" t="s">
        <v>1557</v>
      </c>
      <c r="X18" s="56" t="str">
        <f t="shared" si="0"/>
        <v>230101XIII</v>
      </c>
      <c r="Y18" s="57" t="s">
        <v>1392</v>
      </c>
    </row>
    <row r="19" spans="2:25" ht="15.75" thickBot="1">
      <c r="B19" s="20" t="s">
        <v>1441</v>
      </c>
      <c r="C19" s="21"/>
      <c r="E19" s="227"/>
      <c r="F19" s="227"/>
      <c r="G19" s="196" t="s">
        <v>97</v>
      </c>
      <c r="H19" s="201" t="s">
        <v>98</v>
      </c>
      <c r="J19" s="37">
        <v>8</v>
      </c>
      <c r="K19" s="37"/>
      <c r="L19" s="37"/>
      <c r="M19" s="37">
        <v>11</v>
      </c>
      <c r="O19" s="37">
        <v>10</v>
      </c>
      <c r="P19" s="37" t="s">
        <v>7</v>
      </c>
      <c r="R19" s="50" t="s">
        <v>1557</v>
      </c>
      <c r="T19" s="51" t="s">
        <v>7</v>
      </c>
      <c r="V19" s="60" t="s">
        <v>1390</v>
      </c>
      <c r="W19" s="56" t="s">
        <v>1558</v>
      </c>
      <c r="X19" s="56" t="str">
        <f t="shared" si="0"/>
        <v>230101XIV</v>
      </c>
      <c r="Y19" s="57" t="s">
        <v>1392</v>
      </c>
    </row>
    <row r="20" spans="2:25" ht="15.75" thickBot="1">
      <c r="B20" s="22" t="s">
        <v>1429</v>
      </c>
      <c r="C20" s="8" t="s">
        <v>1430</v>
      </c>
      <c r="E20" s="227"/>
      <c r="F20" s="225"/>
      <c r="G20" s="197" t="s">
        <v>100</v>
      </c>
      <c r="H20" s="202" t="s">
        <v>101</v>
      </c>
      <c r="J20" s="37">
        <v>9</v>
      </c>
      <c r="K20" s="37"/>
      <c r="L20" s="37"/>
      <c r="M20" s="37">
        <v>12</v>
      </c>
      <c r="O20" s="37">
        <v>11</v>
      </c>
      <c r="P20" s="38" t="s">
        <v>31</v>
      </c>
      <c r="R20" s="50" t="s">
        <v>1558</v>
      </c>
      <c r="T20" s="51" t="s">
        <v>31</v>
      </c>
      <c r="V20" s="60" t="s">
        <v>1390</v>
      </c>
      <c r="W20" s="56" t="s">
        <v>1559</v>
      </c>
      <c r="X20" s="56" t="str">
        <f t="shared" si="0"/>
        <v>230101XV</v>
      </c>
      <c r="Y20" s="57" t="s">
        <v>1392</v>
      </c>
    </row>
    <row r="21" spans="2:25" ht="15.75" thickBot="1">
      <c r="B21" s="15" t="s">
        <v>1442</v>
      </c>
      <c r="C21" s="13">
        <v>10</v>
      </c>
      <c r="E21" s="227"/>
      <c r="F21" s="224" t="s">
        <v>103</v>
      </c>
      <c r="G21" s="196" t="s">
        <v>104</v>
      </c>
      <c r="H21" s="201" t="s">
        <v>105</v>
      </c>
      <c r="J21" s="37">
        <v>10</v>
      </c>
      <c r="K21" s="37"/>
      <c r="L21" s="37"/>
      <c r="M21" s="37">
        <v>13</v>
      </c>
      <c r="O21" s="37">
        <v>12</v>
      </c>
      <c r="R21" s="50" t="s">
        <v>1559</v>
      </c>
      <c r="T21" s="51" t="s">
        <v>1516</v>
      </c>
      <c r="V21" s="60" t="s">
        <v>1390</v>
      </c>
      <c r="W21" s="56" t="s">
        <v>1560</v>
      </c>
      <c r="X21" s="56" t="str">
        <f t="shared" si="0"/>
        <v>230101XVI</v>
      </c>
      <c r="Y21" s="57" t="s">
        <v>1392</v>
      </c>
    </row>
    <row r="22" spans="2:25" ht="15.75" thickBot="1">
      <c r="B22" s="15" t="s">
        <v>1443</v>
      </c>
      <c r="C22" s="13">
        <v>20</v>
      </c>
      <c r="E22" s="227"/>
      <c r="F22" s="227"/>
      <c r="G22" s="196" t="s">
        <v>106</v>
      </c>
      <c r="H22" s="201" t="s">
        <v>107</v>
      </c>
      <c r="J22" s="37">
        <v>11</v>
      </c>
      <c r="K22" s="37"/>
      <c r="L22" s="37"/>
      <c r="M22" s="37">
        <v>14</v>
      </c>
      <c r="O22" s="37">
        <v>13</v>
      </c>
      <c r="R22" s="50" t="s">
        <v>1560</v>
      </c>
      <c r="T22" s="51" t="s">
        <v>1561</v>
      </c>
      <c r="V22" s="60" t="s">
        <v>1390</v>
      </c>
      <c r="W22" s="56" t="s">
        <v>1562</v>
      </c>
      <c r="X22" s="56" t="str">
        <f t="shared" si="0"/>
        <v>230101XVII</v>
      </c>
      <c r="Y22" s="57" t="s">
        <v>1392</v>
      </c>
    </row>
    <row r="23" spans="2:25" ht="15.75" thickBot="1">
      <c r="B23" s="15" t="s">
        <v>1437</v>
      </c>
      <c r="C23" s="13">
        <v>30</v>
      </c>
      <c r="E23" s="227"/>
      <c r="F23" s="225"/>
      <c r="G23" s="197" t="s">
        <v>108</v>
      </c>
      <c r="H23" s="202" t="s">
        <v>109</v>
      </c>
      <c r="J23" s="37">
        <v>12</v>
      </c>
      <c r="K23" s="37"/>
      <c r="L23" s="37"/>
      <c r="M23" s="37">
        <v>15</v>
      </c>
      <c r="O23" s="37">
        <v>14</v>
      </c>
      <c r="R23" s="50" t="s">
        <v>1562</v>
      </c>
      <c r="T23" s="52" t="s">
        <v>1563</v>
      </c>
      <c r="V23" s="60" t="s">
        <v>1390</v>
      </c>
      <c r="W23" s="56" t="s">
        <v>1564</v>
      </c>
      <c r="X23" s="56" t="str">
        <f t="shared" si="0"/>
        <v>230101XVIII</v>
      </c>
      <c r="Y23" s="57" t="s">
        <v>1392</v>
      </c>
    </row>
    <row r="24" spans="2:25" ht="15.75" thickBot="1">
      <c r="B24" s="15" t="s">
        <v>1185</v>
      </c>
      <c r="C24" s="13">
        <v>40</v>
      </c>
      <c r="E24" s="227"/>
      <c r="F24" s="224" t="s">
        <v>111</v>
      </c>
      <c r="G24" s="196" t="s">
        <v>111</v>
      </c>
      <c r="H24" s="201" t="s">
        <v>112</v>
      </c>
      <c r="J24" s="37">
        <v>13</v>
      </c>
      <c r="K24" s="37"/>
      <c r="L24" s="37"/>
      <c r="M24" s="37">
        <v>16</v>
      </c>
      <c r="O24" s="37">
        <v>15</v>
      </c>
      <c r="R24" s="50" t="s">
        <v>1564</v>
      </c>
      <c r="T24" s="37" t="s">
        <v>1915</v>
      </c>
      <c r="V24" s="69" t="s">
        <v>1390</v>
      </c>
      <c r="W24" s="64" t="s">
        <v>1565</v>
      </c>
      <c r="X24" s="64" t="str">
        <f t="shared" si="0"/>
        <v>230101XIX</v>
      </c>
      <c r="Y24" s="65" t="s">
        <v>1392</v>
      </c>
    </row>
    <row r="25" spans="2:25" ht="15.75" thickBot="1">
      <c r="B25" s="15" t="s">
        <v>1444</v>
      </c>
      <c r="C25" s="13">
        <v>99</v>
      </c>
      <c r="E25" s="225"/>
      <c r="F25" s="225"/>
      <c r="G25" s="197" t="s">
        <v>114</v>
      </c>
      <c r="H25" s="202" t="s">
        <v>115</v>
      </c>
      <c r="J25" s="37">
        <v>14</v>
      </c>
      <c r="K25" s="37"/>
      <c r="L25" s="37"/>
      <c r="M25" s="37">
        <v>17</v>
      </c>
      <c r="O25" s="37">
        <v>16</v>
      </c>
      <c r="R25" s="50" t="s">
        <v>1565</v>
      </c>
      <c r="T25" s="37" t="s">
        <v>1916</v>
      </c>
      <c r="V25" s="68" t="s">
        <v>1380</v>
      </c>
      <c r="W25" s="62" t="s">
        <v>1537</v>
      </c>
      <c r="X25" s="62" t="str">
        <f t="shared" si="0"/>
        <v>210701D-1</v>
      </c>
      <c r="Y25" s="63" t="s">
        <v>1528</v>
      </c>
    </row>
    <row r="26" spans="2:25" ht="15.75" thickBot="1">
      <c r="B26" s="14"/>
      <c r="E26" s="224" t="s">
        <v>116</v>
      </c>
      <c r="F26" s="224" t="s">
        <v>117</v>
      </c>
      <c r="G26" s="196" t="s">
        <v>117</v>
      </c>
      <c r="H26" s="201" t="s">
        <v>118</v>
      </c>
      <c r="J26" s="37">
        <v>15</v>
      </c>
      <c r="L26" s="37"/>
      <c r="M26" s="37">
        <v>18</v>
      </c>
      <c r="O26" s="37">
        <v>17</v>
      </c>
      <c r="R26" s="50" t="s">
        <v>1566</v>
      </c>
      <c r="T26" s="37" t="s">
        <v>1917</v>
      </c>
      <c r="V26" s="60" t="s">
        <v>1380</v>
      </c>
      <c r="W26" s="56" t="s">
        <v>1539</v>
      </c>
      <c r="X26" s="56" t="str">
        <f t="shared" si="0"/>
        <v>210701D-2</v>
      </c>
      <c r="Y26" s="59" t="s">
        <v>1528</v>
      </c>
    </row>
    <row r="27" spans="2:25" ht="15.75" thickBot="1">
      <c r="B27" s="36" t="s">
        <v>1445</v>
      </c>
      <c r="C27" s="40"/>
      <c r="E27" s="227"/>
      <c r="F27" s="227"/>
      <c r="G27" s="196" t="s">
        <v>119</v>
      </c>
      <c r="H27" s="201" t="s">
        <v>120</v>
      </c>
      <c r="J27" s="37">
        <v>16</v>
      </c>
      <c r="K27" s="37"/>
      <c r="L27" s="37"/>
      <c r="M27" s="37">
        <v>19</v>
      </c>
      <c r="O27" s="37">
        <v>18</v>
      </c>
      <c r="R27" s="50" t="s">
        <v>1567</v>
      </c>
      <c r="T27" s="37" t="s">
        <v>1918</v>
      </c>
      <c r="V27" s="60" t="s">
        <v>1380</v>
      </c>
      <c r="W27" s="56" t="s">
        <v>1541</v>
      </c>
      <c r="X27" s="56" t="str">
        <f t="shared" si="0"/>
        <v>210701D-3</v>
      </c>
      <c r="Y27" s="59" t="s">
        <v>1528</v>
      </c>
    </row>
    <row r="28" spans="2:25" ht="15.75" thickBot="1">
      <c r="B28" s="36" t="s">
        <v>1446</v>
      </c>
      <c r="C28" s="40"/>
      <c r="E28" s="227"/>
      <c r="F28" s="225"/>
      <c r="G28" s="197" t="s">
        <v>121</v>
      </c>
      <c r="H28" s="202" t="s">
        <v>122</v>
      </c>
      <c r="J28" s="37">
        <v>17</v>
      </c>
      <c r="K28" s="37"/>
      <c r="L28" s="37"/>
      <c r="M28" s="37">
        <v>20</v>
      </c>
      <c r="O28" s="37">
        <v>19</v>
      </c>
      <c r="R28" s="50" t="s">
        <v>1568</v>
      </c>
      <c r="T28" s="37" t="s">
        <v>1919</v>
      </c>
      <c r="V28" s="60" t="s">
        <v>1380</v>
      </c>
      <c r="W28" s="56" t="s">
        <v>1544</v>
      </c>
      <c r="X28" s="56" t="str">
        <f t="shared" si="0"/>
        <v>210701P-1</v>
      </c>
      <c r="Y28" s="59" t="s">
        <v>1528</v>
      </c>
    </row>
    <row r="29" spans="2:25" ht="15.75" thickBot="1">
      <c r="B29" s="23" t="s">
        <v>1429</v>
      </c>
      <c r="C29" s="24" t="s">
        <v>1430</v>
      </c>
      <c r="E29" s="227"/>
      <c r="F29" s="224" t="s">
        <v>123</v>
      </c>
      <c r="G29" s="196" t="s">
        <v>123</v>
      </c>
      <c r="H29" s="201" t="s">
        <v>124</v>
      </c>
      <c r="J29" s="37">
        <v>18</v>
      </c>
      <c r="K29" s="37"/>
      <c r="L29" s="37"/>
      <c r="M29" s="37">
        <v>21</v>
      </c>
      <c r="O29" s="37">
        <v>20</v>
      </c>
      <c r="R29" s="38" t="s">
        <v>1569</v>
      </c>
      <c r="T29" s="37" t="s">
        <v>1920</v>
      </c>
      <c r="V29" s="60" t="s">
        <v>1380</v>
      </c>
      <c r="W29" s="56" t="s">
        <v>1546</v>
      </c>
      <c r="X29" s="56" t="str">
        <f t="shared" si="0"/>
        <v>210701T-1</v>
      </c>
      <c r="Y29" s="59" t="s">
        <v>1528</v>
      </c>
    </row>
    <row r="30" spans="2:25" ht="15.75" thickBot="1">
      <c r="B30" s="156" t="s">
        <v>1447</v>
      </c>
      <c r="C30" s="25">
        <v>10</v>
      </c>
      <c r="E30" s="227"/>
      <c r="F30" s="225"/>
      <c r="G30" s="197" t="s">
        <v>125</v>
      </c>
      <c r="H30" s="202" t="s">
        <v>126</v>
      </c>
      <c r="J30" s="37">
        <v>19</v>
      </c>
      <c r="K30" s="37"/>
      <c r="L30" s="37"/>
      <c r="M30" s="37">
        <v>22</v>
      </c>
      <c r="O30" s="37">
        <v>21</v>
      </c>
      <c r="T30" s="37" t="s">
        <v>1921</v>
      </c>
      <c r="V30" s="60" t="s">
        <v>1380</v>
      </c>
      <c r="W30" s="56" t="s">
        <v>1549</v>
      </c>
      <c r="X30" s="56" t="str">
        <f t="shared" si="0"/>
        <v>210701A-1</v>
      </c>
      <c r="Y30" s="59" t="s">
        <v>1528</v>
      </c>
    </row>
    <row r="31" spans="2:25" ht="15.75" thickBot="1">
      <c r="B31" s="156" t="s">
        <v>1448</v>
      </c>
      <c r="C31" s="25">
        <v>11</v>
      </c>
      <c r="E31" s="227"/>
      <c r="F31" s="224" t="s">
        <v>127</v>
      </c>
      <c r="G31" s="196" t="s">
        <v>128</v>
      </c>
      <c r="H31" s="201" t="s">
        <v>129</v>
      </c>
      <c r="J31" s="37">
        <v>20</v>
      </c>
      <c r="K31" s="37"/>
      <c r="L31" s="37"/>
      <c r="M31" s="37">
        <v>23</v>
      </c>
      <c r="O31" s="37">
        <v>22</v>
      </c>
      <c r="T31" s="37" t="s">
        <v>1922</v>
      </c>
      <c r="V31" s="69" t="s">
        <v>1380</v>
      </c>
      <c r="W31" s="64" t="s">
        <v>1551</v>
      </c>
      <c r="X31" s="64" t="str">
        <f t="shared" si="0"/>
        <v>210701AUX</v>
      </c>
      <c r="Y31" s="67" t="s">
        <v>1528</v>
      </c>
    </row>
    <row r="32" spans="2:25" ht="15.75" thickBot="1">
      <c r="B32" s="156" t="s">
        <v>1449</v>
      </c>
      <c r="C32" s="25">
        <v>12</v>
      </c>
      <c r="E32" s="227"/>
      <c r="F32" s="227"/>
      <c r="G32" s="196" t="s">
        <v>130</v>
      </c>
      <c r="H32" s="201" t="s">
        <v>131</v>
      </c>
      <c r="J32" s="37">
        <v>21</v>
      </c>
      <c r="K32" s="37"/>
      <c r="L32" s="37"/>
      <c r="M32" s="37">
        <v>24</v>
      </c>
      <c r="O32" s="37">
        <v>23</v>
      </c>
      <c r="T32" s="37" t="s">
        <v>1923</v>
      </c>
      <c r="V32" s="68" t="s">
        <v>1285</v>
      </c>
      <c r="W32" s="62" t="s">
        <v>1510</v>
      </c>
      <c r="X32" s="62" t="str">
        <f t="shared" si="0"/>
        <v>170201I</v>
      </c>
      <c r="Y32" s="63" t="s">
        <v>1529</v>
      </c>
    </row>
    <row r="33" spans="2:25" ht="15.75" thickBot="1">
      <c r="B33" s="156" t="s">
        <v>2725</v>
      </c>
      <c r="C33" s="25">
        <v>13</v>
      </c>
      <c r="E33" s="227"/>
      <c r="F33" s="227"/>
      <c r="G33" s="196" t="s">
        <v>132</v>
      </c>
      <c r="H33" s="201" t="s">
        <v>133</v>
      </c>
      <c r="J33" s="37">
        <v>22</v>
      </c>
      <c r="K33" s="37"/>
      <c r="L33" s="37"/>
      <c r="M33" s="38">
        <v>25</v>
      </c>
      <c r="O33" s="37">
        <v>24</v>
      </c>
      <c r="T33" s="37" t="s">
        <v>1924</v>
      </c>
      <c r="V33" s="58" t="s">
        <v>1285</v>
      </c>
      <c r="W33" s="56" t="s">
        <v>34</v>
      </c>
      <c r="X33" s="56" t="str">
        <f t="shared" si="0"/>
        <v>170201II</v>
      </c>
      <c r="Y33" s="59" t="s">
        <v>1529</v>
      </c>
    </row>
    <row r="34" spans="2:25" ht="15.75" thickBot="1">
      <c r="B34" s="156" t="s">
        <v>2726</v>
      </c>
      <c r="C34" s="25">
        <v>14</v>
      </c>
      <c r="E34" s="225"/>
      <c r="F34" s="225"/>
      <c r="G34" s="197" t="s">
        <v>127</v>
      </c>
      <c r="H34" s="202" t="s">
        <v>134</v>
      </c>
      <c r="J34" s="37">
        <v>23</v>
      </c>
      <c r="K34" s="37"/>
      <c r="L34" s="37"/>
      <c r="M34" s="37"/>
      <c r="O34" s="37">
        <v>25</v>
      </c>
      <c r="T34" s="37" t="s">
        <v>1925</v>
      </c>
      <c r="V34" s="58" t="s">
        <v>1285</v>
      </c>
      <c r="W34" s="56" t="s">
        <v>1515</v>
      </c>
      <c r="X34" s="56" t="str">
        <f t="shared" si="0"/>
        <v>170201III</v>
      </c>
      <c r="Y34" s="59" t="s">
        <v>1529</v>
      </c>
    </row>
    <row r="35" spans="2:25" ht="15.75" thickBot="1">
      <c r="B35" s="156" t="s">
        <v>1450</v>
      </c>
      <c r="C35" s="25">
        <v>20</v>
      </c>
      <c r="E35" s="224" t="s">
        <v>135</v>
      </c>
      <c r="F35" s="224" t="s">
        <v>136</v>
      </c>
      <c r="G35" s="196" t="s">
        <v>137</v>
      </c>
      <c r="H35" s="201" t="s">
        <v>138</v>
      </c>
      <c r="J35" s="37">
        <v>24</v>
      </c>
      <c r="K35" s="37"/>
      <c r="L35" s="37"/>
      <c r="M35" s="37"/>
      <c r="O35" s="37">
        <v>26</v>
      </c>
      <c r="T35" s="37" t="s">
        <v>1926</v>
      </c>
      <c r="V35" s="58" t="s">
        <v>1285</v>
      </c>
      <c r="W35" s="56" t="s">
        <v>1543</v>
      </c>
      <c r="X35" s="56" t="str">
        <f t="shared" si="0"/>
        <v>170201IV</v>
      </c>
      <c r="Y35" s="59" t="s">
        <v>1529</v>
      </c>
    </row>
    <row r="36" spans="2:25" ht="15.75" thickBot="1">
      <c r="B36" s="156" t="s">
        <v>1451</v>
      </c>
      <c r="C36" s="25">
        <v>30</v>
      </c>
      <c r="E36" s="227"/>
      <c r="F36" s="227"/>
      <c r="G36" s="196" t="s">
        <v>135</v>
      </c>
      <c r="H36" s="201" t="s">
        <v>139</v>
      </c>
      <c r="J36" s="37">
        <v>25</v>
      </c>
      <c r="K36" s="37"/>
      <c r="L36" s="37"/>
      <c r="M36" s="37"/>
      <c r="O36" s="37">
        <v>27</v>
      </c>
      <c r="T36" s="37" t="s">
        <v>1927</v>
      </c>
      <c r="V36" s="58" t="s">
        <v>1285</v>
      </c>
      <c r="W36" s="56" t="s">
        <v>1545</v>
      </c>
      <c r="X36" s="56" t="str">
        <f t="shared" si="0"/>
        <v>170201V</v>
      </c>
      <c r="Y36" s="59" t="s">
        <v>1529</v>
      </c>
    </row>
    <row r="37" spans="2:25" ht="15.75" thickBot="1">
      <c r="B37" s="156" t="s">
        <v>1452</v>
      </c>
      <c r="C37" s="25">
        <v>40</v>
      </c>
      <c r="E37" s="227"/>
      <c r="F37" s="227"/>
      <c r="G37" s="196" t="s">
        <v>140</v>
      </c>
      <c r="H37" s="201" t="s">
        <v>141</v>
      </c>
      <c r="J37" s="37">
        <v>26</v>
      </c>
      <c r="K37" s="37"/>
      <c r="L37" s="37"/>
      <c r="M37" s="37"/>
      <c r="O37" s="37">
        <v>28</v>
      </c>
      <c r="T37" s="37" t="s">
        <v>1928</v>
      </c>
      <c r="V37" s="58" t="s">
        <v>1285</v>
      </c>
      <c r="W37" s="56" t="s">
        <v>1548</v>
      </c>
      <c r="X37" s="56" t="str">
        <f t="shared" si="0"/>
        <v>170201VI</v>
      </c>
      <c r="Y37" s="59" t="s">
        <v>1529</v>
      </c>
    </row>
    <row r="38" spans="2:25" ht="15.75" thickBot="1">
      <c r="B38" s="156" t="s">
        <v>1453</v>
      </c>
      <c r="C38" s="25">
        <v>50</v>
      </c>
      <c r="E38" s="227"/>
      <c r="F38" s="227"/>
      <c r="G38" s="196" t="s">
        <v>142</v>
      </c>
      <c r="H38" s="201" t="s">
        <v>143</v>
      </c>
      <c r="J38" s="37">
        <v>27</v>
      </c>
      <c r="K38" s="37"/>
      <c r="L38" s="37"/>
      <c r="M38" s="37"/>
      <c r="O38" s="37">
        <v>29</v>
      </c>
      <c r="T38" s="37" t="s">
        <v>1929</v>
      </c>
      <c r="V38" s="66" t="s">
        <v>1285</v>
      </c>
      <c r="W38" s="64" t="s">
        <v>1550</v>
      </c>
      <c r="X38" s="64" t="str">
        <f t="shared" si="0"/>
        <v>170201VII</v>
      </c>
      <c r="Y38" s="67" t="s">
        <v>1529</v>
      </c>
    </row>
    <row r="39" spans="2:25" ht="15.75" thickBot="1">
      <c r="B39" s="156" t="s">
        <v>1454</v>
      </c>
      <c r="C39" s="25">
        <v>60</v>
      </c>
      <c r="E39" s="227"/>
      <c r="F39" s="227"/>
      <c r="G39" s="196" t="s">
        <v>144</v>
      </c>
      <c r="H39" s="201" t="s">
        <v>145</v>
      </c>
      <c r="J39" s="37">
        <v>28</v>
      </c>
      <c r="K39" s="37"/>
      <c r="L39" s="37"/>
      <c r="M39" s="37"/>
      <c r="O39" s="37">
        <v>30</v>
      </c>
      <c r="T39" s="37" t="s">
        <v>1930</v>
      </c>
      <c r="V39" s="61" t="s">
        <v>1403</v>
      </c>
      <c r="W39" s="62" t="s">
        <v>1538</v>
      </c>
      <c r="X39" s="62" t="str">
        <f t="shared" si="0"/>
        <v>240201JS</v>
      </c>
      <c r="Y39" s="63" t="s">
        <v>1530</v>
      </c>
    </row>
    <row r="40" spans="2:25" ht="15.75" thickBot="1">
      <c r="B40" s="156" t="s">
        <v>1455</v>
      </c>
      <c r="C40" s="25">
        <v>61</v>
      </c>
      <c r="E40" s="227"/>
      <c r="F40" s="225"/>
      <c r="G40" s="197" t="s">
        <v>146</v>
      </c>
      <c r="H40" s="202" t="s">
        <v>147</v>
      </c>
      <c r="J40" s="37">
        <v>29</v>
      </c>
      <c r="K40" s="37"/>
      <c r="L40" s="37"/>
      <c r="M40" s="37"/>
      <c r="O40" s="38">
        <v>31</v>
      </c>
      <c r="T40" s="37" t="s">
        <v>1931</v>
      </c>
      <c r="V40" s="58" t="s">
        <v>1403</v>
      </c>
      <c r="W40" s="56" t="s">
        <v>1510</v>
      </c>
      <c r="X40" s="56" t="str">
        <f t="shared" si="0"/>
        <v>240201I</v>
      </c>
      <c r="Y40" s="59" t="s">
        <v>1530</v>
      </c>
    </row>
    <row r="41" spans="2:25" ht="15.75" thickBot="1">
      <c r="B41" s="156" t="s">
        <v>1456</v>
      </c>
      <c r="C41" s="25">
        <v>70</v>
      </c>
      <c r="E41" s="227"/>
      <c r="F41" s="224" t="s">
        <v>148</v>
      </c>
      <c r="G41" s="196" t="s">
        <v>149</v>
      </c>
      <c r="H41" s="201" t="s">
        <v>150</v>
      </c>
      <c r="J41" s="37">
        <v>30</v>
      </c>
      <c r="K41" s="37"/>
      <c r="L41" s="37"/>
      <c r="M41" s="37"/>
      <c r="V41" s="58" t="s">
        <v>1403</v>
      </c>
      <c r="W41" s="56" t="s">
        <v>34</v>
      </c>
      <c r="X41" s="56" t="str">
        <f t="shared" si="0"/>
        <v>240201II</v>
      </c>
      <c r="Y41" s="59" t="s">
        <v>1530</v>
      </c>
    </row>
    <row r="42" spans="2:25" ht="15.75" thickBot="1">
      <c r="B42" s="156" t="s">
        <v>1457</v>
      </c>
      <c r="C42" s="25">
        <v>80</v>
      </c>
      <c r="E42" s="227"/>
      <c r="F42" s="227"/>
      <c r="G42" s="196" t="s">
        <v>151</v>
      </c>
      <c r="H42" s="201" t="s">
        <v>152</v>
      </c>
      <c r="J42" s="38">
        <v>31</v>
      </c>
      <c r="K42" s="50"/>
      <c r="L42" s="37"/>
      <c r="M42" s="37"/>
      <c r="V42" s="58" t="s">
        <v>1403</v>
      </c>
      <c r="W42" s="56" t="s">
        <v>1515</v>
      </c>
      <c r="X42" s="56" t="str">
        <f t="shared" si="0"/>
        <v>240201III</v>
      </c>
      <c r="Y42" s="59" t="s">
        <v>1530</v>
      </c>
    </row>
    <row r="43" spans="2:25" ht="15.75" thickBot="1">
      <c r="B43" s="80" t="s">
        <v>1828</v>
      </c>
      <c r="C43" s="25">
        <v>90</v>
      </c>
      <c r="E43" s="227"/>
      <c r="F43" s="227"/>
      <c r="G43" s="196" t="s">
        <v>153</v>
      </c>
      <c r="H43" s="201" t="s">
        <v>154</v>
      </c>
      <c r="J43" s="37" t="s">
        <v>1510</v>
      </c>
      <c r="V43" s="58" t="s">
        <v>1403</v>
      </c>
      <c r="W43" s="56" t="s">
        <v>1543</v>
      </c>
      <c r="X43" s="56" t="str">
        <f t="shared" si="0"/>
        <v>240201IV</v>
      </c>
      <c r="Y43" s="59" t="s">
        <v>1530</v>
      </c>
    </row>
    <row r="44" spans="2:25" ht="15.75" thickBot="1">
      <c r="B44" s="14"/>
      <c r="E44" s="227"/>
      <c r="F44" s="225"/>
      <c r="G44" s="197" t="s">
        <v>155</v>
      </c>
      <c r="H44" s="202" t="s">
        <v>156</v>
      </c>
      <c r="J44" s="37" t="s">
        <v>34</v>
      </c>
      <c r="V44" s="58" t="s">
        <v>1403</v>
      </c>
      <c r="W44" s="56" t="s">
        <v>1545</v>
      </c>
      <c r="X44" s="56" t="str">
        <f t="shared" si="0"/>
        <v>240201V</v>
      </c>
      <c r="Y44" s="59" t="s">
        <v>1530</v>
      </c>
    </row>
    <row r="45" spans="2:25" ht="15.75" thickBot="1">
      <c r="B45" s="34" t="s">
        <v>1458</v>
      </c>
      <c r="C45" s="41"/>
      <c r="E45" s="227"/>
      <c r="F45" s="224" t="s">
        <v>157</v>
      </c>
      <c r="G45" s="196" t="s">
        <v>158</v>
      </c>
      <c r="H45" s="201" t="s">
        <v>159</v>
      </c>
      <c r="J45" s="37" t="s">
        <v>1515</v>
      </c>
      <c r="V45" s="66" t="s">
        <v>1403</v>
      </c>
      <c r="W45" s="64" t="s">
        <v>1513</v>
      </c>
      <c r="X45" s="64" t="str">
        <f t="shared" si="0"/>
        <v>240201SINGR</v>
      </c>
      <c r="Y45" s="67" t="s">
        <v>1530</v>
      </c>
    </row>
    <row r="46" spans="2:25" ht="15.75" thickBot="1">
      <c r="B46" s="36" t="s">
        <v>1459</v>
      </c>
      <c r="C46" s="40"/>
      <c r="E46" s="227"/>
      <c r="F46" s="227"/>
      <c r="G46" s="196" t="s">
        <v>160</v>
      </c>
      <c r="H46" s="201" t="s">
        <v>161</v>
      </c>
      <c r="J46" s="37" t="s">
        <v>1543</v>
      </c>
      <c r="V46" s="68" t="s">
        <v>924</v>
      </c>
      <c r="W46" s="62" t="s">
        <v>1510</v>
      </c>
      <c r="X46" s="62" t="str">
        <f t="shared" si="0"/>
        <v>072101I</v>
      </c>
      <c r="Y46" s="63" t="s">
        <v>1531</v>
      </c>
    </row>
    <row r="47" spans="2:25" ht="15.75" thickBot="1">
      <c r="B47" s="26" t="s">
        <v>1429</v>
      </c>
      <c r="C47" s="8" t="s">
        <v>1430</v>
      </c>
      <c r="E47" s="227"/>
      <c r="F47" s="227"/>
      <c r="G47" s="196" t="s">
        <v>162</v>
      </c>
      <c r="H47" s="201" t="s">
        <v>163</v>
      </c>
      <c r="J47" s="37" t="s">
        <v>1545</v>
      </c>
      <c r="V47" s="60" t="s">
        <v>924</v>
      </c>
      <c r="W47" s="56" t="s">
        <v>34</v>
      </c>
      <c r="X47" s="56" t="str">
        <f t="shared" ref="X47:X57" si="1">CONCATENATE(V47,W47)</f>
        <v>072101II</v>
      </c>
      <c r="Y47" s="59" t="s">
        <v>1531</v>
      </c>
    </row>
    <row r="48" spans="2:25" ht="15.75" thickBot="1">
      <c r="B48" s="36" t="s">
        <v>1460</v>
      </c>
      <c r="C48" s="205" t="s">
        <v>1607</v>
      </c>
      <c r="E48" s="227"/>
      <c r="F48" s="227"/>
      <c r="G48" s="196" t="s">
        <v>164</v>
      </c>
      <c r="H48" s="201" t="s">
        <v>165</v>
      </c>
      <c r="J48" s="37" t="s">
        <v>1548</v>
      </c>
      <c r="V48" s="60" t="s">
        <v>924</v>
      </c>
      <c r="W48" s="56" t="s">
        <v>2716</v>
      </c>
      <c r="X48" s="56" t="str">
        <f t="shared" si="1"/>
        <v>072101IA</v>
      </c>
      <c r="Y48" s="59"/>
    </row>
    <row r="49" spans="2:25" ht="26.25" thickBot="1">
      <c r="B49" s="42" t="s">
        <v>1461</v>
      </c>
      <c r="C49" s="43" t="s">
        <v>42</v>
      </c>
      <c r="E49" s="225"/>
      <c r="F49" s="225"/>
      <c r="G49" s="197" t="s">
        <v>166</v>
      </c>
      <c r="H49" s="202" t="s">
        <v>167</v>
      </c>
      <c r="J49" s="37" t="s">
        <v>1550</v>
      </c>
      <c r="K49" s="209" t="s">
        <v>2913</v>
      </c>
      <c r="L49" s="210"/>
      <c r="M49" s="211" t="s">
        <v>2914</v>
      </c>
      <c r="V49" s="60" t="s">
        <v>924</v>
      </c>
      <c r="W49" s="56" t="s">
        <v>2717</v>
      </c>
      <c r="X49" s="56" t="str">
        <f t="shared" si="1"/>
        <v>072101IIA</v>
      </c>
      <c r="Y49" s="59"/>
    </row>
    <row r="50" spans="2:25" ht="15.75" thickBot="1">
      <c r="B50" s="42" t="s">
        <v>1462</v>
      </c>
      <c r="C50" s="43" t="s">
        <v>15</v>
      </c>
      <c r="E50" s="224" t="s">
        <v>168</v>
      </c>
      <c r="F50" s="224" t="s">
        <v>168</v>
      </c>
      <c r="G50" s="196" t="s">
        <v>168</v>
      </c>
      <c r="H50" s="201" t="s">
        <v>169</v>
      </c>
      <c r="J50" s="37" t="s">
        <v>1552</v>
      </c>
      <c r="K50" s="70" t="s">
        <v>1604</v>
      </c>
      <c r="L50" s="210"/>
      <c r="M50" s="210"/>
      <c r="V50" s="60" t="s">
        <v>924</v>
      </c>
      <c r="W50" s="56" t="s">
        <v>2718</v>
      </c>
      <c r="X50" s="56" t="str">
        <f t="shared" si="1"/>
        <v>072101IIB</v>
      </c>
      <c r="Y50" s="59"/>
    </row>
    <row r="51" spans="2:25" ht="15.75" thickBot="1">
      <c r="B51" s="42" t="s">
        <v>1463</v>
      </c>
      <c r="C51" s="43" t="s">
        <v>25</v>
      </c>
      <c r="E51" s="227"/>
      <c r="F51" s="227"/>
      <c r="G51" s="196" t="s">
        <v>170</v>
      </c>
      <c r="H51" s="201" t="s">
        <v>171</v>
      </c>
      <c r="J51" s="37" t="s">
        <v>1553</v>
      </c>
      <c r="K51" s="71">
        <v>0</v>
      </c>
      <c r="L51" s="210"/>
      <c r="M51" s="210">
        <f>K51*1.4</f>
        <v>0</v>
      </c>
      <c r="V51" s="60" t="s">
        <v>924</v>
      </c>
      <c r="W51" s="56" t="s">
        <v>2719</v>
      </c>
      <c r="X51" s="56" t="str">
        <f t="shared" si="1"/>
        <v>072101IIC</v>
      </c>
      <c r="Y51" s="59"/>
    </row>
    <row r="52" spans="2:25" ht="15.75" thickBot="1">
      <c r="B52" s="42" t="s">
        <v>1464</v>
      </c>
      <c r="C52" s="43" t="s">
        <v>22</v>
      </c>
      <c r="E52" s="227"/>
      <c r="F52" s="227"/>
      <c r="G52" s="196" t="s">
        <v>172</v>
      </c>
      <c r="H52" s="201" t="s">
        <v>173</v>
      </c>
      <c r="J52" s="37" t="s">
        <v>1554</v>
      </c>
      <c r="K52" s="71">
        <v>10</v>
      </c>
      <c r="L52" s="210"/>
      <c r="M52" s="210">
        <f t="shared" ref="M52:M73" si="2">K52*1.4</f>
        <v>14</v>
      </c>
      <c r="V52" s="60" t="s">
        <v>924</v>
      </c>
      <c r="W52" s="56" t="s">
        <v>2720</v>
      </c>
      <c r="X52" s="56" t="str">
        <f t="shared" si="1"/>
        <v>072101IIIA</v>
      </c>
      <c r="Y52" s="59"/>
    </row>
    <row r="53" spans="2:25" ht="15.75" thickBot="1">
      <c r="B53" s="42" t="s">
        <v>1465</v>
      </c>
      <c r="C53" s="43" t="s">
        <v>24</v>
      </c>
      <c r="E53" s="227"/>
      <c r="F53" s="227"/>
      <c r="G53" s="196" t="s">
        <v>174</v>
      </c>
      <c r="H53" s="201" t="s">
        <v>175</v>
      </c>
      <c r="J53" s="37" t="s">
        <v>1555</v>
      </c>
      <c r="K53" s="71">
        <v>15</v>
      </c>
      <c r="L53" s="210"/>
      <c r="M53" s="210">
        <f t="shared" si="2"/>
        <v>21</v>
      </c>
      <c r="V53" s="60" t="s">
        <v>924</v>
      </c>
      <c r="W53" s="56" t="s">
        <v>2721</v>
      </c>
      <c r="X53" s="56" t="str">
        <f t="shared" si="1"/>
        <v>072101IIIB</v>
      </c>
      <c r="Y53" s="59"/>
    </row>
    <row r="54" spans="2:25" ht="15.75" thickBot="1">
      <c r="B54" s="42" t="s">
        <v>1466</v>
      </c>
      <c r="C54" s="43" t="s">
        <v>21</v>
      </c>
      <c r="E54" s="227"/>
      <c r="F54" s="227"/>
      <c r="G54" s="196" t="s">
        <v>176</v>
      </c>
      <c r="H54" s="201" t="s">
        <v>177</v>
      </c>
      <c r="J54" s="37" t="s">
        <v>1556</v>
      </c>
      <c r="K54" s="71">
        <v>20</v>
      </c>
      <c r="L54" s="210"/>
      <c r="M54" s="210">
        <f t="shared" si="2"/>
        <v>28</v>
      </c>
      <c r="V54" s="60" t="s">
        <v>924</v>
      </c>
      <c r="W54" s="56" t="s">
        <v>2722</v>
      </c>
      <c r="X54" s="56" t="str">
        <f t="shared" si="1"/>
        <v>072101IIIC</v>
      </c>
      <c r="Y54" s="59"/>
    </row>
    <row r="55" spans="2:25" ht="15.75" thickBot="1">
      <c r="B55" s="42" t="s">
        <v>1467</v>
      </c>
      <c r="C55" s="43" t="s">
        <v>23</v>
      </c>
      <c r="E55" s="227"/>
      <c r="F55" s="227"/>
      <c r="G55" s="196" t="s">
        <v>178</v>
      </c>
      <c r="H55" s="201" t="s">
        <v>179</v>
      </c>
      <c r="J55" s="37" t="s">
        <v>1557</v>
      </c>
      <c r="K55" s="71">
        <v>25</v>
      </c>
      <c r="L55" s="210"/>
      <c r="M55" s="212">
        <f t="shared" si="2"/>
        <v>35</v>
      </c>
      <c r="V55" s="60" t="s">
        <v>924</v>
      </c>
      <c r="W55" s="56" t="s">
        <v>1543</v>
      </c>
      <c r="X55" s="56" t="str">
        <f t="shared" si="1"/>
        <v>072101IV</v>
      </c>
      <c r="Y55" s="59"/>
    </row>
    <row r="56" spans="2:25" ht="15.75" thickBot="1">
      <c r="B56" s="129" t="s">
        <v>1962</v>
      </c>
      <c r="C56" s="130" t="s">
        <v>1963</v>
      </c>
      <c r="E56" s="227"/>
      <c r="F56" s="225"/>
      <c r="G56" s="197" t="s">
        <v>180</v>
      </c>
      <c r="H56" s="202" t="s">
        <v>181</v>
      </c>
      <c r="J56" s="37" t="s">
        <v>1558</v>
      </c>
      <c r="K56" s="71">
        <v>30</v>
      </c>
      <c r="L56" s="210"/>
      <c r="M56" s="210">
        <f t="shared" si="2"/>
        <v>42</v>
      </c>
      <c r="V56" s="60" t="s">
        <v>924</v>
      </c>
      <c r="W56" s="56" t="s">
        <v>2723</v>
      </c>
      <c r="X56" s="56" t="str">
        <f t="shared" si="1"/>
        <v>072101IVA</v>
      </c>
      <c r="Y56" s="59"/>
    </row>
    <row r="57" spans="2:25" ht="15.75" thickBot="1">
      <c r="B57" s="36" t="s">
        <v>1468</v>
      </c>
      <c r="C57" s="205" t="s">
        <v>1507</v>
      </c>
      <c r="E57" s="227"/>
      <c r="F57" s="197" t="s">
        <v>182</v>
      </c>
      <c r="G57" s="197" t="s">
        <v>182</v>
      </c>
      <c r="H57" s="202" t="s">
        <v>183</v>
      </c>
      <c r="J57" s="37" t="s">
        <v>1559</v>
      </c>
      <c r="K57" s="71">
        <v>35</v>
      </c>
      <c r="L57" s="210"/>
      <c r="M57" s="210">
        <f t="shared" si="2"/>
        <v>49</v>
      </c>
      <c r="V57" s="60" t="s">
        <v>924</v>
      </c>
      <c r="W57" s="56" t="s">
        <v>2724</v>
      </c>
      <c r="X57" s="56" t="str">
        <f t="shared" si="1"/>
        <v>072101IVB</v>
      </c>
      <c r="Y57" s="59"/>
    </row>
    <row r="58" spans="2:25" ht="15.75" thickBot="1">
      <c r="B58" s="42" t="s">
        <v>1469</v>
      </c>
      <c r="C58" s="43" t="s">
        <v>89</v>
      </c>
      <c r="E58" s="227"/>
      <c r="F58" s="224" t="s">
        <v>184</v>
      </c>
      <c r="G58" s="196" t="s">
        <v>184</v>
      </c>
      <c r="H58" s="201" t="s">
        <v>185</v>
      </c>
      <c r="J58" s="37" t="s">
        <v>1560</v>
      </c>
      <c r="K58" s="71">
        <v>40</v>
      </c>
      <c r="L58" s="210"/>
      <c r="M58" s="210">
        <f t="shared" si="2"/>
        <v>56</v>
      </c>
      <c r="V58" s="69" t="s">
        <v>924</v>
      </c>
      <c r="W58" s="64" t="s">
        <v>1515</v>
      </c>
      <c r="X58" s="64" t="str">
        <f t="shared" si="0"/>
        <v>072101III</v>
      </c>
      <c r="Y58" s="67" t="s">
        <v>1531</v>
      </c>
    </row>
    <row r="59" spans="2:25" ht="15.75" thickBot="1">
      <c r="B59" s="36" t="s">
        <v>1455</v>
      </c>
      <c r="C59" s="205">
        <v>61</v>
      </c>
      <c r="E59" s="227"/>
      <c r="F59" s="227"/>
      <c r="G59" s="196" t="s">
        <v>186</v>
      </c>
      <c r="H59" s="201" t="s">
        <v>187</v>
      </c>
      <c r="J59" s="37" t="s">
        <v>1562</v>
      </c>
      <c r="K59" s="71">
        <v>50</v>
      </c>
      <c r="L59" s="210"/>
      <c r="M59" s="212">
        <f t="shared" si="2"/>
        <v>70</v>
      </c>
      <c r="V59" s="6"/>
    </row>
    <row r="60" spans="2:25" ht="15.75" thickBot="1">
      <c r="B60" s="42" t="s">
        <v>1470</v>
      </c>
      <c r="C60" s="43" t="s">
        <v>15</v>
      </c>
      <c r="E60" s="227"/>
      <c r="F60" s="227"/>
      <c r="G60" s="196" t="s">
        <v>188</v>
      </c>
      <c r="H60" s="201" t="s">
        <v>189</v>
      </c>
      <c r="J60" s="37" t="s">
        <v>1564</v>
      </c>
      <c r="K60" s="71">
        <v>55</v>
      </c>
      <c r="L60" s="210"/>
      <c r="M60" s="210">
        <f t="shared" si="2"/>
        <v>77</v>
      </c>
    </row>
    <row r="61" spans="2:25" ht="15.75" thickBot="1">
      <c r="B61" s="42" t="s">
        <v>1471</v>
      </c>
      <c r="C61" s="43" t="s">
        <v>25</v>
      </c>
      <c r="E61" s="227"/>
      <c r="F61" s="225"/>
      <c r="G61" s="197" t="s">
        <v>190</v>
      </c>
      <c r="H61" s="202" t="s">
        <v>191</v>
      </c>
      <c r="J61" s="37" t="s">
        <v>1565</v>
      </c>
      <c r="K61" s="71">
        <v>60</v>
      </c>
      <c r="L61" s="210"/>
      <c r="M61" s="210">
        <f t="shared" si="2"/>
        <v>84</v>
      </c>
    </row>
    <row r="62" spans="2:25" ht="15.75" thickBot="1">
      <c r="B62" s="42" t="s">
        <v>1570</v>
      </c>
      <c r="C62" s="43" t="s">
        <v>22</v>
      </c>
      <c r="E62" s="227"/>
      <c r="F62" s="224" t="s">
        <v>192</v>
      </c>
      <c r="G62" s="196" t="s">
        <v>193</v>
      </c>
      <c r="H62" s="201" t="s">
        <v>194</v>
      </c>
      <c r="J62" s="37" t="s">
        <v>1566</v>
      </c>
      <c r="K62" s="71">
        <v>70</v>
      </c>
      <c r="L62" s="210"/>
      <c r="M62" s="210">
        <f t="shared" si="2"/>
        <v>98</v>
      </c>
    </row>
    <row r="63" spans="2:25" ht="15.75" thickBot="1">
      <c r="B63" s="42" t="s">
        <v>1472</v>
      </c>
      <c r="C63" s="43" t="s">
        <v>24</v>
      </c>
      <c r="E63" s="227"/>
      <c r="F63" s="227"/>
      <c r="G63" s="196" t="s">
        <v>195</v>
      </c>
      <c r="H63" s="201" t="s">
        <v>196</v>
      </c>
      <c r="J63" s="37" t="s">
        <v>1567</v>
      </c>
      <c r="K63" s="71">
        <v>80</v>
      </c>
      <c r="L63" s="210"/>
      <c r="M63" s="210">
        <f t="shared" si="2"/>
        <v>112</v>
      </c>
    </row>
    <row r="64" spans="2:25" ht="15.75" thickBot="1">
      <c r="B64" s="42" t="s">
        <v>1473</v>
      </c>
      <c r="C64" s="43" t="s">
        <v>21</v>
      </c>
      <c r="E64" s="227"/>
      <c r="F64" s="227"/>
      <c r="G64" s="196" t="s">
        <v>197</v>
      </c>
      <c r="H64" s="201" t="s">
        <v>198</v>
      </c>
      <c r="J64" s="37" t="s">
        <v>1568</v>
      </c>
      <c r="K64" s="71">
        <v>85</v>
      </c>
      <c r="L64" s="210"/>
      <c r="M64" s="210">
        <f t="shared" si="2"/>
        <v>118.99999999999999</v>
      </c>
    </row>
    <row r="65" spans="2:25" ht="15.75" thickBot="1">
      <c r="B65" s="42" t="s">
        <v>1474</v>
      </c>
      <c r="C65" s="43" t="s">
        <v>23</v>
      </c>
      <c r="E65" s="227"/>
      <c r="F65" s="227"/>
      <c r="G65" s="196" t="s">
        <v>192</v>
      </c>
      <c r="H65" s="201" t="s">
        <v>199</v>
      </c>
      <c r="J65" s="37" t="s">
        <v>1569</v>
      </c>
      <c r="K65" s="71">
        <v>90</v>
      </c>
      <c r="L65" s="210"/>
      <c r="M65" s="210">
        <f t="shared" si="2"/>
        <v>125.99999999999999</v>
      </c>
      <c r="W65" s="6"/>
      <c r="X65" s="6"/>
      <c r="Y65" s="6"/>
    </row>
    <row r="66" spans="2:25" ht="15.75" thickBot="1">
      <c r="B66" s="42" t="s">
        <v>1475</v>
      </c>
      <c r="C66" s="43" t="s">
        <v>89</v>
      </c>
      <c r="E66" s="227"/>
      <c r="F66" s="225"/>
      <c r="G66" s="197" t="s">
        <v>200</v>
      </c>
      <c r="H66" s="202" t="s">
        <v>201</v>
      </c>
      <c r="K66" s="71">
        <v>95</v>
      </c>
      <c r="L66" s="210"/>
      <c r="M66" s="210">
        <f t="shared" si="2"/>
        <v>133</v>
      </c>
      <c r="W66" s="6"/>
      <c r="X66" s="6"/>
      <c r="Y66" s="6"/>
    </row>
    <row r="67" spans="2:25" ht="15.75" thickBot="1">
      <c r="B67" s="36" t="s">
        <v>1476</v>
      </c>
      <c r="C67" s="205">
        <v>20</v>
      </c>
      <c r="E67" s="227"/>
      <c r="F67" s="224" t="s">
        <v>202</v>
      </c>
      <c r="G67" s="196" t="s">
        <v>202</v>
      </c>
      <c r="H67" s="201" t="s">
        <v>203</v>
      </c>
      <c r="K67" s="71">
        <v>105</v>
      </c>
      <c r="L67" s="210"/>
      <c r="M67" s="210">
        <f t="shared" si="2"/>
        <v>147</v>
      </c>
      <c r="V67" s="60" t="s">
        <v>1308</v>
      </c>
      <c r="W67" s="6"/>
      <c r="X67" s="6"/>
      <c r="Y67" s="6"/>
    </row>
    <row r="68" spans="2:25" ht="15.75" thickBot="1">
      <c r="B68" s="42" t="s">
        <v>1462</v>
      </c>
      <c r="C68" s="43" t="s">
        <v>15</v>
      </c>
      <c r="E68" s="227"/>
      <c r="F68" s="227"/>
      <c r="G68" s="196" t="s">
        <v>204</v>
      </c>
      <c r="H68" s="201" t="s">
        <v>205</v>
      </c>
      <c r="K68" s="71">
        <v>115</v>
      </c>
      <c r="L68" s="210"/>
      <c r="M68" s="210">
        <f t="shared" si="2"/>
        <v>161</v>
      </c>
      <c r="V68" s="60" t="s">
        <v>1311</v>
      </c>
      <c r="W68" s="6"/>
      <c r="X68" s="6"/>
      <c r="Y68" s="6"/>
    </row>
    <row r="69" spans="2:25" ht="15.75" thickBot="1">
      <c r="B69" s="42" t="s">
        <v>1463</v>
      </c>
      <c r="C69" s="43" t="s">
        <v>25</v>
      </c>
      <c r="E69" s="227"/>
      <c r="F69" s="227"/>
      <c r="G69" s="196" t="s">
        <v>206</v>
      </c>
      <c r="H69" s="201" t="s">
        <v>207</v>
      </c>
      <c r="K69" s="71">
        <v>125</v>
      </c>
      <c r="L69" s="210"/>
      <c r="M69" s="210">
        <f t="shared" si="2"/>
        <v>175</v>
      </c>
      <c r="V69" s="60" t="s">
        <v>1313</v>
      </c>
      <c r="W69" s="6"/>
      <c r="X69" s="6"/>
      <c r="Y69" s="6"/>
    </row>
    <row r="70" spans="2:25" ht="15.75" thickBot="1">
      <c r="B70" s="42" t="s">
        <v>1464</v>
      </c>
      <c r="C70" s="43" t="s">
        <v>22</v>
      </c>
      <c r="E70" s="227"/>
      <c r="F70" s="227"/>
      <c r="G70" s="196" t="s">
        <v>208</v>
      </c>
      <c r="H70" s="201" t="s">
        <v>209</v>
      </c>
      <c r="K70" s="71">
        <v>140</v>
      </c>
      <c r="L70" s="210"/>
      <c r="M70" s="210">
        <f t="shared" si="2"/>
        <v>196</v>
      </c>
      <c r="V70" s="60" t="s">
        <v>1315</v>
      </c>
      <c r="W70" s="6"/>
      <c r="X70" s="6"/>
      <c r="Y70" s="6"/>
    </row>
    <row r="71" spans="2:25" ht="15.75" thickBot="1">
      <c r="B71" s="42" t="s">
        <v>1477</v>
      </c>
      <c r="C71" s="43" t="s">
        <v>75</v>
      </c>
      <c r="E71" s="227"/>
      <c r="F71" s="225"/>
      <c r="G71" s="197" t="s">
        <v>210</v>
      </c>
      <c r="H71" s="202" t="s">
        <v>211</v>
      </c>
      <c r="K71" s="71">
        <v>190</v>
      </c>
      <c r="L71" s="210"/>
      <c r="M71" s="210">
        <f t="shared" si="2"/>
        <v>266</v>
      </c>
      <c r="N71" s="93"/>
      <c r="V71" s="60" t="s">
        <v>1317</v>
      </c>
      <c r="W71" s="6"/>
      <c r="X71" s="6"/>
      <c r="Y71" s="6"/>
    </row>
    <row r="72" spans="2:25" ht="15.75" thickBot="1">
      <c r="B72" s="42" t="s">
        <v>1465</v>
      </c>
      <c r="C72" s="43" t="s">
        <v>24</v>
      </c>
      <c r="E72" s="227"/>
      <c r="F72" s="224" t="s">
        <v>212</v>
      </c>
      <c r="G72" s="196" t="s">
        <v>212</v>
      </c>
      <c r="H72" s="201" t="s">
        <v>213</v>
      </c>
      <c r="K72" s="71">
        <v>300</v>
      </c>
      <c r="L72" s="210"/>
      <c r="M72" s="210">
        <f t="shared" si="2"/>
        <v>420</v>
      </c>
      <c r="V72" s="60" t="s">
        <v>1319</v>
      </c>
      <c r="Y72" s="53"/>
    </row>
    <row r="73" spans="2:25" ht="15.75" thickBot="1">
      <c r="B73" s="42" t="s">
        <v>1478</v>
      </c>
      <c r="C73" s="43" t="s">
        <v>86</v>
      </c>
      <c r="E73" s="227"/>
      <c r="F73" s="227"/>
      <c r="G73" s="196" t="s">
        <v>214</v>
      </c>
      <c r="H73" s="201" t="s">
        <v>215</v>
      </c>
      <c r="K73" s="71">
        <v>600</v>
      </c>
      <c r="L73" s="210"/>
      <c r="M73" s="210">
        <f t="shared" si="2"/>
        <v>840</v>
      </c>
      <c r="V73" s="60" t="s">
        <v>1321</v>
      </c>
    </row>
    <row r="74" spans="2:25" ht="15.75" thickBot="1">
      <c r="B74" s="42" t="s">
        <v>1466</v>
      </c>
      <c r="C74" s="43" t="s">
        <v>21</v>
      </c>
      <c r="E74" s="227"/>
      <c r="F74" s="227"/>
      <c r="G74" s="196" t="s">
        <v>216</v>
      </c>
      <c r="H74" s="201" t="s">
        <v>217</v>
      </c>
      <c r="K74" s="71">
        <v>260</v>
      </c>
      <c r="L74" s="57" t="s">
        <v>1914</v>
      </c>
      <c r="M74" s="210"/>
      <c r="V74" s="60" t="s">
        <v>1323</v>
      </c>
    </row>
    <row r="75" spans="2:25" ht="15.75" thickBot="1">
      <c r="B75" s="42" t="s">
        <v>1467</v>
      </c>
      <c r="C75" s="43" t="s">
        <v>23</v>
      </c>
      <c r="E75" s="227"/>
      <c r="F75" s="227"/>
      <c r="G75" s="196" t="s">
        <v>218</v>
      </c>
      <c r="H75" s="201" t="s">
        <v>219</v>
      </c>
      <c r="K75" s="71">
        <v>520</v>
      </c>
      <c r="L75" s="57" t="s">
        <v>1914</v>
      </c>
      <c r="M75" s="210"/>
      <c r="V75" s="60" t="s">
        <v>1325</v>
      </c>
    </row>
    <row r="76" spans="2:25" ht="15.75" thickBot="1">
      <c r="B76" s="36" t="s">
        <v>797</v>
      </c>
      <c r="C76" s="205">
        <v>30</v>
      </c>
      <c r="E76" s="227"/>
      <c r="F76" s="227"/>
      <c r="G76" s="196" t="s">
        <v>220</v>
      </c>
      <c r="H76" s="201" t="s">
        <v>221</v>
      </c>
      <c r="K76" s="92"/>
      <c r="V76" s="60" t="s">
        <v>1327</v>
      </c>
    </row>
    <row r="77" spans="2:25" ht="15.75" thickBot="1">
      <c r="B77" s="42" t="s">
        <v>1479</v>
      </c>
      <c r="C77" s="43" t="s">
        <v>96</v>
      </c>
      <c r="E77" s="227"/>
      <c r="F77" s="225"/>
      <c r="G77" s="197" t="s">
        <v>222</v>
      </c>
      <c r="H77" s="202" t="s">
        <v>223</v>
      </c>
      <c r="V77" s="60" t="s">
        <v>1329</v>
      </c>
      <c r="W77" s="6"/>
      <c r="X77" s="6"/>
      <c r="Y77" s="6"/>
    </row>
    <row r="78" spans="2:25" ht="15.75" thickBot="1">
      <c r="B78" s="42" t="s">
        <v>1480</v>
      </c>
      <c r="C78" s="43" t="s">
        <v>99</v>
      </c>
      <c r="E78" s="227"/>
      <c r="F78" s="224" t="s">
        <v>224</v>
      </c>
      <c r="G78" s="196" t="s">
        <v>225</v>
      </c>
      <c r="H78" s="201" t="s">
        <v>226</v>
      </c>
      <c r="V78" s="60" t="s">
        <v>1331</v>
      </c>
      <c r="W78" s="6"/>
      <c r="X78" s="6"/>
      <c r="Y78" s="6"/>
    </row>
    <row r="79" spans="2:25" ht="15.75" thickBot="1">
      <c r="B79" s="42" t="s">
        <v>1481</v>
      </c>
      <c r="C79" s="43" t="s">
        <v>102</v>
      </c>
      <c r="E79" s="227"/>
      <c r="F79" s="227"/>
      <c r="G79" s="196" t="s">
        <v>227</v>
      </c>
      <c r="H79" s="201" t="s">
        <v>228</v>
      </c>
      <c r="K79" s="94"/>
      <c r="V79" s="60" t="s">
        <v>1333</v>
      </c>
      <c r="W79" s="6"/>
      <c r="X79" s="6"/>
      <c r="Y79" s="6"/>
    </row>
    <row r="80" spans="2:25" ht="15.75" thickBot="1">
      <c r="B80" s="36" t="s">
        <v>1392</v>
      </c>
      <c r="C80" s="205">
        <v>50</v>
      </c>
      <c r="E80" s="227"/>
      <c r="F80" s="227"/>
      <c r="G80" s="196" t="s">
        <v>229</v>
      </c>
      <c r="H80" s="201" t="s">
        <v>230</v>
      </c>
      <c r="K80" s="95"/>
      <c r="V80" s="60" t="s">
        <v>1335</v>
      </c>
    </row>
    <row r="81" spans="2:22" ht="15.75" thickBot="1">
      <c r="B81" s="27" t="s">
        <v>1462</v>
      </c>
      <c r="C81" s="28" t="s">
        <v>15</v>
      </c>
      <c r="E81" s="227"/>
      <c r="F81" s="227"/>
      <c r="G81" s="196" t="s">
        <v>231</v>
      </c>
      <c r="H81" s="201" t="s">
        <v>232</v>
      </c>
      <c r="V81" s="60" t="s">
        <v>1337</v>
      </c>
    </row>
    <row r="82" spans="2:22" ht="15.75" thickBot="1">
      <c r="B82" s="27" t="s">
        <v>1463</v>
      </c>
      <c r="C82" s="28" t="s">
        <v>25</v>
      </c>
      <c r="E82" s="227"/>
      <c r="F82" s="227"/>
      <c r="G82" s="196" t="s">
        <v>233</v>
      </c>
      <c r="H82" s="201" t="s">
        <v>234</v>
      </c>
    </row>
    <row r="83" spans="2:22" ht="15.75" thickBot="1">
      <c r="B83" s="27" t="s">
        <v>1482</v>
      </c>
      <c r="C83" s="28" t="s">
        <v>80</v>
      </c>
      <c r="E83" s="227"/>
      <c r="F83" s="225"/>
      <c r="G83" s="197" t="s">
        <v>235</v>
      </c>
      <c r="H83" s="202" t="s">
        <v>236</v>
      </c>
    </row>
    <row r="84" spans="2:22" ht="15.75" thickBot="1">
      <c r="B84" s="27" t="s">
        <v>1464</v>
      </c>
      <c r="C84" s="28" t="s">
        <v>22</v>
      </c>
      <c r="E84" s="227"/>
      <c r="F84" s="224" t="s">
        <v>2876</v>
      </c>
      <c r="G84" s="196" t="s">
        <v>237</v>
      </c>
      <c r="H84" s="201" t="s">
        <v>238</v>
      </c>
    </row>
    <row r="85" spans="2:22" ht="15.75" thickBot="1">
      <c r="B85" s="27" t="s">
        <v>1465</v>
      </c>
      <c r="C85" s="28" t="s">
        <v>24</v>
      </c>
      <c r="E85" s="227"/>
      <c r="F85" s="227"/>
      <c r="G85" s="196" t="s">
        <v>239</v>
      </c>
      <c r="H85" s="201" t="s">
        <v>240</v>
      </c>
    </row>
    <row r="86" spans="2:22" ht="15.75" thickBot="1">
      <c r="B86" s="27" t="s">
        <v>1466</v>
      </c>
      <c r="C86" s="28" t="s">
        <v>21</v>
      </c>
      <c r="E86" s="227"/>
      <c r="F86" s="227"/>
      <c r="G86" s="196" t="s">
        <v>241</v>
      </c>
      <c r="H86" s="201" t="s">
        <v>242</v>
      </c>
    </row>
    <row r="87" spans="2:22" ht="15.75" thickBot="1">
      <c r="B87" s="27" t="s">
        <v>1467</v>
      </c>
      <c r="C87" s="28" t="s">
        <v>23</v>
      </c>
      <c r="E87" s="225"/>
      <c r="F87" s="225"/>
      <c r="G87" s="197" t="s">
        <v>243</v>
      </c>
      <c r="H87" s="202" t="s">
        <v>244</v>
      </c>
    </row>
    <row r="88" spans="2:22" ht="15.75" thickBot="1">
      <c r="B88" s="36" t="s">
        <v>1392</v>
      </c>
      <c r="C88" s="205">
        <v>80</v>
      </c>
      <c r="E88" s="224" t="s">
        <v>2877</v>
      </c>
      <c r="F88" s="224" t="s">
        <v>245</v>
      </c>
      <c r="G88" s="196" t="s">
        <v>246</v>
      </c>
      <c r="H88" s="201" t="s">
        <v>247</v>
      </c>
    </row>
    <row r="89" spans="2:22" ht="15.75" thickBot="1">
      <c r="B89" s="27" t="s">
        <v>1461</v>
      </c>
      <c r="C89" s="43" t="s">
        <v>42</v>
      </c>
      <c r="E89" s="227"/>
      <c r="F89" s="227"/>
      <c r="G89" s="196" t="s">
        <v>248</v>
      </c>
      <c r="H89" s="201" t="s">
        <v>249</v>
      </c>
    </row>
    <row r="90" spans="2:22" ht="15.75" thickBot="1">
      <c r="B90" s="27" t="s">
        <v>1462</v>
      </c>
      <c r="C90" s="43" t="s">
        <v>15</v>
      </c>
      <c r="E90" s="227"/>
      <c r="F90" s="227"/>
      <c r="G90" s="196" t="s">
        <v>250</v>
      </c>
      <c r="H90" s="201" t="s">
        <v>251</v>
      </c>
    </row>
    <row r="91" spans="2:22" ht="15.75" thickBot="1">
      <c r="B91" s="27" t="s">
        <v>1463</v>
      </c>
      <c r="C91" s="43" t="s">
        <v>25</v>
      </c>
      <c r="E91" s="227"/>
      <c r="F91" s="227"/>
      <c r="G91" s="196" t="s">
        <v>252</v>
      </c>
      <c r="H91" s="201" t="s">
        <v>253</v>
      </c>
    </row>
    <row r="92" spans="2:22" ht="15.75" thickBot="1">
      <c r="B92" s="27" t="s">
        <v>1464</v>
      </c>
      <c r="C92" s="43" t="s">
        <v>22</v>
      </c>
      <c r="E92" s="227"/>
      <c r="F92" s="227"/>
      <c r="G92" s="196" t="s">
        <v>254</v>
      </c>
      <c r="H92" s="201" t="s">
        <v>255</v>
      </c>
    </row>
    <row r="93" spans="2:22" ht="15.75" thickBot="1">
      <c r="B93" s="27" t="s">
        <v>1465</v>
      </c>
      <c r="C93" s="43" t="s">
        <v>24</v>
      </c>
      <c r="E93" s="227"/>
      <c r="F93" s="227"/>
      <c r="G93" s="196" t="s">
        <v>256</v>
      </c>
      <c r="H93" s="201" t="s">
        <v>257</v>
      </c>
    </row>
    <row r="94" spans="2:22" ht="15.75" thickBot="1">
      <c r="B94" s="27" t="s">
        <v>1466</v>
      </c>
      <c r="C94" s="43" t="s">
        <v>21</v>
      </c>
      <c r="E94" s="227"/>
      <c r="F94" s="227"/>
      <c r="G94" s="196" t="s">
        <v>258</v>
      </c>
      <c r="H94" s="201" t="s">
        <v>259</v>
      </c>
    </row>
    <row r="95" spans="2:22" ht="15.75" thickBot="1">
      <c r="B95" s="27" t="s">
        <v>1467</v>
      </c>
      <c r="C95" s="43" t="s">
        <v>23</v>
      </c>
      <c r="E95" s="227"/>
      <c r="F95" s="227"/>
      <c r="G95" s="196" t="s">
        <v>260</v>
      </c>
      <c r="H95" s="201" t="s">
        <v>261</v>
      </c>
    </row>
    <row r="96" spans="2:22" ht="15.75" thickBot="1">
      <c r="B96" s="27" t="s">
        <v>1477</v>
      </c>
      <c r="C96" s="28" t="s">
        <v>75</v>
      </c>
      <c r="E96" s="227"/>
      <c r="F96" s="227"/>
      <c r="G96" s="196" t="s">
        <v>262</v>
      </c>
      <c r="H96" s="201" t="s">
        <v>263</v>
      </c>
    </row>
    <row r="97" spans="2:8" ht="15.75" thickBot="1">
      <c r="B97" s="27" t="s">
        <v>1478</v>
      </c>
      <c r="C97" s="28" t="s">
        <v>86</v>
      </c>
      <c r="E97" s="227"/>
      <c r="F97" s="227"/>
      <c r="G97" s="196" t="s">
        <v>264</v>
      </c>
      <c r="H97" s="201" t="s">
        <v>265</v>
      </c>
    </row>
    <row r="98" spans="2:8" ht="15.75" thickBot="1">
      <c r="B98" s="27" t="s">
        <v>1479</v>
      </c>
      <c r="C98" s="28" t="s">
        <v>96</v>
      </c>
      <c r="E98" s="227"/>
      <c r="F98" s="227"/>
      <c r="G98" s="196" t="s">
        <v>266</v>
      </c>
      <c r="H98" s="201" t="s">
        <v>267</v>
      </c>
    </row>
    <row r="99" spans="2:8" ht="15.75" thickBot="1">
      <c r="B99" s="27" t="s">
        <v>1480</v>
      </c>
      <c r="C99" s="28" t="s">
        <v>99</v>
      </c>
      <c r="D99"/>
      <c r="E99" s="227"/>
      <c r="F99" s="227"/>
      <c r="G99" s="196" t="s">
        <v>268</v>
      </c>
      <c r="H99" s="201" t="s">
        <v>269</v>
      </c>
    </row>
    <row r="100" spans="2:8" ht="15.75" thickBot="1">
      <c r="B100" s="27" t="s">
        <v>1481</v>
      </c>
      <c r="C100" s="28" t="s">
        <v>102</v>
      </c>
      <c r="D100"/>
      <c r="E100" s="227"/>
      <c r="F100" s="227"/>
      <c r="G100" s="196" t="s">
        <v>270</v>
      </c>
      <c r="H100" s="201" t="s">
        <v>271</v>
      </c>
    </row>
    <row r="101" spans="2:8" ht="15.75" thickBot="1">
      <c r="B101" s="27" t="s">
        <v>1482</v>
      </c>
      <c r="C101" s="28" t="s">
        <v>80</v>
      </c>
      <c r="D101"/>
      <c r="E101" s="227"/>
      <c r="F101" s="227"/>
      <c r="G101" s="196" t="s">
        <v>272</v>
      </c>
      <c r="H101" s="201" t="s">
        <v>273</v>
      </c>
    </row>
    <row r="102" spans="2:8" ht="15.75" thickBot="1">
      <c r="B102" s="231" t="s">
        <v>1829</v>
      </c>
      <c r="C102" s="232"/>
      <c r="D102"/>
      <c r="E102" s="227"/>
      <c r="F102" s="227"/>
      <c r="G102" s="196" t="s">
        <v>274</v>
      </c>
      <c r="H102" s="201" t="s">
        <v>275</v>
      </c>
    </row>
    <row r="103" spans="2:8" ht="15.75" thickBot="1">
      <c r="B103" s="81" t="s">
        <v>1830</v>
      </c>
      <c r="C103" s="82" t="s">
        <v>25</v>
      </c>
      <c r="D103"/>
      <c r="E103" s="227"/>
      <c r="F103" s="227"/>
      <c r="G103" s="196" t="s">
        <v>276</v>
      </c>
      <c r="H103" s="201" t="s">
        <v>277</v>
      </c>
    </row>
    <row r="104" spans="2:8" ht="15.75" thickBot="1">
      <c r="B104" s="81" t="s">
        <v>1831</v>
      </c>
      <c r="C104" s="82" t="s">
        <v>22</v>
      </c>
      <c r="D104"/>
      <c r="E104" s="227"/>
      <c r="F104" s="225"/>
      <c r="G104" s="197" t="s">
        <v>278</v>
      </c>
      <c r="H104" s="202" t="s">
        <v>279</v>
      </c>
    </row>
    <row r="105" spans="2:8" ht="15.75" thickBot="1">
      <c r="B105" s="81" t="s">
        <v>1832</v>
      </c>
      <c r="C105" s="82" t="s">
        <v>75</v>
      </c>
      <c r="D105"/>
      <c r="E105" s="227"/>
      <c r="F105" s="224" t="s">
        <v>280</v>
      </c>
      <c r="G105" s="196" t="s">
        <v>281</v>
      </c>
      <c r="H105" s="201" t="s">
        <v>282</v>
      </c>
    </row>
    <row r="106" spans="2:8" ht="15.75" thickBot="1">
      <c r="B106" s="81" t="s">
        <v>1833</v>
      </c>
      <c r="C106" s="82" t="s">
        <v>24</v>
      </c>
      <c r="D106"/>
      <c r="E106" s="227"/>
      <c r="F106" s="227"/>
      <c r="G106" s="196" t="s">
        <v>283</v>
      </c>
      <c r="H106" s="201" t="s">
        <v>284</v>
      </c>
    </row>
    <row r="107" spans="2:8" ht="15.75" thickBot="1">
      <c r="B107" s="81" t="s">
        <v>1834</v>
      </c>
      <c r="C107" s="82" t="s">
        <v>86</v>
      </c>
      <c r="D107"/>
      <c r="E107" s="227"/>
      <c r="F107" s="227"/>
      <c r="G107" s="196" t="s">
        <v>285</v>
      </c>
      <c r="H107" s="201" t="s">
        <v>286</v>
      </c>
    </row>
    <row r="108" spans="2:8" ht="15.75" thickBot="1">
      <c r="B108" s="81" t="s">
        <v>1835</v>
      </c>
      <c r="C108" s="82" t="s">
        <v>21</v>
      </c>
      <c r="E108" s="227"/>
      <c r="F108" s="227"/>
      <c r="G108" s="196" t="s">
        <v>287</v>
      </c>
      <c r="H108" s="201" t="s">
        <v>288</v>
      </c>
    </row>
    <row r="109" spans="2:8" ht="15.75" thickBot="1">
      <c r="B109" s="81" t="s">
        <v>1836</v>
      </c>
      <c r="C109" s="82" t="s">
        <v>23</v>
      </c>
      <c r="E109" s="227"/>
      <c r="F109" s="227"/>
      <c r="G109" s="196" t="s">
        <v>289</v>
      </c>
      <c r="H109" s="201" t="s">
        <v>290</v>
      </c>
    </row>
    <row r="110" spans="2:8" ht="15.75" thickBot="1">
      <c r="B110" s="81" t="s">
        <v>1837</v>
      </c>
      <c r="C110" s="82" t="s">
        <v>89</v>
      </c>
      <c r="E110" s="227"/>
      <c r="F110" s="225"/>
      <c r="G110" s="197" t="s">
        <v>291</v>
      </c>
      <c r="H110" s="202" t="s">
        <v>292</v>
      </c>
    </row>
    <row r="111" spans="2:8" ht="15.75" thickBot="1">
      <c r="E111" s="227"/>
      <c r="F111" s="224" t="s">
        <v>293</v>
      </c>
      <c r="G111" s="196" t="s">
        <v>294</v>
      </c>
      <c r="H111" s="201" t="s">
        <v>295</v>
      </c>
    </row>
    <row r="112" spans="2:8" ht="15.75" thickBot="1">
      <c r="B112" s="34" t="s">
        <v>1483</v>
      </c>
      <c r="C112" s="41"/>
      <c r="E112" s="227"/>
      <c r="F112" s="227"/>
      <c r="G112" s="196" t="s">
        <v>296</v>
      </c>
      <c r="H112" s="201" t="s">
        <v>297</v>
      </c>
    </row>
    <row r="113" spans="2:8" ht="15.75" thickBot="1">
      <c r="B113" s="34" t="s">
        <v>1484</v>
      </c>
      <c r="C113" s="41"/>
      <c r="E113" s="227"/>
      <c r="F113" s="227"/>
      <c r="G113" s="196" t="s">
        <v>298</v>
      </c>
      <c r="H113" s="201" t="s">
        <v>299</v>
      </c>
    </row>
    <row r="114" spans="2:8" ht="15.75" thickBot="1">
      <c r="B114" s="26" t="s">
        <v>1429</v>
      </c>
      <c r="C114" s="8" t="s">
        <v>1430</v>
      </c>
      <c r="E114" s="227"/>
      <c r="F114" s="227"/>
      <c r="G114" s="196" t="s">
        <v>300</v>
      </c>
      <c r="H114" s="201" t="s">
        <v>301</v>
      </c>
    </row>
    <row r="115" spans="2:8" ht="15.75" thickBot="1">
      <c r="B115" s="27" t="s">
        <v>1485</v>
      </c>
      <c r="C115" s="29" t="s">
        <v>26</v>
      </c>
      <c r="E115" s="227"/>
      <c r="F115" s="227"/>
      <c r="G115" s="196" t="s">
        <v>302</v>
      </c>
      <c r="H115" s="201" t="s">
        <v>303</v>
      </c>
    </row>
    <row r="116" spans="2:8" ht="15.75" thickBot="1">
      <c r="B116" s="27" t="s">
        <v>1486</v>
      </c>
      <c r="C116" s="29" t="s">
        <v>27</v>
      </c>
      <c r="E116" s="227"/>
      <c r="F116" s="227"/>
      <c r="G116" s="196" t="s">
        <v>304</v>
      </c>
      <c r="H116" s="201" t="s">
        <v>305</v>
      </c>
    </row>
    <row r="117" spans="2:8" ht="15.75" thickBot="1">
      <c r="B117" s="27" t="s">
        <v>1487</v>
      </c>
      <c r="C117" s="29" t="s">
        <v>76</v>
      </c>
      <c r="D117"/>
      <c r="E117" s="227"/>
      <c r="F117" s="227"/>
      <c r="G117" s="196" t="s">
        <v>306</v>
      </c>
      <c r="H117" s="201" t="s">
        <v>307</v>
      </c>
    </row>
    <row r="118" spans="2:8" ht="15.75" thickBot="1">
      <c r="B118" s="27" t="s">
        <v>1590</v>
      </c>
      <c r="C118" s="29" t="s">
        <v>1589</v>
      </c>
      <c r="D118"/>
      <c r="E118" s="227"/>
      <c r="F118" s="227"/>
      <c r="G118" s="196" t="s">
        <v>308</v>
      </c>
      <c r="H118" s="201" t="s">
        <v>309</v>
      </c>
    </row>
    <row r="119" spans="2:8" ht="15.75" thickBot="1">
      <c r="B119" s="27" t="s">
        <v>1488</v>
      </c>
      <c r="C119" s="29" t="s">
        <v>81</v>
      </c>
      <c r="D119"/>
      <c r="E119" s="227"/>
      <c r="F119" s="227"/>
      <c r="G119" s="196" t="s">
        <v>310</v>
      </c>
      <c r="H119" s="201" t="s">
        <v>311</v>
      </c>
    </row>
    <row r="120" spans="2:8" ht="15.75" thickBot="1">
      <c r="B120" s="233" t="s">
        <v>1594</v>
      </c>
      <c r="C120" s="234"/>
      <c r="D120"/>
      <c r="E120" s="225"/>
      <c r="F120" s="225"/>
      <c r="G120" s="197" t="s">
        <v>312</v>
      </c>
      <c r="H120" s="202" t="s">
        <v>313</v>
      </c>
    </row>
    <row r="121" spans="2:8" ht="15.75" thickBot="1">
      <c r="B121" s="83" t="s">
        <v>1838</v>
      </c>
      <c r="C121" s="84" t="s">
        <v>1839</v>
      </c>
      <c r="D121"/>
      <c r="E121" s="224" t="s">
        <v>322</v>
      </c>
      <c r="F121" s="224" t="s">
        <v>314</v>
      </c>
      <c r="G121" s="196" t="s">
        <v>314</v>
      </c>
      <c r="H121" s="201" t="s">
        <v>315</v>
      </c>
    </row>
    <row r="122" spans="2:8" ht="15.75" thickBot="1">
      <c r="B122" s="83" t="s">
        <v>1840</v>
      </c>
      <c r="C122" s="84" t="s">
        <v>1841</v>
      </c>
      <c r="D122"/>
      <c r="E122" s="227"/>
      <c r="F122" s="227"/>
      <c r="G122" s="196" t="s">
        <v>316</v>
      </c>
      <c r="H122" s="201" t="s">
        <v>317</v>
      </c>
    </row>
    <row r="123" spans="2:8" ht="24.75" thickBot="1">
      <c r="B123" s="83" t="s">
        <v>1842</v>
      </c>
      <c r="C123" s="84" t="s">
        <v>1843</v>
      </c>
      <c r="D123"/>
      <c r="E123" s="227"/>
      <c r="F123" s="227"/>
      <c r="G123" s="196" t="s">
        <v>318</v>
      </c>
      <c r="H123" s="201" t="s">
        <v>319</v>
      </c>
    </row>
    <row r="124" spans="2:8" ht="24.75" thickBot="1">
      <c r="B124" s="83" t="s">
        <v>1844</v>
      </c>
      <c r="C124" s="84" t="s">
        <v>1845</v>
      </c>
      <c r="D124"/>
      <c r="E124" s="227"/>
      <c r="F124" s="227"/>
      <c r="G124" s="196" t="s">
        <v>320</v>
      </c>
      <c r="H124" s="201" t="s">
        <v>321</v>
      </c>
    </row>
    <row r="125" spans="2:8" ht="15.75" thickBot="1">
      <c r="B125" s="213" t="s">
        <v>2915</v>
      </c>
      <c r="C125" s="214" t="s">
        <v>1846</v>
      </c>
      <c r="D125"/>
      <c r="E125" s="227"/>
      <c r="F125" s="227"/>
      <c r="G125" s="196" t="s">
        <v>322</v>
      </c>
      <c r="H125" s="201" t="s">
        <v>323</v>
      </c>
    </row>
    <row r="126" spans="2:8" ht="36.75" thickBot="1">
      <c r="B126" s="213" t="s">
        <v>2910</v>
      </c>
      <c r="C126" s="215" t="s">
        <v>2911</v>
      </c>
      <c r="E126" s="227"/>
      <c r="F126" s="227"/>
      <c r="G126" s="196" t="s">
        <v>324</v>
      </c>
      <c r="H126" s="201" t="s">
        <v>325</v>
      </c>
    </row>
    <row r="127" spans="2:8" ht="15.75" thickBot="1">
      <c r="B127" s="83" t="s">
        <v>1847</v>
      </c>
      <c r="C127" s="84" t="s">
        <v>1848</v>
      </c>
      <c r="E127" s="227"/>
      <c r="F127" s="227"/>
      <c r="G127" s="196" t="s">
        <v>326</v>
      </c>
      <c r="H127" s="201" t="s">
        <v>327</v>
      </c>
    </row>
    <row r="128" spans="2:8" ht="15.75" thickBot="1">
      <c r="B128" s="83" t="s">
        <v>1849</v>
      </c>
      <c r="C128" s="84" t="s">
        <v>1850</v>
      </c>
      <c r="E128" s="227"/>
      <c r="F128" s="227"/>
      <c r="G128" s="196" t="s">
        <v>328</v>
      </c>
      <c r="H128" s="201" t="s">
        <v>329</v>
      </c>
    </row>
    <row r="129" spans="2:8" ht="15.75" thickBot="1">
      <c r="B129" s="83" t="s">
        <v>1851</v>
      </c>
      <c r="C129" s="84" t="s">
        <v>1852</v>
      </c>
      <c r="E129" s="227"/>
      <c r="F129" s="227"/>
      <c r="G129" s="196" t="s">
        <v>330</v>
      </c>
      <c r="H129" s="201" t="s">
        <v>331</v>
      </c>
    </row>
    <row r="130" spans="2:8" ht="15.75" thickBot="1">
      <c r="E130" s="227"/>
      <c r="F130" s="225"/>
      <c r="G130" s="197" t="s">
        <v>332</v>
      </c>
      <c r="H130" s="202" t="s">
        <v>333</v>
      </c>
    </row>
    <row r="131" spans="2:8" ht="15.75" thickBot="1">
      <c r="B131" s="34" t="s">
        <v>1489</v>
      </c>
      <c r="C131" s="41"/>
      <c r="E131" s="227"/>
      <c r="F131" s="224" t="s">
        <v>334</v>
      </c>
      <c r="G131" s="196" t="s">
        <v>334</v>
      </c>
      <c r="H131" s="201" t="s">
        <v>335</v>
      </c>
    </row>
    <row r="132" spans="2:8" ht="15.75" thickBot="1">
      <c r="B132" s="34" t="s">
        <v>1490</v>
      </c>
      <c r="C132" s="41"/>
      <c r="E132" s="227"/>
      <c r="F132" s="227"/>
      <c r="G132" s="196" t="s">
        <v>336</v>
      </c>
      <c r="H132" s="201" t="s">
        <v>337</v>
      </c>
    </row>
    <row r="133" spans="2:8" ht="15.75" thickBot="1">
      <c r="B133" s="72" t="s">
        <v>1429</v>
      </c>
      <c r="C133" s="73" t="s">
        <v>1430</v>
      </c>
      <c r="E133" s="227"/>
      <c r="F133" s="225"/>
      <c r="G133" s="197" t="s">
        <v>338</v>
      </c>
      <c r="H133" s="202" t="s">
        <v>339</v>
      </c>
    </row>
    <row r="134" spans="2:8" ht="15.75" thickBot="1">
      <c r="B134" s="74" t="s">
        <v>1593</v>
      </c>
      <c r="C134" s="75"/>
      <c r="E134" s="227"/>
      <c r="F134" s="224" t="s">
        <v>340</v>
      </c>
      <c r="G134" s="196" t="s">
        <v>340</v>
      </c>
      <c r="H134" s="201" t="s">
        <v>341</v>
      </c>
    </row>
    <row r="135" spans="2:8" ht="15.75" thickBot="1">
      <c r="B135" s="12" t="s">
        <v>1491</v>
      </c>
      <c r="C135" s="29" t="s">
        <v>19</v>
      </c>
      <c r="E135" s="227"/>
      <c r="F135" s="227"/>
      <c r="G135" s="196" t="s">
        <v>342</v>
      </c>
      <c r="H135" s="201" t="s">
        <v>343</v>
      </c>
    </row>
    <row r="136" spans="2:8" ht="15.75" thickBot="1">
      <c r="B136" s="12" t="s">
        <v>1492</v>
      </c>
      <c r="C136" s="29" t="s">
        <v>41</v>
      </c>
      <c r="E136" s="227"/>
      <c r="F136" s="227"/>
      <c r="G136" s="196" t="s">
        <v>344</v>
      </c>
      <c r="H136" s="201" t="s">
        <v>345</v>
      </c>
    </row>
    <row r="137" spans="2:8" ht="15.75" thickBot="1">
      <c r="B137" s="27" t="s">
        <v>1591</v>
      </c>
      <c r="C137" s="29" t="s">
        <v>1599</v>
      </c>
      <c r="E137" s="227"/>
      <c r="F137" s="227"/>
      <c r="G137" s="196" t="s">
        <v>346</v>
      </c>
      <c r="H137" s="201" t="s">
        <v>347</v>
      </c>
    </row>
    <row r="138" spans="2:8" ht="15.75" thickBot="1">
      <c r="B138" s="27" t="s">
        <v>1592</v>
      </c>
      <c r="C138" s="29" t="s">
        <v>1600</v>
      </c>
      <c r="E138" s="227"/>
      <c r="F138" s="227"/>
      <c r="G138" s="196" t="s">
        <v>348</v>
      </c>
      <c r="H138" s="201" t="s">
        <v>349</v>
      </c>
    </row>
    <row r="139" spans="2:8" ht="15.75" thickBot="1">
      <c r="B139" s="12" t="s">
        <v>1598</v>
      </c>
      <c r="C139" s="29" t="s">
        <v>20</v>
      </c>
      <c r="E139" s="227"/>
      <c r="F139" s="227"/>
      <c r="G139" s="196" t="s">
        <v>350</v>
      </c>
      <c r="H139" s="201" t="s">
        <v>351</v>
      </c>
    </row>
    <row r="140" spans="2:8" ht="15.75" thickBot="1">
      <c r="B140" s="74" t="s">
        <v>1594</v>
      </c>
      <c r="C140" s="75"/>
      <c r="E140" s="227"/>
      <c r="F140" s="227"/>
      <c r="G140" s="196" t="s">
        <v>352</v>
      </c>
      <c r="H140" s="201" t="s">
        <v>353</v>
      </c>
    </row>
    <row r="141" spans="2:8" ht="15.75" thickBot="1">
      <c r="B141" s="12" t="s">
        <v>1492</v>
      </c>
      <c r="C141" s="29" t="s">
        <v>41</v>
      </c>
      <c r="E141" s="227"/>
      <c r="F141" s="227"/>
      <c r="G141" s="196" t="s">
        <v>354</v>
      </c>
      <c r="H141" s="201" t="s">
        <v>355</v>
      </c>
    </row>
    <row r="142" spans="2:8" ht="15.75" thickBot="1">
      <c r="B142" s="27" t="s">
        <v>1596</v>
      </c>
      <c r="C142" s="29" t="s">
        <v>1595</v>
      </c>
      <c r="E142" s="227"/>
      <c r="F142" s="225"/>
      <c r="G142" s="197" t="s">
        <v>356</v>
      </c>
      <c r="H142" s="202" t="s">
        <v>357</v>
      </c>
    </row>
    <row r="143" spans="2:8" ht="15.75" thickBot="1">
      <c r="B143" s="27" t="s">
        <v>1591</v>
      </c>
      <c r="C143" s="29" t="s">
        <v>1599</v>
      </c>
      <c r="E143" s="227"/>
      <c r="F143" s="224" t="s">
        <v>358</v>
      </c>
      <c r="G143" s="196" t="s">
        <v>358</v>
      </c>
      <c r="H143" s="201" t="s">
        <v>359</v>
      </c>
    </row>
    <row r="144" spans="2:8" ht="15.75" thickBot="1">
      <c r="B144" s="27" t="s">
        <v>1592</v>
      </c>
      <c r="C144" s="29" t="s">
        <v>1600</v>
      </c>
      <c r="E144" s="227"/>
      <c r="F144" s="227"/>
      <c r="G144" s="196" t="s">
        <v>360</v>
      </c>
      <c r="H144" s="201" t="s">
        <v>361</v>
      </c>
    </row>
    <row r="145" spans="2:8" ht="15.75" thickBot="1">
      <c r="B145" s="12" t="s">
        <v>1597</v>
      </c>
      <c r="C145" s="29" t="s">
        <v>20</v>
      </c>
      <c r="E145" s="227"/>
      <c r="F145" s="227"/>
      <c r="G145" s="196" t="s">
        <v>362</v>
      </c>
      <c r="H145" s="201" t="s">
        <v>363</v>
      </c>
    </row>
    <row r="146" spans="2:8" ht="15.75" thickBot="1">
      <c r="E146" s="227"/>
      <c r="F146" s="227"/>
      <c r="G146" s="196" t="s">
        <v>364</v>
      </c>
      <c r="H146" s="201" t="s">
        <v>365</v>
      </c>
    </row>
    <row r="147" spans="2:8" ht="15.75" thickBot="1">
      <c r="B147" s="35" t="s">
        <v>1493</v>
      </c>
      <c r="C147" s="39"/>
      <c r="E147" s="227"/>
      <c r="F147" s="227"/>
      <c r="G147" s="196" t="s">
        <v>366</v>
      </c>
      <c r="H147" s="201" t="s">
        <v>367</v>
      </c>
    </row>
    <row r="148" spans="2:8" ht="15.75" thickBot="1">
      <c r="B148" s="35" t="s">
        <v>1494</v>
      </c>
      <c r="C148" s="39"/>
      <c r="E148" s="227"/>
      <c r="F148" s="227"/>
      <c r="G148" s="196" t="s">
        <v>368</v>
      </c>
      <c r="H148" s="201" t="s">
        <v>369</v>
      </c>
    </row>
    <row r="149" spans="2:8" ht="15.75" thickBot="1">
      <c r="B149" s="33" t="s">
        <v>1429</v>
      </c>
      <c r="C149" s="8" t="s">
        <v>1430</v>
      </c>
      <c r="E149" s="227"/>
      <c r="F149" s="227"/>
      <c r="G149" s="196" t="s">
        <v>370</v>
      </c>
      <c r="H149" s="201" t="s">
        <v>371</v>
      </c>
    </row>
    <row r="150" spans="2:8" ht="15.75" thickBot="1">
      <c r="B150" s="12" t="s">
        <v>1495</v>
      </c>
      <c r="C150" s="29" t="s">
        <v>30</v>
      </c>
      <c r="E150" s="225"/>
      <c r="F150" s="225"/>
      <c r="G150" s="197" t="s">
        <v>372</v>
      </c>
      <c r="H150" s="202" t="s">
        <v>373</v>
      </c>
    </row>
    <row r="151" spans="2:8" ht="15.75" thickBot="1">
      <c r="B151" s="12" t="s">
        <v>1496</v>
      </c>
      <c r="C151" s="29" t="s">
        <v>31</v>
      </c>
      <c r="E151" s="224" t="s">
        <v>441</v>
      </c>
      <c r="F151" s="224" t="s">
        <v>2878</v>
      </c>
      <c r="G151" s="196" t="s">
        <v>442</v>
      </c>
      <c r="H151" s="201" t="s">
        <v>2889</v>
      </c>
    </row>
    <row r="152" spans="2:8" ht="15.75" thickBot="1">
      <c r="E152" s="227"/>
      <c r="F152" s="227"/>
      <c r="G152" s="196" t="s">
        <v>443</v>
      </c>
      <c r="H152" s="201" t="s">
        <v>2890</v>
      </c>
    </row>
    <row r="153" spans="2:8" ht="15.75" thickBot="1">
      <c r="B153" s="34" t="s">
        <v>1497</v>
      </c>
      <c r="C153" s="41"/>
      <c r="E153" s="227"/>
      <c r="F153" s="227"/>
      <c r="G153" s="196" t="s">
        <v>447</v>
      </c>
      <c r="H153" s="201" t="s">
        <v>2891</v>
      </c>
    </row>
    <row r="154" spans="2:8" ht="15.75" thickBot="1">
      <c r="B154" s="34" t="s">
        <v>1498</v>
      </c>
      <c r="C154" s="41"/>
      <c r="E154" s="227"/>
      <c r="F154" s="227"/>
      <c r="G154" s="196" t="s">
        <v>448</v>
      </c>
      <c r="H154" s="201" t="s">
        <v>2892</v>
      </c>
    </row>
    <row r="155" spans="2:8" ht="15.75" thickBot="1">
      <c r="B155" s="26" t="s">
        <v>1429</v>
      </c>
      <c r="C155" s="30" t="s">
        <v>1430</v>
      </c>
      <c r="E155" s="227"/>
      <c r="F155" s="227"/>
      <c r="G155" s="196" t="s">
        <v>450</v>
      </c>
      <c r="H155" s="201" t="s">
        <v>2893</v>
      </c>
    </row>
    <row r="156" spans="2:8" ht="15.75" thickBot="1">
      <c r="B156" s="12" t="s">
        <v>1499</v>
      </c>
      <c r="C156" s="31" t="s">
        <v>1510</v>
      </c>
      <c r="E156" s="227"/>
      <c r="F156" s="227"/>
      <c r="G156" s="196" t="s">
        <v>451</v>
      </c>
      <c r="H156" s="201" t="s">
        <v>2894</v>
      </c>
    </row>
    <row r="157" spans="2:8" ht="15.75" thickBot="1">
      <c r="B157" s="12" t="s">
        <v>1500</v>
      </c>
      <c r="C157" s="31" t="s">
        <v>34</v>
      </c>
      <c r="E157" s="227"/>
      <c r="F157" s="227"/>
      <c r="G157" s="196" t="s">
        <v>453</v>
      </c>
      <c r="H157" s="201" t="s">
        <v>2895</v>
      </c>
    </row>
    <row r="158" spans="2:8" ht="15.75" thickBot="1">
      <c r="B158" s="127" t="s">
        <v>1960</v>
      </c>
      <c r="C158" s="128" t="s">
        <v>1961</v>
      </c>
      <c r="E158" s="227"/>
      <c r="F158" s="227"/>
      <c r="G158" s="196" t="s">
        <v>457</v>
      </c>
      <c r="H158" s="201" t="s">
        <v>2896</v>
      </c>
    </row>
    <row r="159" spans="2:8" ht="15.75" thickBot="1">
      <c r="B159" s="12" t="s">
        <v>1501</v>
      </c>
      <c r="C159" s="31" t="s">
        <v>18</v>
      </c>
      <c r="E159" s="227"/>
      <c r="F159" s="225"/>
      <c r="G159" s="197" t="s">
        <v>460</v>
      </c>
      <c r="H159" s="202" t="s">
        <v>2897</v>
      </c>
    </row>
    <row r="160" spans="2:8" ht="15.75" thickBot="1">
      <c r="E160" s="227"/>
      <c r="F160" s="224" t="s">
        <v>2879</v>
      </c>
      <c r="G160" s="196" t="s">
        <v>454</v>
      </c>
      <c r="H160" s="201" t="s">
        <v>2898</v>
      </c>
    </row>
    <row r="161" spans="2:8" ht="15.75" thickBot="1">
      <c r="B161" s="34" t="s">
        <v>1502</v>
      </c>
      <c r="C161" s="41"/>
      <c r="E161" s="227"/>
      <c r="F161" s="227"/>
      <c r="G161" s="196" t="s">
        <v>444</v>
      </c>
      <c r="H161" s="201" t="s">
        <v>2899</v>
      </c>
    </row>
    <row r="162" spans="2:8" ht="15.75" thickBot="1">
      <c r="B162" s="34" t="s">
        <v>1503</v>
      </c>
      <c r="C162" s="41"/>
      <c r="E162" s="227"/>
      <c r="F162" s="227"/>
      <c r="G162" s="196" t="s">
        <v>445</v>
      </c>
      <c r="H162" s="201" t="s">
        <v>2900</v>
      </c>
    </row>
    <row r="163" spans="2:8" ht="15.75" thickBot="1">
      <c r="B163" s="26" t="s">
        <v>1429</v>
      </c>
      <c r="C163" s="8" t="s">
        <v>1430</v>
      </c>
      <c r="E163" s="227"/>
      <c r="F163" s="227"/>
      <c r="G163" s="196" t="s">
        <v>449</v>
      </c>
      <c r="H163" s="201" t="s">
        <v>2901</v>
      </c>
    </row>
    <row r="164" spans="2:8" ht="15.75" thickBot="1">
      <c r="B164" s="12" t="s">
        <v>1601</v>
      </c>
      <c r="C164" s="31" t="s">
        <v>110</v>
      </c>
      <c r="E164" s="227"/>
      <c r="F164" s="227"/>
      <c r="G164" s="196" t="s">
        <v>452</v>
      </c>
      <c r="H164" s="201" t="s">
        <v>2918</v>
      </c>
    </row>
    <row r="165" spans="2:8" ht="15.75" thickBot="1">
      <c r="B165" s="12" t="s">
        <v>1602</v>
      </c>
      <c r="C165" s="31" t="s">
        <v>113</v>
      </c>
      <c r="E165" s="227"/>
      <c r="F165" s="227"/>
      <c r="G165" s="196" t="s">
        <v>2880</v>
      </c>
      <c r="H165" s="201" t="s">
        <v>2902</v>
      </c>
    </row>
    <row r="166" spans="2:8" ht="15.75" thickBot="1">
      <c r="B166" s="12" t="s">
        <v>1603</v>
      </c>
      <c r="C166" s="31" t="s">
        <v>18</v>
      </c>
      <c r="E166" s="227"/>
      <c r="F166" s="225"/>
      <c r="G166" s="197" t="s">
        <v>459</v>
      </c>
      <c r="H166" s="202" t="s">
        <v>2903</v>
      </c>
    </row>
    <row r="167" spans="2:8">
      <c r="E167" s="227"/>
      <c r="F167" s="224" t="s">
        <v>2881</v>
      </c>
      <c r="G167" s="196" t="s">
        <v>455</v>
      </c>
      <c r="H167" s="201" t="s">
        <v>2904</v>
      </c>
    </row>
    <row r="168" spans="2:8">
      <c r="E168" s="227"/>
      <c r="F168" s="227"/>
      <c r="G168" s="196" t="s">
        <v>446</v>
      </c>
      <c r="H168" s="201" t="s">
        <v>2905</v>
      </c>
    </row>
    <row r="169" spans="2:8">
      <c r="E169" s="227"/>
      <c r="F169" s="227"/>
      <c r="G169" s="196" t="s">
        <v>2882</v>
      </c>
      <c r="H169" s="201" t="s">
        <v>2906</v>
      </c>
    </row>
    <row r="170" spans="2:8">
      <c r="E170" s="227"/>
      <c r="F170" s="227"/>
      <c r="G170" s="196" t="s">
        <v>456</v>
      </c>
      <c r="H170" s="201" t="s">
        <v>2907</v>
      </c>
    </row>
    <row r="171" spans="2:8" ht="15.75" thickBot="1">
      <c r="E171" s="225"/>
      <c r="F171" s="225"/>
      <c r="G171" s="197" t="s">
        <v>458</v>
      </c>
      <c r="H171" s="202" t="s">
        <v>2908</v>
      </c>
    </row>
    <row r="172" spans="2:8">
      <c r="E172" s="219" t="s">
        <v>412</v>
      </c>
      <c r="F172" s="224" t="s">
        <v>374</v>
      </c>
      <c r="G172" s="196" t="s">
        <v>374</v>
      </c>
      <c r="H172" s="201" t="s">
        <v>375</v>
      </c>
    </row>
    <row r="173" spans="2:8">
      <c r="E173" s="220"/>
      <c r="F173" s="227"/>
      <c r="G173" s="196" t="s">
        <v>376</v>
      </c>
      <c r="H173" s="201" t="s">
        <v>377</v>
      </c>
    </row>
    <row r="174" spans="2:8">
      <c r="B174" s="32"/>
      <c r="E174" s="220"/>
      <c r="F174" s="227"/>
      <c r="G174" s="196" t="s">
        <v>378</v>
      </c>
      <c r="H174" s="201" t="s">
        <v>379</v>
      </c>
    </row>
    <row r="175" spans="2:8">
      <c r="E175" s="220"/>
      <c r="F175" s="227"/>
      <c r="G175" s="196" t="s">
        <v>380</v>
      </c>
      <c r="H175" s="201" t="s">
        <v>381</v>
      </c>
    </row>
    <row r="176" spans="2:8">
      <c r="E176" s="220"/>
      <c r="F176" s="227"/>
      <c r="G176" s="196" t="s">
        <v>382</v>
      </c>
      <c r="H176" s="201" t="s">
        <v>383</v>
      </c>
    </row>
    <row r="177" spans="5:8">
      <c r="E177" s="220"/>
      <c r="F177" s="227"/>
      <c r="G177" s="196" t="s">
        <v>384</v>
      </c>
      <c r="H177" s="201" t="s">
        <v>385</v>
      </c>
    </row>
    <row r="178" spans="5:8">
      <c r="E178" s="220"/>
      <c r="F178" s="227"/>
      <c r="G178" s="196" t="s">
        <v>386</v>
      </c>
      <c r="H178" s="201" t="s">
        <v>387</v>
      </c>
    </row>
    <row r="179" spans="5:8">
      <c r="E179" s="220"/>
      <c r="F179" s="227"/>
      <c r="G179" s="196" t="s">
        <v>388</v>
      </c>
      <c r="H179" s="201" t="s">
        <v>389</v>
      </c>
    </row>
    <row r="180" spans="5:8">
      <c r="E180" s="220"/>
      <c r="F180" s="227"/>
      <c r="G180" s="196" t="s">
        <v>390</v>
      </c>
      <c r="H180" s="201" t="s">
        <v>391</v>
      </c>
    </row>
    <row r="181" spans="5:8">
      <c r="E181" s="220"/>
      <c r="F181" s="227"/>
      <c r="G181" s="196" t="s">
        <v>392</v>
      </c>
      <c r="H181" s="201" t="s">
        <v>393</v>
      </c>
    </row>
    <row r="182" spans="5:8">
      <c r="E182" s="220"/>
      <c r="F182" s="227"/>
      <c r="G182" s="196" t="s">
        <v>394</v>
      </c>
      <c r="H182" s="201" t="s">
        <v>395</v>
      </c>
    </row>
    <row r="183" spans="5:8" ht="15.75" thickBot="1">
      <c r="E183" s="220"/>
      <c r="F183" s="225"/>
      <c r="G183" s="197" t="s">
        <v>396</v>
      </c>
      <c r="H183" s="202" t="s">
        <v>397</v>
      </c>
    </row>
    <row r="184" spans="5:8">
      <c r="E184" s="220"/>
      <c r="F184" s="224" t="s">
        <v>398</v>
      </c>
      <c r="G184" s="196" t="s">
        <v>399</v>
      </c>
      <c r="H184" s="201" t="s">
        <v>400</v>
      </c>
    </row>
    <row r="185" spans="5:8">
      <c r="E185" s="220"/>
      <c r="F185" s="227"/>
      <c r="G185" s="196" t="s">
        <v>398</v>
      </c>
      <c r="H185" s="201" t="s">
        <v>401</v>
      </c>
    </row>
    <row r="186" spans="5:8">
      <c r="E186" s="220"/>
      <c r="F186" s="227"/>
      <c r="G186" s="196" t="s">
        <v>402</v>
      </c>
      <c r="H186" s="201" t="s">
        <v>403</v>
      </c>
    </row>
    <row r="187" spans="5:8">
      <c r="E187" s="220"/>
      <c r="F187" s="227"/>
      <c r="G187" s="196" t="s">
        <v>404</v>
      </c>
      <c r="H187" s="201" t="s">
        <v>405</v>
      </c>
    </row>
    <row r="188" spans="5:8">
      <c r="E188" s="220"/>
      <c r="F188" s="227"/>
      <c r="G188" s="196" t="s">
        <v>406</v>
      </c>
      <c r="H188" s="201" t="s">
        <v>407</v>
      </c>
    </row>
    <row r="189" spans="5:8">
      <c r="E189" s="220"/>
      <c r="F189" s="227"/>
      <c r="G189" s="196" t="s">
        <v>408</v>
      </c>
      <c r="H189" s="201" t="s">
        <v>409</v>
      </c>
    </row>
    <row r="190" spans="5:8" ht="15.75" thickBot="1">
      <c r="E190" s="220"/>
      <c r="F190" s="225"/>
      <c r="G190" s="197" t="s">
        <v>410</v>
      </c>
      <c r="H190" s="202" t="s">
        <v>411</v>
      </c>
    </row>
    <row r="191" spans="5:8">
      <c r="E191" s="220"/>
      <c r="F191" s="224" t="s">
        <v>412</v>
      </c>
      <c r="G191" s="196" t="s">
        <v>413</v>
      </c>
      <c r="H191" s="201" t="s">
        <v>414</v>
      </c>
    </row>
    <row r="192" spans="5:8">
      <c r="E192" s="220"/>
      <c r="F192" s="227"/>
      <c r="G192" s="196" t="s">
        <v>415</v>
      </c>
      <c r="H192" s="201" t="s">
        <v>416</v>
      </c>
    </row>
    <row r="193" spans="5:8">
      <c r="E193" s="220"/>
      <c r="F193" s="227"/>
      <c r="G193" s="196" t="s">
        <v>417</v>
      </c>
      <c r="H193" s="201" t="s">
        <v>418</v>
      </c>
    </row>
    <row r="194" spans="5:8">
      <c r="E194" s="220"/>
      <c r="F194" s="227"/>
      <c r="G194" s="196" t="s">
        <v>419</v>
      </c>
      <c r="H194" s="201" t="s">
        <v>420</v>
      </c>
    </row>
    <row r="195" spans="5:8">
      <c r="E195" s="220"/>
      <c r="F195" s="227"/>
      <c r="G195" s="196" t="s">
        <v>421</v>
      </c>
      <c r="H195" s="201" t="s">
        <v>422</v>
      </c>
    </row>
    <row r="196" spans="5:8">
      <c r="E196" s="220"/>
      <c r="F196" s="227"/>
      <c r="G196" s="196" t="s">
        <v>423</v>
      </c>
      <c r="H196" s="201" t="s">
        <v>424</v>
      </c>
    </row>
    <row r="197" spans="5:8">
      <c r="E197" s="220"/>
      <c r="F197" s="227"/>
      <c r="G197" s="196" t="s">
        <v>425</v>
      </c>
      <c r="H197" s="201" t="s">
        <v>426</v>
      </c>
    </row>
    <row r="198" spans="5:8">
      <c r="E198" s="220"/>
      <c r="F198" s="227"/>
      <c r="G198" s="196" t="s">
        <v>427</v>
      </c>
      <c r="H198" s="201" t="s">
        <v>428</v>
      </c>
    </row>
    <row r="199" spans="5:8">
      <c r="E199" s="220"/>
      <c r="F199" s="227"/>
      <c r="G199" s="196" t="s">
        <v>429</v>
      </c>
      <c r="H199" s="201" t="s">
        <v>430</v>
      </c>
    </row>
    <row r="200" spans="5:8">
      <c r="E200" s="220"/>
      <c r="F200" s="227"/>
      <c r="G200" s="196" t="s">
        <v>431</v>
      </c>
      <c r="H200" s="201" t="s">
        <v>432</v>
      </c>
    </row>
    <row r="201" spans="5:8">
      <c r="E201" s="220"/>
      <c r="F201" s="227"/>
      <c r="G201" s="196" t="s">
        <v>433</v>
      </c>
      <c r="H201" s="201" t="s">
        <v>434</v>
      </c>
    </row>
    <row r="202" spans="5:8">
      <c r="E202" s="220"/>
      <c r="F202" s="227"/>
      <c r="G202" s="196" t="s">
        <v>435</v>
      </c>
      <c r="H202" s="201" t="s">
        <v>436</v>
      </c>
    </row>
    <row r="203" spans="5:8">
      <c r="E203" s="220"/>
      <c r="F203" s="227"/>
      <c r="G203" s="196" t="s">
        <v>437</v>
      </c>
      <c r="H203" s="201" t="s">
        <v>438</v>
      </c>
    </row>
    <row r="204" spans="5:8" ht="15.75" thickBot="1">
      <c r="E204" s="220"/>
      <c r="F204" s="225"/>
      <c r="G204" s="197" t="s">
        <v>439</v>
      </c>
      <c r="H204" s="202" t="s">
        <v>440</v>
      </c>
    </row>
    <row r="205" spans="5:8">
      <c r="E205" s="219" t="s">
        <v>2883</v>
      </c>
      <c r="F205" s="224" t="s">
        <v>461</v>
      </c>
      <c r="G205" s="196" t="s">
        <v>462</v>
      </c>
      <c r="H205" s="201" t="s">
        <v>463</v>
      </c>
    </row>
    <row r="206" spans="5:8">
      <c r="E206" s="220"/>
      <c r="F206" s="227"/>
      <c r="G206" s="196" t="s">
        <v>464</v>
      </c>
      <c r="H206" s="201" t="s">
        <v>465</v>
      </c>
    </row>
    <row r="207" spans="5:8">
      <c r="E207" s="220"/>
      <c r="F207" s="227"/>
      <c r="G207" s="196" t="s">
        <v>466</v>
      </c>
      <c r="H207" s="201" t="s">
        <v>467</v>
      </c>
    </row>
    <row r="208" spans="5:8">
      <c r="E208" s="220"/>
      <c r="F208" s="227"/>
      <c r="G208" s="196" t="s">
        <v>468</v>
      </c>
      <c r="H208" s="201" t="s">
        <v>469</v>
      </c>
    </row>
    <row r="209" spans="5:8">
      <c r="E209" s="220"/>
      <c r="F209" s="227"/>
      <c r="G209" s="196" t="s">
        <v>470</v>
      </c>
      <c r="H209" s="201" t="s">
        <v>471</v>
      </c>
    </row>
    <row r="210" spans="5:8">
      <c r="E210" s="220"/>
      <c r="F210" s="227"/>
      <c r="G210" s="196" t="s">
        <v>472</v>
      </c>
      <c r="H210" s="201" t="s">
        <v>473</v>
      </c>
    </row>
    <row r="211" spans="5:8">
      <c r="E211" s="220"/>
      <c r="F211" s="227"/>
      <c r="G211" s="196" t="s">
        <v>474</v>
      </c>
      <c r="H211" s="201" t="s">
        <v>475</v>
      </c>
    </row>
    <row r="212" spans="5:8">
      <c r="E212" s="220"/>
      <c r="F212" s="227"/>
      <c r="G212" s="196" t="s">
        <v>476</v>
      </c>
      <c r="H212" s="201" t="s">
        <v>477</v>
      </c>
    </row>
    <row r="213" spans="5:8">
      <c r="E213" s="220"/>
      <c r="F213" s="227"/>
      <c r="G213" s="196" t="s">
        <v>478</v>
      </c>
      <c r="H213" s="201" t="s">
        <v>479</v>
      </c>
    </row>
    <row r="214" spans="5:8">
      <c r="E214" s="220"/>
      <c r="F214" s="227"/>
      <c r="G214" s="196" t="s">
        <v>480</v>
      </c>
      <c r="H214" s="201" t="s">
        <v>481</v>
      </c>
    </row>
    <row r="215" spans="5:8">
      <c r="E215" s="220"/>
      <c r="F215" s="227"/>
      <c r="G215" s="196" t="s">
        <v>482</v>
      </c>
      <c r="H215" s="201" t="s">
        <v>483</v>
      </c>
    </row>
    <row r="216" spans="5:8">
      <c r="E216" s="220"/>
      <c r="F216" s="227"/>
      <c r="G216" s="196" t="s">
        <v>484</v>
      </c>
      <c r="H216" s="201" t="s">
        <v>485</v>
      </c>
    </row>
    <row r="217" spans="5:8">
      <c r="E217" s="220"/>
      <c r="F217" s="227"/>
      <c r="G217" s="196" t="s">
        <v>486</v>
      </c>
      <c r="H217" s="201" t="s">
        <v>487</v>
      </c>
    </row>
    <row r="218" spans="5:8">
      <c r="E218" s="220"/>
      <c r="F218" s="227"/>
      <c r="G218" s="196" t="s">
        <v>488</v>
      </c>
      <c r="H218" s="201" t="s">
        <v>489</v>
      </c>
    </row>
    <row r="219" spans="5:8">
      <c r="E219" s="220"/>
      <c r="F219" s="227"/>
      <c r="G219" s="196" t="s">
        <v>490</v>
      </c>
      <c r="H219" s="201" t="s">
        <v>491</v>
      </c>
    </row>
    <row r="220" spans="5:8">
      <c r="E220" s="220"/>
      <c r="F220" s="227"/>
      <c r="G220" s="196" t="s">
        <v>492</v>
      </c>
      <c r="H220" s="201" t="s">
        <v>493</v>
      </c>
    </row>
    <row r="221" spans="5:8">
      <c r="E221" s="220"/>
      <c r="F221" s="227"/>
      <c r="G221" s="196" t="s">
        <v>494</v>
      </c>
      <c r="H221" s="201" t="s">
        <v>495</v>
      </c>
    </row>
    <row r="222" spans="5:8">
      <c r="E222" s="220"/>
      <c r="F222" s="227"/>
      <c r="G222" s="196" t="s">
        <v>496</v>
      </c>
      <c r="H222" s="201" t="s">
        <v>497</v>
      </c>
    </row>
    <row r="223" spans="5:8">
      <c r="E223" s="220"/>
      <c r="F223" s="227"/>
      <c r="G223" s="196" t="s">
        <v>498</v>
      </c>
      <c r="H223" s="201" t="s">
        <v>499</v>
      </c>
    </row>
    <row r="224" spans="5:8">
      <c r="E224" s="220"/>
      <c r="F224" s="227"/>
      <c r="G224" s="196" t="s">
        <v>500</v>
      </c>
      <c r="H224" s="201" t="s">
        <v>501</v>
      </c>
    </row>
    <row r="225" spans="5:8" ht="15.75" thickBot="1">
      <c r="E225" s="220"/>
      <c r="F225" s="225"/>
      <c r="G225" s="197" t="s">
        <v>502</v>
      </c>
      <c r="H225" s="202" t="s">
        <v>503</v>
      </c>
    </row>
    <row r="226" spans="5:8">
      <c r="E226" s="220"/>
      <c r="F226" s="224" t="s">
        <v>504</v>
      </c>
      <c r="G226" s="196" t="s">
        <v>505</v>
      </c>
      <c r="H226" s="201" t="s">
        <v>506</v>
      </c>
    </row>
    <row r="227" spans="5:8">
      <c r="E227" s="220"/>
      <c r="F227" s="227"/>
      <c r="G227" s="196" t="s">
        <v>507</v>
      </c>
      <c r="H227" s="201" t="s">
        <v>508</v>
      </c>
    </row>
    <row r="228" spans="5:8">
      <c r="E228" s="220"/>
      <c r="F228" s="227"/>
      <c r="G228" s="196" t="s">
        <v>509</v>
      </c>
      <c r="H228" s="201" t="s">
        <v>510</v>
      </c>
    </row>
    <row r="229" spans="5:8">
      <c r="E229" s="220"/>
      <c r="F229" s="227"/>
      <c r="G229" s="196" t="s">
        <v>511</v>
      </c>
      <c r="H229" s="201" t="s">
        <v>512</v>
      </c>
    </row>
    <row r="230" spans="5:8">
      <c r="E230" s="220"/>
      <c r="F230" s="227"/>
      <c r="G230" s="196" t="s">
        <v>513</v>
      </c>
      <c r="H230" s="201" t="s">
        <v>514</v>
      </c>
    </row>
    <row r="231" spans="5:8">
      <c r="E231" s="220"/>
      <c r="F231" s="227"/>
      <c r="G231" s="196" t="s">
        <v>515</v>
      </c>
      <c r="H231" s="201" t="s">
        <v>516</v>
      </c>
    </row>
    <row r="232" spans="5:8">
      <c r="E232" s="220"/>
      <c r="F232" s="227"/>
      <c r="G232" s="196" t="s">
        <v>517</v>
      </c>
      <c r="H232" s="201" t="s">
        <v>518</v>
      </c>
    </row>
    <row r="233" spans="5:8">
      <c r="E233" s="220"/>
      <c r="F233" s="227"/>
      <c r="G233" s="196" t="s">
        <v>519</v>
      </c>
      <c r="H233" s="201" t="s">
        <v>520</v>
      </c>
    </row>
    <row r="234" spans="5:8">
      <c r="E234" s="220"/>
      <c r="F234" s="227"/>
      <c r="G234" s="196" t="s">
        <v>521</v>
      </c>
      <c r="H234" s="201" t="s">
        <v>522</v>
      </c>
    </row>
    <row r="235" spans="5:8">
      <c r="E235" s="220"/>
      <c r="F235" s="227"/>
      <c r="G235" s="196" t="s">
        <v>523</v>
      </c>
      <c r="H235" s="201" t="s">
        <v>524</v>
      </c>
    </row>
    <row r="236" spans="5:8" ht="15.75" thickBot="1">
      <c r="E236" s="226"/>
      <c r="F236" s="225"/>
      <c r="G236" s="197" t="s">
        <v>525</v>
      </c>
      <c r="H236" s="202" t="s">
        <v>526</v>
      </c>
    </row>
    <row r="237" spans="5:8">
      <c r="E237" s="219" t="s">
        <v>2884</v>
      </c>
      <c r="F237" s="224" t="s">
        <v>527</v>
      </c>
      <c r="G237" s="196" t="s">
        <v>527</v>
      </c>
      <c r="H237" s="201" t="s">
        <v>528</v>
      </c>
    </row>
    <row r="238" spans="5:8">
      <c r="E238" s="220"/>
      <c r="F238" s="227"/>
      <c r="G238" s="196" t="s">
        <v>529</v>
      </c>
      <c r="H238" s="201" t="s">
        <v>530</v>
      </c>
    </row>
    <row r="239" spans="5:8">
      <c r="E239" s="220"/>
      <c r="F239" s="227"/>
      <c r="G239" s="196" t="s">
        <v>531</v>
      </c>
      <c r="H239" s="201" t="s">
        <v>532</v>
      </c>
    </row>
    <row r="240" spans="5:8">
      <c r="E240" s="220"/>
      <c r="F240" s="227"/>
      <c r="G240" s="196" t="s">
        <v>533</v>
      </c>
      <c r="H240" s="201" t="s">
        <v>534</v>
      </c>
    </row>
    <row r="241" spans="5:8">
      <c r="E241" s="220"/>
      <c r="F241" s="227"/>
      <c r="G241" s="196" t="s">
        <v>535</v>
      </c>
      <c r="H241" s="201" t="s">
        <v>536</v>
      </c>
    </row>
    <row r="242" spans="5:8">
      <c r="E242" s="220"/>
      <c r="F242" s="227"/>
      <c r="G242" s="196" t="s">
        <v>537</v>
      </c>
      <c r="H242" s="201" t="s">
        <v>538</v>
      </c>
    </row>
    <row r="243" spans="5:8">
      <c r="E243" s="220"/>
      <c r="F243" s="227"/>
      <c r="G243" s="196" t="s">
        <v>539</v>
      </c>
      <c r="H243" s="201" t="s">
        <v>540</v>
      </c>
    </row>
    <row r="244" spans="5:8" ht="15.75" thickBot="1">
      <c r="E244" s="220"/>
      <c r="F244" s="225"/>
      <c r="G244" s="197" t="s">
        <v>541</v>
      </c>
      <c r="H244" s="202" t="s">
        <v>542</v>
      </c>
    </row>
    <row r="245" spans="5:8">
      <c r="E245" s="220"/>
      <c r="F245" s="224" t="s">
        <v>543</v>
      </c>
      <c r="G245" s="196" t="s">
        <v>544</v>
      </c>
      <c r="H245" s="201" t="s">
        <v>545</v>
      </c>
    </row>
    <row r="246" spans="5:8">
      <c r="E246" s="220"/>
      <c r="F246" s="227"/>
      <c r="G246" s="196" t="s">
        <v>546</v>
      </c>
      <c r="H246" s="201" t="s">
        <v>547</v>
      </c>
    </row>
    <row r="247" spans="5:8">
      <c r="E247" s="220"/>
      <c r="F247" s="227"/>
      <c r="G247" s="196" t="s">
        <v>548</v>
      </c>
      <c r="H247" s="201" t="s">
        <v>549</v>
      </c>
    </row>
    <row r="248" spans="5:8" ht="15.75" thickBot="1">
      <c r="E248" s="226"/>
      <c r="F248" s="225"/>
      <c r="G248" s="197" t="s">
        <v>550</v>
      </c>
      <c r="H248" s="202" t="s">
        <v>551</v>
      </c>
    </row>
    <row r="249" spans="5:8">
      <c r="E249" s="219" t="s">
        <v>533</v>
      </c>
      <c r="F249" s="224" t="s">
        <v>552</v>
      </c>
      <c r="G249" s="196" t="s">
        <v>553</v>
      </c>
      <c r="H249" s="201" t="s">
        <v>554</v>
      </c>
    </row>
    <row r="250" spans="5:8">
      <c r="E250" s="220"/>
      <c r="F250" s="227"/>
      <c r="G250" s="196" t="s">
        <v>555</v>
      </c>
      <c r="H250" s="201" t="s">
        <v>556</v>
      </c>
    </row>
    <row r="251" spans="5:8">
      <c r="E251" s="220"/>
      <c r="F251" s="227"/>
      <c r="G251" s="196" t="s">
        <v>557</v>
      </c>
      <c r="H251" s="201" t="s">
        <v>558</v>
      </c>
    </row>
    <row r="252" spans="5:8">
      <c r="E252" s="220"/>
      <c r="F252" s="227"/>
      <c r="G252" s="196" t="s">
        <v>559</v>
      </c>
      <c r="H252" s="201" t="s">
        <v>560</v>
      </c>
    </row>
    <row r="253" spans="5:8">
      <c r="E253" s="220"/>
      <c r="F253" s="227"/>
      <c r="G253" s="196" t="s">
        <v>561</v>
      </c>
      <c r="H253" s="201" t="s">
        <v>562</v>
      </c>
    </row>
    <row r="254" spans="5:8">
      <c r="E254" s="220"/>
      <c r="F254" s="227"/>
      <c r="G254" s="196" t="s">
        <v>563</v>
      </c>
      <c r="H254" s="201" t="s">
        <v>564</v>
      </c>
    </row>
    <row r="255" spans="5:8">
      <c r="E255" s="220"/>
      <c r="F255" s="227"/>
      <c r="G255" s="196" t="s">
        <v>552</v>
      </c>
      <c r="H255" s="201" t="s">
        <v>565</v>
      </c>
    </row>
    <row r="256" spans="5:8">
      <c r="E256" s="220"/>
      <c r="F256" s="227"/>
      <c r="G256" s="196" t="s">
        <v>566</v>
      </c>
      <c r="H256" s="201" t="s">
        <v>567</v>
      </c>
    </row>
    <row r="257" spans="5:8" ht="15.75" thickBot="1">
      <c r="E257" s="220"/>
      <c r="F257" s="225"/>
      <c r="G257" s="197" t="s">
        <v>568</v>
      </c>
      <c r="H257" s="202" t="s">
        <v>569</v>
      </c>
    </row>
    <row r="258" spans="5:8">
      <c r="E258" s="220"/>
      <c r="F258" s="224" t="s">
        <v>570</v>
      </c>
      <c r="G258" s="196" t="s">
        <v>571</v>
      </c>
      <c r="H258" s="201" t="s">
        <v>572</v>
      </c>
    </row>
    <row r="259" spans="5:8">
      <c r="E259" s="220"/>
      <c r="F259" s="227"/>
      <c r="G259" s="196" t="s">
        <v>573</v>
      </c>
      <c r="H259" s="201" t="s">
        <v>574</v>
      </c>
    </row>
    <row r="260" spans="5:8">
      <c r="E260" s="220"/>
      <c r="F260" s="227"/>
      <c r="G260" s="196" t="s">
        <v>575</v>
      </c>
      <c r="H260" s="201" t="s">
        <v>576</v>
      </c>
    </row>
    <row r="261" spans="5:8">
      <c r="E261" s="220"/>
      <c r="F261" s="227"/>
      <c r="G261" s="196" t="s">
        <v>577</v>
      </c>
      <c r="H261" s="201" t="s">
        <v>578</v>
      </c>
    </row>
    <row r="262" spans="5:8">
      <c r="E262" s="220"/>
      <c r="F262" s="227"/>
      <c r="G262" s="196" t="s">
        <v>579</v>
      </c>
      <c r="H262" s="201" t="s">
        <v>580</v>
      </c>
    </row>
    <row r="263" spans="5:8">
      <c r="E263" s="220"/>
      <c r="F263" s="227"/>
      <c r="G263" s="196" t="s">
        <v>581</v>
      </c>
      <c r="H263" s="201" t="s">
        <v>582</v>
      </c>
    </row>
    <row r="264" spans="5:8">
      <c r="E264" s="220"/>
      <c r="F264" s="227"/>
      <c r="G264" s="196" t="s">
        <v>583</v>
      </c>
      <c r="H264" s="201" t="s">
        <v>584</v>
      </c>
    </row>
    <row r="265" spans="5:8">
      <c r="E265" s="220"/>
      <c r="F265" s="227"/>
      <c r="G265" s="196" t="s">
        <v>585</v>
      </c>
      <c r="H265" s="201" t="s">
        <v>586</v>
      </c>
    </row>
    <row r="266" spans="5:8">
      <c r="E266" s="220"/>
      <c r="F266" s="227"/>
      <c r="G266" s="196" t="s">
        <v>587</v>
      </c>
      <c r="H266" s="201" t="s">
        <v>588</v>
      </c>
    </row>
    <row r="267" spans="5:8" ht="15.75" thickBot="1">
      <c r="E267" s="220"/>
      <c r="F267" s="225"/>
      <c r="G267" s="197" t="s">
        <v>589</v>
      </c>
      <c r="H267" s="202" t="s">
        <v>590</v>
      </c>
    </row>
    <row r="268" spans="5:8">
      <c r="E268" s="220"/>
      <c r="F268" s="224" t="s">
        <v>591</v>
      </c>
      <c r="G268" s="196" t="s">
        <v>591</v>
      </c>
      <c r="H268" s="201" t="s">
        <v>592</v>
      </c>
    </row>
    <row r="269" spans="5:8">
      <c r="E269" s="220"/>
      <c r="F269" s="227"/>
      <c r="G269" s="196" t="s">
        <v>593</v>
      </c>
      <c r="H269" s="201" t="s">
        <v>594</v>
      </c>
    </row>
    <row r="270" spans="5:8">
      <c r="E270" s="220"/>
      <c r="F270" s="227"/>
      <c r="G270" s="196" t="s">
        <v>595</v>
      </c>
      <c r="H270" s="201" t="s">
        <v>596</v>
      </c>
    </row>
    <row r="271" spans="5:8">
      <c r="E271" s="220"/>
      <c r="F271" s="227"/>
      <c r="G271" s="196" t="s">
        <v>597</v>
      </c>
      <c r="H271" s="201" t="s">
        <v>598</v>
      </c>
    </row>
    <row r="272" spans="5:8">
      <c r="E272" s="220"/>
      <c r="F272" s="227"/>
      <c r="G272" s="196" t="s">
        <v>599</v>
      </c>
      <c r="H272" s="201" t="s">
        <v>600</v>
      </c>
    </row>
    <row r="273" spans="5:8">
      <c r="E273" s="220"/>
      <c r="F273" s="227"/>
      <c r="G273" s="196" t="s">
        <v>601</v>
      </c>
      <c r="H273" s="201" t="s">
        <v>602</v>
      </c>
    </row>
    <row r="274" spans="5:8" ht="15.75" thickBot="1">
      <c r="E274" s="220"/>
      <c r="F274" s="225"/>
      <c r="G274" s="197" t="s">
        <v>603</v>
      </c>
      <c r="H274" s="202" t="s">
        <v>604</v>
      </c>
    </row>
    <row r="275" spans="5:8">
      <c r="E275" s="220"/>
      <c r="F275" s="224" t="s">
        <v>605</v>
      </c>
      <c r="G275" s="196" t="s">
        <v>606</v>
      </c>
      <c r="H275" s="201" t="s">
        <v>607</v>
      </c>
    </row>
    <row r="276" spans="5:8">
      <c r="E276" s="220"/>
      <c r="F276" s="227"/>
      <c r="G276" s="196" t="s">
        <v>608</v>
      </c>
      <c r="H276" s="201" t="s">
        <v>609</v>
      </c>
    </row>
    <row r="277" spans="5:8">
      <c r="E277" s="220"/>
      <c r="F277" s="227"/>
      <c r="G277" s="196" t="s">
        <v>610</v>
      </c>
      <c r="H277" s="201" t="s">
        <v>611</v>
      </c>
    </row>
    <row r="278" spans="5:8" ht="15.75" thickBot="1">
      <c r="E278" s="226"/>
      <c r="F278" s="225"/>
      <c r="G278" s="197" t="s">
        <v>605</v>
      </c>
      <c r="H278" s="202" t="s">
        <v>612</v>
      </c>
    </row>
    <row r="279" spans="5:8">
      <c r="E279" s="221" t="s">
        <v>615</v>
      </c>
      <c r="F279" s="224" t="s">
        <v>613</v>
      </c>
      <c r="G279" s="196" t="s">
        <v>613</v>
      </c>
      <c r="H279" s="201" t="s">
        <v>614</v>
      </c>
    </row>
    <row r="280" spans="5:8" ht="15.75" thickBot="1">
      <c r="E280" s="222"/>
      <c r="F280" s="225"/>
      <c r="G280" s="197" t="s">
        <v>616</v>
      </c>
      <c r="H280" s="202" t="s">
        <v>617</v>
      </c>
    </row>
    <row r="281" spans="5:8">
      <c r="E281" s="222"/>
      <c r="F281" s="224" t="s">
        <v>618</v>
      </c>
      <c r="G281" s="196" t="s">
        <v>618</v>
      </c>
      <c r="H281" s="201" t="s">
        <v>619</v>
      </c>
    </row>
    <row r="282" spans="5:8">
      <c r="E282" s="222"/>
      <c r="F282" s="227"/>
      <c r="G282" s="196" t="s">
        <v>620</v>
      </c>
      <c r="H282" s="201" t="s">
        <v>621</v>
      </c>
    </row>
    <row r="283" spans="5:8" ht="15.75" thickBot="1">
      <c r="E283" s="222"/>
      <c r="F283" s="225"/>
      <c r="G283" s="197" t="s">
        <v>622</v>
      </c>
      <c r="H283" s="202" t="s">
        <v>623</v>
      </c>
    </row>
    <row r="284" spans="5:8">
      <c r="E284" s="222"/>
      <c r="F284" s="224" t="s">
        <v>624</v>
      </c>
      <c r="G284" s="196" t="s">
        <v>625</v>
      </c>
      <c r="H284" s="201" t="s">
        <v>626</v>
      </c>
    </row>
    <row r="285" spans="5:8">
      <c r="E285" s="222"/>
      <c r="F285" s="227"/>
      <c r="G285" s="196" t="s">
        <v>627</v>
      </c>
      <c r="H285" s="201" t="s">
        <v>628</v>
      </c>
    </row>
    <row r="286" spans="5:8" ht="15.75" thickBot="1">
      <c r="E286" s="222"/>
      <c r="F286" s="225"/>
      <c r="G286" s="197" t="s">
        <v>629</v>
      </c>
      <c r="H286" s="202" t="s">
        <v>630</v>
      </c>
    </row>
    <row r="287" spans="5:8">
      <c r="E287" s="222"/>
      <c r="F287" s="224" t="s">
        <v>631</v>
      </c>
      <c r="G287" s="196" t="s">
        <v>632</v>
      </c>
      <c r="H287" s="201" t="s">
        <v>633</v>
      </c>
    </row>
    <row r="288" spans="5:8" ht="15.75" thickBot="1">
      <c r="E288" s="222"/>
      <c r="F288" s="225"/>
      <c r="G288" s="197" t="s">
        <v>634</v>
      </c>
      <c r="H288" s="202" t="s">
        <v>635</v>
      </c>
    </row>
    <row r="289" spans="5:8">
      <c r="E289" s="221" t="s">
        <v>2885</v>
      </c>
      <c r="F289" s="198" t="s">
        <v>636</v>
      </c>
      <c r="G289" s="196" t="s">
        <v>637</v>
      </c>
      <c r="H289" s="201" t="s">
        <v>638</v>
      </c>
    </row>
    <row r="290" spans="5:8">
      <c r="E290" s="222"/>
      <c r="F290" s="199"/>
      <c r="G290" s="196" t="s">
        <v>639</v>
      </c>
      <c r="H290" s="201" t="s">
        <v>640</v>
      </c>
    </row>
    <row r="291" spans="5:8">
      <c r="E291" s="222"/>
      <c r="F291" s="199"/>
      <c r="G291" s="196" t="s">
        <v>641</v>
      </c>
      <c r="H291" s="201" t="s">
        <v>2909</v>
      </c>
    </row>
    <row r="292" spans="5:8" ht="15.75" thickBot="1">
      <c r="E292" s="222"/>
      <c r="F292" s="199"/>
      <c r="G292" s="196" t="s">
        <v>642</v>
      </c>
      <c r="H292" s="201" t="s">
        <v>643</v>
      </c>
    </row>
    <row r="293" spans="5:8" ht="30">
      <c r="E293" s="222"/>
      <c r="F293" s="224" t="s">
        <v>644</v>
      </c>
      <c r="G293" s="200" t="s">
        <v>2886</v>
      </c>
      <c r="H293" s="203" t="s">
        <v>645</v>
      </c>
    </row>
    <row r="294" spans="5:8" ht="15.75" thickBot="1">
      <c r="E294" s="222"/>
      <c r="F294" s="225"/>
      <c r="G294" s="197" t="s">
        <v>646</v>
      </c>
      <c r="H294" s="202" t="s">
        <v>647</v>
      </c>
    </row>
    <row r="295" spans="5:8">
      <c r="E295" s="222"/>
      <c r="F295" s="224" t="s">
        <v>648</v>
      </c>
      <c r="G295" s="196" t="s">
        <v>649</v>
      </c>
      <c r="H295" s="201" t="s">
        <v>650</v>
      </c>
    </row>
    <row r="296" spans="5:8">
      <c r="E296" s="222"/>
      <c r="F296" s="227"/>
      <c r="G296" s="196" t="s">
        <v>651</v>
      </c>
      <c r="H296" s="201" t="s">
        <v>652</v>
      </c>
    </row>
    <row r="297" spans="5:8" ht="15.75" thickBot="1">
      <c r="E297" s="222"/>
      <c r="F297" s="225"/>
      <c r="G297" s="197" t="s">
        <v>653</v>
      </c>
      <c r="H297" s="202" t="s">
        <v>654</v>
      </c>
    </row>
    <row r="298" spans="5:8">
      <c r="E298" s="222"/>
      <c r="F298" s="224" t="s">
        <v>655</v>
      </c>
      <c r="G298" s="196" t="s">
        <v>656</v>
      </c>
      <c r="H298" s="201" t="s">
        <v>657</v>
      </c>
    </row>
    <row r="299" spans="5:8" ht="15.75" thickBot="1">
      <c r="E299" s="230"/>
      <c r="F299" s="225"/>
      <c r="G299" s="197" t="s">
        <v>658</v>
      </c>
      <c r="H299" s="202" t="s">
        <v>659</v>
      </c>
    </row>
    <row r="300" spans="5:8">
      <c r="E300" s="221" t="s">
        <v>2887</v>
      </c>
      <c r="F300" s="224" t="s">
        <v>660</v>
      </c>
      <c r="G300" s="196" t="s">
        <v>660</v>
      </c>
      <c r="H300" s="201" t="s">
        <v>661</v>
      </c>
    </row>
    <row r="301" spans="5:8">
      <c r="E301" s="222"/>
      <c r="F301" s="227"/>
      <c r="G301" s="196" t="s">
        <v>662</v>
      </c>
      <c r="H301" s="201" t="s">
        <v>663</v>
      </c>
    </row>
    <row r="302" spans="5:8">
      <c r="E302" s="222"/>
      <c r="F302" s="227"/>
      <c r="G302" s="196" t="s">
        <v>664</v>
      </c>
      <c r="H302" s="201" t="s">
        <v>665</v>
      </c>
    </row>
    <row r="303" spans="5:8">
      <c r="E303" s="222"/>
      <c r="F303" s="227"/>
      <c r="G303" s="196" t="s">
        <v>666</v>
      </c>
      <c r="H303" s="201" t="s">
        <v>667</v>
      </c>
    </row>
    <row r="304" spans="5:8">
      <c r="E304" s="222"/>
      <c r="F304" s="227"/>
      <c r="G304" s="196" t="s">
        <v>668</v>
      </c>
      <c r="H304" s="201" t="s">
        <v>669</v>
      </c>
    </row>
    <row r="305" spans="5:8">
      <c r="E305" s="222"/>
      <c r="F305" s="227"/>
      <c r="G305" s="196" t="s">
        <v>670</v>
      </c>
      <c r="H305" s="201" t="s">
        <v>671</v>
      </c>
    </row>
    <row r="306" spans="5:8">
      <c r="E306" s="222"/>
      <c r="F306" s="227"/>
      <c r="G306" s="196" t="s">
        <v>672</v>
      </c>
      <c r="H306" s="201" t="s">
        <v>673</v>
      </c>
    </row>
    <row r="307" spans="5:8">
      <c r="E307" s="222"/>
      <c r="F307" s="227"/>
      <c r="G307" s="196" t="s">
        <v>674</v>
      </c>
      <c r="H307" s="201" t="s">
        <v>675</v>
      </c>
    </row>
    <row r="308" spans="5:8">
      <c r="E308" s="222"/>
      <c r="F308" s="227"/>
      <c r="G308" s="196" t="s">
        <v>676</v>
      </c>
      <c r="H308" s="201" t="s">
        <v>677</v>
      </c>
    </row>
    <row r="309" spans="5:8">
      <c r="E309" s="222"/>
      <c r="F309" s="227"/>
      <c r="G309" s="196" t="s">
        <v>678</v>
      </c>
      <c r="H309" s="201" t="s">
        <v>679</v>
      </c>
    </row>
    <row r="310" spans="5:8">
      <c r="E310" s="222"/>
      <c r="F310" s="227"/>
      <c r="G310" s="196" t="s">
        <v>680</v>
      </c>
      <c r="H310" s="201" t="s">
        <v>681</v>
      </c>
    </row>
    <row r="311" spans="5:8">
      <c r="E311" s="222"/>
      <c r="F311" s="227"/>
      <c r="G311" s="196" t="s">
        <v>682</v>
      </c>
      <c r="H311" s="201" t="s">
        <v>683</v>
      </c>
    </row>
    <row r="312" spans="5:8">
      <c r="E312" s="222"/>
      <c r="F312" s="227"/>
      <c r="G312" s="196" t="s">
        <v>684</v>
      </c>
      <c r="H312" s="201" t="s">
        <v>685</v>
      </c>
    </row>
    <row r="313" spans="5:8">
      <c r="E313" s="222"/>
      <c r="F313" s="227"/>
      <c r="G313" s="196" t="s">
        <v>686</v>
      </c>
      <c r="H313" s="201" t="s">
        <v>687</v>
      </c>
    </row>
    <row r="314" spans="5:8">
      <c r="E314" s="222"/>
      <c r="F314" s="227"/>
      <c r="G314" s="196" t="s">
        <v>688</v>
      </c>
      <c r="H314" s="201" t="s">
        <v>689</v>
      </c>
    </row>
    <row r="315" spans="5:8">
      <c r="E315" s="222"/>
      <c r="F315" s="227"/>
      <c r="G315" s="196" t="s">
        <v>690</v>
      </c>
      <c r="H315" s="201" t="s">
        <v>691</v>
      </c>
    </row>
    <row r="316" spans="5:8">
      <c r="E316" s="222"/>
      <c r="F316" s="227"/>
      <c r="G316" s="196" t="s">
        <v>692</v>
      </c>
      <c r="H316" s="201" t="s">
        <v>693</v>
      </c>
    </row>
    <row r="317" spans="5:8">
      <c r="E317" s="222"/>
      <c r="F317" s="227"/>
      <c r="G317" s="196" t="s">
        <v>694</v>
      </c>
      <c r="H317" s="201" t="s">
        <v>695</v>
      </c>
    </row>
    <row r="318" spans="5:8">
      <c r="E318" s="222"/>
      <c r="F318" s="227"/>
      <c r="G318" s="196" t="s">
        <v>696</v>
      </c>
      <c r="H318" s="201" t="s">
        <v>697</v>
      </c>
    </row>
    <row r="319" spans="5:8">
      <c r="E319" s="222"/>
      <c r="F319" s="227"/>
      <c r="G319" s="196" t="s">
        <v>698</v>
      </c>
      <c r="H319" s="201" t="s">
        <v>699</v>
      </c>
    </row>
    <row r="320" spans="5:8">
      <c r="E320" s="222"/>
      <c r="F320" s="227"/>
      <c r="G320" s="196" t="s">
        <v>700</v>
      </c>
      <c r="H320" s="201" t="s">
        <v>701</v>
      </c>
    </row>
    <row r="321" spans="5:8">
      <c r="E321" s="222"/>
      <c r="F321" s="227"/>
      <c r="G321" s="196" t="s">
        <v>702</v>
      </c>
      <c r="H321" s="201" t="s">
        <v>703</v>
      </c>
    </row>
    <row r="322" spans="5:8">
      <c r="E322" s="222"/>
      <c r="F322" s="227"/>
      <c r="G322" s="196" t="s">
        <v>704</v>
      </c>
      <c r="H322" s="201" t="s">
        <v>705</v>
      </c>
    </row>
    <row r="323" spans="5:8">
      <c r="E323" s="222"/>
      <c r="F323" s="227"/>
      <c r="G323" s="196" t="s">
        <v>706</v>
      </c>
      <c r="H323" s="201" t="s">
        <v>707</v>
      </c>
    </row>
    <row r="324" spans="5:8">
      <c r="E324" s="222"/>
      <c r="F324" s="227"/>
      <c r="G324" s="196" t="s">
        <v>708</v>
      </c>
      <c r="H324" s="201" t="s">
        <v>709</v>
      </c>
    </row>
    <row r="325" spans="5:8">
      <c r="E325" s="222"/>
      <c r="F325" s="227"/>
      <c r="G325" s="196" t="s">
        <v>710</v>
      </c>
      <c r="H325" s="201" t="s">
        <v>711</v>
      </c>
    </row>
    <row r="326" spans="5:8">
      <c r="E326" s="222"/>
      <c r="F326" s="227"/>
      <c r="G326" s="196" t="s">
        <v>712</v>
      </c>
      <c r="H326" s="201" t="s">
        <v>713</v>
      </c>
    </row>
    <row r="327" spans="5:8">
      <c r="E327" s="222"/>
      <c r="F327" s="227"/>
      <c r="G327" s="196" t="s">
        <v>714</v>
      </c>
      <c r="H327" s="201" t="s">
        <v>715</v>
      </c>
    </row>
    <row r="328" spans="5:8">
      <c r="E328" s="222"/>
      <c r="F328" s="227"/>
      <c r="G328" s="196" t="s">
        <v>716</v>
      </c>
      <c r="H328" s="201" t="s">
        <v>717</v>
      </c>
    </row>
    <row r="329" spans="5:8">
      <c r="E329" s="222"/>
      <c r="F329" s="227"/>
      <c r="G329" s="196" t="s">
        <v>718</v>
      </c>
      <c r="H329" s="201" t="s">
        <v>719</v>
      </c>
    </row>
    <row r="330" spans="5:8">
      <c r="E330" s="222"/>
      <c r="F330" s="227"/>
      <c r="G330" s="196" t="s">
        <v>720</v>
      </c>
      <c r="H330" s="201" t="s">
        <v>721</v>
      </c>
    </row>
    <row r="331" spans="5:8" ht="15.75" thickBot="1">
      <c r="E331" s="222"/>
      <c r="F331" s="225"/>
      <c r="G331" s="197" t="s">
        <v>722</v>
      </c>
      <c r="H331" s="202" t="s">
        <v>723</v>
      </c>
    </row>
    <row r="332" spans="5:8">
      <c r="E332" s="222"/>
      <c r="F332" s="224" t="s">
        <v>724</v>
      </c>
      <c r="G332" s="196" t="s">
        <v>725</v>
      </c>
      <c r="H332" s="201" t="s">
        <v>726</v>
      </c>
    </row>
    <row r="333" spans="5:8">
      <c r="E333" s="222"/>
      <c r="F333" s="227"/>
      <c r="G333" s="196" t="s">
        <v>727</v>
      </c>
      <c r="H333" s="201" t="s">
        <v>728</v>
      </c>
    </row>
    <row r="334" spans="5:8" ht="15.75" thickBot="1">
      <c r="E334" s="222"/>
      <c r="F334" s="225"/>
      <c r="G334" s="197" t="s">
        <v>729</v>
      </c>
      <c r="H334" s="202" t="s">
        <v>730</v>
      </c>
    </row>
    <row r="335" spans="5:8">
      <c r="E335" s="222"/>
      <c r="F335" s="224" t="s">
        <v>731</v>
      </c>
      <c r="G335" s="196" t="s">
        <v>732</v>
      </c>
      <c r="H335" s="201" t="s">
        <v>733</v>
      </c>
    </row>
    <row r="336" spans="5:8">
      <c r="E336" s="222"/>
      <c r="F336" s="227"/>
      <c r="G336" s="196" t="s">
        <v>734</v>
      </c>
      <c r="H336" s="201" t="s">
        <v>735</v>
      </c>
    </row>
    <row r="337" spans="5:8" ht="15.75" thickBot="1">
      <c r="E337" s="222"/>
      <c r="F337" s="225"/>
      <c r="G337" s="197" t="s">
        <v>736</v>
      </c>
      <c r="H337" s="202" t="s">
        <v>737</v>
      </c>
    </row>
    <row r="338" spans="5:8">
      <c r="E338" s="222"/>
      <c r="F338" s="224" t="s">
        <v>738</v>
      </c>
      <c r="G338" s="196" t="s">
        <v>739</v>
      </c>
      <c r="H338" s="201" t="s">
        <v>740</v>
      </c>
    </row>
    <row r="339" spans="5:8">
      <c r="E339" s="222"/>
      <c r="F339" s="227"/>
      <c r="G339" s="196" t="s">
        <v>741</v>
      </c>
      <c r="H339" s="201" t="s">
        <v>742</v>
      </c>
    </row>
    <row r="340" spans="5:8">
      <c r="E340" s="222"/>
      <c r="F340" s="227"/>
      <c r="G340" s="196" t="s">
        <v>743</v>
      </c>
      <c r="H340" s="201" t="s">
        <v>744</v>
      </c>
    </row>
    <row r="341" spans="5:8" ht="15.75" thickBot="1">
      <c r="E341" s="222"/>
      <c r="F341" s="225"/>
      <c r="G341" s="197" t="s">
        <v>745</v>
      </c>
      <c r="H341" s="202" t="s">
        <v>746</v>
      </c>
    </row>
    <row r="342" spans="5:8">
      <c r="E342" s="222"/>
      <c r="F342" s="224" t="s">
        <v>747</v>
      </c>
      <c r="G342" s="196" t="s">
        <v>747</v>
      </c>
      <c r="H342" s="201" t="s">
        <v>748</v>
      </c>
    </row>
    <row r="343" spans="5:8">
      <c r="E343" s="222"/>
      <c r="F343" s="227"/>
      <c r="G343" s="196" t="s">
        <v>749</v>
      </c>
      <c r="H343" s="201" t="s">
        <v>750</v>
      </c>
    </row>
    <row r="344" spans="5:8">
      <c r="E344" s="222"/>
      <c r="F344" s="227"/>
      <c r="G344" s="196" t="s">
        <v>751</v>
      </c>
      <c r="H344" s="201" t="s">
        <v>752</v>
      </c>
    </row>
    <row r="345" spans="5:8">
      <c r="E345" s="222"/>
      <c r="F345" s="227"/>
      <c r="G345" s="196" t="s">
        <v>753</v>
      </c>
      <c r="H345" s="201" t="s">
        <v>754</v>
      </c>
    </row>
    <row r="346" spans="5:8" ht="15.75" thickBot="1">
      <c r="E346" s="222"/>
      <c r="F346" s="225"/>
      <c r="G346" s="197" t="s">
        <v>755</v>
      </c>
      <c r="H346" s="202" t="s">
        <v>756</v>
      </c>
    </row>
    <row r="347" spans="5:8">
      <c r="E347" s="222"/>
      <c r="F347" s="224" t="s">
        <v>757</v>
      </c>
      <c r="G347" s="196" t="s">
        <v>757</v>
      </c>
      <c r="H347" s="201" t="s">
        <v>758</v>
      </c>
    </row>
    <row r="348" spans="5:8">
      <c r="E348" s="222"/>
      <c r="F348" s="227"/>
      <c r="G348" s="196" t="s">
        <v>759</v>
      </c>
      <c r="H348" s="201" t="s">
        <v>760</v>
      </c>
    </row>
    <row r="349" spans="5:8">
      <c r="E349" s="222"/>
      <c r="F349" s="227"/>
      <c r="G349" s="196" t="s">
        <v>761</v>
      </c>
      <c r="H349" s="201" t="s">
        <v>762</v>
      </c>
    </row>
    <row r="350" spans="5:8">
      <c r="E350" s="222"/>
      <c r="F350" s="227"/>
      <c r="G350" s="196" t="s">
        <v>763</v>
      </c>
      <c r="H350" s="201" t="s">
        <v>764</v>
      </c>
    </row>
    <row r="351" spans="5:8" ht="15.75" thickBot="1">
      <c r="E351" s="230"/>
      <c r="F351" s="225"/>
      <c r="G351" s="196" t="s">
        <v>765</v>
      </c>
      <c r="H351" s="201" t="s">
        <v>766</v>
      </c>
    </row>
    <row r="352" spans="5:8" ht="15.75" thickBot="1">
      <c r="E352" s="216" t="s">
        <v>2888</v>
      </c>
      <c r="F352" s="217"/>
      <c r="G352" s="218"/>
      <c r="H352" s="204" t="s">
        <v>1580</v>
      </c>
    </row>
    <row r="360" spans="2:5">
      <c r="D360" s="131"/>
      <c r="E360" s="131"/>
    </row>
    <row r="361" spans="2:5">
      <c r="D361" s="131"/>
      <c r="E361" s="131"/>
    </row>
    <row r="362" spans="2:5" ht="15.75" thickBot="1"/>
    <row r="363" spans="2:5">
      <c r="B363" s="133" t="s">
        <v>2754</v>
      </c>
      <c r="C363" s="134"/>
    </row>
    <row r="364" spans="2:5">
      <c r="B364" s="135" t="s">
        <v>2755</v>
      </c>
      <c r="C364" s="136"/>
    </row>
    <row r="365" spans="2:5">
      <c r="B365" s="137" t="s">
        <v>1971</v>
      </c>
      <c r="C365" s="149" t="s">
        <v>2491</v>
      </c>
    </row>
    <row r="366" spans="2:5">
      <c r="B366" s="137" t="s">
        <v>1973</v>
      </c>
      <c r="C366" s="150" t="s">
        <v>2516</v>
      </c>
    </row>
    <row r="367" spans="2:5">
      <c r="B367" s="137" t="s">
        <v>1975</v>
      </c>
      <c r="C367" s="150" t="s">
        <v>2517</v>
      </c>
    </row>
    <row r="368" spans="2:5">
      <c r="B368" s="137" t="s">
        <v>1977</v>
      </c>
      <c r="C368" s="150" t="s">
        <v>2492</v>
      </c>
    </row>
    <row r="369" spans="2:3">
      <c r="B369" s="137" t="s">
        <v>1979</v>
      </c>
      <c r="C369" s="150" t="s">
        <v>2493</v>
      </c>
    </row>
    <row r="370" spans="2:3">
      <c r="B370" s="137" t="s">
        <v>1981</v>
      </c>
      <c r="C370" s="150" t="s">
        <v>2494</v>
      </c>
    </row>
    <row r="371" spans="2:3">
      <c r="B371" s="137" t="s">
        <v>1983</v>
      </c>
      <c r="C371" s="150" t="s">
        <v>2518</v>
      </c>
    </row>
    <row r="372" spans="2:3">
      <c r="B372" s="137" t="s">
        <v>1985</v>
      </c>
      <c r="C372" s="150" t="s">
        <v>2495</v>
      </c>
    </row>
    <row r="373" spans="2:3">
      <c r="B373" s="137" t="s">
        <v>1987</v>
      </c>
      <c r="C373" s="150" t="s">
        <v>2496</v>
      </c>
    </row>
    <row r="374" spans="2:3">
      <c r="B374" s="137" t="s">
        <v>1989</v>
      </c>
      <c r="C374" s="150" t="s">
        <v>2497</v>
      </c>
    </row>
    <row r="375" spans="2:3">
      <c r="B375" s="137" t="s">
        <v>1991</v>
      </c>
      <c r="C375" s="150" t="s">
        <v>2498</v>
      </c>
    </row>
    <row r="376" spans="2:3">
      <c r="B376" s="137" t="s">
        <v>1993</v>
      </c>
      <c r="C376" s="150" t="s">
        <v>2499</v>
      </c>
    </row>
    <row r="377" spans="2:3">
      <c r="B377" s="137" t="s">
        <v>1995</v>
      </c>
      <c r="C377" s="150" t="s">
        <v>2500</v>
      </c>
    </row>
    <row r="378" spans="2:3">
      <c r="B378" s="137" t="s">
        <v>1997</v>
      </c>
      <c r="C378" s="150" t="s">
        <v>2501</v>
      </c>
    </row>
    <row r="379" spans="2:3">
      <c r="B379" s="137" t="s">
        <v>1999</v>
      </c>
      <c r="C379" s="150" t="s">
        <v>2519</v>
      </c>
    </row>
    <row r="380" spans="2:3">
      <c r="B380" s="137" t="s">
        <v>2001</v>
      </c>
      <c r="C380" s="150" t="s">
        <v>2502</v>
      </c>
    </row>
    <row r="381" spans="2:3">
      <c r="B381" s="137" t="s">
        <v>2003</v>
      </c>
      <c r="C381" s="150" t="s">
        <v>2503</v>
      </c>
    </row>
    <row r="382" spans="2:3">
      <c r="B382" s="137" t="s">
        <v>2005</v>
      </c>
      <c r="C382" s="150" t="s">
        <v>2520</v>
      </c>
    </row>
    <row r="383" spans="2:3">
      <c r="B383" s="137" t="s">
        <v>2007</v>
      </c>
      <c r="C383" s="150" t="s">
        <v>2504</v>
      </c>
    </row>
    <row r="384" spans="2:3">
      <c r="B384" s="137" t="s">
        <v>2009</v>
      </c>
      <c r="C384" s="150" t="s">
        <v>2505</v>
      </c>
    </row>
    <row r="385" spans="2:3">
      <c r="B385" s="137" t="s">
        <v>2011</v>
      </c>
      <c r="C385" s="150" t="s">
        <v>2506</v>
      </c>
    </row>
    <row r="386" spans="2:3">
      <c r="B386" s="137" t="s">
        <v>2013</v>
      </c>
      <c r="C386" s="150" t="s">
        <v>2507</v>
      </c>
    </row>
    <row r="387" spans="2:3">
      <c r="B387" s="137" t="s">
        <v>2015</v>
      </c>
      <c r="C387" s="150" t="s">
        <v>2508</v>
      </c>
    </row>
    <row r="388" spans="2:3">
      <c r="B388" s="137" t="s">
        <v>2017</v>
      </c>
      <c r="C388" s="150" t="s">
        <v>2509</v>
      </c>
    </row>
    <row r="389" spans="2:3">
      <c r="B389" s="137" t="s">
        <v>2019</v>
      </c>
      <c r="C389" s="150" t="s">
        <v>2510</v>
      </c>
    </row>
    <row r="390" spans="2:3">
      <c r="B390" s="137" t="s">
        <v>2021</v>
      </c>
      <c r="C390" s="150" t="s">
        <v>2511</v>
      </c>
    </row>
    <row r="391" spans="2:3">
      <c r="B391" s="137" t="s">
        <v>2023</v>
      </c>
      <c r="C391" s="150" t="s">
        <v>2521</v>
      </c>
    </row>
    <row r="392" spans="2:3">
      <c r="B392" s="137" t="s">
        <v>2025</v>
      </c>
      <c r="C392" s="150" t="s">
        <v>2522</v>
      </c>
    </row>
    <row r="393" spans="2:3">
      <c r="B393" s="137" t="s">
        <v>2027</v>
      </c>
      <c r="C393" s="150" t="s">
        <v>2523</v>
      </c>
    </row>
    <row r="394" spans="2:3">
      <c r="B394" s="137" t="s">
        <v>2029</v>
      </c>
      <c r="C394" s="150" t="s">
        <v>2524</v>
      </c>
    </row>
    <row r="395" spans="2:3">
      <c r="B395" s="137" t="s">
        <v>2031</v>
      </c>
      <c r="C395" s="150" t="s">
        <v>2525</v>
      </c>
    </row>
    <row r="396" spans="2:3">
      <c r="B396" s="137" t="s">
        <v>2033</v>
      </c>
      <c r="C396" s="150" t="s">
        <v>2526</v>
      </c>
    </row>
    <row r="397" spans="2:3">
      <c r="B397" s="137" t="s">
        <v>2035</v>
      </c>
      <c r="C397" s="150" t="s">
        <v>2527</v>
      </c>
    </row>
    <row r="398" spans="2:3">
      <c r="B398" s="137" t="s">
        <v>2037</v>
      </c>
      <c r="C398" s="150" t="s">
        <v>2528</v>
      </c>
    </row>
    <row r="399" spans="2:3">
      <c r="B399" s="137" t="s">
        <v>2039</v>
      </c>
      <c r="C399" s="150" t="s">
        <v>2529</v>
      </c>
    </row>
    <row r="400" spans="2:3">
      <c r="B400" s="137" t="s">
        <v>2041</v>
      </c>
      <c r="C400" s="150" t="s">
        <v>2530</v>
      </c>
    </row>
    <row r="401" spans="2:3">
      <c r="B401" s="137" t="s">
        <v>2043</v>
      </c>
      <c r="C401" s="150" t="s">
        <v>2531</v>
      </c>
    </row>
    <row r="402" spans="2:3">
      <c r="B402" s="137" t="s">
        <v>2045</v>
      </c>
      <c r="C402" s="150" t="s">
        <v>2532</v>
      </c>
    </row>
    <row r="403" spans="2:3">
      <c r="B403" s="137" t="s">
        <v>2047</v>
      </c>
      <c r="C403" s="150" t="s">
        <v>2533</v>
      </c>
    </row>
    <row r="404" spans="2:3">
      <c r="B404" s="137" t="s">
        <v>2049</v>
      </c>
      <c r="C404" s="150" t="s">
        <v>2534</v>
      </c>
    </row>
    <row r="405" spans="2:3">
      <c r="B405" s="137" t="s">
        <v>2051</v>
      </c>
      <c r="C405" s="150" t="s">
        <v>2535</v>
      </c>
    </row>
    <row r="406" spans="2:3">
      <c r="B406" s="137" t="s">
        <v>2053</v>
      </c>
      <c r="C406" s="150" t="s">
        <v>2536</v>
      </c>
    </row>
    <row r="407" spans="2:3">
      <c r="B407" s="137" t="s">
        <v>2055</v>
      </c>
      <c r="C407" s="150" t="s">
        <v>2537</v>
      </c>
    </row>
    <row r="408" spans="2:3">
      <c r="B408" s="137" t="s">
        <v>2057</v>
      </c>
      <c r="C408" s="150" t="s">
        <v>2538</v>
      </c>
    </row>
    <row r="409" spans="2:3">
      <c r="B409" s="137" t="s">
        <v>2059</v>
      </c>
      <c r="C409" s="150" t="s">
        <v>2539</v>
      </c>
    </row>
    <row r="410" spans="2:3">
      <c r="B410" s="137" t="s">
        <v>2061</v>
      </c>
      <c r="C410" s="150" t="s">
        <v>2540</v>
      </c>
    </row>
    <row r="411" spans="2:3">
      <c r="B411" s="137" t="s">
        <v>2063</v>
      </c>
      <c r="C411" s="150" t="s">
        <v>2541</v>
      </c>
    </row>
    <row r="412" spans="2:3">
      <c r="B412" s="137" t="s">
        <v>2065</v>
      </c>
      <c r="C412" s="150" t="s">
        <v>2542</v>
      </c>
    </row>
    <row r="413" spans="2:3">
      <c r="B413" s="137" t="s">
        <v>2067</v>
      </c>
      <c r="C413" s="150" t="s">
        <v>2543</v>
      </c>
    </row>
    <row r="414" spans="2:3">
      <c r="B414" s="137" t="s">
        <v>2069</v>
      </c>
      <c r="C414" s="150" t="s">
        <v>2544</v>
      </c>
    </row>
    <row r="415" spans="2:3">
      <c r="B415" s="137" t="s">
        <v>2071</v>
      </c>
      <c r="C415" s="150" t="s">
        <v>2545</v>
      </c>
    </row>
    <row r="416" spans="2:3">
      <c r="B416" s="137" t="s">
        <v>2073</v>
      </c>
      <c r="C416" s="150" t="s">
        <v>2546</v>
      </c>
    </row>
    <row r="417" spans="2:3">
      <c r="B417" s="137" t="s">
        <v>2075</v>
      </c>
      <c r="C417" s="150" t="s">
        <v>2547</v>
      </c>
    </row>
    <row r="418" spans="2:3">
      <c r="B418" s="137" t="s">
        <v>2077</v>
      </c>
      <c r="C418" s="150" t="s">
        <v>2548</v>
      </c>
    </row>
    <row r="419" spans="2:3">
      <c r="B419" s="137" t="s">
        <v>2079</v>
      </c>
      <c r="C419" s="150" t="s">
        <v>2549</v>
      </c>
    </row>
    <row r="420" spans="2:3">
      <c r="B420" s="137" t="s">
        <v>2081</v>
      </c>
      <c r="C420" s="150" t="s">
        <v>2550</v>
      </c>
    </row>
    <row r="421" spans="2:3">
      <c r="B421" s="137" t="s">
        <v>2083</v>
      </c>
      <c r="C421" s="150" t="s">
        <v>2551</v>
      </c>
    </row>
    <row r="422" spans="2:3">
      <c r="B422" s="137" t="s">
        <v>2085</v>
      </c>
      <c r="C422" s="150" t="s">
        <v>2552</v>
      </c>
    </row>
    <row r="423" spans="2:3">
      <c r="B423" s="137" t="s">
        <v>2087</v>
      </c>
      <c r="C423" s="150" t="s">
        <v>2553</v>
      </c>
    </row>
    <row r="424" spans="2:3">
      <c r="B424" s="137" t="s">
        <v>2089</v>
      </c>
      <c r="C424" s="150" t="s">
        <v>2554</v>
      </c>
    </row>
    <row r="425" spans="2:3">
      <c r="B425" s="137" t="s">
        <v>2091</v>
      </c>
      <c r="C425" s="150" t="s">
        <v>2555</v>
      </c>
    </row>
    <row r="426" spans="2:3">
      <c r="B426" s="137" t="s">
        <v>2093</v>
      </c>
      <c r="C426" s="150" t="s">
        <v>2556</v>
      </c>
    </row>
    <row r="427" spans="2:3">
      <c r="B427" s="137" t="s">
        <v>2095</v>
      </c>
      <c r="C427" s="150" t="s">
        <v>2557</v>
      </c>
    </row>
    <row r="428" spans="2:3">
      <c r="B428" s="137" t="s">
        <v>2097</v>
      </c>
      <c r="C428" s="150" t="s">
        <v>2558</v>
      </c>
    </row>
    <row r="429" spans="2:3">
      <c r="B429" s="137" t="s">
        <v>2099</v>
      </c>
      <c r="C429" s="150" t="s">
        <v>2559</v>
      </c>
    </row>
    <row r="430" spans="2:3">
      <c r="B430" s="137" t="s">
        <v>2101</v>
      </c>
      <c r="C430" s="150" t="s">
        <v>2560</v>
      </c>
    </row>
    <row r="431" spans="2:3">
      <c r="B431" s="137" t="s">
        <v>2103</v>
      </c>
      <c r="C431" s="150" t="s">
        <v>2561</v>
      </c>
    </row>
    <row r="432" spans="2:3">
      <c r="B432" s="137" t="s">
        <v>2105</v>
      </c>
      <c r="C432" s="150" t="s">
        <v>2562</v>
      </c>
    </row>
    <row r="433" spans="2:3">
      <c r="B433" s="137" t="s">
        <v>2107</v>
      </c>
      <c r="C433" s="150" t="s">
        <v>2563</v>
      </c>
    </row>
    <row r="434" spans="2:3">
      <c r="B434" s="137" t="s">
        <v>2109</v>
      </c>
      <c r="C434" s="150" t="s">
        <v>2564</v>
      </c>
    </row>
    <row r="435" spans="2:3">
      <c r="B435" s="137" t="s">
        <v>2111</v>
      </c>
      <c r="C435" s="150" t="s">
        <v>2565</v>
      </c>
    </row>
    <row r="436" spans="2:3">
      <c r="B436" s="137" t="s">
        <v>2113</v>
      </c>
      <c r="C436" s="150" t="s">
        <v>2566</v>
      </c>
    </row>
    <row r="437" spans="2:3">
      <c r="B437" s="137" t="s">
        <v>2115</v>
      </c>
      <c r="C437" s="150" t="s">
        <v>2567</v>
      </c>
    </row>
    <row r="438" spans="2:3">
      <c r="B438" s="137" t="s">
        <v>2117</v>
      </c>
      <c r="C438" s="150" t="s">
        <v>2568</v>
      </c>
    </row>
    <row r="439" spans="2:3">
      <c r="B439" s="137" t="s">
        <v>2119</v>
      </c>
      <c r="C439" s="150" t="s">
        <v>2569</v>
      </c>
    </row>
    <row r="440" spans="2:3">
      <c r="B440" s="139" t="s">
        <v>2121</v>
      </c>
      <c r="C440" s="150" t="s">
        <v>2570</v>
      </c>
    </row>
    <row r="441" spans="2:3">
      <c r="B441" s="139" t="s">
        <v>2123</v>
      </c>
      <c r="C441" s="150" t="s">
        <v>2571</v>
      </c>
    </row>
    <row r="442" spans="2:3">
      <c r="B442" s="139" t="s">
        <v>2125</v>
      </c>
      <c r="C442" s="150" t="s">
        <v>2572</v>
      </c>
    </row>
    <row r="443" spans="2:3">
      <c r="B443" s="139" t="s">
        <v>2127</v>
      </c>
      <c r="C443" s="150" t="s">
        <v>2573</v>
      </c>
    </row>
    <row r="444" spans="2:3">
      <c r="B444" s="139" t="s">
        <v>2129</v>
      </c>
      <c r="C444" s="150" t="s">
        <v>2574</v>
      </c>
    </row>
    <row r="445" spans="2:3">
      <c r="B445" s="137" t="s">
        <v>2131</v>
      </c>
      <c r="C445" s="150" t="s">
        <v>2575</v>
      </c>
    </row>
    <row r="446" spans="2:3">
      <c r="B446" s="139" t="s">
        <v>2133</v>
      </c>
      <c r="C446" s="150" t="s">
        <v>2576</v>
      </c>
    </row>
    <row r="447" spans="2:3">
      <c r="B447" s="137" t="s">
        <v>2135</v>
      </c>
      <c r="C447" s="150" t="s">
        <v>2577</v>
      </c>
    </row>
    <row r="448" spans="2:3">
      <c r="B448" s="137" t="s">
        <v>2137</v>
      </c>
      <c r="C448" s="150" t="s">
        <v>2578</v>
      </c>
    </row>
    <row r="449" spans="2:3">
      <c r="B449" s="137" t="s">
        <v>2139</v>
      </c>
      <c r="C449" s="150" t="s">
        <v>2579</v>
      </c>
    </row>
    <row r="450" spans="2:3">
      <c r="B450" s="137" t="s">
        <v>2141</v>
      </c>
      <c r="C450" s="150" t="s">
        <v>2580</v>
      </c>
    </row>
    <row r="451" spans="2:3">
      <c r="B451" s="137" t="s">
        <v>2143</v>
      </c>
      <c r="C451" s="150" t="s">
        <v>2581</v>
      </c>
    </row>
    <row r="452" spans="2:3">
      <c r="B452" s="137" t="s">
        <v>2145</v>
      </c>
      <c r="C452" s="150" t="s">
        <v>2582</v>
      </c>
    </row>
    <row r="453" spans="2:3">
      <c r="B453" s="137" t="s">
        <v>2147</v>
      </c>
      <c r="C453" s="150" t="s">
        <v>2583</v>
      </c>
    </row>
    <row r="454" spans="2:3">
      <c r="B454" s="137" t="s">
        <v>2149</v>
      </c>
      <c r="C454" s="150" t="s">
        <v>2584</v>
      </c>
    </row>
    <row r="455" spans="2:3">
      <c r="B455" s="137" t="s">
        <v>2151</v>
      </c>
      <c r="C455" s="150" t="s">
        <v>2585</v>
      </c>
    </row>
    <row r="456" spans="2:3">
      <c r="B456" s="137" t="s">
        <v>2153</v>
      </c>
      <c r="C456" s="150" t="s">
        <v>2586</v>
      </c>
    </row>
    <row r="457" spans="2:3">
      <c r="B457" s="137" t="s">
        <v>2155</v>
      </c>
      <c r="C457" s="150" t="s">
        <v>2512</v>
      </c>
    </row>
    <row r="458" spans="2:3">
      <c r="B458" s="137" t="s">
        <v>2157</v>
      </c>
      <c r="C458" s="150" t="s">
        <v>2587</v>
      </c>
    </row>
    <row r="459" spans="2:3">
      <c r="B459" s="137" t="s">
        <v>2159</v>
      </c>
      <c r="C459" s="150" t="s">
        <v>2513</v>
      </c>
    </row>
    <row r="460" spans="2:3">
      <c r="B460" s="137" t="s">
        <v>2161</v>
      </c>
      <c r="C460" s="150" t="s">
        <v>2588</v>
      </c>
    </row>
    <row r="461" spans="2:3">
      <c r="B461" s="137" t="s">
        <v>2163</v>
      </c>
      <c r="C461" s="150" t="s">
        <v>2589</v>
      </c>
    </row>
    <row r="462" spans="2:3">
      <c r="B462" s="137" t="s">
        <v>2165</v>
      </c>
      <c r="C462" s="150" t="s">
        <v>2590</v>
      </c>
    </row>
    <row r="463" spans="2:3">
      <c r="B463" s="137" t="s">
        <v>2167</v>
      </c>
      <c r="C463" s="150" t="s">
        <v>2591</v>
      </c>
    </row>
    <row r="464" spans="2:3">
      <c r="B464" s="137" t="s">
        <v>2169</v>
      </c>
      <c r="C464" s="150" t="s">
        <v>2592</v>
      </c>
    </row>
    <row r="465" spans="2:3">
      <c r="B465" s="137" t="s">
        <v>2171</v>
      </c>
      <c r="C465" s="150" t="s">
        <v>2593</v>
      </c>
    </row>
    <row r="466" spans="2:3">
      <c r="B466" s="137" t="s">
        <v>2173</v>
      </c>
      <c r="C466" s="150" t="s">
        <v>2594</v>
      </c>
    </row>
    <row r="467" spans="2:3">
      <c r="B467" s="137" t="s">
        <v>2175</v>
      </c>
      <c r="C467" s="150" t="s">
        <v>2595</v>
      </c>
    </row>
    <row r="468" spans="2:3">
      <c r="B468" s="137" t="s">
        <v>2177</v>
      </c>
      <c r="C468" s="150" t="s">
        <v>2596</v>
      </c>
    </row>
    <row r="469" spans="2:3">
      <c r="B469" s="137" t="s">
        <v>2179</v>
      </c>
      <c r="C469" s="150" t="s">
        <v>2597</v>
      </c>
    </row>
    <row r="470" spans="2:3">
      <c r="B470" s="137" t="s">
        <v>2181</v>
      </c>
      <c r="C470" s="150" t="s">
        <v>2598</v>
      </c>
    </row>
    <row r="471" spans="2:3">
      <c r="B471" s="137" t="s">
        <v>2183</v>
      </c>
      <c r="C471" s="150" t="s">
        <v>2599</v>
      </c>
    </row>
    <row r="472" spans="2:3">
      <c r="B472" s="137" t="s">
        <v>2185</v>
      </c>
      <c r="C472" s="150" t="s">
        <v>2600</v>
      </c>
    </row>
    <row r="473" spans="2:3">
      <c r="B473" s="137" t="s">
        <v>2187</v>
      </c>
      <c r="C473" s="150" t="s">
        <v>2601</v>
      </c>
    </row>
    <row r="474" spans="2:3">
      <c r="B474" s="137" t="s">
        <v>2189</v>
      </c>
      <c r="C474" s="150" t="s">
        <v>2602</v>
      </c>
    </row>
    <row r="475" spans="2:3">
      <c r="B475" s="137" t="s">
        <v>2191</v>
      </c>
      <c r="C475" s="150" t="s">
        <v>2603</v>
      </c>
    </row>
    <row r="476" spans="2:3">
      <c r="B476" s="137" t="s">
        <v>2193</v>
      </c>
      <c r="C476" s="150" t="s">
        <v>2604</v>
      </c>
    </row>
    <row r="477" spans="2:3">
      <c r="B477" s="137" t="s">
        <v>2195</v>
      </c>
      <c r="C477" s="150" t="s">
        <v>2605</v>
      </c>
    </row>
    <row r="478" spans="2:3">
      <c r="B478" s="137" t="s">
        <v>1972</v>
      </c>
      <c r="C478" s="150" t="s">
        <v>2606</v>
      </c>
    </row>
    <row r="479" spans="2:3">
      <c r="B479" s="137" t="s">
        <v>1974</v>
      </c>
      <c r="C479" s="150" t="s">
        <v>2607</v>
      </c>
    </row>
    <row r="480" spans="2:3">
      <c r="B480" s="137" t="s">
        <v>1976</v>
      </c>
      <c r="C480" s="150" t="s">
        <v>2608</v>
      </c>
    </row>
    <row r="481" spans="2:3">
      <c r="B481" s="137" t="s">
        <v>1978</v>
      </c>
      <c r="C481" s="150" t="s">
        <v>2609</v>
      </c>
    </row>
    <row r="482" spans="2:3">
      <c r="B482" s="137" t="s">
        <v>1980</v>
      </c>
      <c r="C482" s="150" t="s">
        <v>2610</v>
      </c>
    </row>
    <row r="483" spans="2:3">
      <c r="B483" s="137" t="s">
        <v>1982</v>
      </c>
      <c r="C483" s="150" t="s">
        <v>2611</v>
      </c>
    </row>
    <row r="484" spans="2:3">
      <c r="B484" s="137" t="s">
        <v>1984</v>
      </c>
      <c r="C484" s="150" t="s">
        <v>2612</v>
      </c>
    </row>
    <row r="485" spans="2:3">
      <c r="B485" s="137" t="s">
        <v>1986</v>
      </c>
      <c r="C485" s="150" t="s">
        <v>2613</v>
      </c>
    </row>
    <row r="486" spans="2:3">
      <c r="B486" s="137" t="s">
        <v>1988</v>
      </c>
      <c r="C486" s="150" t="s">
        <v>2614</v>
      </c>
    </row>
    <row r="487" spans="2:3">
      <c r="B487" s="137" t="s">
        <v>1990</v>
      </c>
      <c r="C487" s="150" t="s">
        <v>2615</v>
      </c>
    </row>
    <row r="488" spans="2:3">
      <c r="B488" s="137" t="s">
        <v>1992</v>
      </c>
      <c r="C488" s="150" t="s">
        <v>2616</v>
      </c>
    </row>
    <row r="489" spans="2:3">
      <c r="B489" s="137" t="s">
        <v>1994</v>
      </c>
      <c r="C489" s="150" t="s">
        <v>2617</v>
      </c>
    </row>
    <row r="490" spans="2:3">
      <c r="B490" s="137" t="s">
        <v>1996</v>
      </c>
      <c r="C490" s="150" t="s">
        <v>2618</v>
      </c>
    </row>
    <row r="491" spans="2:3">
      <c r="B491" s="137" t="s">
        <v>1998</v>
      </c>
      <c r="C491" s="150" t="s">
        <v>2619</v>
      </c>
    </row>
    <row r="492" spans="2:3">
      <c r="B492" s="137" t="s">
        <v>2000</v>
      </c>
      <c r="C492" s="150" t="s">
        <v>2620</v>
      </c>
    </row>
    <row r="493" spans="2:3">
      <c r="B493" s="137" t="s">
        <v>2002</v>
      </c>
      <c r="C493" s="150" t="s">
        <v>2621</v>
      </c>
    </row>
    <row r="494" spans="2:3">
      <c r="B494" s="137" t="s">
        <v>2004</v>
      </c>
      <c r="C494" s="150" t="s">
        <v>2622</v>
      </c>
    </row>
    <row r="495" spans="2:3">
      <c r="B495" s="137" t="s">
        <v>2006</v>
      </c>
      <c r="C495" s="150" t="s">
        <v>2623</v>
      </c>
    </row>
    <row r="496" spans="2:3">
      <c r="B496" s="137" t="s">
        <v>2008</v>
      </c>
      <c r="C496" s="150" t="s">
        <v>2624</v>
      </c>
    </row>
    <row r="497" spans="2:3">
      <c r="B497" s="137" t="s">
        <v>2010</v>
      </c>
      <c r="C497" s="150" t="s">
        <v>2624</v>
      </c>
    </row>
    <row r="498" spans="2:3">
      <c r="B498" s="137" t="s">
        <v>2012</v>
      </c>
      <c r="C498" s="150" t="s">
        <v>2625</v>
      </c>
    </row>
    <row r="499" spans="2:3">
      <c r="B499" s="137" t="s">
        <v>2014</v>
      </c>
      <c r="C499" s="150" t="s">
        <v>2626</v>
      </c>
    </row>
    <row r="500" spans="2:3">
      <c r="B500" s="137" t="s">
        <v>2016</v>
      </c>
      <c r="C500" s="150" t="s">
        <v>2627</v>
      </c>
    </row>
    <row r="501" spans="2:3">
      <c r="B501" s="137" t="s">
        <v>2018</v>
      </c>
      <c r="C501" s="150" t="s">
        <v>2628</v>
      </c>
    </row>
    <row r="502" spans="2:3">
      <c r="B502" s="137" t="s">
        <v>2020</v>
      </c>
      <c r="C502" s="150" t="s">
        <v>2629</v>
      </c>
    </row>
    <row r="503" spans="2:3">
      <c r="B503" s="137" t="s">
        <v>2022</v>
      </c>
      <c r="C503" s="150" t="s">
        <v>2630</v>
      </c>
    </row>
    <row r="504" spans="2:3">
      <c r="B504" s="137" t="s">
        <v>2024</v>
      </c>
      <c r="C504" s="150" t="s">
        <v>2631</v>
      </c>
    </row>
    <row r="505" spans="2:3">
      <c r="B505" s="137" t="s">
        <v>2026</v>
      </c>
      <c r="C505" s="150" t="s">
        <v>2632</v>
      </c>
    </row>
    <row r="506" spans="2:3">
      <c r="B506" s="137" t="s">
        <v>2028</v>
      </c>
      <c r="C506" s="150" t="s">
        <v>2633</v>
      </c>
    </row>
    <row r="507" spans="2:3">
      <c r="B507" s="137" t="s">
        <v>2030</v>
      </c>
      <c r="C507" s="150" t="s">
        <v>2634</v>
      </c>
    </row>
    <row r="508" spans="2:3">
      <c r="B508" s="137" t="s">
        <v>2032</v>
      </c>
      <c r="C508" s="150" t="s">
        <v>2635</v>
      </c>
    </row>
    <row r="509" spans="2:3">
      <c r="B509" s="137" t="s">
        <v>2034</v>
      </c>
      <c r="C509" s="150" t="s">
        <v>2636</v>
      </c>
    </row>
    <row r="510" spans="2:3">
      <c r="B510" s="137" t="s">
        <v>2036</v>
      </c>
      <c r="C510" s="150" t="s">
        <v>2637</v>
      </c>
    </row>
    <row r="511" spans="2:3">
      <c r="B511" s="137" t="s">
        <v>2038</v>
      </c>
      <c r="C511" s="150" t="s">
        <v>2638</v>
      </c>
    </row>
    <row r="512" spans="2:3">
      <c r="B512" s="137" t="s">
        <v>2040</v>
      </c>
      <c r="C512" s="150" t="s">
        <v>2639</v>
      </c>
    </row>
    <row r="513" spans="2:3">
      <c r="B513" s="137" t="s">
        <v>2042</v>
      </c>
      <c r="C513" s="150" t="s">
        <v>2640</v>
      </c>
    </row>
    <row r="514" spans="2:3">
      <c r="B514" s="137" t="s">
        <v>2044</v>
      </c>
      <c r="C514" s="150" t="s">
        <v>2641</v>
      </c>
    </row>
    <row r="515" spans="2:3">
      <c r="B515" s="137" t="s">
        <v>2046</v>
      </c>
      <c r="C515" s="150" t="s">
        <v>2642</v>
      </c>
    </row>
    <row r="516" spans="2:3">
      <c r="B516" s="137" t="s">
        <v>2048</v>
      </c>
      <c r="C516" s="150" t="s">
        <v>2643</v>
      </c>
    </row>
    <row r="517" spans="2:3">
      <c r="B517" s="137" t="s">
        <v>2050</v>
      </c>
      <c r="C517" s="150" t="s">
        <v>2644</v>
      </c>
    </row>
    <row r="518" spans="2:3">
      <c r="B518" s="137" t="s">
        <v>2052</v>
      </c>
      <c r="C518" s="150" t="s">
        <v>2645</v>
      </c>
    </row>
    <row r="519" spans="2:3">
      <c r="B519" s="137" t="s">
        <v>2054</v>
      </c>
      <c r="C519" s="150" t="s">
        <v>2646</v>
      </c>
    </row>
    <row r="520" spans="2:3">
      <c r="B520" s="137" t="s">
        <v>2056</v>
      </c>
      <c r="C520" s="150" t="s">
        <v>2647</v>
      </c>
    </row>
    <row r="521" spans="2:3">
      <c r="B521" s="137" t="s">
        <v>2058</v>
      </c>
      <c r="C521" s="150" t="s">
        <v>2648</v>
      </c>
    </row>
    <row r="522" spans="2:3">
      <c r="B522" s="137" t="s">
        <v>2060</v>
      </c>
      <c r="C522" s="150" t="s">
        <v>2649</v>
      </c>
    </row>
    <row r="523" spans="2:3">
      <c r="B523" s="137" t="s">
        <v>2062</v>
      </c>
      <c r="C523" s="150" t="s">
        <v>2650</v>
      </c>
    </row>
    <row r="524" spans="2:3">
      <c r="B524" s="137" t="s">
        <v>2064</v>
      </c>
      <c r="C524" s="150" t="s">
        <v>2651</v>
      </c>
    </row>
    <row r="525" spans="2:3">
      <c r="B525" s="137" t="s">
        <v>2066</v>
      </c>
      <c r="C525" s="150" t="s">
        <v>2652</v>
      </c>
    </row>
    <row r="526" spans="2:3">
      <c r="B526" s="137" t="s">
        <v>2068</v>
      </c>
      <c r="C526" s="150" t="s">
        <v>2653</v>
      </c>
    </row>
    <row r="527" spans="2:3">
      <c r="B527" s="137" t="s">
        <v>2070</v>
      </c>
      <c r="C527" s="150" t="s">
        <v>2654</v>
      </c>
    </row>
    <row r="528" spans="2:3">
      <c r="B528" s="137" t="s">
        <v>2072</v>
      </c>
      <c r="C528" s="150" t="s">
        <v>2655</v>
      </c>
    </row>
    <row r="529" spans="2:3">
      <c r="B529" s="137" t="s">
        <v>2074</v>
      </c>
      <c r="C529" s="150" t="s">
        <v>2656</v>
      </c>
    </row>
    <row r="530" spans="2:3">
      <c r="B530" s="137" t="s">
        <v>2076</v>
      </c>
      <c r="C530" s="150" t="s">
        <v>2657</v>
      </c>
    </row>
    <row r="531" spans="2:3">
      <c r="B531" s="137" t="s">
        <v>2078</v>
      </c>
      <c r="C531" s="150" t="s">
        <v>2658</v>
      </c>
    </row>
    <row r="532" spans="2:3">
      <c r="B532" s="137" t="s">
        <v>2080</v>
      </c>
      <c r="C532" s="150" t="s">
        <v>2659</v>
      </c>
    </row>
    <row r="533" spans="2:3">
      <c r="B533" s="137" t="s">
        <v>2082</v>
      </c>
      <c r="C533" s="150" t="s">
        <v>2660</v>
      </c>
    </row>
    <row r="534" spans="2:3">
      <c r="B534" s="137" t="s">
        <v>2084</v>
      </c>
      <c r="C534" s="150" t="s">
        <v>2661</v>
      </c>
    </row>
    <row r="535" spans="2:3">
      <c r="B535" s="137" t="s">
        <v>2086</v>
      </c>
      <c r="C535" s="150" t="s">
        <v>2662</v>
      </c>
    </row>
    <row r="536" spans="2:3">
      <c r="B536" s="137" t="s">
        <v>2088</v>
      </c>
      <c r="C536" s="150" t="s">
        <v>2663</v>
      </c>
    </row>
    <row r="537" spans="2:3">
      <c r="B537" s="137" t="s">
        <v>2090</v>
      </c>
      <c r="C537" s="150" t="s">
        <v>2664</v>
      </c>
    </row>
    <row r="538" spans="2:3">
      <c r="B538" s="137" t="s">
        <v>2092</v>
      </c>
      <c r="C538" s="150" t="s">
        <v>2665</v>
      </c>
    </row>
    <row r="539" spans="2:3">
      <c r="B539" s="137" t="s">
        <v>2094</v>
      </c>
      <c r="C539" s="150" t="s">
        <v>2666</v>
      </c>
    </row>
    <row r="540" spans="2:3">
      <c r="B540" s="137" t="s">
        <v>2096</v>
      </c>
      <c r="C540" s="150" t="s">
        <v>2667</v>
      </c>
    </row>
    <row r="541" spans="2:3">
      <c r="B541" s="137" t="s">
        <v>2098</v>
      </c>
      <c r="C541" s="150" t="s">
        <v>2668</v>
      </c>
    </row>
    <row r="542" spans="2:3">
      <c r="B542" s="137" t="s">
        <v>2100</v>
      </c>
      <c r="C542" s="150" t="s">
        <v>2669</v>
      </c>
    </row>
    <row r="543" spans="2:3">
      <c r="B543" s="137" t="s">
        <v>2102</v>
      </c>
      <c r="C543" s="150" t="s">
        <v>2670</v>
      </c>
    </row>
    <row r="544" spans="2:3">
      <c r="B544" s="137" t="s">
        <v>2104</v>
      </c>
      <c r="C544" s="150" t="s">
        <v>2671</v>
      </c>
    </row>
    <row r="545" spans="2:3">
      <c r="B545" s="137" t="s">
        <v>2106</v>
      </c>
      <c r="C545" s="150" t="s">
        <v>2672</v>
      </c>
    </row>
    <row r="546" spans="2:3">
      <c r="B546" s="137" t="s">
        <v>2108</v>
      </c>
      <c r="C546" s="150" t="s">
        <v>2673</v>
      </c>
    </row>
    <row r="547" spans="2:3">
      <c r="B547" s="137" t="s">
        <v>2110</v>
      </c>
      <c r="C547" s="150" t="s">
        <v>2674</v>
      </c>
    </row>
    <row r="548" spans="2:3">
      <c r="B548" s="137" t="s">
        <v>2112</v>
      </c>
      <c r="C548" s="150" t="s">
        <v>2675</v>
      </c>
    </row>
    <row r="549" spans="2:3">
      <c r="B549" s="137" t="s">
        <v>2114</v>
      </c>
      <c r="C549" s="150" t="s">
        <v>2676</v>
      </c>
    </row>
    <row r="550" spans="2:3">
      <c r="B550" s="137" t="s">
        <v>2116</v>
      </c>
      <c r="C550" s="150" t="s">
        <v>2677</v>
      </c>
    </row>
    <row r="551" spans="2:3">
      <c r="B551" s="137" t="s">
        <v>2118</v>
      </c>
      <c r="C551" s="150" t="s">
        <v>2678</v>
      </c>
    </row>
    <row r="552" spans="2:3">
      <c r="B552" s="137" t="s">
        <v>2120</v>
      </c>
      <c r="C552" s="150" t="s">
        <v>2679</v>
      </c>
    </row>
    <row r="553" spans="2:3">
      <c r="B553" s="137" t="s">
        <v>2122</v>
      </c>
      <c r="C553" s="150" t="s">
        <v>2680</v>
      </c>
    </row>
    <row r="554" spans="2:3">
      <c r="B554" s="137" t="s">
        <v>2124</v>
      </c>
      <c r="C554" s="150" t="s">
        <v>2681</v>
      </c>
    </row>
    <row r="555" spans="2:3">
      <c r="B555" s="137" t="s">
        <v>2126</v>
      </c>
      <c r="C555" s="150" t="s">
        <v>2682</v>
      </c>
    </row>
    <row r="556" spans="2:3">
      <c r="B556" s="137" t="s">
        <v>2128</v>
      </c>
      <c r="C556" s="150" t="s">
        <v>2683</v>
      </c>
    </row>
    <row r="557" spans="2:3">
      <c r="B557" s="137" t="s">
        <v>2130</v>
      </c>
      <c r="C557" s="150" t="s">
        <v>2684</v>
      </c>
    </row>
    <row r="558" spans="2:3">
      <c r="B558" s="137" t="s">
        <v>2132</v>
      </c>
      <c r="C558" s="150" t="s">
        <v>2685</v>
      </c>
    </row>
    <row r="559" spans="2:3">
      <c r="B559" s="137" t="s">
        <v>2134</v>
      </c>
      <c r="C559" s="150" t="s">
        <v>2686</v>
      </c>
    </row>
    <row r="560" spans="2:3">
      <c r="B560" s="137" t="s">
        <v>2136</v>
      </c>
      <c r="C560" s="150" t="s">
        <v>2687</v>
      </c>
    </row>
    <row r="561" spans="2:3">
      <c r="B561" s="137" t="s">
        <v>2138</v>
      </c>
      <c r="C561" s="150" t="s">
        <v>2688</v>
      </c>
    </row>
    <row r="562" spans="2:3">
      <c r="B562" s="137" t="s">
        <v>2140</v>
      </c>
      <c r="C562" s="150" t="s">
        <v>2689</v>
      </c>
    </row>
    <row r="563" spans="2:3">
      <c r="B563" s="137" t="s">
        <v>2142</v>
      </c>
      <c r="C563" s="150" t="s">
        <v>2690</v>
      </c>
    </row>
    <row r="564" spans="2:3">
      <c r="B564" s="137" t="s">
        <v>2144</v>
      </c>
      <c r="C564" s="150" t="s">
        <v>2514</v>
      </c>
    </row>
    <row r="565" spans="2:3">
      <c r="B565" s="137" t="s">
        <v>2146</v>
      </c>
      <c r="C565" s="150" t="s">
        <v>2691</v>
      </c>
    </row>
    <row r="566" spans="2:3">
      <c r="B566" s="137" t="s">
        <v>2148</v>
      </c>
      <c r="C566" s="150" t="s">
        <v>2692</v>
      </c>
    </row>
    <row r="567" spans="2:3">
      <c r="B567" s="137" t="s">
        <v>2150</v>
      </c>
      <c r="C567" s="150" t="s">
        <v>2693</v>
      </c>
    </row>
    <row r="568" spans="2:3">
      <c r="B568" s="137" t="s">
        <v>2152</v>
      </c>
      <c r="C568" s="150" t="s">
        <v>2694</v>
      </c>
    </row>
    <row r="569" spans="2:3">
      <c r="B569" s="137" t="s">
        <v>2154</v>
      </c>
      <c r="C569" s="150" t="s">
        <v>2695</v>
      </c>
    </row>
    <row r="570" spans="2:3">
      <c r="B570" s="137" t="s">
        <v>2156</v>
      </c>
      <c r="C570" s="150" t="s">
        <v>2696</v>
      </c>
    </row>
    <row r="571" spans="2:3">
      <c r="B571" s="137" t="s">
        <v>2158</v>
      </c>
      <c r="C571" s="150" t="s">
        <v>2697</v>
      </c>
    </row>
    <row r="572" spans="2:3">
      <c r="B572" s="137" t="s">
        <v>2160</v>
      </c>
      <c r="C572" s="150" t="s">
        <v>2698</v>
      </c>
    </row>
    <row r="573" spans="2:3">
      <c r="B573" s="137" t="s">
        <v>2162</v>
      </c>
      <c r="C573" s="150" t="s">
        <v>2699</v>
      </c>
    </row>
    <row r="574" spans="2:3">
      <c r="B574" s="137" t="s">
        <v>2164</v>
      </c>
      <c r="C574" s="150" t="s">
        <v>2700</v>
      </c>
    </row>
    <row r="575" spans="2:3">
      <c r="B575" s="137" t="s">
        <v>2166</v>
      </c>
      <c r="C575" s="150" t="s">
        <v>2701</v>
      </c>
    </row>
    <row r="576" spans="2:3">
      <c r="B576" s="137" t="s">
        <v>2168</v>
      </c>
      <c r="C576" s="150" t="s">
        <v>2702</v>
      </c>
    </row>
    <row r="577" spans="2:3">
      <c r="B577" s="137" t="s">
        <v>2170</v>
      </c>
      <c r="C577" s="150" t="s">
        <v>2703</v>
      </c>
    </row>
    <row r="578" spans="2:3">
      <c r="B578" s="137" t="s">
        <v>2172</v>
      </c>
      <c r="C578" s="150" t="s">
        <v>2704</v>
      </c>
    </row>
    <row r="579" spans="2:3">
      <c r="B579" s="137" t="s">
        <v>2174</v>
      </c>
      <c r="C579" s="150" t="s">
        <v>2705</v>
      </c>
    </row>
    <row r="580" spans="2:3">
      <c r="B580" s="137" t="s">
        <v>2176</v>
      </c>
      <c r="C580" s="150" t="s">
        <v>2706</v>
      </c>
    </row>
    <row r="581" spans="2:3">
      <c r="B581" s="137" t="s">
        <v>2178</v>
      </c>
      <c r="C581" s="150" t="s">
        <v>2707</v>
      </c>
    </row>
    <row r="582" spans="2:3">
      <c r="B582" s="137" t="s">
        <v>2180</v>
      </c>
      <c r="C582" s="150" t="s">
        <v>2708</v>
      </c>
    </row>
    <row r="583" spans="2:3">
      <c r="B583" s="137" t="s">
        <v>2182</v>
      </c>
      <c r="C583" s="150" t="s">
        <v>2709</v>
      </c>
    </row>
    <row r="584" spans="2:3">
      <c r="B584" s="137" t="s">
        <v>2184</v>
      </c>
      <c r="C584" s="150" t="s">
        <v>2515</v>
      </c>
    </row>
    <row r="585" spans="2:3">
      <c r="B585" s="137" t="s">
        <v>2186</v>
      </c>
      <c r="C585" s="150" t="s">
        <v>2710</v>
      </c>
    </row>
    <row r="586" spans="2:3">
      <c r="B586" s="137" t="s">
        <v>2188</v>
      </c>
      <c r="C586" s="150" t="s">
        <v>2711</v>
      </c>
    </row>
    <row r="587" spans="2:3">
      <c r="B587" s="137" t="s">
        <v>2190</v>
      </c>
      <c r="C587" s="150" t="s">
        <v>2712</v>
      </c>
    </row>
    <row r="588" spans="2:3">
      <c r="B588" s="137" t="s">
        <v>2192</v>
      </c>
      <c r="C588" s="150" t="s">
        <v>2713</v>
      </c>
    </row>
    <row r="589" spans="2:3">
      <c r="B589" s="137" t="s">
        <v>2194</v>
      </c>
      <c r="C589" s="150" t="s">
        <v>2714</v>
      </c>
    </row>
    <row r="590" spans="2:3">
      <c r="B590" s="170" t="s">
        <v>2196</v>
      </c>
      <c r="C590" s="171" t="s">
        <v>2715</v>
      </c>
    </row>
    <row r="591" spans="2:3">
      <c r="B591" s="132" t="s">
        <v>2727</v>
      </c>
      <c r="C591" s="176" t="s">
        <v>2756</v>
      </c>
    </row>
    <row r="592" spans="2:3">
      <c r="B592" s="132" t="s">
        <v>2728</v>
      </c>
      <c r="C592" s="172" t="s">
        <v>2743</v>
      </c>
    </row>
    <row r="593" spans="2:3">
      <c r="B593" s="132" t="s">
        <v>2729</v>
      </c>
      <c r="C593" s="176" t="s">
        <v>2757</v>
      </c>
    </row>
    <row r="594" spans="2:3">
      <c r="B594" s="132" t="s">
        <v>2730</v>
      </c>
      <c r="C594" s="172" t="s">
        <v>2744</v>
      </c>
    </row>
    <row r="595" spans="2:3">
      <c r="B595" s="132" t="s">
        <v>2731</v>
      </c>
      <c r="C595" s="176" t="s">
        <v>2758</v>
      </c>
    </row>
    <row r="596" spans="2:3">
      <c r="B596" s="132" t="s">
        <v>2732</v>
      </c>
      <c r="C596" s="176" t="s">
        <v>2759</v>
      </c>
    </row>
    <row r="597" spans="2:3">
      <c r="B597" s="132" t="s">
        <v>2733</v>
      </c>
      <c r="C597" s="172" t="s">
        <v>2745</v>
      </c>
    </row>
    <row r="598" spans="2:3">
      <c r="B598" s="132" t="s">
        <v>2734</v>
      </c>
      <c r="C598" s="176" t="s">
        <v>2760</v>
      </c>
    </row>
    <row r="599" spans="2:3">
      <c r="B599" s="132" t="s">
        <v>2735</v>
      </c>
      <c r="C599" s="172" t="s">
        <v>2746</v>
      </c>
    </row>
    <row r="600" spans="2:3">
      <c r="B600" s="132" t="s">
        <v>2736</v>
      </c>
      <c r="C600" s="172" t="s">
        <v>2747</v>
      </c>
    </row>
    <row r="601" spans="2:3">
      <c r="B601" s="132" t="s">
        <v>2737</v>
      </c>
      <c r="C601" s="172" t="s">
        <v>2748</v>
      </c>
    </row>
    <row r="602" spans="2:3">
      <c r="B602" s="132" t="s">
        <v>2738</v>
      </c>
      <c r="C602" s="172" t="s">
        <v>2749</v>
      </c>
    </row>
    <row r="603" spans="2:3">
      <c r="B603" s="132" t="s">
        <v>2739</v>
      </c>
      <c r="C603" s="172" t="s">
        <v>2750</v>
      </c>
    </row>
    <row r="604" spans="2:3">
      <c r="B604" s="132" t="s">
        <v>2740</v>
      </c>
      <c r="C604" s="172" t="s">
        <v>2751</v>
      </c>
    </row>
    <row r="605" spans="2:3">
      <c r="B605" s="132" t="s">
        <v>2741</v>
      </c>
      <c r="C605" s="172" t="s">
        <v>2752</v>
      </c>
    </row>
    <row r="606" spans="2:3">
      <c r="B606" s="132" t="s">
        <v>2742</v>
      </c>
      <c r="C606" s="172" t="s">
        <v>2753</v>
      </c>
    </row>
    <row r="613" spans="2:3">
      <c r="B613" s="132" t="s">
        <v>2197</v>
      </c>
      <c r="C613" s="142"/>
    </row>
    <row r="614" spans="2:3">
      <c r="B614" s="132" t="s">
        <v>2198</v>
      </c>
      <c r="C614" s="142"/>
    </row>
    <row r="615" spans="2:3">
      <c r="B615" s="132" t="s">
        <v>1429</v>
      </c>
      <c r="C615" s="142" t="s">
        <v>1430</v>
      </c>
    </row>
    <row r="616" spans="2:3">
      <c r="B616" s="132" t="s">
        <v>2199</v>
      </c>
      <c r="C616" s="143" t="s">
        <v>2205</v>
      </c>
    </row>
    <row r="617" spans="2:3">
      <c r="B617" s="132" t="s">
        <v>2200</v>
      </c>
      <c r="C617" s="143" t="s">
        <v>2206</v>
      </c>
    </row>
    <row r="618" spans="2:3">
      <c r="B618" s="132" t="s">
        <v>2201</v>
      </c>
      <c r="C618" s="143" t="s">
        <v>2207</v>
      </c>
    </row>
    <row r="619" spans="2:3">
      <c r="B619" s="132" t="s">
        <v>2202</v>
      </c>
      <c r="C619" s="143" t="s">
        <v>2208</v>
      </c>
    </row>
    <row r="620" spans="2:3">
      <c r="B620" s="132" t="s">
        <v>2203</v>
      </c>
      <c r="C620" s="143" t="s">
        <v>2209</v>
      </c>
    </row>
    <row r="621" spans="2:3">
      <c r="B621" s="132" t="s">
        <v>2204</v>
      </c>
      <c r="C621" s="143" t="s">
        <v>2210</v>
      </c>
    </row>
    <row r="624" spans="2:3" ht="15.75" thickBot="1"/>
    <row r="625" spans="2:5">
      <c r="B625" s="144" t="s">
        <v>2211</v>
      </c>
      <c r="C625" s="145"/>
      <c r="D625" s="146"/>
    </row>
    <row r="626" spans="2:5">
      <c r="B626" s="137" t="s">
        <v>2212</v>
      </c>
      <c r="C626" s="132"/>
      <c r="D626" s="138"/>
      <c r="E626" s="6" t="str">
        <f>+IF(LEN(D629)=3, CONCATENATE("0",D629),D629                             )</f>
        <v>0101</v>
      </c>
    </row>
    <row r="627" spans="2:5">
      <c r="B627" s="137" t="s">
        <v>2213</v>
      </c>
      <c r="C627" s="132" t="s">
        <v>2214</v>
      </c>
      <c r="D627" s="138" t="s">
        <v>1430</v>
      </c>
    </row>
    <row r="628" spans="2:5">
      <c r="B628" s="137" t="s">
        <v>2215</v>
      </c>
      <c r="C628" s="132" t="s">
        <v>2216</v>
      </c>
      <c r="D628" s="150" t="s">
        <v>2461</v>
      </c>
    </row>
    <row r="629" spans="2:5">
      <c r="B629" s="137" t="s">
        <v>2217</v>
      </c>
      <c r="C629" s="132" t="s">
        <v>2218</v>
      </c>
      <c r="D629" s="138" t="s">
        <v>2267</v>
      </c>
    </row>
    <row r="630" spans="2:5">
      <c r="B630" s="137" t="s">
        <v>2217</v>
      </c>
      <c r="C630" s="132" t="s">
        <v>2219</v>
      </c>
      <c r="D630" s="138" t="s">
        <v>2354</v>
      </c>
    </row>
    <row r="631" spans="2:5">
      <c r="B631" s="137" t="s">
        <v>2217</v>
      </c>
      <c r="C631" s="132" t="s">
        <v>2220</v>
      </c>
      <c r="D631" s="138" t="s">
        <v>2355</v>
      </c>
    </row>
    <row r="632" spans="2:5">
      <c r="B632" s="137" t="s">
        <v>2217</v>
      </c>
      <c r="C632" s="132" t="s">
        <v>2221</v>
      </c>
      <c r="D632" s="138" t="s">
        <v>2356</v>
      </c>
    </row>
    <row r="633" spans="2:5">
      <c r="B633" s="137" t="s">
        <v>2217</v>
      </c>
      <c r="C633" s="132" t="s">
        <v>2222</v>
      </c>
      <c r="D633" s="138" t="s">
        <v>2357</v>
      </c>
    </row>
    <row r="634" spans="2:5">
      <c r="B634" s="137" t="s">
        <v>2223</v>
      </c>
      <c r="C634" s="132" t="s">
        <v>2224</v>
      </c>
      <c r="D634" s="138" t="s">
        <v>2358</v>
      </c>
    </row>
    <row r="635" spans="2:5">
      <c r="B635" s="137" t="s">
        <v>2223</v>
      </c>
      <c r="C635" s="132" t="s">
        <v>2225</v>
      </c>
      <c r="D635" s="138" t="s">
        <v>2359</v>
      </c>
    </row>
    <row r="636" spans="2:5">
      <c r="B636" s="206" t="s">
        <v>2223</v>
      </c>
      <c r="C636" s="207" t="s">
        <v>2222</v>
      </c>
      <c r="D636" s="208" t="s">
        <v>2912</v>
      </c>
    </row>
    <row r="637" spans="2:5">
      <c r="B637" s="137" t="s">
        <v>2226</v>
      </c>
      <c r="C637" s="132" t="s">
        <v>2227</v>
      </c>
      <c r="D637" s="138" t="s">
        <v>2360</v>
      </c>
    </row>
    <row r="638" spans="2:5">
      <c r="B638" s="137" t="s">
        <v>2226</v>
      </c>
      <c r="C638" s="132" t="s">
        <v>2228</v>
      </c>
      <c r="D638" s="138" t="s">
        <v>2361</v>
      </c>
    </row>
    <row r="639" spans="2:5">
      <c r="B639" s="137" t="s">
        <v>2226</v>
      </c>
      <c r="C639" s="132" t="s">
        <v>2229</v>
      </c>
      <c r="D639" s="138" t="s">
        <v>2362</v>
      </c>
    </row>
    <row r="640" spans="2:5">
      <c r="B640" s="137" t="s">
        <v>2226</v>
      </c>
      <c r="C640" s="132" t="s">
        <v>2230</v>
      </c>
      <c r="D640" s="138" t="s">
        <v>2363</v>
      </c>
    </row>
    <row r="641" spans="2:4">
      <c r="B641" s="137" t="s">
        <v>2226</v>
      </c>
      <c r="C641" s="132" t="s">
        <v>2231</v>
      </c>
      <c r="D641" s="138" t="s">
        <v>2364</v>
      </c>
    </row>
    <row r="642" spans="2:4">
      <c r="B642" s="137" t="s">
        <v>2226</v>
      </c>
      <c r="C642" s="132" t="s">
        <v>2222</v>
      </c>
      <c r="D642" s="138" t="s">
        <v>2365</v>
      </c>
    </row>
    <row r="643" spans="2:4">
      <c r="B643" s="137" t="s">
        <v>2232</v>
      </c>
      <c r="C643" s="132" t="s">
        <v>2233</v>
      </c>
      <c r="D643" s="138" t="s">
        <v>2366</v>
      </c>
    </row>
    <row r="644" spans="2:4">
      <c r="B644" s="137" t="s">
        <v>2232</v>
      </c>
      <c r="C644" s="132" t="s">
        <v>2234</v>
      </c>
      <c r="D644" s="138" t="s">
        <v>2367</v>
      </c>
    </row>
    <row r="645" spans="2:4">
      <c r="B645" s="137" t="s">
        <v>2232</v>
      </c>
      <c r="C645" s="132" t="s">
        <v>2222</v>
      </c>
      <c r="D645" s="138" t="s">
        <v>2368</v>
      </c>
    </row>
    <row r="646" spans="2:4">
      <c r="B646" s="137" t="s">
        <v>2235</v>
      </c>
      <c r="C646" s="132" t="s">
        <v>2236</v>
      </c>
      <c r="D646" s="138" t="s">
        <v>2369</v>
      </c>
    </row>
    <row r="647" spans="2:4">
      <c r="B647" s="137" t="s">
        <v>2235</v>
      </c>
      <c r="C647" s="132" t="s">
        <v>2237</v>
      </c>
      <c r="D647" s="138" t="s">
        <v>2370</v>
      </c>
    </row>
    <row r="648" spans="2:4">
      <c r="B648" s="137" t="s">
        <v>2235</v>
      </c>
      <c r="C648" s="132" t="s">
        <v>2238</v>
      </c>
      <c r="D648" s="138" t="s">
        <v>2371</v>
      </c>
    </row>
    <row r="649" spans="2:4">
      <c r="B649" s="137" t="s">
        <v>2235</v>
      </c>
      <c r="C649" s="132" t="s">
        <v>2239</v>
      </c>
      <c r="D649" s="138" t="s">
        <v>2372</v>
      </c>
    </row>
    <row r="650" spans="2:4">
      <c r="B650" s="137" t="s">
        <v>2235</v>
      </c>
      <c r="C650" s="132" t="s">
        <v>2240</v>
      </c>
      <c r="D650" s="138" t="s">
        <v>2373</v>
      </c>
    </row>
    <row r="651" spans="2:4">
      <c r="B651" s="137" t="s">
        <v>2235</v>
      </c>
      <c r="C651" s="132" t="s">
        <v>2222</v>
      </c>
      <c r="D651" s="138" t="s">
        <v>2374</v>
      </c>
    </row>
    <row r="652" spans="2:4">
      <c r="B652" s="137" t="s">
        <v>2241</v>
      </c>
      <c r="C652" s="132" t="s">
        <v>2242</v>
      </c>
      <c r="D652" s="138" t="s">
        <v>2375</v>
      </c>
    </row>
    <row r="653" spans="2:4">
      <c r="B653" s="137" t="s">
        <v>2241</v>
      </c>
      <c r="C653" s="132" t="s">
        <v>2243</v>
      </c>
      <c r="D653" s="138" t="s">
        <v>2376</v>
      </c>
    </row>
    <row r="654" spans="2:4">
      <c r="B654" s="137" t="s">
        <v>2241</v>
      </c>
      <c r="C654" s="132" t="s">
        <v>2244</v>
      </c>
      <c r="D654" s="138" t="s">
        <v>2266</v>
      </c>
    </row>
    <row r="655" spans="2:4">
      <c r="B655" s="137" t="s">
        <v>2241</v>
      </c>
      <c r="C655" s="132" t="s">
        <v>2245</v>
      </c>
      <c r="D655" s="138" t="s">
        <v>2377</v>
      </c>
    </row>
    <row r="656" spans="2:4">
      <c r="B656" s="137" t="s">
        <v>2241</v>
      </c>
      <c r="C656" s="132" t="s">
        <v>2246</v>
      </c>
      <c r="D656" s="138" t="s">
        <v>2378</v>
      </c>
    </row>
    <row r="657" spans="2:4">
      <c r="B657" s="137" t="s">
        <v>2241</v>
      </c>
      <c r="C657" s="132" t="s">
        <v>2247</v>
      </c>
      <c r="D657" s="138" t="s">
        <v>2379</v>
      </c>
    </row>
    <row r="658" spans="2:4">
      <c r="B658" s="137" t="s">
        <v>2241</v>
      </c>
      <c r="C658" s="132" t="s">
        <v>2248</v>
      </c>
      <c r="D658" s="138" t="s">
        <v>2380</v>
      </c>
    </row>
    <row r="659" spans="2:4">
      <c r="B659" s="137" t="s">
        <v>2249</v>
      </c>
      <c r="C659" s="132" t="s">
        <v>2250</v>
      </c>
      <c r="D659" s="138" t="s">
        <v>2381</v>
      </c>
    </row>
    <row r="660" spans="2:4">
      <c r="B660" s="137" t="s">
        <v>2249</v>
      </c>
      <c r="C660" s="132" t="s">
        <v>2251</v>
      </c>
      <c r="D660" s="138" t="s">
        <v>2382</v>
      </c>
    </row>
    <row r="661" spans="2:4">
      <c r="B661" s="137" t="s">
        <v>2252</v>
      </c>
      <c r="C661" s="132" t="s">
        <v>2222</v>
      </c>
      <c r="D661" s="138" t="s">
        <v>2383</v>
      </c>
    </row>
    <row r="662" spans="2:4">
      <c r="B662" s="137" t="s">
        <v>2253</v>
      </c>
      <c r="C662" s="132" t="s">
        <v>2222</v>
      </c>
      <c r="D662" s="138" t="s">
        <v>2384</v>
      </c>
    </row>
    <row r="663" spans="2:4">
      <c r="B663" s="137" t="s">
        <v>2254</v>
      </c>
      <c r="C663" s="132" t="s">
        <v>2255</v>
      </c>
      <c r="D663" s="150" t="s">
        <v>2385</v>
      </c>
    </row>
    <row r="664" spans="2:4">
      <c r="B664" s="137" t="s">
        <v>2254</v>
      </c>
      <c r="C664" s="132" t="s">
        <v>2256</v>
      </c>
      <c r="D664" s="150" t="s">
        <v>2386</v>
      </c>
    </row>
    <row r="665" spans="2:4">
      <c r="B665" s="137" t="s">
        <v>2254</v>
      </c>
      <c r="C665" s="132" t="s">
        <v>2257</v>
      </c>
      <c r="D665" s="150" t="s">
        <v>2387</v>
      </c>
    </row>
    <row r="666" spans="2:4">
      <c r="B666" s="137" t="s">
        <v>2254</v>
      </c>
      <c r="C666" s="132" t="s">
        <v>2258</v>
      </c>
      <c r="D666" s="150" t="s">
        <v>2388</v>
      </c>
    </row>
    <row r="667" spans="2:4">
      <c r="B667" s="137" t="s">
        <v>2254</v>
      </c>
      <c r="C667" s="132" t="s">
        <v>2259</v>
      </c>
      <c r="D667" s="150" t="s">
        <v>2389</v>
      </c>
    </row>
    <row r="668" spans="2:4">
      <c r="B668" s="137" t="s">
        <v>2254</v>
      </c>
      <c r="C668" s="132" t="s">
        <v>2260</v>
      </c>
      <c r="D668" s="150" t="s">
        <v>2390</v>
      </c>
    </row>
    <row r="669" spans="2:4">
      <c r="B669" s="137" t="s">
        <v>2254</v>
      </c>
      <c r="C669" s="132" t="s">
        <v>2261</v>
      </c>
      <c r="D669" s="150" t="s">
        <v>2391</v>
      </c>
    </row>
    <row r="670" spans="2:4">
      <c r="B670" s="137" t="s">
        <v>2254</v>
      </c>
      <c r="C670" s="132" t="s">
        <v>2262</v>
      </c>
      <c r="D670" s="150" t="s">
        <v>2392</v>
      </c>
    </row>
    <row r="671" spans="2:4">
      <c r="B671" s="137" t="s">
        <v>2254</v>
      </c>
      <c r="C671" s="132" t="s">
        <v>2222</v>
      </c>
      <c r="D671" s="150" t="s">
        <v>2393</v>
      </c>
    </row>
    <row r="672" spans="2:4">
      <c r="B672" s="137" t="s">
        <v>2263</v>
      </c>
      <c r="C672" s="132" t="s">
        <v>2264</v>
      </c>
      <c r="D672" s="150" t="s">
        <v>2394</v>
      </c>
    </row>
    <row r="673" spans="2:4" ht="15.75" thickBot="1">
      <c r="B673" s="140" t="s">
        <v>2265</v>
      </c>
      <c r="C673" s="147" t="s">
        <v>2222</v>
      </c>
      <c r="D673" s="151" t="s">
        <v>2395</v>
      </c>
    </row>
    <row r="676" spans="2:4">
      <c r="B676" s="6" t="s">
        <v>2268</v>
      </c>
    </row>
    <row r="677" spans="2:4" ht="15.75" thickBot="1">
      <c r="B677" s="6" t="s">
        <v>2269</v>
      </c>
    </row>
    <row r="678" spans="2:4">
      <c r="B678" s="144" t="s">
        <v>2213</v>
      </c>
      <c r="C678" s="145" t="s">
        <v>2214</v>
      </c>
      <c r="D678" s="146" t="s">
        <v>1430</v>
      </c>
    </row>
    <row r="679" spans="2:4">
      <c r="B679" s="137" t="s">
        <v>2215</v>
      </c>
      <c r="C679" s="132" t="s">
        <v>2270</v>
      </c>
      <c r="D679" s="152" t="s">
        <v>2461</v>
      </c>
    </row>
    <row r="680" spans="2:4">
      <c r="B680" s="137" t="s">
        <v>2217</v>
      </c>
      <c r="C680" s="132" t="s">
        <v>2271</v>
      </c>
      <c r="D680" s="153" t="s">
        <v>2267</v>
      </c>
    </row>
    <row r="681" spans="2:4">
      <c r="B681" s="137" t="s">
        <v>2217</v>
      </c>
      <c r="C681" s="132" t="s">
        <v>2272</v>
      </c>
      <c r="D681" s="153" t="s">
        <v>2354</v>
      </c>
    </row>
    <row r="682" spans="2:4">
      <c r="B682" s="137" t="s">
        <v>2223</v>
      </c>
      <c r="C682" s="132" t="s">
        <v>2273</v>
      </c>
      <c r="D682" s="153" t="s">
        <v>2358</v>
      </c>
    </row>
    <row r="683" spans="2:4">
      <c r="B683" s="137" t="s">
        <v>2226</v>
      </c>
      <c r="C683" s="132" t="s">
        <v>2274</v>
      </c>
      <c r="D683" s="153" t="s">
        <v>2360</v>
      </c>
    </row>
    <row r="684" spans="2:4">
      <c r="B684" s="137" t="s">
        <v>2232</v>
      </c>
      <c r="C684" s="132" t="s">
        <v>2275</v>
      </c>
      <c r="D684" s="153" t="s">
        <v>2366</v>
      </c>
    </row>
    <row r="685" spans="2:4">
      <c r="B685" s="137" t="s">
        <v>2235</v>
      </c>
      <c r="C685" s="132" t="s">
        <v>2276</v>
      </c>
      <c r="D685" s="153" t="s">
        <v>2369</v>
      </c>
    </row>
    <row r="686" spans="2:4">
      <c r="B686" s="137" t="s">
        <v>2241</v>
      </c>
      <c r="C686" s="132" t="s">
        <v>2277</v>
      </c>
      <c r="D686" s="153" t="s">
        <v>2375</v>
      </c>
    </row>
    <row r="687" spans="2:4">
      <c r="B687" s="137" t="s">
        <v>2241</v>
      </c>
      <c r="C687" s="132" t="s">
        <v>2278</v>
      </c>
      <c r="D687" s="153" t="s">
        <v>2376</v>
      </c>
    </row>
    <row r="688" spans="2:4">
      <c r="B688" s="137" t="s">
        <v>2241</v>
      </c>
      <c r="C688" s="132" t="s">
        <v>2279</v>
      </c>
      <c r="D688" s="153" t="s">
        <v>2266</v>
      </c>
    </row>
    <row r="689" spans="2:4">
      <c r="B689" s="137" t="s">
        <v>2241</v>
      </c>
      <c r="C689" s="132" t="s">
        <v>2280</v>
      </c>
      <c r="D689" s="153" t="s">
        <v>2377</v>
      </c>
    </row>
    <row r="690" spans="2:4">
      <c r="B690" s="137" t="s">
        <v>2241</v>
      </c>
      <c r="C690" s="132" t="s">
        <v>2281</v>
      </c>
      <c r="D690" s="153" t="s">
        <v>2378</v>
      </c>
    </row>
    <row r="691" spans="2:4">
      <c r="B691" s="137" t="s">
        <v>2241</v>
      </c>
      <c r="C691" s="132" t="s">
        <v>2282</v>
      </c>
      <c r="D691" s="153" t="s">
        <v>2379</v>
      </c>
    </row>
    <row r="692" spans="2:4">
      <c r="B692" s="137" t="s">
        <v>2241</v>
      </c>
      <c r="C692" s="132" t="s">
        <v>2283</v>
      </c>
      <c r="D692" s="153" t="s">
        <v>2380</v>
      </c>
    </row>
    <row r="693" spans="2:4">
      <c r="B693" s="137" t="s">
        <v>2241</v>
      </c>
      <c r="C693" s="132" t="s">
        <v>2284</v>
      </c>
      <c r="D693" s="153" t="s">
        <v>2396</v>
      </c>
    </row>
    <row r="694" spans="2:4">
      <c r="B694" s="137" t="s">
        <v>2241</v>
      </c>
      <c r="C694" s="132" t="s">
        <v>2285</v>
      </c>
      <c r="D694" s="153" t="s">
        <v>2397</v>
      </c>
    </row>
    <row r="695" spans="2:4">
      <c r="B695" s="137" t="s">
        <v>2241</v>
      </c>
      <c r="C695" s="132" t="s">
        <v>2286</v>
      </c>
      <c r="D695" s="153" t="s">
        <v>2398</v>
      </c>
    </row>
    <row r="696" spans="2:4">
      <c r="B696" s="137" t="s">
        <v>2241</v>
      </c>
      <c r="C696" s="132" t="s">
        <v>2287</v>
      </c>
      <c r="D696" s="153" t="s">
        <v>2399</v>
      </c>
    </row>
    <row r="697" spans="2:4">
      <c r="B697" s="137" t="s">
        <v>2241</v>
      </c>
      <c r="C697" s="132" t="s">
        <v>2288</v>
      </c>
      <c r="D697" s="153" t="s">
        <v>2400</v>
      </c>
    </row>
    <row r="698" spans="2:4">
      <c r="B698" s="137" t="s">
        <v>2241</v>
      </c>
      <c r="C698" s="132" t="s">
        <v>2289</v>
      </c>
      <c r="D698" s="153" t="s">
        <v>2401</v>
      </c>
    </row>
    <row r="699" spans="2:4">
      <c r="B699" s="137" t="s">
        <v>2241</v>
      </c>
      <c r="C699" s="132" t="s">
        <v>2290</v>
      </c>
      <c r="D699" s="153" t="s">
        <v>2402</v>
      </c>
    </row>
    <row r="700" spans="2:4">
      <c r="B700" s="137" t="s">
        <v>2241</v>
      </c>
      <c r="C700" s="132" t="s">
        <v>2291</v>
      </c>
      <c r="D700" s="153" t="s">
        <v>2403</v>
      </c>
    </row>
    <row r="701" spans="2:4">
      <c r="B701" s="137" t="s">
        <v>2241</v>
      </c>
      <c r="C701" s="132" t="s">
        <v>2292</v>
      </c>
      <c r="D701" s="153" t="s">
        <v>2404</v>
      </c>
    </row>
    <row r="702" spans="2:4">
      <c r="B702" s="137" t="s">
        <v>2241</v>
      </c>
      <c r="C702" s="132" t="s">
        <v>2293</v>
      </c>
      <c r="D702" s="153" t="s">
        <v>2405</v>
      </c>
    </row>
    <row r="703" spans="2:4">
      <c r="B703" s="137" t="s">
        <v>2241</v>
      </c>
      <c r="C703" s="132" t="s">
        <v>2294</v>
      </c>
      <c r="D703" s="153" t="s">
        <v>2406</v>
      </c>
    </row>
    <row r="704" spans="2:4">
      <c r="B704" s="137" t="s">
        <v>2241</v>
      </c>
      <c r="C704" s="132" t="s">
        <v>2295</v>
      </c>
      <c r="D704" s="153" t="s">
        <v>2407</v>
      </c>
    </row>
    <row r="705" spans="2:4">
      <c r="B705" s="137" t="s">
        <v>2241</v>
      </c>
      <c r="C705" s="132" t="s">
        <v>2296</v>
      </c>
      <c r="D705" s="153" t="s">
        <v>2408</v>
      </c>
    </row>
    <row r="706" spans="2:4">
      <c r="B706" s="137" t="s">
        <v>2241</v>
      </c>
      <c r="C706" s="132" t="s">
        <v>2297</v>
      </c>
      <c r="D706" s="153" t="s">
        <v>2409</v>
      </c>
    </row>
    <row r="707" spans="2:4">
      <c r="B707" s="137" t="s">
        <v>2241</v>
      </c>
      <c r="C707" s="132" t="s">
        <v>2298</v>
      </c>
      <c r="D707" s="153" t="s">
        <v>2410</v>
      </c>
    </row>
    <row r="708" spans="2:4">
      <c r="B708" s="137" t="s">
        <v>2241</v>
      </c>
      <c r="C708" s="132" t="s">
        <v>2299</v>
      </c>
      <c r="D708" s="153" t="s">
        <v>2411</v>
      </c>
    </row>
    <row r="709" spans="2:4">
      <c r="B709" s="137" t="s">
        <v>2241</v>
      </c>
      <c r="C709" s="132" t="s">
        <v>2300</v>
      </c>
      <c r="D709" s="153" t="s">
        <v>2412</v>
      </c>
    </row>
    <row r="710" spans="2:4">
      <c r="B710" s="137" t="s">
        <v>2241</v>
      </c>
      <c r="C710" s="132" t="s">
        <v>2301</v>
      </c>
      <c r="D710" s="153" t="s">
        <v>2413</v>
      </c>
    </row>
    <row r="711" spans="2:4">
      <c r="B711" s="137" t="s">
        <v>2241</v>
      </c>
      <c r="C711" s="132" t="s">
        <v>2302</v>
      </c>
      <c r="D711" s="153" t="s">
        <v>2414</v>
      </c>
    </row>
    <row r="712" spans="2:4">
      <c r="B712" s="137" t="s">
        <v>2241</v>
      </c>
      <c r="C712" s="132" t="s">
        <v>2303</v>
      </c>
      <c r="D712" s="153" t="s">
        <v>2415</v>
      </c>
    </row>
    <row r="713" spans="2:4">
      <c r="B713" s="137" t="s">
        <v>2241</v>
      </c>
      <c r="C713" s="132" t="s">
        <v>2304</v>
      </c>
      <c r="D713" s="153" t="s">
        <v>2416</v>
      </c>
    </row>
    <row r="714" spans="2:4">
      <c r="B714" s="137" t="s">
        <v>2241</v>
      </c>
      <c r="C714" s="132" t="s">
        <v>2305</v>
      </c>
      <c r="D714" s="153" t="s">
        <v>2417</v>
      </c>
    </row>
    <row r="715" spans="2:4">
      <c r="B715" s="137" t="s">
        <v>2241</v>
      </c>
      <c r="C715" s="132" t="s">
        <v>2306</v>
      </c>
      <c r="D715" s="153" t="s">
        <v>2418</v>
      </c>
    </row>
    <row r="716" spans="2:4">
      <c r="B716" s="137" t="s">
        <v>2241</v>
      </c>
      <c r="C716" s="132" t="s">
        <v>2307</v>
      </c>
      <c r="D716" s="153" t="s">
        <v>2419</v>
      </c>
    </row>
    <row r="717" spans="2:4">
      <c r="B717" s="137" t="s">
        <v>2241</v>
      </c>
      <c r="C717" s="132" t="s">
        <v>2308</v>
      </c>
      <c r="D717" s="153" t="s">
        <v>2420</v>
      </c>
    </row>
    <row r="718" spans="2:4">
      <c r="B718" s="137" t="s">
        <v>2241</v>
      </c>
      <c r="C718" s="132" t="s">
        <v>2309</v>
      </c>
      <c r="D718" s="153" t="s">
        <v>2421</v>
      </c>
    </row>
    <row r="719" spans="2:4">
      <c r="B719" s="137" t="s">
        <v>2241</v>
      </c>
      <c r="C719" s="132" t="s">
        <v>2310</v>
      </c>
      <c r="D719" s="153" t="s">
        <v>2422</v>
      </c>
    </row>
    <row r="720" spans="2:4">
      <c r="B720" s="137" t="s">
        <v>2241</v>
      </c>
      <c r="C720" s="132" t="s">
        <v>2311</v>
      </c>
      <c r="D720" s="153" t="s">
        <v>2423</v>
      </c>
    </row>
    <row r="721" spans="2:4">
      <c r="B721" s="137" t="s">
        <v>2241</v>
      </c>
      <c r="C721" s="132" t="s">
        <v>2312</v>
      </c>
      <c r="D721" s="153" t="s">
        <v>2424</v>
      </c>
    </row>
    <row r="722" spans="2:4">
      <c r="B722" s="137" t="s">
        <v>2241</v>
      </c>
      <c r="C722" s="132" t="s">
        <v>2313</v>
      </c>
      <c r="D722" s="153" t="s">
        <v>2425</v>
      </c>
    </row>
    <row r="723" spans="2:4">
      <c r="B723" s="137" t="s">
        <v>2241</v>
      </c>
      <c r="C723" s="132" t="s">
        <v>2314</v>
      </c>
      <c r="D723" s="153" t="s">
        <v>2426</v>
      </c>
    </row>
    <row r="724" spans="2:4">
      <c r="B724" s="137" t="s">
        <v>2241</v>
      </c>
      <c r="C724" s="132" t="s">
        <v>2315</v>
      </c>
      <c r="D724" s="153" t="s">
        <v>2427</v>
      </c>
    </row>
    <row r="725" spans="2:4">
      <c r="B725" s="137" t="s">
        <v>2241</v>
      </c>
      <c r="C725" s="132" t="s">
        <v>2316</v>
      </c>
      <c r="D725" s="153" t="s">
        <v>2428</v>
      </c>
    </row>
    <row r="726" spans="2:4">
      <c r="B726" s="137" t="s">
        <v>2241</v>
      </c>
      <c r="C726" s="132" t="s">
        <v>2317</v>
      </c>
      <c r="D726" s="153" t="s">
        <v>2429</v>
      </c>
    </row>
    <row r="727" spans="2:4">
      <c r="B727" s="137" t="s">
        <v>2241</v>
      </c>
      <c r="C727" s="132" t="s">
        <v>2318</v>
      </c>
      <c r="D727" s="153" t="s">
        <v>2430</v>
      </c>
    </row>
    <row r="728" spans="2:4">
      <c r="B728" s="137" t="s">
        <v>2241</v>
      </c>
      <c r="C728" s="132" t="s">
        <v>2319</v>
      </c>
      <c r="D728" s="153" t="s">
        <v>2431</v>
      </c>
    </row>
    <row r="729" spans="2:4">
      <c r="B729" s="137" t="s">
        <v>2241</v>
      </c>
      <c r="C729" s="132" t="s">
        <v>2320</v>
      </c>
      <c r="D729" s="153" t="s">
        <v>2432</v>
      </c>
    </row>
    <row r="730" spans="2:4">
      <c r="B730" s="137" t="s">
        <v>2241</v>
      </c>
      <c r="C730" s="132" t="s">
        <v>2321</v>
      </c>
      <c r="D730" s="153" t="s">
        <v>2433</v>
      </c>
    </row>
    <row r="731" spans="2:4">
      <c r="B731" s="137" t="s">
        <v>2241</v>
      </c>
      <c r="C731" s="132" t="s">
        <v>2322</v>
      </c>
      <c r="D731" s="153" t="s">
        <v>2434</v>
      </c>
    </row>
    <row r="732" spans="2:4">
      <c r="B732" s="137" t="s">
        <v>2241</v>
      </c>
      <c r="C732" s="132" t="s">
        <v>2323</v>
      </c>
      <c r="D732" s="153" t="s">
        <v>2435</v>
      </c>
    </row>
    <row r="733" spans="2:4">
      <c r="B733" s="137" t="s">
        <v>2241</v>
      </c>
      <c r="C733" s="132" t="s">
        <v>2324</v>
      </c>
      <c r="D733" s="153" t="s">
        <v>2436</v>
      </c>
    </row>
    <row r="734" spans="2:4">
      <c r="B734" s="137" t="s">
        <v>2241</v>
      </c>
      <c r="C734" s="132" t="s">
        <v>2325</v>
      </c>
      <c r="D734" s="153" t="s">
        <v>2437</v>
      </c>
    </row>
    <row r="735" spans="2:4">
      <c r="B735" s="137" t="s">
        <v>2241</v>
      </c>
      <c r="C735" s="132" t="s">
        <v>2326</v>
      </c>
      <c r="D735" s="153" t="s">
        <v>2438</v>
      </c>
    </row>
    <row r="736" spans="2:4">
      <c r="B736" s="137" t="s">
        <v>2241</v>
      </c>
      <c r="C736" s="132" t="s">
        <v>2327</v>
      </c>
      <c r="D736" s="153" t="s">
        <v>2439</v>
      </c>
    </row>
    <row r="737" spans="2:4">
      <c r="B737" s="137" t="s">
        <v>2241</v>
      </c>
      <c r="C737" s="132" t="s">
        <v>2328</v>
      </c>
      <c r="D737" s="153" t="s">
        <v>2440</v>
      </c>
    </row>
    <row r="738" spans="2:4">
      <c r="B738" s="137" t="s">
        <v>2241</v>
      </c>
      <c r="C738" s="132" t="s">
        <v>2329</v>
      </c>
      <c r="D738" s="153" t="s">
        <v>2441</v>
      </c>
    </row>
    <row r="739" spans="2:4">
      <c r="B739" s="137" t="s">
        <v>2241</v>
      </c>
      <c r="C739" s="132" t="s">
        <v>2330</v>
      </c>
      <c r="D739" s="153" t="s">
        <v>2442</v>
      </c>
    </row>
    <row r="740" spans="2:4">
      <c r="B740" s="137" t="s">
        <v>2241</v>
      </c>
      <c r="C740" s="132" t="s">
        <v>2331</v>
      </c>
      <c r="D740" s="153" t="s">
        <v>2443</v>
      </c>
    </row>
    <row r="741" spans="2:4">
      <c r="B741" s="137" t="s">
        <v>2241</v>
      </c>
      <c r="C741" s="132" t="s">
        <v>2332</v>
      </c>
      <c r="D741" s="153" t="s">
        <v>2444</v>
      </c>
    </row>
    <row r="742" spans="2:4">
      <c r="B742" s="137" t="s">
        <v>2241</v>
      </c>
      <c r="C742" s="132" t="s">
        <v>2333</v>
      </c>
      <c r="D742" s="153" t="s">
        <v>2445</v>
      </c>
    </row>
    <row r="743" spans="2:4">
      <c r="B743" s="137" t="s">
        <v>2241</v>
      </c>
      <c r="C743" s="132" t="s">
        <v>2334</v>
      </c>
      <c r="D743" s="153" t="s">
        <v>2446</v>
      </c>
    </row>
    <row r="744" spans="2:4">
      <c r="B744" s="137" t="s">
        <v>2241</v>
      </c>
      <c r="C744" s="132" t="s">
        <v>2335</v>
      </c>
      <c r="D744" s="153" t="s">
        <v>2447</v>
      </c>
    </row>
    <row r="745" spans="2:4">
      <c r="B745" s="137" t="s">
        <v>2241</v>
      </c>
      <c r="C745" s="132" t="s">
        <v>2336</v>
      </c>
      <c r="D745" s="153" t="s">
        <v>2448</v>
      </c>
    </row>
    <row r="746" spans="2:4">
      <c r="B746" s="137" t="s">
        <v>2241</v>
      </c>
      <c r="C746" s="132" t="s">
        <v>2337</v>
      </c>
      <c r="D746" s="153" t="s">
        <v>2449</v>
      </c>
    </row>
    <row r="747" spans="2:4">
      <c r="B747" s="137" t="s">
        <v>2241</v>
      </c>
      <c r="C747" s="132" t="s">
        <v>2338</v>
      </c>
      <c r="D747" s="153" t="s">
        <v>2450</v>
      </c>
    </row>
    <row r="748" spans="2:4">
      <c r="B748" s="137" t="s">
        <v>2241</v>
      </c>
      <c r="C748" s="132" t="s">
        <v>2339</v>
      </c>
      <c r="D748" s="153" t="s">
        <v>2451</v>
      </c>
    </row>
    <row r="749" spans="2:4">
      <c r="B749" s="137" t="s">
        <v>2241</v>
      </c>
      <c r="C749" s="132" t="s">
        <v>2340</v>
      </c>
      <c r="D749" s="153" t="s">
        <v>2452</v>
      </c>
    </row>
    <row r="750" spans="2:4">
      <c r="B750" s="137" t="s">
        <v>2241</v>
      </c>
      <c r="C750" s="132" t="s">
        <v>2341</v>
      </c>
      <c r="D750" s="153" t="s">
        <v>2453</v>
      </c>
    </row>
    <row r="751" spans="2:4">
      <c r="B751" s="137" t="s">
        <v>2241</v>
      </c>
      <c r="C751" s="132" t="s">
        <v>2342</v>
      </c>
      <c r="D751" s="153" t="s">
        <v>2454</v>
      </c>
    </row>
    <row r="752" spans="2:4">
      <c r="B752" s="137" t="s">
        <v>2241</v>
      </c>
      <c r="C752" s="132" t="s">
        <v>2343</v>
      </c>
      <c r="D752" s="153" t="s">
        <v>2455</v>
      </c>
    </row>
    <row r="753" spans="2:4">
      <c r="B753" s="137" t="s">
        <v>2241</v>
      </c>
      <c r="C753" s="132" t="s">
        <v>2344</v>
      </c>
      <c r="D753" s="153" t="s">
        <v>2456</v>
      </c>
    </row>
    <row r="754" spans="2:4">
      <c r="B754" s="137" t="s">
        <v>2241</v>
      </c>
      <c r="C754" s="132" t="s">
        <v>2345</v>
      </c>
      <c r="D754" s="153" t="s">
        <v>2457</v>
      </c>
    </row>
    <row r="755" spans="2:4">
      <c r="B755" s="137" t="s">
        <v>2241</v>
      </c>
      <c r="C755" s="132" t="s">
        <v>2346</v>
      </c>
      <c r="D755" s="153" t="s">
        <v>2458</v>
      </c>
    </row>
    <row r="756" spans="2:4">
      <c r="B756" s="137" t="s">
        <v>2241</v>
      </c>
      <c r="C756" s="132" t="s">
        <v>2347</v>
      </c>
      <c r="D756" s="153" t="s">
        <v>2459</v>
      </c>
    </row>
    <row r="757" spans="2:4">
      <c r="B757" s="137" t="s">
        <v>2249</v>
      </c>
      <c r="C757" s="132" t="s">
        <v>2348</v>
      </c>
      <c r="D757" s="153" t="s">
        <v>2381</v>
      </c>
    </row>
    <row r="758" spans="2:4">
      <c r="B758" s="137" t="s">
        <v>2253</v>
      </c>
      <c r="C758" s="132" t="s">
        <v>2349</v>
      </c>
      <c r="D758" s="153" t="s">
        <v>2383</v>
      </c>
    </row>
    <row r="759" spans="2:4">
      <c r="B759" s="137" t="s">
        <v>2254</v>
      </c>
      <c r="C759" s="132" t="s">
        <v>2350</v>
      </c>
      <c r="D759" s="153" t="s">
        <v>2384</v>
      </c>
    </row>
    <row r="760" spans="2:4">
      <c r="B760" s="137" t="s">
        <v>2254</v>
      </c>
      <c r="C760" s="132" t="s">
        <v>2351</v>
      </c>
      <c r="D760" s="153" t="s">
        <v>2460</v>
      </c>
    </row>
    <row r="761" spans="2:4">
      <c r="B761" s="137" t="s">
        <v>2263</v>
      </c>
      <c r="C761" s="132" t="s">
        <v>2352</v>
      </c>
      <c r="D761" s="152" t="s">
        <v>2385</v>
      </c>
    </row>
    <row r="762" spans="2:4" ht="15.75" thickBot="1">
      <c r="B762" s="140" t="s">
        <v>2265</v>
      </c>
      <c r="C762" s="147" t="s">
        <v>2353</v>
      </c>
      <c r="D762" s="154" t="s">
        <v>2394</v>
      </c>
    </row>
    <row r="764" spans="2:4" ht="15.75" thickBot="1"/>
    <row r="765" spans="2:4">
      <c r="B765" s="144" t="s">
        <v>2462</v>
      </c>
      <c r="C765" s="146"/>
    </row>
    <row r="766" spans="2:4">
      <c r="B766" s="137" t="s">
        <v>2463</v>
      </c>
      <c r="C766" s="138"/>
    </row>
    <row r="767" spans="2:4" ht="15.75" thickBot="1">
      <c r="B767" s="140" t="s">
        <v>1429</v>
      </c>
      <c r="C767" s="141" t="s">
        <v>1430</v>
      </c>
    </row>
    <row r="768" spans="2:4">
      <c r="B768" s="155" t="s">
        <v>2464</v>
      </c>
      <c r="C768" s="173">
        <v>0</v>
      </c>
    </row>
    <row r="769" spans="2:4">
      <c r="B769" s="137" t="s">
        <v>2465</v>
      </c>
      <c r="C769" s="174">
        <v>1</v>
      </c>
    </row>
    <row r="770" spans="2:4">
      <c r="B770" s="137" t="s">
        <v>2466</v>
      </c>
      <c r="C770" s="174">
        <v>2</v>
      </c>
    </row>
    <row r="771" spans="2:4">
      <c r="B771" s="137" t="s">
        <v>2467</v>
      </c>
      <c r="C771" s="174">
        <v>3</v>
      </c>
    </row>
    <row r="772" spans="2:4">
      <c r="B772" s="137" t="s">
        <v>2468</v>
      </c>
      <c r="C772" s="174">
        <v>4</v>
      </c>
    </row>
    <row r="773" spans="2:4" ht="15.75" thickBot="1">
      <c r="B773" s="140" t="s">
        <v>2469</v>
      </c>
      <c r="C773" s="175">
        <v>5</v>
      </c>
    </row>
    <row r="777" spans="2:4" ht="15.75" thickBot="1"/>
    <row r="778" spans="2:4">
      <c r="B778" s="144" t="s">
        <v>2470</v>
      </c>
      <c r="C778" s="145"/>
      <c r="D778" s="146"/>
    </row>
    <row r="779" spans="2:4">
      <c r="B779" s="137" t="s">
        <v>2471</v>
      </c>
      <c r="C779" s="132"/>
      <c r="D779" s="138"/>
    </row>
    <row r="780" spans="2:4">
      <c r="B780" s="137" t="s">
        <v>2472</v>
      </c>
      <c r="C780" s="132" t="s">
        <v>2473</v>
      </c>
      <c r="D780" s="138" t="s">
        <v>1430</v>
      </c>
    </row>
    <row r="781" spans="2:4">
      <c r="B781" s="137" t="s">
        <v>2474</v>
      </c>
      <c r="C781" s="132" t="s">
        <v>2475</v>
      </c>
      <c r="D781" s="138">
        <v>101</v>
      </c>
    </row>
    <row r="782" spans="2:4">
      <c r="B782" s="137"/>
      <c r="C782" s="132" t="s">
        <v>2476</v>
      </c>
      <c r="D782" s="138">
        <v>102</v>
      </c>
    </row>
    <row r="783" spans="2:4">
      <c r="B783" s="137"/>
      <c r="C783" s="132" t="s">
        <v>2477</v>
      </c>
      <c r="D783" s="138">
        <v>103</v>
      </c>
    </row>
    <row r="784" spans="2:4">
      <c r="B784" s="137"/>
      <c r="C784" s="132" t="s">
        <v>2478</v>
      </c>
      <c r="D784" s="138">
        <v>104</v>
      </c>
    </row>
    <row r="785" spans="2:4">
      <c r="B785" s="137"/>
      <c r="C785" s="132" t="s">
        <v>2479</v>
      </c>
      <c r="D785" s="138">
        <v>105</v>
      </c>
    </row>
    <row r="786" spans="2:4">
      <c r="B786" s="137"/>
      <c r="C786" s="132" t="s">
        <v>2480</v>
      </c>
      <c r="D786" s="138">
        <v>106</v>
      </c>
    </row>
    <row r="787" spans="2:4">
      <c r="B787" s="137"/>
      <c r="C787" s="132" t="s">
        <v>2481</v>
      </c>
      <c r="D787" s="138">
        <v>107</v>
      </c>
    </row>
    <row r="788" spans="2:4">
      <c r="B788" s="137"/>
      <c r="C788" s="132" t="s">
        <v>2482</v>
      </c>
      <c r="D788" s="138">
        <v>108</v>
      </c>
    </row>
    <row r="789" spans="2:4">
      <c r="B789" s="137" t="s">
        <v>2483</v>
      </c>
      <c r="C789" s="132" t="s">
        <v>2484</v>
      </c>
      <c r="D789" s="138">
        <v>201</v>
      </c>
    </row>
    <row r="790" spans="2:4">
      <c r="B790" s="137"/>
      <c r="C790" s="132" t="s">
        <v>2485</v>
      </c>
      <c r="D790" s="138">
        <v>202</v>
      </c>
    </row>
    <row r="791" spans="2:4">
      <c r="B791" s="137"/>
      <c r="C791" s="132" t="s">
        <v>2486</v>
      </c>
      <c r="D791" s="138">
        <v>203</v>
      </c>
    </row>
    <row r="792" spans="2:4">
      <c r="B792" s="137"/>
      <c r="C792" s="132" t="s">
        <v>2487</v>
      </c>
      <c r="D792" s="138">
        <v>204</v>
      </c>
    </row>
    <row r="793" spans="2:4">
      <c r="B793" s="137"/>
      <c r="C793" s="132" t="s">
        <v>2488</v>
      </c>
      <c r="D793" s="138">
        <v>205</v>
      </c>
    </row>
    <row r="794" spans="2:4">
      <c r="B794" s="137"/>
      <c r="C794" s="132" t="s">
        <v>2489</v>
      </c>
      <c r="D794" s="138">
        <v>206</v>
      </c>
    </row>
    <row r="795" spans="2:4" ht="15.75" thickBot="1">
      <c r="B795" s="140"/>
      <c r="C795" s="147" t="s">
        <v>2490</v>
      </c>
      <c r="D795" s="141">
        <v>207</v>
      </c>
    </row>
  </sheetData>
  <sheetProtection algorithmName="SHA-512" hashValue="zAKzcGgEudXLmjVqCfntkxLHHyLNqLRXLKrI90W31Sh9RXM1EyFBbxtiLCa+eRGyZtLUAY2ona17n9CSRuo4bg==" saltValue="wBp0m1hkfsGEC9UT7Z6peQ==" spinCount="100000" sheet="1" objects="1" scenarios="1"/>
  <mergeCells count="82">
    <mergeCell ref="B102:C102"/>
    <mergeCell ref="B120:C120"/>
    <mergeCell ref="E6:E9"/>
    <mergeCell ref="F6:F7"/>
    <mergeCell ref="F8:F9"/>
    <mergeCell ref="E26:E34"/>
    <mergeCell ref="F26:F28"/>
    <mergeCell ref="F29:F30"/>
    <mergeCell ref="F31:F34"/>
    <mergeCell ref="E10:E16"/>
    <mergeCell ref="F10:F11"/>
    <mergeCell ref="F12:F16"/>
    <mergeCell ref="E17:E25"/>
    <mergeCell ref="F17:F20"/>
    <mergeCell ref="F21:F23"/>
    <mergeCell ref="F24:F25"/>
    <mergeCell ref="F62:F66"/>
    <mergeCell ref="F67:F71"/>
    <mergeCell ref="E50:E87"/>
    <mergeCell ref="F50:F56"/>
    <mergeCell ref="F72:F77"/>
    <mergeCell ref="F84:F87"/>
    <mergeCell ref="E35:E49"/>
    <mergeCell ref="F35:F40"/>
    <mergeCell ref="F41:F44"/>
    <mergeCell ref="F45:F49"/>
    <mergeCell ref="F58:F61"/>
    <mergeCell ref="E88:E120"/>
    <mergeCell ref="F88:F104"/>
    <mergeCell ref="F105:F110"/>
    <mergeCell ref="F111:F120"/>
    <mergeCell ref="F78:F83"/>
    <mergeCell ref="E121:E150"/>
    <mergeCell ref="F121:F130"/>
    <mergeCell ref="F131:F133"/>
    <mergeCell ref="F134:F142"/>
    <mergeCell ref="F143:F150"/>
    <mergeCell ref="F245:F248"/>
    <mergeCell ref="F172:F183"/>
    <mergeCell ref="F184:F190"/>
    <mergeCell ref="F191:F204"/>
    <mergeCell ref="E151:E171"/>
    <mergeCell ref="F151:F159"/>
    <mergeCell ref="F160:F166"/>
    <mergeCell ref="F167:F171"/>
    <mergeCell ref="R3:R6"/>
    <mergeCell ref="T3:T6"/>
    <mergeCell ref="E300:E351"/>
    <mergeCell ref="F300:F331"/>
    <mergeCell ref="F332:F334"/>
    <mergeCell ref="F335:F337"/>
    <mergeCell ref="F338:F341"/>
    <mergeCell ref="F342:F346"/>
    <mergeCell ref="F347:F351"/>
    <mergeCell ref="E289:E299"/>
    <mergeCell ref="F293:F294"/>
    <mergeCell ref="F295:F297"/>
    <mergeCell ref="F298:F299"/>
    <mergeCell ref="F279:F280"/>
    <mergeCell ref="F281:F283"/>
    <mergeCell ref="F284:F286"/>
    <mergeCell ref="O5:O6"/>
    <mergeCell ref="P5:P6"/>
    <mergeCell ref="J3:K4"/>
    <mergeCell ref="O3:P4"/>
    <mergeCell ref="M3:M6"/>
    <mergeCell ref="E352:G352"/>
    <mergeCell ref="E172:E204"/>
    <mergeCell ref="E279:E288"/>
    <mergeCell ref="J5:J6"/>
    <mergeCell ref="K5:K6"/>
    <mergeCell ref="F287:F288"/>
    <mergeCell ref="E249:E278"/>
    <mergeCell ref="F249:F257"/>
    <mergeCell ref="F258:F267"/>
    <mergeCell ref="F268:F274"/>
    <mergeCell ref="F275:F278"/>
    <mergeCell ref="E205:E236"/>
    <mergeCell ref="F205:F225"/>
    <mergeCell ref="F226:F236"/>
    <mergeCell ref="E237:E248"/>
    <mergeCell ref="F237:F2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43</vt:i4>
      </vt:variant>
    </vt:vector>
  </HeadingPairs>
  <TitlesOfParts>
    <vt:vector size="46" baseType="lpstr">
      <vt:lpstr>D</vt:lpstr>
      <vt:lpstr>BD Servicios</vt:lpstr>
      <vt:lpstr>D_conversion</vt:lpstr>
      <vt:lpstr>Codigo</vt:lpstr>
      <vt:lpstr>Dotacion_CJ</vt:lpstr>
      <vt:lpstr>ESTAMENTO_61_TIPOA_CATEGORIA_BC</vt:lpstr>
      <vt:lpstr>Fecha_corte</vt:lpstr>
      <vt:lpstr>REM_10_60_70_EUS</vt:lpstr>
      <vt:lpstr>REM_11_12_PERSONAL_MEDICO_18834</vt:lpstr>
      <vt:lpstr>REM_11_PERSONAL_MEDICO_DIRECTIVO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REM_Codigo_Especiales</vt:lpstr>
      <vt:lpstr>Serviu_Codigo</vt:lpstr>
      <vt:lpstr>SSALUD</vt:lpstr>
      <vt:lpstr>Tabla_01_Sexo</vt:lpstr>
      <vt:lpstr>Tabla_02_Inst.Previsional</vt:lpstr>
      <vt:lpstr>Tabla_03_Inst.Salud</vt:lpstr>
      <vt:lpstr>Tabla_04_Sist.Rem</vt:lpstr>
      <vt:lpstr>Tabla_05_Region</vt:lpstr>
      <vt:lpstr>Tabla_06_10_40_60_70_EUS</vt:lpstr>
      <vt:lpstr>Tabla_06_11_12_15076_19664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Tabla_07_CJ_61_80</vt:lpstr>
      <vt:lpstr>Tabla_07_CJ_Menos_SIST_REM_61_80</vt:lpstr>
      <vt:lpstr>Tabla_08_Calidad_Desempeño</vt:lpstr>
      <vt:lpstr>Tabla_09_S_N</vt:lpstr>
      <vt:lpstr>Tabla_10_Nivel_ADP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ZONA_LEY_19354</vt:lpstr>
      <vt:lpstr>ZONA_SIN_ASIGNACION_RM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 Dipres</dc:creator>
  <cp:lastModifiedBy>Cristian</cp:lastModifiedBy>
  <cp:lastPrinted>2012-10-23T02:00:39Z</cp:lastPrinted>
  <dcterms:created xsi:type="dcterms:W3CDTF">2011-06-28T21:55:15Z</dcterms:created>
  <dcterms:modified xsi:type="dcterms:W3CDTF">2018-09-21T15:00:35Z</dcterms:modified>
</cp:coreProperties>
</file>